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queryTables/queryTable1.xml" ContentType="application/vnd.openxmlformats-officedocument.spreadsheetml.queryTab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showInkAnnotation="0" hidePivotFieldList="1" defaultThemeVersion="166925"/>
  <mc:AlternateContent xmlns:mc="http://schemas.openxmlformats.org/markup-compatibility/2006">
    <mc:Choice Requires="x15">
      <x15ac:absPath xmlns:x15ac="http://schemas.microsoft.com/office/spreadsheetml/2010/11/ac" url="C:\Users\Сергей\Desktop\Projects\Excel\Austr_housing\"/>
    </mc:Choice>
  </mc:AlternateContent>
  <xr:revisionPtr revIDLastSave="0" documentId="13_ncr:1_{7DE85B34-F103-45A6-BB6C-080A52A14D81}" xr6:coauthVersionLast="47" xr6:coauthVersionMax="47" xr10:uidLastSave="{00000000-0000-0000-0000-000000000000}"/>
  <bookViews>
    <workbookView xWindow="-120" yWindow="-120" windowWidth="20730" windowHeight="11160" xr2:uid="{10202963-5399-41FD-B90C-9B290EA6D116}"/>
  </bookViews>
  <sheets>
    <sheet name="Acknowledgements" sheetId="34" r:id="rId1"/>
    <sheet name="Raw_dataset" sheetId="1" r:id="rId2"/>
    <sheet name="Intermid+formulas" sheetId="2" r:id="rId3"/>
    <sheet name="Cleaned" sheetId="7" r:id="rId4"/>
    <sheet name="Relation_tbls" sheetId="3" r:id="rId5"/>
    <sheet name="Dashboard" sheetId="23" r:id="rId6"/>
    <sheet name="Summary" sheetId="33" r:id="rId7"/>
    <sheet name="Other worksheets----&gt;" sheetId="29" r:id="rId8"/>
    <sheet name="Price_cleaning" sheetId="4" r:id="rId9"/>
    <sheet name="Addresses_check" sheetId="5" r:id="rId10"/>
    <sheet name="city-avg_pr" sheetId="22" r:id="rId11"/>
    <sheet name="type-price+distribution" sheetId="12" r:id="rId12"/>
    <sheet name="depth-price" sheetId="13" r:id="rId13"/>
    <sheet name="Type proport" sheetId="18" r:id="rId14"/>
    <sheet name="NOT_INCL_type-avg_size" sheetId="20" r:id="rId15"/>
    <sheet name="NOT_INCL_type-rooms" sheetId="16" r:id="rId16"/>
  </sheets>
  <definedNames>
    <definedName name="_xlnm._FilterDatabase" localSheetId="9" hidden="1">Addresses_check!$A$1:$I$1001</definedName>
    <definedName name="_xlnm._FilterDatabase" localSheetId="3" hidden="1">Cleaned!$A$5:$U$1005</definedName>
    <definedName name="_xlnm._FilterDatabase" localSheetId="2" hidden="1">'Intermid+formulas'!$A$5:$AL$1005</definedName>
    <definedName name="_xlnm._FilterDatabase" localSheetId="8" hidden="1">Price_cleaning!$K$1:$L$1001</definedName>
    <definedName name="_xlnm._FilterDatabase" localSheetId="1" hidden="1">Raw_dataset!$A$5:$AA$1005</definedName>
    <definedName name="_xlchart.v1.0" hidden="1">Cleaned!$D$6:$D$1005</definedName>
    <definedName name="_xlchart.v1.1" hidden="1">Cleaned!$J$5</definedName>
    <definedName name="_xlchart.v1.2" hidden="1">Cleaned!$J$6:$J$1005</definedName>
    <definedName name="_xlchart.v1.3" hidden="1">Cleaned!$D$6:$D$1005</definedName>
    <definedName name="_xlchart.v1.4" hidden="1">Cleaned!$J$5</definedName>
    <definedName name="_xlchart.v1.5" hidden="1">Cleaned!$J$6:$J$1005</definedName>
    <definedName name="Breadcrumb">Relation_tbls!$A$6:$B$9</definedName>
    <definedName name="Category_name">Relation_tbls!$D$6:$E$9</definedName>
    <definedName name="Entire" localSheetId="3">Cleaned!$A$5:$U$1005</definedName>
    <definedName name="Entire">'Intermid+formulas'!$A$5:$AL$1005</definedName>
    <definedName name="RealEstateAU_1000_Samples" localSheetId="1">Raw_dataset!$A$5:$AA$1005</definedName>
    <definedName name="Slicer_address_city1">#N/A</definedName>
    <definedName name="Slicer_listing_agency">#N/A</definedName>
    <definedName name="Slicer_product_depth2">#N/A</definedName>
    <definedName name="Slicer_property_type">#N/A</definedName>
  </definedNames>
  <calcPr calcId="181029"/>
  <pivotCaches>
    <pivotCache cacheId="1" r:id="rId17"/>
    <pivotCache cacheId="2"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Q6" i="2" l="1"/>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2" i="5"/>
  <c r="G1000" i="7"/>
  <c r="G999" i="7"/>
  <c r="G998" i="7"/>
  <c r="G997" i="7"/>
  <c r="G994" i="7"/>
  <c r="G991" i="7"/>
  <c r="G990" i="7"/>
  <c r="G989" i="7"/>
  <c r="G986" i="7"/>
  <c r="G984" i="7"/>
  <c r="G981" i="7"/>
  <c r="G977" i="7"/>
  <c r="G976" i="7"/>
  <c r="G974" i="7"/>
  <c r="G973" i="7"/>
  <c r="G971" i="7"/>
  <c r="G970" i="7"/>
  <c r="G967" i="7"/>
  <c r="G965" i="7"/>
  <c r="G964" i="7"/>
  <c r="G961" i="7"/>
  <c r="G959" i="7"/>
  <c r="G958" i="7"/>
  <c r="G957" i="7"/>
  <c r="G949" i="7"/>
  <c r="G948" i="7"/>
  <c r="G947" i="7"/>
  <c r="G944" i="7"/>
  <c r="G942" i="7"/>
  <c r="G941" i="7"/>
  <c r="G940" i="7"/>
  <c r="G939" i="7"/>
  <c r="G937" i="7"/>
  <c r="G927" i="7"/>
  <c r="G917" i="7"/>
  <c r="G916" i="7"/>
  <c r="G910" i="7"/>
  <c r="G908" i="7"/>
  <c r="G906" i="7"/>
  <c r="G903" i="7"/>
  <c r="G901" i="7"/>
  <c r="G900" i="7"/>
  <c r="G887" i="7"/>
  <c r="G881" i="7"/>
  <c r="G880" i="7"/>
  <c r="G879" i="7"/>
  <c r="G878" i="7"/>
  <c r="G876" i="7"/>
  <c r="G872" i="7"/>
  <c r="G871" i="7"/>
  <c r="G870" i="7"/>
  <c r="G869" i="7"/>
  <c r="G868" i="7"/>
  <c r="G867" i="7"/>
  <c r="G863" i="7"/>
  <c r="G862" i="7"/>
  <c r="G861" i="7"/>
  <c r="G858" i="7"/>
  <c r="G856" i="7"/>
  <c r="G853" i="7"/>
  <c r="G850" i="7"/>
  <c r="G844" i="7"/>
  <c r="G843" i="7"/>
  <c r="G841" i="7"/>
  <c r="G832" i="7"/>
  <c r="G829" i="7"/>
  <c r="G827" i="7"/>
  <c r="G823" i="7"/>
  <c r="G822" i="7"/>
  <c r="G814" i="7"/>
  <c r="G811" i="7"/>
  <c r="G810" i="7"/>
  <c r="G809" i="7"/>
  <c r="G807" i="7"/>
  <c r="G805" i="7"/>
  <c r="G796" i="7"/>
  <c r="G795" i="7"/>
  <c r="G792" i="7"/>
  <c r="G791" i="7"/>
  <c r="G789" i="7"/>
  <c r="G788" i="7"/>
  <c r="G787" i="7"/>
  <c r="G785" i="7"/>
  <c r="G782" i="7"/>
  <c r="G781" i="7"/>
  <c r="G778" i="7"/>
  <c r="G773" i="7"/>
  <c r="G772" i="7"/>
  <c r="G771" i="7"/>
  <c r="G765" i="7"/>
  <c r="G761" i="7"/>
  <c r="G752" i="7"/>
  <c r="G751" i="7"/>
  <c r="G750" i="7"/>
  <c r="G748" i="7"/>
  <c r="G746" i="7"/>
  <c r="G742" i="7"/>
  <c r="G732" i="7"/>
  <c r="G730" i="7"/>
  <c r="G708" i="7"/>
  <c r="G706" i="7"/>
  <c r="G704" i="7"/>
  <c r="G702" i="7"/>
  <c r="G699" i="7"/>
  <c r="G697" i="7"/>
  <c r="G694" i="7"/>
  <c r="G693" i="7"/>
  <c r="G692" i="7"/>
  <c r="G688" i="7"/>
  <c r="G687" i="7"/>
  <c r="G686" i="7"/>
  <c r="G682" i="7"/>
  <c r="G679" i="7"/>
  <c r="G677" i="7"/>
  <c r="G675" i="7"/>
  <c r="G674" i="7"/>
  <c r="G666" i="7"/>
  <c r="G663" i="7"/>
  <c r="G662" i="7"/>
  <c r="G656" i="7"/>
  <c r="G653" i="7"/>
  <c r="G652" i="7"/>
  <c r="G650" i="7"/>
  <c r="G647" i="7"/>
  <c r="G644" i="7"/>
  <c r="G641" i="7"/>
  <c r="G638" i="7"/>
  <c r="G637" i="7"/>
  <c r="G636" i="7"/>
  <c r="G635" i="7"/>
  <c r="G634" i="7"/>
  <c r="G630" i="7"/>
  <c r="G624" i="7"/>
  <c r="G622" i="7"/>
  <c r="G620" i="7"/>
  <c r="G619" i="7"/>
  <c r="G618" i="7"/>
  <c r="G614" i="7"/>
  <c r="G613" i="7"/>
  <c r="G611" i="7"/>
  <c r="G610" i="7"/>
  <c r="G608" i="7"/>
  <c r="G605" i="7"/>
  <c r="G604" i="7"/>
  <c r="G603" i="7"/>
  <c r="G602" i="7"/>
  <c r="G600" i="7"/>
  <c r="G598" i="7"/>
  <c r="G597" i="7"/>
  <c r="G596" i="7"/>
  <c r="G595" i="7"/>
  <c r="G593" i="7"/>
  <c r="G590" i="7"/>
  <c r="G587" i="7"/>
  <c r="G586" i="7"/>
  <c r="G584" i="7"/>
  <c r="G582" i="7"/>
  <c r="G580" i="7"/>
  <c r="G577" i="7"/>
  <c r="G574" i="7"/>
  <c r="G572" i="7"/>
  <c r="G571" i="7"/>
  <c r="G569" i="7"/>
  <c r="G566" i="7"/>
  <c r="G565" i="7"/>
  <c r="G563" i="7"/>
  <c r="G562" i="7"/>
  <c r="G558" i="7"/>
  <c r="G556" i="7"/>
  <c r="G554" i="7"/>
  <c r="G550" i="7"/>
  <c r="G549" i="7"/>
  <c r="G545" i="7"/>
  <c r="G544" i="7"/>
  <c r="G542" i="7"/>
  <c r="G540" i="7"/>
  <c r="G535" i="7"/>
  <c r="G534" i="7"/>
  <c r="G533" i="7"/>
  <c r="G530" i="7"/>
  <c r="G529" i="7"/>
  <c r="G528" i="7"/>
  <c r="G527" i="7"/>
  <c r="G525" i="7"/>
  <c r="G517" i="7"/>
  <c r="G513" i="7"/>
  <c r="G503" i="7"/>
  <c r="G500" i="7"/>
  <c r="G499" i="7"/>
  <c r="G494" i="7"/>
  <c r="G490" i="7"/>
  <c r="G487" i="7"/>
  <c r="G482" i="7"/>
  <c r="G481" i="7"/>
  <c r="G474" i="7"/>
  <c r="G468" i="7"/>
  <c r="G463" i="7"/>
  <c r="G461" i="7"/>
  <c r="G460" i="7"/>
  <c r="G456" i="7"/>
  <c r="G454" i="7"/>
  <c r="G453" i="7"/>
  <c r="G452" i="7"/>
  <c r="G449" i="7"/>
  <c r="G447" i="7"/>
  <c r="G443" i="7"/>
  <c r="G442" i="7"/>
  <c r="G438" i="7"/>
  <c r="G434" i="7"/>
  <c r="G426" i="7"/>
  <c r="G421" i="7"/>
  <c r="G419" i="7"/>
  <c r="G417" i="7"/>
  <c r="G413" i="7"/>
  <c r="G411" i="7"/>
  <c r="G410" i="7"/>
  <c r="G408" i="7"/>
  <c r="G406" i="7"/>
  <c r="G405" i="7"/>
  <c r="G403" i="7"/>
  <c r="G399" i="7"/>
  <c r="G397" i="7"/>
  <c r="G389" i="7"/>
  <c r="G388" i="7"/>
  <c r="G387" i="7"/>
  <c r="G386" i="7"/>
  <c r="G381" i="7"/>
  <c r="G380" i="7"/>
  <c r="G375" i="7"/>
  <c r="G373" i="7"/>
  <c r="G367" i="7"/>
  <c r="G366" i="7"/>
  <c r="G356" i="7"/>
  <c r="G355" i="7"/>
  <c r="G354" i="7"/>
  <c r="G353" i="7"/>
  <c r="G350" i="7"/>
  <c r="G349" i="7"/>
  <c r="G346" i="7"/>
  <c r="G344" i="7"/>
  <c r="G343" i="7"/>
  <c r="G340" i="7"/>
  <c r="G337" i="7"/>
  <c r="G335" i="7"/>
  <c r="G334" i="7"/>
  <c r="G333" i="7"/>
  <c r="G332" i="7"/>
  <c r="G331" i="7"/>
  <c r="G330" i="7"/>
  <c r="G328" i="7"/>
  <c r="G320" i="7"/>
  <c r="G317" i="7"/>
  <c r="G312" i="7"/>
  <c r="G310" i="7"/>
  <c r="G308" i="7"/>
  <c r="G305" i="7"/>
  <c r="G304" i="7"/>
  <c r="G303" i="7"/>
  <c r="G297" i="7"/>
  <c r="G295" i="7"/>
  <c r="G290" i="7"/>
  <c r="G289" i="7"/>
  <c r="G286" i="7"/>
  <c r="G285" i="7"/>
  <c r="G284" i="7"/>
  <c r="G277" i="7"/>
  <c r="G272" i="7"/>
  <c r="G270" i="7"/>
  <c r="G264" i="7"/>
  <c r="G263" i="7"/>
  <c r="G262" i="7"/>
  <c r="G258" i="7"/>
  <c r="G257" i="7"/>
  <c r="G255" i="7"/>
  <c r="G254" i="7"/>
  <c r="G248" i="7"/>
  <c r="G245" i="7"/>
  <c r="G241" i="7"/>
  <c r="G239" i="7"/>
  <c r="G238" i="7"/>
  <c r="G232" i="7"/>
  <c r="G227" i="7"/>
  <c r="G224" i="7"/>
  <c r="G223" i="7"/>
  <c r="G221" i="7"/>
  <c r="G218" i="7"/>
  <c r="G212" i="7"/>
  <c r="G208" i="7"/>
  <c r="G207" i="7"/>
  <c r="G203" i="7"/>
  <c r="G202" i="7"/>
  <c r="G198" i="7"/>
  <c r="G196" i="7"/>
  <c r="G195" i="7"/>
  <c r="G194" i="7"/>
  <c r="G192" i="7"/>
  <c r="G191" i="7"/>
  <c r="G182" i="7"/>
  <c r="G179" i="7"/>
  <c r="G178" i="7"/>
  <c r="G177" i="7"/>
  <c r="G174" i="7"/>
  <c r="G173" i="7"/>
  <c r="G170" i="7"/>
  <c r="G165" i="7"/>
  <c r="G164" i="7"/>
  <c r="G162" i="7"/>
  <c r="G161" i="7"/>
  <c r="G160" i="7"/>
  <c r="G158" i="7"/>
  <c r="G157" i="7"/>
  <c r="G156" i="7"/>
  <c r="G155" i="7"/>
  <c r="G154" i="7"/>
  <c r="G153" i="7"/>
  <c r="G152" i="7"/>
  <c r="G151" i="7"/>
  <c r="G149" i="7"/>
  <c r="G146" i="7"/>
  <c r="G145" i="7"/>
  <c r="G144" i="7"/>
  <c r="G142" i="7"/>
  <c r="G140" i="7"/>
  <c r="G139" i="7"/>
  <c r="G138" i="7"/>
  <c r="G137" i="7"/>
  <c r="G136" i="7"/>
  <c r="G135" i="7"/>
  <c r="G134" i="7"/>
  <c r="G133" i="7"/>
  <c r="G132" i="7"/>
  <c r="G131" i="7"/>
  <c r="G130" i="7"/>
  <c r="G129" i="7"/>
  <c r="G128" i="7"/>
  <c r="G124" i="7"/>
  <c r="G120" i="7"/>
  <c r="G119" i="7"/>
  <c r="G117" i="7"/>
  <c r="G115" i="7"/>
  <c r="G114" i="7"/>
  <c r="G113" i="7"/>
  <c r="G112" i="7"/>
  <c r="G111" i="7"/>
  <c r="G110" i="7"/>
  <c r="G106" i="7"/>
  <c r="G105" i="7"/>
  <c r="G104" i="7"/>
  <c r="G103" i="7"/>
  <c r="G101" i="7"/>
  <c r="G100" i="7"/>
  <c r="G99" i="7"/>
  <c r="G97" i="7"/>
  <c r="G96" i="7"/>
  <c r="G95" i="7"/>
  <c r="G92" i="7"/>
  <c r="G91" i="7"/>
  <c r="G88" i="7"/>
  <c r="G87" i="7"/>
  <c r="G84" i="7"/>
  <c r="G83" i="7"/>
  <c r="G80" i="7"/>
  <c r="G79" i="7"/>
  <c r="G76" i="7"/>
  <c r="G74" i="7"/>
  <c r="G73" i="7"/>
  <c r="G70" i="7"/>
  <c r="G69" i="7"/>
  <c r="G68" i="7"/>
  <c r="G67" i="7"/>
  <c r="G65" i="7"/>
  <c r="G60" i="7"/>
  <c r="G59" i="7"/>
  <c r="G58" i="7"/>
  <c r="G57" i="7"/>
  <c r="G56" i="7"/>
  <c r="G54" i="7"/>
  <c r="G53" i="7"/>
  <c r="G52" i="7"/>
  <c r="G51" i="7"/>
  <c r="G50" i="7"/>
  <c r="G49" i="7"/>
  <c r="G47" i="7"/>
  <c r="G46" i="7"/>
  <c r="G44" i="7"/>
  <c r="G42" i="7"/>
  <c r="G39" i="7"/>
  <c r="G38" i="7"/>
  <c r="G36" i="7"/>
  <c r="G34" i="7"/>
  <c r="G31" i="7"/>
  <c r="G29" i="7"/>
  <c r="G26" i="7"/>
  <c r="G24" i="7"/>
  <c r="G21" i="7"/>
  <c r="G17" i="7"/>
  <c r="G16" i="7"/>
  <c r="G15" i="7"/>
  <c r="G14" i="7"/>
  <c r="G12" i="7"/>
  <c r="G9" i="7"/>
  <c r="G8" i="7"/>
  <c r="G6" i="7"/>
  <c r="F1005" i="7"/>
  <c r="F1000" i="7"/>
  <c r="F999" i="7"/>
  <c r="F998" i="7"/>
  <c r="F997" i="7"/>
  <c r="F991" i="7"/>
  <c r="F990" i="7"/>
  <c r="F989" i="7"/>
  <c r="F988" i="7"/>
  <c r="F986" i="7"/>
  <c r="F985" i="7"/>
  <c r="F984" i="7"/>
  <c r="F983" i="7"/>
  <c r="F981" i="7"/>
  <c r="F977" i="7"/>
  <c r="F976" i="7"/>
  <c r="F974" i="7"/>
  <c r="F973" i="7"/>
  <c r="F971" i="7"/>
  <c r="F970" i="7"/>
  <c r="F968" i="7"/>
  <c r="F967" i="7"/>
  <c r="F966" i="7"/>
  <c r="F965" i="7"/>
  <c r="F964" i="7"/>
  <c r="F961" i="7"/>
  <c r="F959" i="7"/>
  <c r="F958" i="7"/>
  <c r="F957" i="7"/>
  <c r="F949" i="7"/>
  <c r="F948" i="7"/>
  <c r="F947" i="7"/>
  <c r="F944" i="7"/>
  <c r="F942" i="7"/>
  <c r="F940" i="7"/>
  <c r="F939" i="7"/>
  <c r="F937" i="7"/>
  <c r="F934" i="7"/>
  <c r="F931" i="7"/>
  <c r="F929" i="7"/>
  <c r="F927" i="7"/>
  <c r="F917" i="7"/>
  <c r="F916" i="7"/>
  <c r="F914" i="7"/>
  <c r="F910" i="7"/>
  <c r="F908" i="7"/>
  <c r="F903" i="7"/>
  <c r="F901" i="7"/>
  <c r="F900" i="7"/>
  <c r="F899" i="7"/>
  <c r="F887" i="7"/>
  <c r="F883" i="7"/>
  <c r="F881" i="7"/>
  <c r="F880" i="7"/>
  <c r="F879" i="7"/>
  <c r="F878" i="7"/>
  <c r="F876" i="7"/>
  <c r="F875" i="7"/>
  <c r="F874" i="7"/>
  <c r="F872" i="7"/>
  <c r="F871" i="7"/>
  <c r="F870" i="7"/>
  <c r="F869" i="7"/>
  <c r="F868" i="7"/>
  <c r="F867" i="7"/>
  <c r="F863" i="7"/>
  <c r="F862" i="7"/>
  <c r="F861" i="7"/>
  <c r="F859" i="7"/>
  <c r="F856" i="7"/>
  <c r="F853" i="7"/>
  <c r="F851" i="7"/>
  <c r="F850" i="7"/>
  <c r="F847" i="7"/>
  <c r="F845" i="7"/>
  <c r="F844" i="7"/>
  <c r="F841" i="7"/>
  <c r="F840" i="7"/>
  <c r="F832" i="7"/>
  <c r="F827" i="7"/>
  <c r="F824" i="7"/>
  <c r="F823" i="7"/>
  <c r="F822" i="7"/>
  <c r="F814" i="7"/>
  <c r="F810" i="7"/>
  <c r="F809" i="7"/>
  <c r="F807" i="7"/>
  <c r="F805" i="7"/>
  <c r="F801" i="7"/>
  <c r="F796" i="7"/>
  <c r="F795" i="7"/>
  <c r="F792" i="7"/>
  <c r="F791" i="7"/>
  <c r="F790" i="7"/>
  <c r="F789" i="7"/>
  <c r="F788" i="7"/>
  <c r="F787" i="7"/>
  <c r="F785" i="7"/>
  <c r="F782" i="7"/>
  <c r="F781" i="7"/>
  <c r="F778" i="7"/>
  <c r="F775" i="7"/>
  <c r="F773" i="7"/>
  <c r="F772" i="7"/>
  <c r="F771" i="7"/>
  <c r="F768" i="7"/>
  <c r="F761" i="7"/>
  <c r="F752" i="7"/>
  <c r="F750" i="7"/>
  <c r="F748" i="7"/>
  <c r="F746" i="7"/>
  <c r="F742" i="7"/>
  <c r="F741" i="7"/>
  <c r="F737" i="7"/>
  <c r="F732" i="7"/>
  <c r="F730" i="7"/>
  <c r="F723" i="7"/>
  <c r="F713" i="7"/>
  <c r="F709" i="7"/>
  <c r="F708" i="7"/>
  <c r="F706" i="7"/>
  <c r="F702" i="7"/>
  <c r="F699" i="7"/>
  <c r="F697" i="7"/>
  <c r="F694" i="7"/>
  <c r="F693" i="7"/>
  <c r="F692" i="7"/>
  <c r="F688" i="7"/>
  <c r="F687" i="7"/>
  <c r="F686" i="7"/>
  <c r="F682" i="7"/>
  <c r="F679" i="7"/>
  <c r="F677" i="7"/>
  <c r="F674" i="7"/>
  <c r="F666" i="7"/>
  <c r="F661" i="7"/>
  <c r="F656" i="7"/>
  <c r="F653" i="7"/>
  <c r="F652" i="7"/>
  <c r="F650" i="7"/>
  <c r="F649" i="7"/>
  <c r="F648" i="7"/>
  <c r="F647" i="7"/>
  <c r="F644" i="7"/>
  <c r="F641" i="7"/>
  <c r="F637" i="7"/>
  <c r="F636" i="7"/>
  <c r="F635" i="7"/>
  <c r="F634" i="7"/>
  <c r="F631" i="7"/>
  <c r="F630" i="7"/>
  <c r="F624" i="7"/>
  <c r="F622" i="7"/>
  <c r="F619" i="7"/>
  <c r="F618" i="7"/>
  <c r="F614" i="7"/>
  <c r="F613" i="7"/>
  <c r="F611" i="7"/>
  <c r="F610" i="7"/>
  <c r="F609" i="7"/>
  <c r="F608" i="7"/>
  <c r="F605" i="7"/>
  <c r="F604" i="7"/>
  <c r="F603" i="7"/>
  <c r="F602" i="7"/>
  <c r="F600" i="7"/>
  <c r="F598" i="7"/>
  <c r="F597" i="7"/>
  <c r="F596" i="7"/>
  <c r="F595" i="7"/>
  <c r="F590" i="7"/>
  <c r="F587" i="7"/>
  <c r="F586" i="7"/>
  <c r="F584" i="7"/>
  <c r="F581" i="7"/>
  <c r="F580" i="7"/>
  <c r="F578" i="7"/>
  <c r="F577" i="7"/>
  <c r="F574" i="7"/>
  <c r="F572" i="7"/>
  <c r="F571" i="7"/>
  <c r="F569" i="7"/>
  <c r="F566" i="7"/>
  <c r="F565" i="7"/>
  <c r="F563" i="7"/>
  <c r="F562" i="7"/>
  <c r="F559" i="7"/>
  <c r="F557" i="7"/>
  <c r="F556" i="7"/>
  <c r="F555" i="7"/>
  <c r="F553" i="7"/>
  <c r="F550" i="7"/>
  <c r="F549" i="7"/>
  <c r="F545" i="7"/>
  <c r="F544" i="7"/>
  <c r="F542" i="7"/>
  <c r="F540" i="7"/>
  <c r="F538" i="7"/>
  <c r="F537" i="7"/>
  <c r="F535" i="7"/>
  <c r="F534" i="7"/>
  <c r="F533" i="7"/>
  <c r="F532" i="7"/>
  <c r="F530" i="7"/>
  <c r="F529" i="7"/>
  <c r="F528" i="7"/>
  <c r="F527" i="7"/>
  <c r="F517" i="7"/>
  <c r="F513" i="7"/>
  <c r="F511" i="7"/>
  <c r="F503" i="7"/>
  <c r="F500" i="7"/>
  <c r="F495" i="7"/>
  <c r="F494" i="7"/>
  <c r="F490" i="7"/>
  <c r="F489" i="7"/>
  <c r="F488" i="7"/>
  <c r="F487" i="7"/>
  <c r="F485" i="7"/>
  <c r="F482" i="7"/>
  <c r="F481" i="7"/>
  <c r="F477" i="7"/>
  <c r="F474" i="7"/>
  <c r="F473" i="7"/>
  <c r="F468" i="7"/>
  <c r="F465" i="7"/>
  <c r="F463" i="7"/>
  <c r="F461" i="7"/>
  <c r="F460" i="7"/>
  <c r="F454" i="7"/>
  <c r="F453" i="7"/>
  <c r="F452" i="7"/>
  <c r="F449" i="7"/>
  <c r="F447" i="7"/>
  <c r="F443" i="7"/>
  <c r="F442" i="7"/>
  <c r="F438" i="7"/>
  <c r="F434" i="7"/>
  <c r="F426" i="7"/>
  <c r="F421" i="7"/>
  <c r="F419" i="7"/>
  <c r="F417" i="7"/>
  <c r="F413" i="7"/>
  <c r="F410" i="7"/>
  <c r="F408" i="7"/>
  <c r="F406" i="7"/>
  <c r="F405" i="7"/>
  <c r="F403" i="7"/>
  <c r="F400" i="7"/>
  <c r="F399" i="7"/>
  <c r="F397" i="7"/>
  <c r="F389" i="7"/>
  <c r="F388" i="7"/>
  <c r="F387" i="7"/>
  <c r="F386" i="7"/>
  <c r="F383" i="7"/>
  <c r="F381" i="7"/>
  <c r="F380" i="7"/>
  <c r="F376" i="7"/>
  <c r="F375" i="7"/>
  <c r="F374" i="7"/>
  <c r="F373" i="7"/>
  <c r="F372" i="7"/>
  <c r="F367" i="7"/>
  <c r="F366" i="7"/>
  <c r="F357" i="7"/>
  <c r="F356" i="7"/>
  <c r="F355" i="7"/>
  <c r="F354" i="7"/>
  <c r="F353" i="7"/>
  <c r="F350" i="7"/>
  <c r="F349" i="7"/>
  <c r="F346" i="7"/>
  <c r="F344" i="7"/>
  <c r="F343" i="7"/>
  <c r="F342" i="7"/>
  <c r="F340" i="7"/>
  <c r="F339" i="7"/>
  <c r="F337" i="7"/>
  <c r="F335" i="7"/>
  <c r="F334" i="7"/>
  <c r="F333" i="7"/>
  <c r="F332" i="7"/>
  <c r="F331" i="7"/>
  <c r="F330" i="7"/>
  <c r="F329" i="7"/>
  <c r="F328" i="7"/>
  <c r="F320" i="7"/>
  <c r="F317" i="7"/>
  <c r="F316" i="7"/>
  <c r="F314" i="7"/>
  <c r="F313" i="7"/>
  <c r="F312" i="7"/>
  <c r="F310" i="7"/>
  <c r="F308" i="7"/>
  <c r="F305" i="7"/>
  <c r="F304" i="7"/>
  <c r="F303" i="7"/>
  <c r="F297" i="7"/>
  <c r="F295" i="7"/>
  <c r="F290" i="7"/>
  <c r="F289" i="7"/>
  <c r="F286" i="7"/>
  <c r="F285" i="7"/>
  <c r="F284" i="7"/>
  <c r="F277" i="7"/>
  <c r="F272" i="7"/>
  <c r="F270" i="7"/>
  <c r="F264" i="7"/>
  <c r="F263" i="7"/>
  <c r="F262" i="7"/>
  <c r="F258" i="7"/>
  <c r="F257" i="7"/>
  <c r="F255" i="7"/>
  <c r="F254" i="7"/>
  <c r="F248" i="7"/>
  <c r="F247" i="7"/>
  <c r="F245" i="7"/>
  <c r="F241" i="7"/>
  <c r="F239" i="7"/>
  <c r="F238" i="7"/>
  <c r="F237" i="7"/>
  <c r="F232" i="7"/>
  <c r="F228" i="7"/>
  <c r="F227" i="7"/>
  <c r="F224" i="7"/>
  <c r="F223" i="7"/>
  <c r="F221" i="7"/>
  <c r="F220" i="7"/>
  <c r="F218" i="7"/>
  <c r="F212" i="7"/>
  <c r="F210" i="7"/>
  <c r="F208" i="7"/>
  <c r="F207" i="7"/>
  <c r="F203" i="7"/>
  <c r="F202" i="7"/>
  <c r="F201" i="7"/>
  <c r="F198" i="7"/>
  <c r="F196" i="7"/>
  <c r="F195" i="7"/>
  <c r="F194" i="7"/>
  <c r="F192" i="7"/>
  <c r="F191" i="7"/>
  <c r="F188" i="7"/>
  <c r="F187" i="7"/>
  <c r="F186" i="7"/>
  <c r="F185" i="7"/>
  <c r="F184" i="7"/>
  <c r="F183" i="7"/>
  <c r="F182" i="7"/>
  <c r="F180" i="7"/>
  <c r="F179" i="7"/>
  <c r="F178" i="7"/>
  <c r="F177" i="7"/>
  <c r="F176" i="7"/>
  <c r="F175" i="7"/>
  <c r="F174" i="7"/>
  <c r="F171" i="7"/>
  <c r="F170" i="7"/>
  <c r="F169" i="7"/>
  <c r="F167" i="7"/>
  <c r="F166" i="7"/>
  <c r="F164" i="7"/>
  <c r="F163" i="7"/>
  <c r="F162" i="7"/>
  <c r="F161" i="7"/>
  <c r="F158" i="7"/>
  <c r="F157" i="7"/>
  <c r="F156" i="7"/>
  <c r="F155" i="7"/>
  <c r="F154" i="7"/>
  <c r="F151" i="7"/>
  <c r="F150" i="7"/>
  <c r="F149" i="7"/>
  <c r="F148" i="7"/>
  <c r="F147" i="7"/>
  <c r="F146" i="7"/>
  <c r="F145" i="7"/>
  <c r="F144" i="7"/>
  <c r="F143" i="7"/>
  <c r="F142" i="7"/>
  <c r="F141" i="7"/>
  <c r="F140" i="7"/>
  <c r="F139" i="7"/>
  <c r="F138" i="7"/>
  <c r="F137" i="7"/>
  <c r="F136" i="7"/>
  <c r="F135" i="7"/>
  <c r="F134" i="7"/>
  <c r="F133" i="7"/>
  <c r="F132" i="7"/>
  <c r="F130" i="7"/>
  <c r="F129" i="7"/>
  <c r="F127" i="7"/>
  <c r="F125" i="7"/>
  <c r="F124" i="7"/>
  <c r="F123" i="7"/>
  <c r="F121" i="7"/>
  <c r="F118" i="7"/>
  <c r="F117" i="7"/>
  <c r="F116" i="7"/>
  <c r="F115" i="7"/>
  <c r="F114" i="7"/>
  <c r="F111" i="7"/>
  <c r="F110" i="7"/>
  <c r="F107" i="7"/>
  <c r="F106" i="7"/>
  <c r="F104" i="7"/>
  <c r="F103" i="7"/>
  <c r="F102" i="7"/>
  <c r="F101" i="7"/>
  <c r="F100" i="7"/>
  <c r="F99" i="7"/>
  <c r="F97" i="7"/>
  <c r="F95" i="7"/>
  <c r="F92" i="7"/>
  <c r="F91" i="7"/>
  <c r="F90" i="7"/>
  <c r="F88" i="7"/>
  <c r="F87" i="7"/>
  <c r="F85" i="7"/>
  <c r="F83" i="7"/>
  <c r="F82" i="7"/>
  <c r="F81" i="7"/>
  <c r="F79" i="7"/>
  <c r="F78" i="7"/>
  <c r="F75" i="7"/>
  <c r="F74" i="7"/>
  <c r="F73" i="7"/>
  <c r="F72" i="7"/>
  <c r="F71" i="7"/>
  <c r="F70" i="7"/>
  <c r="F69" i="7"/>
  <c r="F68" i="7"/>
  <c r="F65" i="7"/>
  <c r="F64" i="7"/>
  <c r="F62" i="7"/>
  <c r="F61" i="7"/>
  <c r="F59" i="7"/>
  <c r="F58" i="7"/>
  <c r="F55" i="7"/>
  <c r="F54" i="7"/>
  <c r="F53" i="7"/>
  <c r="F52" i="7"/>
  <c r="F51" i="7"/>
  <c r="F49" i="7"/>
  <c r="F45" i="7"/>
  <c r="F44" i="7"/>
  <c r="F43" i="7"/>
  <c r="F42" i="7"/>
  <c r="F41" i="7"/>
  <c r="F39" i="7"/>
  <c r="F37" i="7"/>
  <c r="F36" i="7"/>
  <c r="F35" i="7"/>
  <c r="F34" i="7"/>
  <c r="F31" i="7"/>
  <c r="F28" i="7"/>
  <c r="F27" i="7"/>
  <c r="F26" i="7"/>
  <c r="F25" i="7"/>
  <c r="F24" i="7"/>
  <c r="F23" i="7"/>
  <c r="F22" i="7"/>
  <c r="F21" i="7"/>
  <c r="F20" i="7"/>
  <c r="F19" i="7"/>
  <c r="F18" i="7"/>
  <c r="F17" i="7"/>
  <c r="F16" i="7"/>
  <c r="F15" i="7"/>
  <c r="F14" i="7"/>
  <c r="F12" i="7"/>
  <c r="F11" i="7"/>
  <c r="F10" i="7"/>
  <c r="F9" i="7"/>
  <c r="F8" i="7"/>
  <c r="F7" i="7"/>
  <c r="F6" i="7"/>
  <c r="E1001" i="7"/>
  <c r="E1000" i="7"/>
  <c r="E999" i="7"/>
  <c r="E998" i="7"/>
  <c r="E997" i="7"/>
  <c r="E996" i="7"/>
  <c r="E995" i="7"/>
  <c r="E994" i="7"/>
  <c r="E993" i="7"/>
  <c r="E991" i="7"/>
  <c r="E990" i="7"/>
  <c r="E989" i="7"/>
  <c r="E987" i="7"/>
  <c r="E986" i="7"/>
  <c r="E984" i="7"/>
  <c r="E981" i="7"/>
  <c r="E979" i="7"/>
  <c r="E978" i="7"/>
  <c r="E977" i="7"/>
  <c r="E976" i="7"/>
  <c r="E974" i="7"/>
  <c r="E973" i="7"/>
  <c r="E971" i="7"/>
  <c r="E970" i="7"/>
  <c r="E969" i="7"/>
  <c r="E967" i="7"/>
  <c r="E965" i="7"/>
  <c r="E964" i="7"/>
  <c r="E963" i="7"/>
  <c r="E962" i="7"/>
  <c r="E961" i="7"/>
  <c r="E959" i="7"/>
  <c r="E958" i="7"/>
  <c r="E957" i="7"/>
  <c r="E956" i="7"/>
  <c r="E955" i="7"/>
  <c r="E953" i="7"/>
  <c r="E952" i="7"/>
  <c r="E951" i="7"/>
  <c r="E950" i="7"/>
  <c r="E949" i="7"/>
  <c r="E948" i="7"/>
  <c r="E947" i="7"/>
  <c r="E946" i="7"/>
  <c r="E945" i="7"/>
  <c r="E944" i="7"/>
  <c r="E943" i="7"/>
  <c r="E942" i="7"/>
  <c r="E941" i="7"/>
  <c r="E940" i="7"/>
  <c r="E939" i="7"/>
  <c r="E937" i="7"/>
  <c r="E936" i="7"/>
  <c r="E930" i="7"/>
  <c r="E928" i="7"/>
  <c r="E927" i="7"/>
  <c r="E924" i="7"/>
  <c r="E921" i="7"/>
  <c r="E920" i="7"/>
  <c r="E919" i="7"/>
  <c r="E917" i="7"/>
  <c r="E916" i="7"/>
  <c r="E913" i="7"/>
  <c r="E912" i="7"/>
  <c r="E910" i="7"/>
  <c r="E909" i="7"/>
  <c r="E908" i="7"/>
  <c r="E907" i="7"/>
  <c r="E906" i="7"/>
  <c r="E904" i="7"/>
  <c r="E903" i="7"/>
  <c r="E901" i="7"/>
  <c r="E900" i="7"/>
  <c r="E898" i="7"/>
  <c r="E897" i="7"/>
  <c r="E892" i="7"/>
  <c r="E891" i="7"/>
  <c r="E887" i="7"/>
  <c r="E886" i="7"/>
  <c r="E885" i="7"/>
  <c r="E884" i="7"/>
  <c r="E882" i="7"/>
  <c r="E881" i="7"/>
  <c r="E880" i="7"/>
  <c r="E879" i="7"/>
  <c r="E878" i="7"/>
  <c r="E877" i="7"/>
  <c r="E876" i="7"/>
  <c r="E873" i="7"/>
  <c r="E872" i="7"/>
  <c r="E871" i="7"/>
  <c r="E870" i="7"/>
  <c r="E869" i="7"/>
  <c r="E868" i="7"/>
  <c r="E867" i="7"/>
  <c r="E865" i="7"/>
  <c r="E864" i="7"/>
  <c r="E863" i="7"/>
  <c r="E862" i="7"/>
  <c r="E861" i="7"/>
  <c r="E860" i="7"/>
  <c r="E858" i="7"/>
  <c r="E857" i="7"/>
  <c r="E856" i="7"/>
  <c r="E855" i="7"/>
  <c r="E853" i="7"/>
  <c r="E850" i="7"/>
  <c r="E848" i="7"/>
  <c r="E844" i="7"/>
  <c r="E843" i="7"/>
  <c r="E841" i="7"/>
  <c r="E839" i="7"/>
  <c r="E838" i="7"/>
  <c r="E837" i="7"/>
  <c r="E836" i="7"/>
  <c r="E835" i="7"/>
  <c r="E834" i="7"/>
  <c r="E833" i="7"/>
  <c r="E832" i="7"/>
  <c r="E830" i="7"/>
  <c r="E829" i="7"/>
  <c r="E828" i="7"/>
  <c r="E827" i="7"/>
  <c r="E823" i="7"/>
  <c r="E822" i="7"/>
  <c r="E821" i="7"/>
  <c r="E818" i="7"/>
  <c r="E817" i="7"/>
  <c r="E815" i="7"/>
  <c r="E814" i="7"/>
  <c r="E812" i="7"/>
  <c r="E811" i="7"/>
  <c r="E810" i="7"/>
  <c r="E809" i="7"/>
  <c r="E808" i="7"/>
  <c r="E807" i="7"/>
  <c r="E806" i="7"/>
  <c r="E805" i="7"/>
  <c r="E804" i="7"/>
  <c r="E802" i="7"/>
  <c r="E800" i="7"/>
  <c r="E798" i="7"/>
  <c r="E796" i="7"/>
  <c r="E795" i="7"/>
  <c r="E793" i="7"/>
  <c r="E792" i="7"/>
  <c r="E791" i="7"/>
  <c r="E789" i="7"/>
  <c r="E788" i="7"/>
  <c r="E787" i="7"/>
  <c r="E786" i="7"/>
  <c r="E785" i="7"/>
  <c r="E784" i="7"/>
  <c r="E783" i="7"/>
  <c r="E782" i="7"/>
  <c r="E781" i="7"/>
  <c r="E780" i="7"/>
  <c r="E778" i="7"/>
  <c r="E777" i="7"/>
  <c r="E773" i="7"/>
  <c r="E772" i="7"/>
  <c r="E771" i="7"/>
  <c r="E770" i="7"/>
  <c r="E765" i="7"/>
  <c r="E762" i="7"/>
  <c r="E761" i="7"/>
  <c r="E759" i="7"/>
  <c r="E758" i="7"/>
  <c r="E757" i="7"/>
  <c r="E756" i="7"/>
  <c r="E755" i="7"/>
  <c r="E754" i="7"/>
  <c r="E753" i="7"/>
  <c r="E752" i="7"/>
  <c r="E751" i="7"/>
  <c r="E750" i="7"/>
  <c r="E748" i="7"/>
  <c r="E746" i="7"/>
  <c r="E745" i="7"/>
  <c r="E744" i="7"/>
  <c r="E743" i="7"/>
  <c r="E742" i="7"/>
  <c r="E740" i="7"/>
  <c r="E735" i="7"/>
  <c r="E734" i="7"/>
  <c r="E733" i="7"/>
  <c r="E732" i="7"/>
  <c r="E730" i="7"/>
  <c r="E729" i="7"/>
  <c r="E727" i="7"/>
  <c r="E726" i="7"/>
  <c r="E721" i="7"/>
  <c r="E720" i="7"/>
  <c r="E719" i="7"/>
  <c r="E718" i="7"/>
  <c r="E715" i="7"/>
  <c r="E714" i="7"/>
  <c r="E712" i="7"/>
  <c r="E710" i="7"/>
  <c r="E708" i="7"/>
  <c r="E707" i="7"/>
  <c r="E706" i="7"/>
  <c r="E704" i="7"/>
  <c r="E702" i="7"/>
  <c r="E701" i="7"/>
  <c r="E700" i="7"/>
  <c r="E699" i="7"/>
  <c r="E698" i="7"/>
  <c r="E697" i="7"/>
  <c r="E696" i="7"/>
  <c r="E694" i="7"/>
  <c r="E693" i="7"/>
  <c r="E692" i="7"/>
  <c r="E688" i="7"/>
  <c r="E687" i="7"/>
  <c r="E686" i="7"/>
  <c r="E685" i="7"/>
  <c r="E684" i="7"/>
  <c r="E683" i="7"/>
  <c r="E682" i="7"/>
  <c r="E681" i="7"/>
  <c r="E680" i="7"/>
  <c r="E679" i="7"/>
  <c r="E678" i="7"/>
  <c r="E675" i="7"/>
  <c r="E674" i="7"/>
  <c r="E671" i="7"/>
  <c r="E670" i="7"/>
  <c r="E669" i="7"/>
  <c r="E668" i="7"/>
  <c r="E666" i="7"/>
  <c r="E664" i="7"/>
  <c r="E663" i="7"/>
  <c r="E662" i="7"/>
  <c r="E659" i="7"/>
  <c r="E658" i="7"/>
  <c r="E656" i="7"/>
  <c r="E655" i="7"/>
  <c r="E654" i="7"/>
  <c r="E653" i="7"/>
  <c r="E652" i="7"/>
  <c r="E651" i="7"/>
  <c r="E650" i="7"/>
  <c r="E647" i="7"/>
  <c r="E646" i="7"/>
  <c r="E644" i="7"/>
  <c r="E643" i="7"/>
  <c r="E642" i="7"/>
  <c r="E641" i="7"/>
  <c r="E640" i="7"/>
  <c r="E639" i="7"/>
  <c r="E638" i="7"/>
  <c r="E637" i="7"/>
  <c r="E636" i="7"/>
  <c r="E635" i="7"/>
  <c r="E634" i="7"/>
  <c r="E630" i="7"/>
  <c r="E629" i="7"/>
  <c r="E628" i="7"/>
  <c r="E627" i="7"/>
  <c r="E626" i="7"/>
  <c r="E625" i="7"/>
  <c r="E624" i="7"/>
  <c r="E623" i="7"/>
  <c r="E622" i="7"/>
  <c r="E621" i="7"/>
  <c r="E620" i="7"/>
  <c r="E619" i="7"/>
  <c r="E618" i="7"/>
  <c r="E615" i="7"/>
  <c r="E614" i="7"/>
  <c r="E613" i="7"/>
  <c r="E612" i="7"/>
  <c r="E611" i="7"/>
  <c r="E610" i="7"/>
  <c r="E608" i="7"/>
  <c r="E606" i="7"/>
  <c r="E605" i="7"/>
  <c r="E604" i="7"/>
  <c r="E603" i="7"/>
  <c r="E602" i="7"/>
  <c r="E599" i="7"/>
  <c r="E598" i="7"/>
  <c r="E597" i="7"/>
  <c r="E596" i="7"/>
  <c r="E595" i="7"/>
  <c r="E594" i="7"/>
  <c r="E593" i="7"/>
  <c r="E592" i="7"/>
  <c r="E591" i="7"/>
  <c r="E590" i="7"/>
  <c r="E589" i="7"/>
  <c r="E588" i="7"/>
  <c r="E587" i="7"/>
  <c r="E586" i="7"/>
  <c r="E585" i="7"/>
  <c r="E584" i="7"/>
  <c r="E583" i="7"/>
  <c r="E582" i="7"/>
  <c r="E580" i="7"/>
  <c r="E579" i="7"/>
  <c r="E577" i="7"/>
  <c r="E576" i="7"/>
  <c r="E575" i="7"/>
  <c r="E574" i="7"/>
  <c r="E573" i="7"/>
  <c r="E572" i="7"/>
  <c r="E571" i="7"/>
  <c r="E570" i="7"/>
  <c r="E569" i="7"/>
  <c r="E568" i="7"/>
  <c r="E567" i="7"/>
  <c r="E566" i="7"/>
  <c r="E565" i="7"/>
  <c r="E564" i="7"/>
  <c r="E563" i="7"/>
  <c r="E562" i="7"/>
  <c r="E561" i="7"/>
  <c r="E560" i="7"/>
  <c r="E558" i="7"/>
  <c r="E556" i="7"/>
  <c r="E554" i="7"/>
  <c r="E551" i="7"/>
  <c r="E550" i="7"/>
  <c r="E549" i="7"/>
  <c r="E548" i="7"/>
  <c r="E546" i="7"/>
  <c r="E545" i="7"/>
  <c r="E544" i="7"/>
  <c r="E543" i="7"/>
  <c r="E542" i="7"/>
  <c r="E540" i="7"/>
  <c r="E539" i="7"/>
  <c r="E536" i="7"/>
  <c r="E535" i="7"/>
  <c r="E534" i="7"/>
  <c r="E533" i="7"/>
  <c r="E530" i="7"/>
  <c r="E529" i="7"/>
  <c r="E528" i="7"/>
  <c r="E527" i="7"/>
  <c r="E526" i="7"/>
  <c r="E525" i="7"/>
  <c r="E524" i="7"/>
  <c r="E523" i="7"/>
  <c r="E522" i="7"/>
  <c r="E521" i="7"/>
  <c r="E520" i="7"/>
  <c r="E517" i="7"/>
  <c r="E516" i="7"/>
  <c r="E515" i="7"/>
  <c r="E514" i="7"/>
  <c r="E513" i="7"/>
  <c r="E512" i="7"/>
  <c r="E510" i="7"/>
  <c r="E509" i="7"/>
  <c r="E508" i="7"/>
  <c r="E507" i="7"/>
  <c r="E506" i="7"/>
  <c r="E504" i="7"/>
  <c r="E503" i="7"/>
  <c r="E502" i="7"/>
  <c r="E501" i="7"/>
  <c r="E500" i="7"/>
  <c r="E499" i="7"/>
  <c r="E497" i="7"/>
  <c r="E496" i="7"/>
  <c r="E494" i="7"/>
  <c r="E493" i="7"/>
  <c r="E490" i="7"/>
  <c r="E487" i="7"/>
  <c r="E486" i="7"/>
  <c r="E484" i="7"/>
  <c r="E483" i="7"/>
  <c r="E482" i="7"/>
  <c r="E481" i="7"/>
  <c r="E480" i="7"/>
  <c r="E474" i="7"/>
  <c r="E472" i="7"/>
  <c r="E471" i="7"/>
  <c r="E469" i="7"/>
  <c r="E468" i="7"/>
  <c r="E467" i="7"/>
  <c r="E466" i="7"/>
  <c r="E464" i="7"/>
  <c r="E463" i="7"/>
  <c r="E461" i="7"/>
  <c r="E460" i="7"/>
  <c r="E459" i="7"/>
  <c r="E458" i="7"/>
  <c r="E456" i="7"/>
  <c r="E454" i="7"/>
  <c r="E453" i="7"/>
  <c r="E452" i="7"/>
  <c r="E451" i="7"/>
  <c r="E449" i="7"/>
  <c r="E448" i="7"/>
  <c r="E447" i="7"/>
  <c r="E446" i="7"/>
  <c r="E445" i="7"/>
  <c r="E444" i="7"/>
  <c r="E443" i="7"/>
  <c r="E442" i="7"/>
  <c r="E441" i="7"/>
  <c r="E440" i="7"/>
  <c r="E438" i="7"/>
  <c r="E437" i="7"/>
  <c r="E436" i="7"/>
  <c r="E435" i="7"/>
  <c r="E434" i="7"/>
  <c r="E433" i="7"/>
  <c r="E432" i="7"/>
  <c r="E431" i="7"/>
  <c r="E429" i="7"/>
  <c r="E428" i="7"/>
  <c r="E427" i="7"/>
  <c r="E426" i="7"/>
  <c r="E425" i="7"/>
  <c r="E423" i="7"/>
  <c r="E421" i="7"/>
  <c r="E419" i="7"/>
  <c r="E417" i="7"/>
  <c r="E416" i="7"/>
  <c r="E415" i="7"/>
  <c r="E414" i="7"/>
  <c r="E413" i="7"/>
  <c r="E412" i="7"/>
  <c r="E411" i="7"/>
  <c r="E409" i="7"/>
  <c r="E408" i="7"/>
  <c r="E407" i="7"/>
  <c r="E406" i="7"/>
  <c r="E405" i="7"/>
  <c r="E404" i="7"/>
  <c r="E403" i="7"/>
  <c r="E402" i="7"/>
  <c r="E401" i="7"/>
  <c r="E399" i="7"/>
  <c r="E398" i="7"/>
  <c r="E397" i="7"/>
  <c r="E396" i="7"/>
  <c r="E395" i="7"/>
  <c r="E394" i="7"/>
  <c r="E393" i="7"/>
  <c r="E392" i="7"/>
  <c r="E391" i="7"/>
  <c r="E390" i="7"/>
  <c r="E389" i="7"/>
  <c r="E388" i="7"/>
  <c r="E387" i="7"/>
  <c r="E386" i="7"/>
  <c r="E385" i="7"/>
  <c r="E384" i="7"/>
  <c r="E381" i="7"/>
  <c r="E380" i="7"/>
  <c r="E379" i="7"/>
  <c r="E378" i="7"/>
  <c r="E377" i="7"/>
  <c r="E375" i="7"/>
  <c r="E373" i="7"/>
  <c r="E371" i="7"/>
  <c r="E370" i="7"/>
  <c r="E367" i="7"/>
  <c r="E366" i="7"/>
  <c r="E365" i="7"/>
  <c r="E364" i="7"/>
  <c r="E362" i="7"/>
  <c r="E361" i="7"/>
  <c r="E359" i="7"/>
  <c r="E358" i="7"/>
  <c r="E356" i="7"/>
  <c r="E355" i="7"/>
  <c r="E354" i="7"/>
  <c r="E353" i="7"/>
  <c r="E351" i="7"/>
  <c r="E349" i="7"/>
  <c r="E348" i="7"/>
  <c r="E347" i="7"/>
  <c r="E346" i="7"/>
  <c r="E344" i="7"/>
  <c r="E343" i="7"/>
  <c r="E341" i="7"/>
  <c r="E338" i="7"/>
  <c r="E337" i="7"/>
  <c r="E335" i="7"/>
  <c r="E334" i="7"/>
  <c r="E333" i="7"/>
  <c r="E332" i="7"/>
  <c r="E331" i="7"/>
  <c r="E330" i="7"/>
  <c r="E328" i="7"/>
  <c r="E327" i="7"/>
  <c r="E326" i="7"/>
  <c r="E325" i="7"/>
  <c r="E323" i="7"/>
  <c r="E322" i="7"/>
  <c r="E321" i="7"/>
  <c r="E320" i="7"/>
  <c r="E319" i="7"/>
  <c r="E318" i="7"/>
  <c r="E317" i="7"/>
  <c r="E312" i="7"/>
  <c r="E311" i="7"/>
  <c r="E310" i="7"/>
  <c r="E309" i="7"/>
  <c r="E308" i="7"/>
  <c r="E307" i="7"/>
  <c r="E306" i="7"/>
  <c r="E305" i="7"/>
  <c r="E304" i="7"/>
  <c r="E303" i="7"/>
  <c r="E302" i="7"/>
  <c r="E301" i="7"/>
  <c r="E300" i="7"/>
  <c r="E296" i="7"/>
  <c r="E295" i="7"/>
  <c r="E294" i="7"/>
  <c r="E293" i="7"/>
  <c r="E292" i="7"/>
  <c r="E291" i="7"/>
  <c r="E290" i="7"/>
  <c r="E289" i="7"/>
  <c r="E288" i="7"/>
  <c r="E287" i="7"/>
  <c r="E286" i="7"/>
  <c r="E285" i="7"/>
  <c r="E284" i="7"/>
  <c r="E282" i="7"/>
  <c r="E281" i="7"/>
  <c r="E280" i="7"/>
  <c r="E279" i="7"/>
  <c r="E278" i="7"/>
  <c r="E277" i="7"/>
  <c r="E276" i="7"/>
  <c r="E275" i="7"/>
  <c r="E273" i="7"/>
  <c r="E272" i="7"/>
  <c r="E271" i="7"/>
  <c r="E270" i="7"/>
  <c r="E268" i="7"/>
  <c r="E267" i="7"/>
  <c r="E265" i="7"/>
  <c r="E264" i="7"/>
  <c r="E263" i="7"/>
  <c r="E262" i="7"/>
  <c r="E261" i="7"/>
  <c r="E260" i="7"/>
  <c r="E259" i="7"/>
  <c r="E258" i="7"/>
  <c r="E257" i="7"/>
  <c r="E255" i="7"/>
  <c r="E254" i="7"/>
  <c r="E253" i="7"/>
  <c r="E252" i="7"/>
  <c r="E251" i="7"/>
  <c r="E250" i="7"/>
  <c r="E249" i="7"/>
  <c r="E248" i="7"/>
  <c r="E245" i="7"/>
  <c r="E244" i="7"/>
  <c r="E241" i="7"/>
  <c r="E239" i="7"/>
  <c r="E238" i="7"/>
  <c r="E235" i="7"/>
  <c r="E234" i="7"/>
  <c r="E232" i="7"/>
  <c r="E231" i="7"/>
  <c r="E227" i="7"/>
  <c r="E226" i="7"/>
  <c r="E225" i="7"/>
  <c r="E224" i="7"/>
  <c r="E223" i="7"/>
  <c r="E221" i="7"/>
  <c r="E219" i="7"/>
  <c r="E218" i="7"/>
  <c r="E217" i="7"/>
  <c r="E216" i="7"/>
  <c r="E215" i="7"/>
  <c r="E214" i="7"/>
  <c r="E213" i="7"/>
  <c r="E212" i="7"/>
  <c r="E211" i="7"/>
  <c r="E208" i="7"/>
  <c r="E207" i="7"/>
  <c r="E206" i="7"/>
  <c r="E203" i="7"/>
  <c r="E202" i="7"/>
  <c r="E200" i="7"/>
  <c r="E199" i="7"/>
  <c r="E198" i="7"/>
  <c r="E197" i="7"/>
  <c r="E196" i="7"/>
  <c r="E195" i="7"/>
  <c r="E194" i="7"/>
  <c r="E193" i="7"/>
  <c r="E192" i="7"/>
  <c r="E191" i="7"/>
  <c r="E190" i="7"/>
  <c r="E182" i="7"/>
  <c r="E181" i="7"/>
  <c r="E179" i="7"/>
  <c r="E178" i="7"/>
  <c r="E177" i="7"/>
  <c r="E174" i="7"/>
  <c r="E173" i="7"/>
  <c r="E170" i="7"/>
  <c r="E165" i="7"/>
  <c r="E164" i="7"/>
  <c r="E162" i="7"/>
  <c r="E161" i="7"/>
  <c r="E160" i="7"/>
  <c r="E158" i="7"/>
  <c r="E157" i="7"/>
  <c r="E156" i="7"/>
  <c r="E155" i="7"/>
  <c r="E154" i="7"/>
  <c r="E153" i="7"/>
  <c r="E152" i="7"/>
  <c r="E151" i="7"/>
  <c r="E149" i="7"/>
  <c r="E146" i="7"/>
  <c r="E145" i="7"/>
  <c r="E144" i="7"/>
  <c r="E142" i="7"/>
  <c r="E140" i="7"/>
  <c r="E139" i="7"/>
  <c r="E138" i="7"/>
  <c r="E137" i="7"/>
  <c r="E136" i="7"/>
  <c r="E135" i="7"/>
  <c r="E134" i="7"/>
  <c r="E133" i="7"/>
  <c r="E132" i="7"/>
  <c r="E131" i="7"/>
  <c r="E130" i="7"/>
  <c r="E129" i="7"/>
  <c r="E128" i="7"/>
  <c r="E126" i="7"/>
  <c r="E124" i="7"/>
  <c r="E122" i="7"/>
  <c r="E120" i="7"/>
  <c r="E119" i="7"/>
  <c r="E117" i="7"/>
  <c r="E115" i="7"/>
  <c r="E114" i="7"/>
  <c r="E113" i="7"/>
  <c r="E112" i="7"/>
  <c r="E111" i="7"/>
  <c r="E110" i="7"/>
  <c r="E109" i="7"/>
  <c r="E108" i="7"/>
  <c r="E106" i="7"/>
  <c r="E105" i="7"/>
  <c r="E104" i="7"/>
  <c r="E103" i="7"/>
  <c r="E101" i="7"/>
  <c r="E100" i="7"/>
  <c r="E99" i="7"/>
  <c r="E98" i="7"/>
  <c r="E97" i="7"/>
  <c r="E96" i="7"/>
  <c r="E95" i="7"/>
  <c r="E93" i="7"/>
  <c r="E92" i="7"/>
  <c r="E91" i="7"/>
  <c r="E89" i="7"/>
  <c r="E88" i="7"/>
  <c r="E87" i="7"/>
  <c r="E86" i="7"/>
  <c r="E84" i="7"/>
  <c r="E83" i="7"/>
  <c r="E80" i="7"/>
  <c r="E79" i="7"/>
  <c r="E77" i="7"/>
  <c r="E76" i="7"/>
  <c r="E74" i="7"/>
  <c r="E73" i="7"/>
  <c r="E70" i="7"/>
  <c r="E69" i="7"/>
  <c r="E68" i="7"/>
  <c r="E67" i="7"/>
  <c r="E66" i="7"/>
  <c r="E65" i="7"/>
  <c r="E63" i="7"/>
  <c r="E60" i="7"/>
  <c r="E59" i="7"/>
  <c r="E58" i="7"/>
  <c r="E57" i="7"/>
  <c r="E56" i="7"/>
  <c r="E54" i="7"/>
  <c r="E53" i="7"/>
  <c r="E52" i="7"/>
  <c r="E51" i="7"/>
  <c r="E50" i="7"/>
  <c r="E49" i="7"/>
  <c r="E47" i="7"/>
  <c r="E46" i="7"/>
  <c r="E44" i="7"/>
  <c r="E42" i="7"/>
  <c r="E40" i="7"/>
  <c r="E39" i="7"/>
  <c r="E38" i="7"/>
  <c r="E36" i="7"/>
  <c r="E34" i="7"/>
  <c r="E33" i="7"/>
  <c r="E31" i="7"/>
  <c r="E30" i="7"/>
  <c r="E29" i="7"/>
  <c r="E26" i="7"/>
  <c r="E24" i="7"/>
  <c r="E21" i="7"/>
  <c r="E17" i="7"/>
  <c r="E16" i="7"/>
  <c r="E15" i="7"/>
  <c r="E14" i="7"/>
  <c r="E13" i="7"/>
  <c r="E12" i="7"/>
  <c r="E9" i="7"/>
  <c r="E8" i="7"/>
  <c r="E6" i="7"/>
  <c r="U951" i="7" l="1"/>
  <c r="U855" i="7"/>
  <c r="U848" i="7"/>
  <c r="U791" i="7"/>
  <c r="U784" i="7"/>
  <c r="U777" i="7"/>
  <c r="U733" i="7"/>
  <c r="U721" i="7"/>
  <c r="U720" i="7"/>
  <c r="U719" i="7"/>
  <c r="U718" i="7"/>
  <c r="U625" i="7"/>
  <c r="U618" i="7"/>
  <c r="U562" i="7"/>
  <c r="U526" i="7"/>
  <c r="U524" i="7"/>
  <c r="U523" i="7"/>
  <c r="U522" i="7"/>
  <c r="U521" i="7"/>
  <c r="U520" i="7"/>
  <c r="U502" i="7"/>
  <c r="U497" i="7"/>
  <c r="U398" i="7"/>
  <c r="U391" i="7"/>
  <c r="U384" i="7"/>
  <c r="U327" i="7"/>
  <c r="U326" i="7"/>
  <c r="U325" i="7"/>
  <c r="U280" i="7"/>
  <c r="U253" i="7"/>
  <c r="U252" i="7"/>
  <c r="U207" i="7"/>
  <c r="U191" i="7"/>
  <c r="T951" i="7"/>
  <c r="T855" i="7"/>
  <c r="T848" i="7"/>
  <c r="T791" i="7"/>
  <c r="T784" i="7"/>
  <c r="T777" i="7"/>
  <c r="T733" i="7"/>
  <c r="T721" i="7"/>
  <c r="T720" i="7"/>
  <c r="T719" i="7"/>
  <c r="T718" i="7"/>
  <c r="T625" i="7"/>
  <c r="T618" i="7"/>
  <c r="T562" i="7"/>
  <c r="T526" i="7"/>
  <c r="T524" i="7"/>
  <c r="T523" i="7"/>
  <c r="T522" i="7"/>
  <c r="T521" i="7"/>
  <c r="T520" i="7"/>
  <c r="T502" i="7"/>
  <c r="T497" i="7"/>
  <c r="T398" i="7"/>
  <c r="T391" i="7"/>
  <c r="T384" i="7"/>
  <c r="T327" i="7"/>
  <c r="T326" i="7"/>
  <c r="T325" i="7"/>
  <c r="T280" i="7"/>
  <c r="T253" i="7"/>
  <c r="T252" i="7"/>
  <c r="T207" i="7"/>
  <c r="T191" i="7"/>
  <c r="S951" i="7"/>
  <c r="S855" i="7"/>
  <c r="S848" i="7"/>
  <c r="S791" i="7"/>
  <c r="S784" i="7"/>
  <c r="S777" i="7"/>
  <c r="S733" i="7"/>
  <c r="S721" i="7"/>
  <c r="S720" i="7"/>
  <c r="S719" i="7"/>
  <c r="S718" i="7"/>
  <c r="S625" i="7"/>
  <c r="S618" i="7"/>
  <c r="S562" i="7"/>
  <c r="S526" i="7"/>
  <c r="S524" i="7"/>
  <c r="S523" i="7"/>
  <c r="S522" i="7"/>
  <c r="S521" i="7"/>
  <c r="S520" i="7"/>
  <c r="S502" i="7"/>
  <c r="S497" i="7"/>
  <c r="S398" i="7"/>
  <c r="S391" i="7"/>
  <c r="S384" i="7"/>
  <c r="S327" i="7"/>
  <c r="S326" i="7"/>
  <c r="S325" i="7"/>
  <c r="S280" i="7"/>
  <c r="S253" i="7"/>
  <c r="S252" i="7"/>
  <c r="S207" i="7"/>
  <c r="S191" i="7"/>
  <c r="H1005" i="7"/>
  <c r="H1004" i="7"/>
  <c r="H1003" i="7"/>
  <c r="H1002" i="7"/>
  <c r="H999" i="7"/>
  <c r="H997" i="7"/>
  <c r="H995" i="7"/>
  <c r="H994" i="7"/>
  <c r="H992" i="7"/>
  <c r="H991" i="7"/>
  <c r="H990" i="7"/>
  <c r="H989" i="7"/>
  <c r="H988" i="7"/>
  <c r="H987" i="7"/>
  <c r="H985" i="7"/>
  <c r="H984" i="7"/>
  <c r="H983" i="7"/>
  <c r="H980" i="7"/>
  <c r="H978" i="7"/>
  <c r="H976" i="7"/>
  <c r="H975" i="7"/>
  <c r="H974" i="7"/>
  <c r="H973" i="7"/>
  <c r="H972" i="7"/>
  <c r="H971" i="7"/>
  <c r="H969" i="7"/>
  <c r="H968" i="7"/>
  <c r="H967" i="7"/>
  <c r="H965" i="7"/>
  <c r="H964" i="7"/>
  <c r="H963" i="7"/>
  <c r="H962" i="7"/>
  <c r="H961" i="7"/>
  <c r="H960" i="7"/>
  <c r="H959" i="7"/>
  <c r="H958" i="7"/>
  <c r="H956" i="7"/>
  <c r="H955" i="7"/>
  <c r="H951" i="7"/>
  <c r="H950" i="7"/>
  <c r="H948" i="7"/>
  <c r="H947" i="7"/>
  <c r="H946" i="7"/>
  <c r="H945" i="7"/>
  <c r="H944" i="7"/>
  <c r="H942" i="7"/>
  <c r="H941" i="7"/>
  <c r="H940" i="7"/>
  <c r="H939" i="7"/>
  <c r="H936" i="7"/>
  <c r="H935" i="7"/>
  <c r="H934" i="7"/>
  <c r="H932" i="7"/>
  <c r="H931" i="7"/>
  <c r="H930" i="7"/>
  <c r="H929" i="7"/>
  <c r="H924" i="7"/>
  <c r="H925" i="7"/>
  <c r="H926" i="7"/>
  <c r="H923" i="7"/>
  <c r="H921" i="7"/>
  <c r="H920" i="7"/>
  <c r="H919" i="7"/>
  <c r="H918" i="7"/>
  <c r="H916" i="7"/>
  <c r="H914" i="7"/>
  <c r="H913" i="7"/>
  <c r="H912" i="7"/>
  <c r="H911" i="7"/>
  <c r="H910" i="7"/>
  <c r="H909" i="7"/>
  <c r="H908" i="7"/>
  <c r="H907" i="7"/>
  <c r="H906" i="7"/>
  <c r="H905" i="7"/>
  <c r="H904" i="7"/>
  <c r="H903" i="7"/>
  <c r="H902" i="7"/>
  <c r="H900" i="7"/>
  <c r="H899" i="7"/>
  <c r="H898" i="7"/>
  <c r="H893" i="7"/>
  <c r="H892" i="7"/>
  <c r="H890" i="7"/>
  <c r="H886" i="7"/>
  <c r="H885" i="7"/>
  <c r="H884" i="7"/>
  <c r="H883" i="7"/>
  <c r="H880" i="7"/>
  <c r="H879" i="7"/>
  <c r="H878" i="7"/>
  <c r="H876" i="7"/>
  <c r="H875" i="7"/>
  <c r="H873" i="7"/>
  <c r="H871" i="7"/>
  <c r="H870" i="7"/>
  <c r="H869" i="7"/>
  <c r="H868" i="7"/>
  <c r="H867" i="7"/>
  <c r="H866" i="7"/>
  <c r="H865" i="7"/>
  <c r="H864" i="7"/>
  <c r="H863" i="7"/>
  <c r="H862" i="7"/>
  <c r="H858" i="7"/>
  <c r="H857" i="7"/>
  <c r="H855" i="7"/>
  <c r="H854" i="7"/>
  <c r="H853" i="7"/>
  <c r="H851" i="7"/>
  <c r="H850" i="7"/>
  <c r="H849" i="7"/>
  <c r="H848" i="7"/>
  <c r="H843" i="7"/>
  <c r="H841" i="7"/>
  <c r="H840" i="7"/>
  <c r="H839" i="7"/>
  <c r="H838" i="7"/>
  <c r="H837" i="7"/>
  <c r="H836" i="7"/>
  <c r="H834" i="7"/>
  <c r="H833" i="7"/>
  <c r="H832" i="7"/>
  <c r="H831" i="7"/>
  <c r="H830" i="7"/>
  <c r="H829" i="7"/>
  <c r="H828" i="7"/>
  <c r="H827" i="7"/>
  <c r="H826" i="7"/>
  <c r="H825" i="7"/>
  <c r="H824" i="7"/>
  <c r="H823" i="7"/>
  <c r="H822" i="7"/>
  <c r="H821" i="7"/>
  <c r="H819" i="7"/>
  <c r="H818" i="7"/>
  <c r="H817" i="7"/>
  <c r="H816" i="7"/>
  <c r="H814" i="7"/>
  <c r="H813" i="7"/>
  <c r="H812" i="7"/>
  <c r="H811" i="7"/>
  <c r="H810" i="7"/>
  <c r="H809" i="7"/>
  <c r="H807" i="7"/>
  <c r="H806" i="7"/>
  <c r="H805" i="7"/>
  <c r="H804" i="7"/>
  <c r="H803" i="7"/>
  <c r="H801" i="7"/>
  <c r="H800" i="7"/>
  <c r="H799" i="7"/>
  <c r="H797" i="7"/>
  <c r="H796" i="7"/>
  <c r="H794" i="7"/>
  <c r="H792" i="7"/>
  <c r="H789" i="7"/>
  <c r="H787" i="7"/>
  <c r="H786" i="7"/>
  <c r="H784" i="7"/>
  <c r="H783" i="7"/>
  <c r="H780" i="7"/>
  <c r="H779" i="7"/>
  <c r="H778" i="7"/>
  <c r="H777" i="7"/>
  <c r="H776" i="7"/>
  <c r="H775" i="7"/>
  <c r="H774" i="7"/>
  <c r="H773" i="7"/>
  <c r="H772" i="7"/>
  <c r="H771" i="7"/>
  <c r="H770" i="7"/>
  <c r="H769" i="7"/>
  <c r="H768" i="7"/>
  <c r="H767" i="7"/>
  <c r="H766" i="7"/>
  <c r="H765" i="7"/>
  <c r="H764" i="7"/>
  <c r="H763" i="7"/>
  <c r="H762" i="7"/>
  <c r="H761" i="7"/>
  <c r="H759" i="7"/>
  <c r="H758" i="7"/>
  <c r="H755" i="7"/>
  <c r="H751" i="7"/>
  <c r="H750" i="7"/>
  <c r="H749" i="7"/>
  <c r="H748" i="7"/>
  <c r="H747" i="7"/>
  <c r="H746" i="7"/>
  <c r="H745" i="7"/>
  <c r="H744" i="7"/>
  <c r="H743" i="7"/>
  <c r="H742" i="7"/>
  <c r="H741" i="7"/>
  <c r="H740" i="7"/>
  <c r="H738" i="7"/>
  <c r="H737" i="7"/>
  <c r="H736" i="7"/>
  <c r="H734" i="7"/>
  <c r="H733" i="7"/>
  <c r="H731" i="7"/>
  <c r="H730" i="7"/>
  <c r="H729" i="7"/>
  <c r="H728" i="7"/>
  <c r="H726" i="7"/>
  <c r="H725" i="7"/>
  <c r="H723" i="7"/>
  <c r="H722" i="7"/>
  <c r="H721" i="7"/>
  <c r="H720" i="7"/>
  <c r="H719" i="7"/>
  <c r="H718" i="7"/>
  <c r="H717" i="7"/>
  <c r="H716" i="7"/>
  <c r="H715" i="7"/>
  <c r="H713" i="7"/>
  <c r="H712" i="7"/>
  <c r="H705" i="7"/>
  <c r="H706" i="7"/>
  <c r="H704" i="7"/>
  <c r="H703" i="7"/>
  <c r="H702" i="7"/>
  <c r="H701" i="7"/>
  <c r="H700" i="7"/>
  <c r="H699" i="7"/>
  <c r="H697" i="7"/>
  <c r="H696" i="7"/>
  <c r="H694" i="7"/>
  <c r="H693" i="7"/>
  <c r="H692" i="7"/>
  <c r="H691" i="7"/>
  <c r="H690" i="7"/>
  <c r="H689" i="7"/>
  <c r="H688" i="7"/>
  <c r="H685" i="7"/>
  <c r="H684" i="7"/>
  <c r="H683" i="7"/>
  <c r="H680" i="7"/>
  <c r="H676" i="7"/>
  <c r="H677" i="7"/>
  <c r="H678" i="7"/>
  <c r="H679" i="7"/>
  <c r="H675" i="7"/>
  <c r="H674" i="7"/>
  <c r="H673" i="7"/>
  <c r="H671" i="7"/>
  <c r="H670" i="7"/>
  <c r="H668" i="7"/>
  <c r="H667" i="7"/>
  <c r="H666" i="7"/>
  <c r="H664" i="7"/>
  <c r="H663" i="7"/>
  <c r="H662" i="7"/>
  <c r="H661" i="7"/>
  <c r="H660" i="7"/>
  <c r="H659" i="7"/>
  <c r="H658" i="7"/>
  <c r="H656" i="7"/>
  <c r="H655" i="7"/>
  <c r="H650" i="7"/>
  <c r="H645" i="7"/>
  <c r="H644" i="7"/>
  <c r="H643" i="7"/>
  <c r="H642" i="7"/>
  <c r="H641" i="7"/>
  <c r="H640" i="7"/>
  <c r="H639" i="7"/>
  <c r="H638" i="7"/>
  <c r="H636" i="7"/>
  <c r="H635" i="7"/>
  <c r="H634" i="7"/>
  <c r="H633" i="7"/>
  <c r="H631" i="7"/>
  <c r="H626" i="7"/>
  <c r="H625" i="7"/>
  <c r="H623" i="7"/>
  <c r="H622" i="7"/>
  <c r="H620" i="7"/>
  <c r="H618" i="7"/>
  <c r="H617" i="7"/>
  <c r="H616" i="7"/>
  <c r="H615" i="7"/>
  <c r="H613" i="7"/>
  <c r="H612" i="7"/>
  <c r="H611" i="7"/>
  <c r="H609" i="7"/>
  <c r="H608" i="7"/>
  <c r="H607" i="7"/>
  <c r="H603" i="7"/>
  <c r="H602" i="7"/>
  <c r="H601" i="7"/>
  <c r="H600" i="7"/>
  <c r="H599" i="7"/>
  <c r="H597" i="7"/>
  <c r="H596" i="7"/>
  <c r="H595" i="7"/>
  <c r="H594" i="7"/>
  <c r="H592" i="7"/>
  <c r="H590" i="7"/>
  <c r="H588" i="7"/>
  <c r="H586" i="7"/>
  <c r="H584" i="7"/>
  <c r="H583" i="7"/>
  <c r="H582" i="7"/>
  <c r="H581" i="7"/>
  <c r="H580" i="7"/>
  <c r="H575" i="7"/>
  <c r="H574" i="7"/>
  <c r="H571" i="7"/>
  <c r="H570" i="7"/>
  <c r="H569" i="7"/>
  <c r="H567" i="7"/>
  <c r="H566" i="7"/>
  <c r="H562" i="7"/>
  <c r="H559" i="7"/>
  <c r="H558" i="7"/>
  <c r="H557" i="7"/>
  <c r="H556" i="7"/>
  <c r="H555" i="7"/>
  <c r="H554" i="7"/>
  <c r="H553" i="7"/>
  <c r="H551" i="7"/>
  <c r="H550" i="7"/>
  <c r="H549" i="7"/>
  <c r="H546" i="7"/>
  <c r="H545" i="7"/>
  <c r="H544" i="7"/>
  <c r="H543" i="7"/>
  <c r="H542" i="7"/>
  <c r="H541" i="7"/>
  <c r="H540" i="7"/>
  <c r="H539" i="7"/>
  <c r="H538" i="7"/>
  <c r="H537" i="7"/>
  <c r="H536" i="7"/>
  <c r="H535" i="7"/>
  <c r="H534" i="7"/>
  <c r="H531" i="7"/>
  <c r="H529" i="7"/>
  <c r="H528" i="7"/>
  <c r="H527" i="7"/>
  <c r="H526" i="7"/>
  <c r="H525" i="7"/>
  <c r="H524" i="7"/>
  <c r="H523" i="7"/>
  <c r="H522" i="7"/>
  <c r="H521" i="7"/>
  <c r="H520" i="7"/>
  <c r="H519" i="7"/>
  <c r="H518" i="7"/>
  <c r="H516" i="7"/>
  <c r="H515" i="7"/>
  <c r="H513" i="7"/>
  <c r="H512" i="7"/>
  <c r="H511" i="7"/>
  <c r="H509" i="7"/>
  <c r="H508" i="7"/>
  <c r="H507" i="7"/>
  <c r="H506" i="7"/>
  <c r="H505" i="7"/>
  <c r="H503" i="7"/>
  <c r="H502" i="7"/>
  <c r="H501" i="7"/>
  <c r="H500" i="7"/>
  <c r="H499" i="7"/>
  <c r="H498" i="7"/>
  <c r="H497" i="7"/>
  <c r="H495" i="7"/>
  <c r="H494" i="7"/>
  <c r="H492" i="7"/>
  <c r="H491" i="7"/>
  <c r="H490" i="7"/>
  <c r="H489" i="7"/>
  <c r="H488" i="7"/>
  <c r="H487" i="7"/>
  <c r="H485" i="7"/>
  <c r="H483" i="7"/>
  <c r="H482" i="7"/>
  <c r="H481" i="7"/>
  <c r="H477" i="7"/>
  <c r="H475" i="7"/>
  <c r="H474" i="7"/>
  <c r="H473" i="7"/>
  <c r="H471" i="7"/>
  <c r="H469" i="7"/>
  <c r="H463" i="7"/>
  <c r="H464" i="7"/>
  <c r="H465" i="7"/>
  <c r="H466" i="7"/>
  <c r="H467" i="7"/>
  <c r="H468" i="7"/>
  <c r="H462" i="7"/>
  <c r="H461" i="7"/>
  <c r="H460" i="7"/>
  <c r="H458" i="7"/>
  <c r="H457" i="7"/>
  <c r="H456" i="7"/>
  <c r="H449" i="7"/>
  <c r="H448" i="7"/>
  <c r="H447" i="7"/>
  <c r="H446" i="7"/>
  <c r="H445" i="7"/>
  <c r="H444" i="7"/>
  <c r="H443" i="7"/>
  <c r="H440" i="7"/>
  <c r="H438" i="7"/>
  <c r="H437" i="7"/>
  <c r="H434" i="7"/>
  <c r="H433" i="7"/>
  <c r="H432" i="7"/>
  <c r="H431" i="7"/>
  <c r="H429" i="7"/>
  <c r="H426" i="7"/>
  <c r="H425" i="7"/>
  <c r="H424" i="7"/>
  <c r="H423" i="7"/>
  <c r="H421" i="7"/>
  <c r="H420" i="7"/>
  <c r="H419" i="7"/>
  <c r="H417" i="7"/>
  <c r="H416" i="7"/>
  <c r="H415" i="7"/>
  <c r="H413" i="7"/>
  <c r="H412" i="7"/>
  <c r="H411" i="7"/>
  <c r="H410" i="7"/>
  <c r="H409" i="7"/>
  <c r="H408" i="7"/>
  <c r="H407" i="7"/>
  <c r="H406" i="7"/>
  <c r="H405" i="7"/>
  <c r="H403" i="7"/>
  <c r="H402" i="7"/>
  <c r="H401" i="7"/>
  <c r="H400" i="7"/>
  <c r="H399" i="7"/>
  <c r="H398" i="7"/>
  <c r="H397" i="7"/>
  <c r="H396" i="7"/>
  <c r="H395" i="7"/>
  <c r="H394" i="7"/>
  <c r="H393" i="7"/>
  <c r="H392" i="7"/>
  <c r="H391" i="7"/>
  <c r="H390" i="7"/>
  <c r="H389" i="7"/>
  <c r="H388" i="7"/>
  <c r="H386" i="7"/>
  <c r="H385" i="7"/>
  <c r="H384" i="7"/>
  <c r="H383" i="7"/>
  <c r="H380" i="7"/>
  <c r="H379" i="7"/>
  <c r="H378" i="7"/>
  <c r="H376" i="7"/>
  <c r="H374" i="7"/>
  <c r="H373" i="7"/>
  <c r="H372" i="7"/>
  <c r="H370" i="7"/>
  <c r="H368" i="7"/>
  <c r="H367" i="7"/>
  <c r="H366" i="7"/>
  <c r="H365" i="7"/>
  <c r="H362" i="7"/>
  <c r="H361" i="7"/>
  <c r="H360" i="7"/>
  <c r="H359" i="7"/>
  <c r="H358" i="7"/>
  <c r="H357" i="7"/>
  <c r="H355" i="7"/>
  <c r="H354" i="7"/>
  <c r="H353" i="7"/>
  <c r="H351" i="7"/>
  <c r="H349" i="7"/>
  <c r="H348" i="7"/>
  <c r="H347" i="7"/>
  <c r="H346" i="7"/>
  <c r="H345" i="7"/>
  <c r="H344" i="7"/>
  <c r="H343" i="7"/>
  <c r="H342" i="7"/>
  <c r="H341" i="7"/>
  <c r="H340" i="7"/>
  <c r="H339" i="7"/>
  <c r="H338" i="7"/>
  <c r="H337" i="7"/>
  <c r="H336" i="7"/>
  <c r="H335" i="7"/>
  <c r="H334" i="7"/>
  <c r="H333" i="7"/>
  <c r="H331" i="7"/>
  <c r="H330" i="7"/>
  <c r="H329" i="7"/>
  <c r="H328" i="7"/>
  <c r="H327" i="7"/>
  <c r="H326" i="7"/>
  <c r="H325" i="7"/>
  <c r="H324" i="7"/>
  <c r="H323" i="7"/>
  <c r="H322" i="7"/>
  <c r="H320" i="7"/>
  <c r="H319" i="7"/>
  <c r="H318" i="7"/>
  <c r="H317" i="7"/>
  <c r="H316" i="7"/>
  <c r="H315" i="7"/>
  <c r="H314" i="7"/>
  <c r="H312" i="7"/>
  <c r="H311" i="7"/>
  <c r="H308" i="7"/>
  <c r="H307" i="7"/>
  <c r="H306" i="7"/>
  <c r="H305" i="7"/>
  <c r="H304" i="7"/>
  <c r="H303" i="7"/>
  <c r="H302" i="7"/>
  <c r="H301" i="7"/>
  <c r="H300" i="7"/>
  <c r="H298" i="7"/>
  <c r="H297" i="7"/>
  <c r="H295" i="7"/>
  <c r="H294" i="7"/>
  <c r="H293" i="7"/>
  <c r="H292" i="7"/>
  <c r="H291" i="7"/>
  <c r="H290" i="7"/>
  <c r="H289" i="7"/>
  <c r="H288" i="7"/>
  <c r="H287" i="7"/>
  <c r="H286" i="7"/>
  <c r="H285" i="7"/>
  <c r="H284" i="7"/>
  <c r="H283" i="7"/>
  <c r="H282" i="7"/>
  <c r="H280" i="7"/>
  <c r="H279" i="7"/>
  <c r="H278" i="7"/>
  <c r="H277" i="7"/>
  <c r="H276" i="7"/>
  <c r="H275" i="7"/>
  <c r="H274" i="7"/>
  <c r="H253" i="7"/>
  <c r="H252" i="7"/>
  <c r="H251" i="7"/>
  <c r="H250" i="7"/>
  <c r="H189" i="7"/>
  <c r="H188" i="7"/>
  <c r="H187" i="7"/>
  <c r="H186" i="7"/>
  <c r="H184" i="7"/>
  <c r="H183" i="7"/>
  <c r="H182" i="7"/>
  <c r="H181" i="7"/>
  <c r="H180" i="7"/>
  <c r="H179" i="7"/>
  <c r="H178" i="7"/>
  <c r="H177" i="7"/>
  <c r="H176" i="7"/>
  <c r="H175" i="7"/>
  <c r="H174" i="7"/>
  <c r="H173" i="7"/>
  <c r="H172" i="7"/>
  <c r="H171" i="7"/>
  <c r="H170" i="7"/>
  <c r="H169" i="7"/>
  <c r="H168" i="7"/>
  <c r="H167" i="7"/>
  <c r="H166" i="7"/>
  <c r="H165" i="7"/>
  <c r="H164" i="7"/>
  <c r="H163" i="7"/>
  <c r="H162" i="7"/>
  <c r="H161" i="7"/>
  <c r="H160" i="7"/>
  <c r="H159" i="7"/>
  <c r="H158" i="7"/>
  <c r="H157" i="7"/>
  <c r="H156" i="7"/>
  <c r="H155" i="7"/>
  <c r="H154" i="7"/>
  <c r="H153" i="7"/>
  <c r="H152" i="7"/>
  <c r="H151" i="7"/>
  <c r="H150" i="7"/>
  <c r="H149" i="7"/>
  <c r="H148" i="7"/>
  <c r="H147" i="7"/>
  <c r="H144" i="7"/>
  <c r="H142" i="7"/>
  <c r="H140" i="7"/>
  <c r="H139" i="7"/>
  <c r="H137" i="7"/>
  <c r="H130" i="7"/>
  <c r="H131" i="7"/>
  <c r="H132" i="7"/>
  <c r="H133" i="7"/>
  <c r="H134" i="7"/>
  <c r="H135" i="7"/>
  <c r="H136" i="7"/>
  <c r="H129" i="7"/>
  <c r="H128" i="7"/>
  <c r="H127" i="7"/>
  <c r="H126" i="7"/>
  <c r="H125" i="7"/>
  <c r="H124" i="7"/>
  <c r="H123" i="7"/>
  <c r="H122" i="7"/>
  <c r="H121" i="7"/>
  <c r="H120" i="7"/>
  <c r="H119" i="7"/>
  <c r="H118" i="7"/>
  <c r="H117" i="7"/>
  <c r="H115" i="7"/>
  <c r="H114" i="7"/>
  <c r="H112" i="7"/>
  <c r="H109" i="7"/>
  <c r="H110" i="7"/>
  <c r="H111" i="7"/>
  <c r="H88" i="7"/>
  <c r="H108" i="7"/>
  <c r="H107" i="7"/>
  <c r="H106" i="7"/>
  <c r="H105" i="7"/>
  <c r="H104" i="7"/>
  <c r="H102" i="7"/>
  <c r="H101" i="7"/>
  <c r="H100" i="7"/>
  <c r="H99" i="7"/>
  <c r="H98" i="7"/>
  <c r="H97" i="7"/>
  <c r="H96" i="7"/>
  <c r="H95" i="7"/>
  <c r="H94" i="7"/>
  <c r="H93" i="7"/>
  <c r="H92" i="7"/>
  <c r="H91" i="7"/>
  <c r="H89" i="7"/>
  <c r="H84" i="7"/>
  <c r="H83" i="7"/>
  <c r="H80" i="7"/>
  <c r="H79" i="7"/>
  <c r="H78" i="7"/>
  <c r="H77" i="7"/>
  <c r="H76" i="7"/>
  <c r="H75" i="7"/>
  <c r="H74" i="7"/>
  <c r="H73" i="7"/>
  <c r="H72" i="7"/>
  <c r="H70" i="7"/>
  <c r="H69" i="7"/>
  <c r="H68" i="7"/>
  <c r="H67" i="7"/>
  <c r="H66" i="7"/>
  <c r="H65" i="7"/>
  <c r="H64" i="7"/>
  <c r="H63" i="7"/>
  <c r="H62" i="7"/>
  <c r="H60" i="7"/>
  <c r="H59" i="7"/>
  <c r="H57" i="7"/>
  <c r="H56" i="7"/>
  <c r="H55" i="7"/>
  <c r="H54" i="7"/>
  <c r="H51" i="7"/>
  <c r="H52" i="7"/>
  <c r="H50" i="7"/>
  <c r="H49" i="7"/>
  <c r="H48" i="7"/>
  <c r="H46" i="7"/>
  <c r="H45" i="7"/>
  <c r="H44" i="7"/>
  <c r="H43" i="7"/>
  <c r="H42" i="7"/>
  <c r="H41" i="7"/>
  <c r="H39" i="7"/>
  <c r="H38" i="7"/>
  <c r="H37" i="7"/>
  <c r="H36" i="7"/>
  <c r="H35" i="7"/>
  <c r="H34" i="7"/>
  <c r="H31" i="7"/>
  <c r="H33" i="7"/>
  <c r="H28" i="7"/>
  <c r="H29" i="7"/>
  <c r="H30" i="7"/>
  <c r="H27" i="7"/>
  <c r="H25" i="7"/>
  <c r="H16" i="7"/>
  <c r="H17" i="7"/>
  <c r="H18" i="7"/>
  <c r="H19" i="7"/>
  <c r="H20" i="7"/>
  <c r="H21" i="7"/>
  <c r="H22" i="7"/>
  <c r="H23" i="7"/>
  <c r="H24" i="7"/>
  <c r="H15" i="7"/>
  <c r="J1001" i="7"/>
  <c r="J1000" i="7"/>
  <c r="J996" i="7"/>
  <c r="J987" i="7"/>
  <c r="J983" i="7"/>
  <c r="J981" i="7"/>
  <c r="J977" i="7"/>
  <c r="J955" i="7"/>
  <c r="J943" i="7"/>
  <c r="J939" i="7"/>
  <c r="J937" i="7"/>
  <c r="J933" i="7"/>
  <c r="J930" i="7"/>
  <c r="J922" i="7"/>
  <c r="J917" i="7"/>
  <c r="J915" i="7"/>
  <c r="J897" i="7"/>
  <c r="J896" i="7"/>
  <c r="J895" i="7"/>
  <c r="J894" i="7"/>
  <c r="J891" i="7"/>
  <c r="J889" i="7"/>
  <c r="J888" i="7"/>
  <c r="J887" i="7"/>
  <c r="J886" i="7"/>
  <c r="J880" i="7"/>
  <c r="J874" i="7"/>
  <c r="J872" i="7"/>
  <c r="J866" i="7"/>
  <c r="J861" i="7"/>
  <c r="J859" i="7"/>
  <c r="J857" i="7"/>
  <c r="J852" i="7"/>
  <c r="J848" i="7"/>
  <c r="J846" i="7"/>
  <c r="J845" i="7"/>
  <c r="J844" i="7"/>
  <c r="J842" i="7"/>
  <c r="J839" i="7"/>
  <c r="J835" i="7"/>
  <c r="J817" i="7"/>
  <c r="J808" i="7"/>
  <c r="J802" i="7"/>
  <c r="J798" i="7"/>
  <c r="J795" i="7"/>
  <c r="J790" i="7"/>
  <c r="J788" i="7"/>
  <c r="J785" i="7"/>
  <c r="J783" i="7"/>
  <c r="J757" i="7"/>
  <c r="J752" i="7"/>
  <c r="J736" i="7"/>
  <c r="J735" i="7"/>
  <c r="J734" i="7"/>
  <c r="J724" i="7"/>
  <c r="J714" i="7"/>
  <c r="J712" i="7"/>
  <c r="J711" i="7"/>
  <c r="J710" i="7"/>
  <c r="J709" i="7"/>
  <c r="J708" i="7"/>
  <c r="J695" i="7"/>
  <c r="J687" i="7"/>
  <c r="J682" i="7"/>
  <c r="J681" i="7"/>
  <c r="J672" i="7"/>
  <c r="J669" i="7"/>
  <c r="J665" i="7"/>
  <c r="J657" i="7"/>
  <c r="J652" i="7"/>
  <c r="J651" i="7"/>
  <c r="J649" i="7"/>
  <c r="J648" i="7"/>
  <c r="J647" i="7"/>
  <c r="J646" i="7"/>
  <c r="J637" i="7"/>
  <c r="J632" i="7"/>
  <c r="J630" i="7"/>
  <c r="J627" i="7"/>
  <c r="J621" i="7"/>
  <c r="J620" i="7"/>
  <c r="J614" i="7"/>
  <c r="J604" i="7"/>
  <c r="J598" i="7"/>
  <c r="J593" i="7"/>
  <c r="J591" i="7"/>
  <c r="J589" i="7"/>
  <c r="J587" i="7"/>
  <c r="J584" i="7"/>
  <c r="J583" i="7"/>
  <c r="J579" i="7"/>
  <c r="J578" i="7"/>
  <c r="J575" i="7"/>
  <c r="J573" i="7"/>
  <c r="J572" i="7"/>
  <c r="J564" i="7"/>
  <c r="J563" i="7"/>
  <c r="J561" i="7"/>
  <c r="J550" i="7"/>
  <c r="J548" i="7"/>
  <c r="J547" i="7"/>
  <c r="J542" i="7"/>
  <c r="J540" i="7"/>
  <c r="J538" i="7"/>
  <c r="J533" i="7"/>
  <c r="J530" i="7"/>
  <c r="J528" i="7"/>
  <c r="J517" i="7"/>
  <c r="J516" i="7"/>
  <c r="J515" i="7"/>
  <c r="J514" i="7"/>
  <c r="J511" i="7"/>
  <c r="J503" i="7"/>
  <c r="J500" i="7"/>
  <c r="J490" i="7"/>
  <c r="J486" i="7"/>
  <c r="J484" i="7"/>
  <c r="J476" i="7"/>
  <c r="J465" i="7"/>
  <c r="J461" i="7"/>
  <c r="J459" i="7"/>
  <c r="J456" i="7"/>
  <c r="J455" i="7"/>
  <c r="J454" i="7"/>
  <c r="J453" i="7"/>
  <c r="J452" i="7"/>
  <c r="J451" i="7"/>
  <c r="J450" i="7"/>
  <c r="J443" i="7"/>
  <c r="J441" i="7"/>
  <c r="J436" i="7"/>
  <c r="J435" i="7"/>
  <c r="J429" i="7"/>
  <c r="J428" i="7"/>
  <c r="J427" i="7"/>
  <c r="J425" i="7"/>
  <c r="J422" i="7"/>
  <c r="J404" i="7"/>
  <c r="J403" i="7"/>
  <c r="J393" i="7"/>
  <c r="J387" i="7"/>
  <c r="J384" i="7"/>
  <c r="J382" i="7"/>
  <c r="J381" i="7"/>
  <c r="J380" i="7"/>
  <c r="J379" i="7"/>
  <c r="J375" i="7"/>
  <c r="J373" i="7"/>
  <c r="J371" i="7"/>
  <c r="J369" i="7"/>
  <c r="J367" i="7"/>
  <c r="J366" i="7"/>
  <c r="J364" i="7"/>
  <c r="J362" i="7"/>
  <c r="J356" i="7"/>
  <c r="J352" i="7"/>
  <c r="J350" i="7"/>
  <c r="J349" i="7"/>
  <c r="J345" i="7"/>
  <c r="J332" i="7"/>
  <c r="J331" i="7"/>
  <c r="J319" i="7"/>
  <c r="J312" i="7"/>
  <c r="J310" i="7"/>
  <c r="J309" i="7"/>
  <c r="J308" i="7"/>
  <c r="J306" i="7"/>
  <c r="J303" i="7"/>
  <c r="J299" i="7"/>
  <c r="J296" i="7"/>
  <c r="J295" i="7"/>
  <c r="J294" i="7"/>
  <c r="J292" i="7"/>
  <c r="J290" i="7"/>
  <c r="J288" i="7"/>
  <c r="J286" i="7"/>
  <c r="J285" i="7"/>
  <c r="J272" i="7"/>
  <c r="J264" i="7"/>
  <c r="J241" i="7"/>
  <c r="J235" i="7"/>
  <c r="J232" i="7"/>
  <c r="J230" i="7"/>
  <c r="J229" i="7"/>
  <c r="J226" i="7"/>
  <c r="J224" i="7"/>
  <c r="J221" i="7"/>
  <c r="J216" i="7"/>
  <c r="J212" i="7"/>
  <c r="J209" i="7"/>
  <c r="J208" i="7"/>
  <c r="J199" i="7"/>
  <c r="J197" i="7"/>
  <c r="J192" i="7"/>
  <c r="J178" i="7"/>
  <c r="J176" i="7"/>
  <c r="J173" i="7"/>
  <c r="J153" i="7"/>
  <c r="J143" i="7"/>
  <c r="J140" i="7"/>
  <c r="J138" i="7"/>
  <c r="J127" i="7"/>
  <c r="J125" i="7"/>
  <c r="J113" i="7"/>
  <c r="J110" i="7"/>
  <c r="J108" i="7"/>
  <c r="J102" i="7"/>
  <c r="J90" i="7"/>
  <c r="J87" i="7"/>
  <c r="J85" i="7"/>
  <c r="J81" i="7"/>
  <c r="J71" i="7"/>
  <c r="J61" i="7"/>
  <c r="J53" i="7"/>
  <c r="J50" i="7"/>
  <c r="J47" i="7"/>
  <c r="J42" i="7"/>
  <c r="J41" i="7"/>
  <c r="J39" i="7"/>
  <c r="J26" i="7"/>
  <c r="J24" i="7"/>
  <c r="J17" i="7"/>
  <c r="O6" i="2" l="1"/>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5" i="2"/>
  <c r="AH526" i="2"/>
  <c r="AH527" i="2"/>
  <c r="AH528" i="2"/>
  <c r="AH529" i="2"/>
  <c r="AH530" i="2"/>
  <c r="AH531" i="2"/>
  <c r="AH532" i="2"/>
  <c r="AH533" i="2"/>
  <c r="AH534" i="2"/>
  <c r="AH535" i="2"/>
  <c r="AH536" i="2"/>
  <c r="AH537" i="2"/>
  <c r="AH538" i="2"/>
  <c r="AH539" i="2"/>
  <c r="AH540" i="2"/>
  <c r="AH541" i="2"/>
  <c r="AH542" i="2"/>
  <c r="AH543" i="2"/>
  <c r="AH544" i="2"/>
  <c r="AH545" i="2"/>
  <c r="AH546" i="2"/>
  <c r="AH547" i="2"/>
  <c r="AH548" i="2"/>
  <c r="AH549" i="2"/>
  <c r="AH550" i="2"/>
  <c r="AH551" i="2"/>
  <c r="AH552" i="2"/>
  <c r="AH553" i="2"/>
  <c r="AH554" i="2"/>
  <c r="AH555" i="2"/>
  <c r="AH556" i="2"/>
  <c r="AH557" i="2"/>
  <c r="AH558" i="2"/>
  <c r="AH559" i="2"/>
  <c r="AH560" i="2"/>
  <c r="AH561" i="2"/>
  <c r="AH562" i="2"/>
  <c r="AH563"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2" i="2"/>
  <c r="AH643" i="2"/>
  <c r="AH644" i="2"/>
  <c r="AH645" i="2"/>
  <c r="AH646" i="2"/>
  <c r="AH647" i="2"/>
  <c r="AH648" i="2"/>
  <c r="AH649" i="2"/>
  <c r="AH650" i="2"/>
  <c r="AH651" i="2"/>
  <c r="AH652" i="2"/>
  <c r="AH653" i="2"/>
  <c r="AH654" i="2"/>
  <c r="AH655" i="2"/>
  <c r="AH656" i="2"/>
  <c r="AH657" i="2"/>
  <c r="AH658" i="2"/>
  <c r="AH659" i="2"/>
  <c r="AH660" i="2"/>
  <c r="AH661" i="2"/>
  <c r="AH662" i="2"/>
  <c r="AH663" i="2"/>
  <c r="AH664" i="2"/>
  <c r="AH665" i="2"/>
  <c r="AH666"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697" i="2"/>
  <c r="AH698" i="2"/>
  <c r="AH699" i="2"/>
  <c r="AH700" i="2"/>
  <c r="AH701" i="2"/>
  <c r="AH702" i="2"/>
  <c r="AH703" i="2"/>
  <c r="AH704" i="2"/>
  <c r="AH705" i="2"/>
  <c r="AH706" i="2"/>
  <c r="AH707" i="2"/>
  <c r="AH708" i="2"/>
  <c r="AH709" i="2"/>
  <c r="AH710" i="2"/>
  <c r="AH711" i="2"/>
  <c r="AH712"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5" i="2"/>
  <c r="AH746" i="2"/>
  <c r="AH747" i="2"/>
  <c r="AH748" i="2"/>
  <c r="AH749" i="2"/>
  <c r="AH750" i="2"/>
  <c r="AH751"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3" i="2"/>
  <c r="AH834" i="2"/>
  <c r="AH835" i="2"/>
  <c r="AH836" i="2"/>
  <c r="AH837" i="2"/>
  <c r="AH838"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29" i="2"/>
  <c r="AH930" i="2"/>
  <c r="AH931" i="2"/>
  <c r="AH932" i="2"/>
  <c r="AH933" i="2"/>
  <c r="AH934" i="2"/>
  <c r="AH935"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2" i="5"/>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H2" i="4"/>
  <c r="G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2" i="4"/>
  <c r="I685" i="4" l="1"/>
  <c r="K685" i="4" s="1"/>
  <c r="I997" i="4"/>
  <c r="K997" i="4" s="1"/>
  <c r="I989" i="4"/>
  <c r="K989" i="4" s="1"/>
  <c r="I981" i="4"/>
  <c r="K981" i="4" s="1"/>
  <c r="I973" i="4"/>
  <c r="K973" i="4" s="1"/>
  <c r="I965" i="4"/>
  <c r="K965" i="4" s="1"/>
  <c r="I957" i="4"/>
  <c r="K957" i="4" s="1"/>
  <c r="I949" i="4"/>
  <c r="K949" i="4" s="1"/>
  <c r="I941" i="4"/>
  <c r="K941" i="4" s="1"/>
  <c r="I933" i="4"/>
  <c r="K933" i="4" s="1"/>
  <c r="I925" i="4"/>
  <c r="K925" i="4" s="1"/>
  <c r="I917" i="4"/>
  <c r="K917" i="4" s="1"/>
  <c r="I909" i="4"/>
  <c r="K909" i="4" s="1"/>
  <c r="I901" i="4"/>
  <c r="K901" i="4" s="1"/>
  <c r="I893" i="4"/>
  <c r="K893" i="4" s="1"/>
  <c r="I885" i="4"/>
  <c r="K885" i="4" s="1"/>
  <c r="I877" i="4"/>
  <c r="K877" i="4" s="1"/>
  <c r="I869" i="4"/>
  <c r="K869" i="4" s="1"/>
  <c r="I861" i="4"/>
  <c r="K861" i="4" s="1"/>
  <c r="I853" i="4"/>
  <c r="K853" i="4" s="1"/>
  <c r="I845" i="4"/>
  <c r="K845" i="4" s="1"/>
  <c r="I837" i="4"/>
  <c r="K837" i="4" s="1"/>
  <c r="I829" i="4"/>
  <c r="K829" i="4" s="1"/>
  <c r="I821" i="4"/>
  <c r="K821" i="4" s="1"/>
  <c r="I813" i="4"/>
  <c r="K813" i="4" s="1"/>
  <c r="I805" i="4"/>
  <c r="K805" i="4" s="1"/>
  <c r="I797" i="4"/>
  <c r="K797" i="4" s="1"/>
  <c r="I789" i="4"/>
  <c r="K789" i="4" s="1"/>
  <c r="I785" i="4"/>
  <c r="K785" i="4" s="1"/>
  <c r="I777" i="4"/>
  <c r="K777" i="4" s="1"/>
  <c r="I769" i="4"/>
  <c r="K769" i="4" s="1"/>
  <c r="I761" i="4"/>
  <c r="K761" i="4" s="1"/>
  <c r="I753" i="4"/>
  <c r="K753" i="4" s="1"/>
  <c r="I745" i="4"/>
  <c r="K745" i="4" s="1"/>
  <c r="I737" i="4"/>
  <c r="K737" i="4" s="1"/>
  <c r="I729" i="4"/>
  <c r="K729" i="4" s="1"/>
  <c r="I721" i="4"/>
  <c r="K721" i="4" s="1"/>
  <c r="I713" i="4"/>
  <c r="K713" i="4" s="1"/>
  <c r="I705" i="4"/>
  <c r="K705" i="4" s="1"/>
  <c r="I697" i="4"/>
  <c r="K697" i="4" s="1"/>
  <c r="I689" i="4"/>
  <c r="K689" i="4" s="1"/>
  <c r="I677" i="4"/>
  <c r="K677" i="4" s="1"/>
  <c r="I1001" i="4"/>
  <c r="K1001" i="4" s="1"/>
  <c r="I993" i="4"/>
  <c r="K993" i="4" s="1"/>
  <c r="I985" i="4"/>
  <c r="K985" i="4" s="1"/>
  <c r="I977" i="4"/>
  <c r="K977" i="4" s="1"/>
  <c r="I969" i="4"/>
  <c r="K969" i="4" s="1"/>
  <c r="I961" i="4"/>
  <c r="K961" i="4" s="1"/>
  <c r="I953" i="4"/>
  <c r="K953" i="4" s="1"/>
  <c r="I945" i="4"/>
  <c r="K945" i="4" s="1"/>
  <c r="I937" i="4"/>
  <c r="K937" i="4" s="1"/>
  <c r="I929" i="4"/>
  <c r="K929" i="4" s="1"/>
  <c r="I921" i="4"/>
  <c r="K921" i="4" s="1"/>
  <c r="I913" i="4"/>
  <c r="K913" i="4" s="1"/>
  <c r="I905" i="4"/>
  <c r="K905" i="4" s="1"/>
  <c r="I897" i="4"/>
  <c r="K897" i="4" s="1"/>
  <c r="I889" i="4"/>
  <c r="K889" i="4" s="1"/>
  <c r="I881" i="4"/>
  <c r="K881" i="4" s="1"/>
  <c r="I873" i="4"/>
  <c r="K873" i="4" s="1"/>
  <c r="I865" i="4"/>
  <c r="K865" i="4" s="1"/>
  <c r="I857" i="4"/>
  <c r="K857" i="4" s="1"/>
  <c r="I849" i="4"/>
  <c r="K849" i="4" s="1"/>
  <c r="I841" i="4"/>
  <c r="K841" i="4" s="1"/>
  <c r="I833" i="4"/>
  <c r="K833" i="4" s="1"/>
  <c r="I825" i="4"/>
  <c r="K825" i="4" s="1"/>
  <c r="I817" i="4"/>
  <c r="K817" i="4" s="1"/>
  <c r="I809" i="4"/>
  <c r="K809" i="4" s="1"/>
  <c r="I801" i="4"/>
  <c r="K801" i="4" s="1"/>
  <c r="I793" i="4"/>
  <c r="K793" i="4" s="1"/>
  <c r="I781" i="4"/>
  <c r="K781" i="4" s="1"/>
  <c r="I773" i="4"/>
  <c r="K773" i="4" s="1"/>
  <c r="I765" i="4"/>
  <c r="K765" i="4" s="1"/>
  <c r="I757" i="4"/>
  <c r="K757" i="4" s="1"/>
  <c r="I749" i="4"/>
  <c r="K749" i="4" s="1"/>
  <c r="I741" i="4"/>
  <c r="K741" i="4" s="1"/>
  <c r="I733" i="4"/>
  <c r="K733" i="4" s="1"/>
  <c r="I725" i="4"/>
  <c r="K725" i="4" s="1"/>
  <c r="I717" i="4"/>
  <c r="K717" i="4" s="1"/>
  <c r="I709" i="4"/>
  <c r="K709" i="4" s="1"/>
  <c r="I701" i="4"/>
  <c r="K701" i="4" s="1"/>
  <c r="I693" i="4"/>
  <c r="K693" i="4" s="1"/>
  <c r="I681" i="4"/>
  <c r="K681" i="4" s="1"/>
  <c r="I669" i="4"/>
  <c r="K669" i="4" s="1"/>
  <c r="I661" i="4"/>
  <c r="K661" i="4" s="1"/>
  <c r="I653" i="4"/>
  <c r="K653" i="4" s="1"/>
  <c r="I645" i="4"/>
  <c r="K645" i="4" s="1"/>
  <c r="I637" i="4"/>
  <c r="K637" i="4" s="1"/>
  <c r="I629" i="4"/>
  <c r="K629" i="4" s="1"/>
  <c r="I621" i="4"/>
  <c r="K621" i="4" s="1"/>
  <c r="I613" i="4"/>
  <c r="K613" i="4" s="1"/>
  <c r="I605" i="4"/>
  <c r="K605" i="4" s="1"/>
  <c r="I597" i="4"/>
  <c r="K597" i="4" s="1"/>
  <c r="I589" i="4"/>
  <c r="K589" i="4" s="1"/>
  <c r="I581" i="4"/>
  <c r="K581" i="4" s="1"/>
  <c r="I573" i="4"/>
  <c r="K573" i="4" s="1"/>
  <c r="I565" i="4"/>
  <c r="K565" i="4" s="1"/>
  <c r="I557" i="4"/>
  <c r="K557" i="4" s="1"/>
  <c r="I549" i="4"/>
  <c r="K549" i="4" s="1"/>
  <c r="I541" i="4"/>
  <c r="K541" i="4" s="1"/>
  <c r="I533" i="4"/>
  <c r="K533" i="4" s="1"/>
  <c r="I525" i="4"/>
  <c r="K525" i="4" s="1"/>
  <c r="I517" i="4"/>
  <c r="K517" i="4" s="1"/>
  <c r="I509" i="4"/>
  <c r="K509" i="4" s="1"/>
  <c r="I501" i="4"/>
  <c r="K501" i="4" s="1"/>
  <c r="I493" i="4"/>
  <c r="K493" i="4" s="1"/>
  <c r="I485" i="4"/>
  <c r="K485" i="4" s="1"/>
  <c r="I477" i="4"/>
  <c r="K477" i="4" s="1"/>
  <c r="I469" i="4"/>
  <c r="K469" i="4" s="1"/>
  <c r="I461" i="4"/>
  <c r="K461" i="4" s="1"/>
  <c r="I453" i="4"/>
  <c r="K453" i="4" s="1"/>
  <c r="I445" i="4"/>
  <c r="K445" i="4" s="1"/>
  <c r="I437" i="4"/>
  <c r="K437" i="4" s="1"/>
  <c r="I429" i="4"/>
  <c r="K429" i="4" s="1"/>
  <c r="I421" i="4"/>
  <c r="K421" i="4" s="1"/>
  <c r="I413" i="4"/>
  <c r="K413" i="4" s="1"/>
  <c r="I405" i="4"/>
  <c r="K405" i="4" s="1"/>
  <c r="I397" i="4"/>
  <c r="K397" i="4" s="1"/>
  <c r="I389" i="4"/>
  <c r="K389" i="4" s="1"/>
  <c r="I381" i="4"/>
  <c r="K381" i="4" s="1"/>
  <c r="I373" i="4"/>
  <c r="K373" i="4" s="1"/>
  <c r="I365" i="4"/>
  <c r="K365" i="4" s="1"/>
  <c r="I357" i="4"/>
  <c r="K357" i="4" s="1"/>
  <c r="I349" i="4"/>
  <c r="K349" i="4" s="1"/>
  <c r="I341" i="4"/>
  <c r="K341" i="4" s="1"/>
  <c r="I333" i="4"/>
  <c r="K333" i="4" s="1"/>
  <c r="I325" i="4"/>
  <c r="K325" i="4" s="1"/>
  <c r="I317" i="4"/>
  <c r="K317" i="4" s="1"/>
  <c r="I309" i="4"/>
  <c r="K309" i="4" s="1"/>
  <c r="I301" i="4"/>
  <c r="K301" i="4" s="1"/>
  <c r="I293" i="4"/>
  <c r="K293" i="4" s="1"/>
  <c r="I285" i="4"/>
  <c r="K285" i="4" s="1"/>
  <c r="I277" i="4"/>
  <c r="K277" i="4" s="1"/>
  <c r="I269" i="4"/>
  <c r="K269" i="4" s="1"/>
  <c r="I261" i="4"/>
  <c r="K261" i="4" s="1"/>
  <c r="I253" i="4"/>
  <c r="K253" i="4" s="1"/>
  <c r="I245" i="4"/>
  <c r="K245" i="4" s="1"/>
  <c r="I237" i="4"/>
  <c r="K237" i="4" s="1"/>
  <c r="I229" i="4"/>
  <c r="K229" i="4" s="1"/>
  <c r="I221" i="4"/>
  <c r="K221" i="4" s="1"/>
  <c r="I213" i="4"/>
  <c r="K213" i="4" s="1"/>
  <c r="I205" i="4"/>
  <c r="K205" i="4" s="1"/>
  <c r="I197" i="4"/>
  <c r="K197" i="4" s="1"/>
  <c r="I189" i="4"/>
  <c r="K189" i="4" s="1"/>
  <c r="I181" i="4"/>
  <c r="K181" i="4" s="1"/>
  <c r="I173" i="4"/>
  <c r="K173" i="4" s="1"/>
  <c r="I165" i="4"/>
  <c r="K165" i="4" s="1"/>
  <c r="I157" i="4"/>
  <c r="K157" i="4" s="1"/>
  <c r="I153" i="4"/>
  <c r="K153" i="4" s="1"/>
  <c r="I145" i="4"/>
  <c r="K145" i="4" s="1"/>
  <c r="I137" i="4"/>
  <c r="K137" i="4" s="1"/>
  <c r="I129" i="4"/>
  <c r="K129" i="4" s="1"/>
  <c r="I121" i="4"/>
  <c r="K121" i="4" s="1"/>
  <c r="I113" i="4"/>
  <c r="K113" i="4" s="1"/>
  <c r="I105" i="4"/>
  <c r="K105" i="4" s="1"/>
  <c r="I97" i="4"/>
  <c r="K97" i="4" s="1"/>
  <c r="I89" i="4"/>
  <c r="K89" i="4" s="1"/>
  <c r="I81" i="4"/>
  <c r="K81" i="4" s="1"/>
  <c r="I73" i="4"/>
  <c r="K73" i="4" s="1"/>
  <c r="I65" i="4"/>
  <c r="K65" i="4" s="1"/>
  <c r="I57" i="4"/>
  <c r="K57" i="4" s="1"/>
  <c r="I49" i="4"/>
  <c r="K49" i="4" s="1"/>
  <c r="I41" i="4"/>
  <c r="K41" i="4" s="1"/>
  <c r="I33" i="4"/>
  <c r="K33" i="4" s="1"/>
  <c r="I25" i="4"/>
  <c r="K25" i="4" s="1"/>
  <c r="I13" i="4"/>
  <c r="K13" i="4" s="1"/>
  <c r="I5" i="4"/>
  <c r="K5" i="4" s="1"/>
  <c r="I673" i="4"/>
  <c r="K673" i="4" s="1"/>
  <c r="I665" i="4"/>
  <c r="K665" i="4" s="1"/>
  <c r="I657" i="4"/>
  <c r="K657" i="4" s="1"/>
  <c r="I649" i="4"/>
  <c r="K649" i="4" s="1"/>
  <c r="I641" i="4"/>
  <c r="K641" i="4" s="1"/>
  <c r="I633" i="4"/>
  <c r="K633" i="4" s="1"/>
  <c r="I625" i="4"/>
  <c r="K625" i="4" s="1"/>
  <c r="I617" i="4"/>
  <c r="K617" i="4" s="1"/>
  <c r="I609" i="4"/>
  <c r="K609" i="4" s="1"/>
  <c r="I601" i="4"/>
  <c r="K601" i="4" s="1"/>
  <c r="I593" i="4"/>
  <c r="K593" i="4" s="1"/>
  <c r="I585" i="4"/>
  <c r="K585" i="4" s="1"/>
  <c r="I577" i="4"/>
  <c r="K577" i="4" s="1"/>
  <c r="I569" i="4"/>
  <c r="K569" i="4" s="1"/>
  <c r="I561" i="4"/>
  <c r="K561" i="4" s="1"/>
  <c r="I553" i="4"/>
  <c r="K553" i="4" s="1"/>
  <c r="I545" i="4"/>
  <c r="K545" i="4" s="1"/>
  <c r="I537" i="4"/>
  <c r="K537" i="4" s="1"/>
  <c r="I529" i="4"/>
  <c r="K529" i="4" s="1"/>
  <c r="I521" i="4"/>
  <c r="K521" i="4" s="1"/>
  <c r="I513" i="4"/>
  <c r="K513" i="4" s="1"/>
  <c r="I505" i="4"/>
  <c r="K505" i="4" s="1"/>
  <c r="I497" i="4"/>
  <c r="K497" i="4" s="1"/>
  <c r="I489" i="4"/>
  <c r="K489" i="4" s="1"/>
  <c r="I481" i="4"/>
  <c r="K481" i="4" s="1"/>
  <c r="I473" i="4"/>
  <c r="K473" i="4" s="1"/>
  <c r="I465" i="4"/>
  <c r="K465" i="4" s="1"/>
  <c r="I457" i="4"/>
  <c r="K457" i="4" s="1"/>
  <c r="I449" i="4"/>
  <c r="K449" i="4" s="1"/>
  <c r="I441" i="4"/>
  <c r="K441" i="4" s="1"/>
  <c r="I433" i="4"/>
  <c r="K433" i="4" s="1"/>
  <c r="I425" i="4"/>
  <c r="K425" i="4" s="1"/>
  <c r="I417" i="4"/>
  <c r="K417" i="4" s="1"/>
  <c r="I409" i="4"/>
  <c r="K409" i="4" s="1"/>
  <c r="I401" i="4"/>
  <c r="K401" i="4" s="1"/>
  <c r="I393" i="4"/>
  <c r="K393" i="4" s="1"/>
  <c r="I385" i="4"/>
  <c r="K385" i="4" s="1"/>
  <c r="I377" i="4"/>
  <c r="K377" i="4" s="1"/>
  <c r="I369" i="4"/>
  <c r="K369" i="4" s="1"/>
  <c r="I361" i="4"/>
  <c r="K361" i="4" s="1"/>
  <c r="I353" i="4"/>
  <c r="K353" i="4" s="1"/>
  <c r="I345" i="4"/>
  <c r="K345" i="4" s="1"/>
  <c r="I337" i="4"/>
  <c r="K337" i="4" s="1"/>
  <c r="I329" i="4"/>
  <c r="K329" i="4" s="1"/>
  <c r="I321" i="4"/>
  <c r="K321" i="4" s="1"/>
  <c r="I313" i="4"/>
  <c r="K313" i="4" s="1"/>
  <c r="I305" i="4"/>
  <c r="K305" i="4" s="1"/>
  <c r="I297" i="4"/>
  <c r="K297" i="4" s="1"/>
  <c r="I289" i="4"/>
  <c r="K289" i="4" s="1"/>
  <c r="I281" i="4"/>
  <c r="K281" i="4" s="1"/>
  <c r="I273" i="4"/>
  <c r="K273" i="4" s="1"/>
  <c r="I265" i="4"/>
  <c r="K265" i="4" s="1"/>
  <c r="I257" i="4"/>
  <c r="K257" i="4" s="1"/>
  <c r="I249" i="4"/>
  <c r="K249" i="4" s="1"/>
  <c r="I241" i="4"/>
  <c r="K241" i="4" s="1"/>
  <c r="I233" i="4"/>
  <c r="K233" i="4" s="1"/>
  <c r="I225" i="4"/>
  <c r="K225" i="4" s="1"/>
  <c r="I217" i="4"/>
  <c r="K217" i="4" s="1"/>
  <c r="I209" i="4"/>
  <c r="K209" i="4" s="1"/>
  <c r="I201" i="4"/>
  <c r="K201" i="4" s="1"/>
  <c r="I193" i="4"/>
  <c r="K193" i="4" s="1"/>
  <c r="I185" i="4"/>
  <c r="K185" i="4" s="1"/>
  <c r="I177" i="4"/>
  <c r="K177" i="4" s="1"/>
  <c r="I169" i="4"/>
  <c r="K169" i="4" s="1"/>
  <c r="I161" i="4"/>
  <c r="K161" i="4" s="1"/>
  <c r="I149" i="4"/>
  <c r="K149" i="4" s="1"/>
  <c r="I141" i="4"/>
  <c r="K141" i="4" s="1"/>
  <c r="I133" i="4"/>
  <c r="K133" i="4" s="1"/>
  <c r="I125" i="4"/>
  <c r="K125" i="4" s="1"/>
  <c r="I117" i="4"/>
  <c r="K117" i="4" s="1"/>
  <c r="I109" i="4"/>
  <c r="K109" i="4" s="1"/>
  <c r="I101" i="4"/>
  <c r="K101" i="4" s="1"/>
  <c r="I93" i="4"/>
  <c r="K93" i="4" s="1"/>
  <c r="I85" i="4"/>
  <c r="K85" i="4" s="1"/>
  <c r="I77" i="4"/>
  <c r="K77" i="4" s="1"/>
  <c r="I69" i="4"/>
  <c r="K69" i="4" s="1"/>
  <c r="I61" i="4"/>
  <c r="K61" i="4" s="1"/>
  <c r="I53" i="4"/>
  <c r="K53" i="4" s="1"/>
  <c r="I45" i="4"/>
  <c r="K45" i="4" s="1"/>
  <c r="I37" i="4"/>
  <c r="K37" i="4" s="1"/>
  <c r="I29" i="4"/>
  <c r="K29" i="4" s="1"/>
  <c r="I21" i="4"/>
  <c r="K21" i="4" s="1"/>
  <c r="I17" i="4"/>
  <c r="K17" i="4" s="1"/>
  <c r="I9" i="4"/>
  <c r="K9" i="4" s="1"/>
  <c r="I2" i="4"/>
  <c r="K2" i="4" s="1"/>
  <c r="I992" i="4"/>
  <c r="K992" i="4" s="1"/>
  <c r="I980" i="4"/>
  <c r="K980" i="4" s="1"/>
  <c r="I968" i="4"/>
  <c r="K968" i="4" s="1"/>
  <c r="I956" i="4"/>
  <c r="K956" i="4" s="1"/>
  <c r="I944" i="4"/>
  <c r="K944" i="4" s="1"/>
  <c r="I932" i="4"/>
  <c r="K932" i="4" s="1"/>
  <c r="I920" i="4"/>
  <c r="K920" i="4" s="1"/>
  <c r="I908" i="4"/>
  <c r="K908" i="4" s="1"/>
  <c r="I896" i="4"/>
  <c r="K896" i="4" s="1"/>
  <c r="I884" i="4"/>
  <c r="K884" i="4" s="1"/>
  <c r="I872" i="4"/>
  <c r="K872" i="4" s="1"/>
  <c r="I860" i="4"/>
  <c r="K860" i="4" s="1"/>
  <c r="I848" i="4"/>
  <c r="K848" i="4" s="1"/>
  <c r="I836" i="4"/>
  <c r="K836" i="4" s="1"/>
  <c r="I824" i="4"/>
  <c r="K824" i="4" s="1"/>
  <c r="I812" i="4"/>
  <c r="K812" i="4" s="1"/>
  <c r="I800" i="4"/>
  <c r="K800" i="4" s="1"/>
  <c r="I784" i="4"/>
  <c r="K784" i="4" s="1"/>
  <c r="I772" i="4"/>
  <c r="K772" i="4" s="1"/>
  <c r="I760" i="4"/>
  <c r="K760" i="4" s="1"/>
  <c r="I748" i="4"/>
  <c r="K748" i="4" s="1"/>
  <c r="I736" i="4"/>
  <c r="K736" i="4" s="1"/>
  <c r="I724" i="4"/>
  <c r="K724" i="4" s="1"/>
  <c r="I712" i="4"/>
  <c r="K712" i="4" s="1"/>
  <c r="I700" i="4"/>
  <c r="K700" i="4" s="1"/>
  <c r="I688" i="4"/>
  <c r="K688" i="4" s="1"/>
  <c r="I676" i="4"/>
  <c r="K676" i="4" s="1"/>
  <c r="I664" i="4"/>
  <c r="K664" i="4" s="1"/>
  <c r="I652" i="4"/>
  <c r="K652" i="4" s="1"/>
  <c r="I640" i="4"/>
  <c r="K640" i="4" s="1"/>
  <c r="I628" i="4"/>
  <c r="K628" i="4" s="1"/>
  <c r="I620" i="4"/>
  <c r="K620" i="4" s="1"/>
  <c r="I604" i="4"/>
  <c r="K604" i="4" s="1"/>
  <c r="I592" i="4"/>
  <c r="K592" i="4" s="1"/>
  <c r="I580" i="4"/>
  <c r="K580" i="4" s="1"/>
  <c r="I568" i="4"/>
  <c r="K568" i="4" s="1"/>
  <c r="I556" i="4"/>
  <c r="K556" i="4" s="1"/>
  <c r="I544" i="4"/>
  <c r="K544" i="4" s="1"/>
  <c r="I532" i="4"/>
  <c r="K532" i="4" s="1"/>
  <c r="I520" i="4"/>
  <c r="K520" i="4" s="1"/>
  <c r="I508" i="4"/>
  <c r="K508" i="4" s="1"/>
  <c r="I500" i="4"/>
  <c r="K500" i="4" s="1"/>
  <c r="I488" i="4"/>
  <c r="K488" i="4" s="1"/>
  <c r="I472" i="4"/>
  <c r="K472" i="4" s="1"/>
  <c r="I460" i="4"/>
  <c r="K460" i="4" s="1"/>
  <c r="I448" i="4"/>
  <c r="K448" i="4" s="1"/>
  <c r="I436" i="4"/>
  <c r="K436" i="4" s="1"/>
  <c r="I428" i="4"/>
  <c r="K428" i="4" s="1"/>
  <c r="I420" i="4"/>
  <c r="K420" i="4" s="1"/>
  <c r="I408" i="4"/>
  <c r="K408" i="4" s="1"/>
  <c r="I396" i="4"/>
  <c r="K396" i="4" s="1"/>
  <c r="I380" i="4"/>
  <c r="K380" i="4" s="1"/>
  <c r="I368" i="4"/>
  <c r="K368" i="4" s="1"/>
  <c r="I352" i="4"/>
  <c r="K352" i="4" s="1"/>
  <c r="I344" i="4"/>
  <c r="K344" i="4" s="1"/>
  <c r="I332" i="4"/>
  <c r="K332" i="4" s="1"/>
  <c r="I320" i="4"/>
  <c r="K320" i="4" s="1"/>
  <c r="I308" i="4"/>
  <c r="K308" i="4" s="1"/>
  <c r="I296" i="4"/>
  <c r="K296" i="4" s="1"/>
  <c r="I284" i="4"/>
  <c r="K284" i="4" s="1"/>
  <c r="I272" i="4"/>
  <c r="K272" i="4" s="1"/>
  <c r="I264" i="4"/>
  <c r="K264" i="4" s="1"/>
  <c r="I252" i="4"/>
  <c r="K252" i="4" s="1"/>
  <c r="I240" i="4"/>
  <c r="K240" i="4" s="1"/>
  <c r="I228" i="4"/>
  <c r="K228" i="4" s="1"/>
  <c r="I216" i="4"/>
  <c r="K216" i="4" s="1"/>
  <c r="I204" i="4"/>
  <c r="K204" i="4" s="1"/>
  <c r="I192" i="4"/>
  <c r="K192" i="4" s="1"/>
  <c r="I172" i="4"/>
  <c r="K172" i="4" s="1"/>
  <c r="I160" i="4"/>
  <c r="K160" i="4" s="1"/>
  <c r="I148" i="4"/>
  <c r="K148" i="4" s="1"/>
  <c r="I136" i="4"/>
  <c r="K136" i="4" s="1"/>
  <c r="I124" i="4"/>
  <c r="K124" i="4" s="1"/>
  <c r="I112" i="4"/>
  <c r="K112" i="4" s="1"/>
  <c r="I100" i="4"/>
  <c r="K100" i="4" s="1"/>
  <c r="I88" i="4"/>
  <c r="K88" i="4" s="1"/>
  <c r="I76" i="4"/>
  <c r="K76" i="4" s="1"/>
  <c r="I64" i="4"/>
  <c r="K64" i="4" s="1"/>
  <c r="I52" i="4"/>
  <c r="K52" i="4" s="1"/>
  <c r="I40" i="4"/>
  <c r="K40" i="4" s="1"/>
  <c r="I28" i="4"/>
  <c r="K28" i="4" s="1"/>
  <c r="I16" i="4"/>
  <c r="K16" i="4" s="1"/>
  <c r="I12" i="4"/>
  <c r="K12" i="4" s="1"/>
  <c r="I1000" i="4"/>
  <c r="K1000" i="4" s="1"/>
  <c r="I988" i="4"/>
  <c r="K988" i="4" s="1"/>
  <c r="I976" i="4"/>
  <c r="K976" i="4" s="1"/>
  <c r="I964" i="4"/>
  <c r="K964" i="4" s="1"/>
  <c r="I952" i="4"/>
  <c r="K952" i="4" s="1"/>
  <c r="I940" i="4"/>
  <c r="K940" i="4" s="1"/>
  <c r="I928" i="4"/>
  <c r="K928" i="4" s="1"/>
  <c r="I916" i="4"/>
  <c r="K916" i="4" s="1"/>
  <c r="I904" i="4"/>
  <c r="K904" i="4" s="1"/>
  <c r="I892" i="4"/>
  <c r="K892" i="4" s="1"/>
  <c r="I880" i="4"/>
  <c r="K880" i="4" s="1"/>
  <c r="I868" i="4"/>
  <c r="K868" i="4" s="1"/>
  <c r="I856" i="4"/>
  <c r="K856" i="4" s="1"/>
  <c r="I844" i="4"/>
  <c r="K844" i="4" s="1"/>
  <c r="I832" i="4"/>
  <c r="K832" i="4" s="1"/>
  <c r="I820" i="4"/>
  <c r="K820" i="4" s="1"/>
  <c r="I808" i="4"/>
  <c r="K808" i="4" s="1"/>
  <c r="I796" i="4"/>
  <c r="K796" i="4" s="1"/>
  <c r="I788" i="4"/>
  <c r="K788" i="4" s="1"/>
  <c r="I776" i="4"/>
  <c r="K776" i="4" s="1"/>
  <c r="I764" i="4"/>
  <c r="K764" i="4" s="1"/>
  <c r="I752" i="4"/>
  <c r="K752" i="4" s="1"/>
  <c r="I740" i="4"/>
  <c r="K740" i="4" s="1"/>
  <c r="I728" i="4"/>
  <c r="K728" i="4" s="1"/>
  <c r="I716" i="4"/>
  <c r="K716" i="4" s="1"/>
  <c r="I704" i="4"/>
  <c r="K704" i="4" s="1"/>
  <c r="I692" i="4"/>
  <c r="K692" i="4" s="1"/>
  <c r="I680" i="4"/>
  <c r="K680" i="4" s="1"/>
  <c r="I672" i="4"/>
  <c r="K672" i="4" s="1"/>
  <c r="I660" i="4"/>
  <c r="K660" i="4" s="1"/>
  <c r="I648" i="4"/>
  <c r="K648" i="4" s="1"/>
  <c r="I636" i="4"/>
  <c r="K636" i="4" s="1"/>
  <c r="I624" i="4"/>
  <c r="K624" i="4" s="1"/>
  <c r="I612" i="4"/>
  <c r="K612" i="4" s="1"/>
  <c r="I600" i="4"/>
  <c r="K600" i="4" s="1"/>
  <c r="I588" i="4"/>
  <c r="K588" i="4" s="1"/>
  <c r="I576" i="4"/>
  <c r="K576" i="4" s="1"/>
  <c r="I560" i="4"/>
  <c r="K560" i="4" s="1"/>
  <c r="I548" i="4"/>
  <c r="K548" i="4" s="1"/>
  <c r="I540" i="4"/>
  <c r="K540" i="4" s="1"/>
  <c r="I528" i="4"/>
  <c r="K528" i="4" s="1"/>
  <c r="I512" i="4"/>
  <c r="K512" i="4" s="1"/>
  <c r="I496" i="4"/>
  <c r="K496" i="4" s="1"/>
  <c r="I484" i="4"/>
  <c r="K484" i="4" s="1"/>
  <c r="I476" i="4"/>
  <c r="K476" i="4" s="1"/>
  <c r="I464" i="4"/>
  <c r="K464" i="4" s="1"/>
  <c r="I456" i="4"/>
  <c r="K456" i="4" s="1"/>
  <c r="I444" i="4"/>
  <c r="K444" i="4" s="1"/>
  <c r="I432" i="4"/>
  <c r="K432" i="4" s="1"/>
  <c r="I416" i="4"/>
  <c r="K416" i="4" s="1"/>
  <c r="I400" i="4"/>
  <c r="K400" i="4" s="1"/>
  <c r="I392" i="4"/>
  <c r="K392" i="4" s="1"/>
  <c r="I384" i="4"/>
  <c r="K384" i="4" s="1"/>
  <c r="I372" i="4"/>
  <c r="K372" i="4" s="1"/>
  <c r="I360" i="4"/>
  <c r="K360" i="4" s="1"/>
  <c r="I348" i="4"/>
  <c r="K348" i="4" s="1"/>
  <c r="I336" i="4"/>
  <c r="K336" i="4" s="1"/>
  <c r="I324" i="4"/>
  <c r="K324" i="4" s="1"/>
  <c r="I312" i="4"/>
  <c r="K312" i="4" s="1"/>
  <c r="I300" i="4"/>
  <c r="K300" i="4" s="1"/>
  <c r="I288" i="4"/>
  <c r="K288" i="4" s="1"/>
  <c r="I276" i="4"/>
  <c r="K276" i="4" s="1"/>
  <c r="I260" i="4"/>
  <c r="K260" i="4" s="1"/>
  <c r="I244" i="4"/>
  <c r="K244" i="4" s="1"/>
  <c r="I232" i="4"/>
  <c r="K232" i="4" s="1"/>
  <c r="I220" i="4"/>
  <c r="K220" i="4" s="1"/>
  <c r="I208" i="4"/>
  <c r="K208" i="4" s="1"/>
  <c r="I196" i="4"/>
  <c r="K196" i="4" s="1"/>
  <c r="I184" i="4"/>
  <c r="K184" i="4" s="1"/>
  <c r="I176" i="4"/>
  <c r="K176" i="4" s="1"/>
  <c r="I164" i="4"/>
  <c r="K164" i="4" s="1"/>
  <c r="I152" i="4"/>
  <c r="K152" i="4" s="1"/>
  <c r="I140" i="4"/>
  <c r="K140" i="4" s="1"/>
  <c r="I128" i="4"/>
  <c r="K128" i="4" s="1"/>
  <c r="I116" i="4"/>
  <c r="K116" i="4" s="1"/>
  <c r="I108" i="4"/>
  <c r="K108" i="4" s="1"/>
  <c r="I96" i="4"/>
  <c r="K96" i="4" s="1"/>
  <c r="I84" i="4"/>
  <c r="K84" i="4" s="1"/>
  <c r="I72" i="4"/>
  <c r="K72" i="4" s="1"/>
  <c r="I60" i="4"/>
  <c r="K60" i="4" s="1"/>
  <c r="I48" i="4"/>
  <c r="K48" i="4" s="1"/>
  <c r="I36" i="4"/>
  <c r="K36" i="4" s="1"/>
  <c r="I24" i="4"/>
  <c r="K24" i="4" s="1"/>
  <c r="I4" i="4"/>
  <c r="K4" i="4" s="1"/>
  <c r="I995" i="4"/>
  <c r="K995" i="4" s="1"/>
  <c r="I987" i="4"/>
  <c r="K987" i="4" s="1"/>
  <c r="I979" i="4"/>
  <c r="K979" i="4" s="1"/>
  <c r="I967" i="4"/>
  <c r="K967" i="4" s="1"/>
  <c r="I959" i="4"/>
  <c r="K959" i="4" s="1"/>
  <c r="I951" i="4"/>
  <c r="K951" i="4" s="1"/>
  <c r="I943" i="4"/>
  <c r="K943" i="4" s="1"/>
  <c r="I935" i="4"/>
  <c r="K935" i="4" s="1"/>
  <c r="I927" i="4"/>
  <c r="K927" i="4" s="1"/>
  <c r="I919" i="4"/>
  <c r="K919" i="4" s="1"/>
  <c r="I915" i="4"/>
  <c r="K915" i="4" s="1"/>
  <c r="I907" i="4"/>
  <c r="K907" i="4" s="1"/>
  <c r="I899" i="4"/>
  <c r="K899" i="4" s="1"/>
  <c r="I891" i="4"/>
  <c r="K891" i="4" s="1"/>
  <c r="I883" i="4"/>
  <c r="K883" i="4" s="1"/>
  <c r="I875" i="4"/>
  <c r="K875" i="4" s="1"/>
  <c r="I867" i="4"/>
  <c r="K867" i="4" s="1"/>
  <c r="I859" i="4"/>
  <c r="K859" i="4" s="1"/>
  <c r="I851" i="4"/>
  <c r="K851" i="4" s="1"/>
  <c r="I843" i="4"/>
  <c r="K843" i="4" s="1"/>
  <c r="I835" i="4"/>
  <c r="K835" i="4" s="1"/>
  <c r="I827" i="4"/>
  <c r="K827" i="4" s="1"/>
  <c r="I819" i="4"/>
  <c r="K819" i="4" s="1"/>
  <c r="I811" i="4"/>
  <c r="K811" i="4" s="1"/>
  <c r="I803" i="4"/>
  <c r="K803" i="4" s="1"/>
  <c r="I795" i="4"/>
  <c r="K795" i="4" s="1"/>
  <c r="I787" i="4"/>
  <c r="K787" i="4" s="1"/>
  <c r="I779" i="4"/>
  <c r="K779" i="4" s="1"/>
  <c r="I771" i="4"/>
  <c r="K771" i="4" s="1"/>
  <c r="I763" i="4"/>
  <c r="K763" i="4" s="1"/>
  <c r="I755" i="4"/>
  <c r="K755" i="4" s="1"/>
  <c r="I751" i="4"/>
  <c r="K751" i="4" s="1"/>
  <c r="I743" i="4"/>
  <c r="K743" i="4" s="1"/>
  <c r="I731" i="4"/>
  <c r="K731" i="4" s="1"/>
  <c r="I723" i="4"/>
  <c r="K723" i="4" s="1"/>
  <c r="I715" i="4"/>
  <c r="K715" i="4" s="1"/>
  <c r="I707" i="4"/>
  <c r="K707" i="4" s="1"/>
  <c r="I699" i="4"/>
  <c r="K699" i="4" s="1"/>
  <c r="I695" i="4"/>
  <c r="K695" i="4" s="1"/>
  <c r="I687" i="4"/>
  <c r="K687" i="4" s="1"/>
  <c r="I679" i="4"/>
  <c r="K679" i="4" s="1"/>
  <c r="I671" i="4"/>
  <c r="K671" i="4" s="1"/>
  <c r="I663" i="4"/>
  <c r="K663" i="4" s="1"/>
  <c r="I655" i="4"/>
  <c r="K655" i="4" s="1"/>
  <c r="I647" i="4"/>
  <c r="K647" i="4" s="1"/>
  <c r="I639" i="4"/>
  <c r="K639" i="4" s="1"/>
  <c r="I631" i="4"/>
  <c r="K631" i="4" s="1"/>
  <c r="I623" i="4"/>
  <c r="K623" i="4" s="1"/>
  <c r="I615" i="4"/>
  <c r="K615" i="4" s="1"/>
  <c r="I607" i="4"/>
  <c r="K607" i="4" s="1"/>
  <c r="I599" i="4"/>
  <c r="K599" i="4" s="1"/>
  <c r="I591" i="4"/>
  <c r="K591" i="4" s="1"/>
  <c r="I583" i="4"/>
  <c r="K583" i="4" s="1"/>
  <c r="I575" i="4"/>
  <c r="K575" i="4" s="1"/>
  <c r="I567" i="4"/>
  <c r="K567" i="4" s="1"/>
  <c r="I563" i="4"/>
  <c r="K563" i="4" s="1"/>
  <c r="I555" i="4"/>
  <c r="K555" i="4" s="1"/>
  <c r="I547" i="4"/>
  <c r="K547" i="4" s="1"/>
  <c r="I539" i="4"/>
  <c r="K539" i="4" s="1"/>
  <c r="I531" i="4"/>
  <c r="K531" i="4" s="1"/>
  <c r="I523" i="4"/>
  <c r="K523" i="4" s="1"/>
  <c r="I515" i="4"/>
  <c r="K515" i="4" s="1"/>
  <c r="I507" i="4"/>
  <c r="K507" i="4" s="1"/>
  <c r="I499" i="4"/>
  <c r="K499" i="4" s="1"/>
  <c r="I491" i="4"/>
  <c r="K491" i="4" s="1"/>
  <c r="I479" i="4"/>
  <c r="K479" i="4" s="1"/>
  <c r="I471" i="4"/>
  <c r="K471" i="4" s="1"/>
  <c r="I463" i="4"/>
  <c r="K463" i="4" s="1"/>
  <c r="I455" i="4"/>
  <c r="K455" i="4" s="1"/>
  <c r="I447" i="4"/>
  <c r="K447" i="4" s="1"/>
  <c r="I439" i="4"/>
  <c r="K439" i="4" s="1"/>
  <c r="I435" i="4"/>
  <c r="K435" i="4" s="1"/>
  <c r="I427" i="4"/>
  <c r="K427" i="4" s="1"/>
  <c r="I419" i="4"/>
  <c r="K419" i="4" s="1"/>
  <c r="I411" i="4"/>
  <c r="K411" i="4" s="1"/>
  <c r="I403" i="4"/>
  <c r="K403" i="4" s="1"/>
  <c r="I395" i="4"/>
  <c r="K395" i="4" s="1"/>
  <c r="I387" i="4"/>
  <c r="K387" i="4" s="1"/>
  <c r="I379" i="4"/>
  <c r="K379" i="4" s="1"/>
  <c r="I371" i="4"/>
  <c r="K371" i="4" s="1"/>
  <c r="I363" i="4"/>
  <c r="K363" i="4" s="1"/>
  <c r="I355" i="4"/>
  <c r="K355" i="4" s="1"/>
  <c r="I347" i="4"/>
  <c r="K347" i="4" s="1"/>
  <c r="I343" i="4"/>
  <c r="K343" i="4" s="1"/>
  <c r="I335" i="4"/>
  <c r="K335" i="4" s="1"/>
  <c r="I327" i="4"/>
  <c r="K327" i="4" s="1"/>
  <c r="I319" i="4"/>
  <c r="K319" i="4" s="1"/>
  <c r="I311" i="4"/>
  <c r="K311" i="4" s="1"/>
  <c r="I303" i="4"/>
  <c r="K303" i="4" s="1"/>
  <c r="I295" i="4"/>
  <c r="K295" i="4" s="1"/>
  <c r="I287" i="4"/>
  <c r="K287" i="4" s="1"/>
  <c r="I279" i="4"/>
  <c r="K279" i="4" s="1"/>
  <c r="I271" i="4"/>
  <c r="K271" i="4" s="1"/>
  <c r="I263" i="4"/>
  <c r="K263" i="4" s="1"/>
  <c r="I255" i="4"/>
  <c r="K255" i="4" s="1"/>
  <c r="I247" i="4"/>
  <c r="K247" i="4" s="1"/>
  <c r="I239" i="4"/>
  <c r="K239" i="4" s="1"/>
  <c r="I231" i="4"/>
  <c r="K231" i="4" s="1"/>
  <c r="I219" i="4"/>
  <c r="K219" i="4" s="1"/>
  <c r="I211" i="4"/>
  <c r="K211" i="4" s="1"/>
  <c r="I203" i="4"/>
  <c r="K203" i="4" s="1"/>
  <c r="I199" i="4"/>
  <c r="K199" i="4" s="1"/>
  <c r="I191" i="4"/>
  <c r="K191" i="4" s="1"/>
  <c r="I183" i="4"/>
  <c r="K183" i="4" s="1"/>
  <c r="I175" i="4"/>
  <c r="K175" i="4" s="1"/>
  <c r="I167" i="4"/>
  <c r="K167" i="4" s="1"/>
  <c r="I159" i="4"/>
  <c r="K159" i="4" s="1"/>
  <c r="I151" i="4"/>
  <c r="K151" i="4" s="1"/>
  <c r="I139" i="4"/>
  <c r="K139" i="4" s="1"/>
  <c r="I131" i="4"/>
  <c r="K131" i="4" s="1"/>
  <c r="I123" i="4"/>
  <c r="K123" i="4" s="1"/>
  <c r="I115" i="4"/>
  <c r="K115" i="4" s="1"/>
  <c r="I107" i="4"/>
  <c r="K107" i="4" s="1"/>
  <c r="I99" i="4"/>
  <c r="K99" i="4" s="1"/>
  <c r="I91" i="4"/>
  <c r="K91" i="4" s="1"/>
  <c r="I83" i="4"/>
  <c r="K83" i="4" s="1"/>
  <c r="I75" i="4"/>
  <c r="K75" i="4" s="1"/>
  <c r="I71" i="4"/>
  <c r="K71" i="4" s="1"/>
  <c r="I63" i="4"/>
  <c r="K63" i="4" s="1"/>
  <c r="I55" i="4"/>
  <c r="K55" i="4" s="1"/>
  <c r="I43" i="4"/>
  <c r="K43" i="4" s="1"/>
  <c r="I35" i="4"/>
  <c r="K35" i="4" s="1"/>
  <c r="I23" i="4"/>
  <c r="K23" i="4" s="1"/>
  <c r="I15" i="4"/>
  <c r="K15" i="4" s="1"/>
  <c r="I7" i="4"/>
  <c r="K7" i="4" s="1"/>
  <c r="I996" i="4"/>
  <c r="K996" i="4" s="1"/>
  <c r="I984" i="4"/>
  <c r="K984" i="4" s="1"/>
  <c r="I972" i="4"/>
  <c r="K972" i="4" s="1"/>
  <c r="I960" i="4"/>
  <c r="K960" i="4" s="1"/>
  <c r="I948" i="4"/>
  <c r="K948" i="4" s="1"/>
  <c r="I936" i="4"/>
  <c r="K936" i="4" s="1"/>
  <c r="I924" i="4"/>
  <c r="K924" i="4" s="1"/>
  <c r="I912" i="4"/>
  <c r="K912" i="4" s="1"/>
  <c r="I900" i="4"/>
  <c r="K900" i="4" s="1"/>
  <c r="I888" i="4"/>
  <c r="K888" i="4" s="1"/>
  <c r="I876" i="4"/>
  <c r="K876" i="4" s="1"/>
  <c r="I864" i="4"/>
  <c r="K864" i="4" s="1"/>
  <c r="I852" i="4"/>
  <c r="K852" i="4" s="1"/>
  <c r="I840" i="4"/>
  <c r="K840" i="4" s="1"/>
  <c r="I828" i="4"/>
  <c r="K828" i="4" s="1"/>
  <c r="I816" i="4"/>
  <c r="K816" i="4" s="1"/>
  <c r="I804" i="4"/>
  <c r="K804" i="4" s="1"/>
  <c r="I792" i="4"/>
  <c r="K792" i="4" s="1"/>
  <c r="I780" i="4"/>
  <c r="K780" i="4" s="1"/>
  <c r="I768" i="4"/>
  <c r="K768" i="4" s="1"/>
  <c r="I756" i="4"/>
  <c r="K756" i="4" s="1"/>
  <c r="I744" i="4"/>
  <c r="K744" i="4" s="1"/>
  <c r="I732" i="4"/>
  <c r="K732" i="4" s="1"/>
  <c r="I720" i="4"/>
  <c r="K720" i="4" s="1"/>
  <c r="I708" i="4"/>
  <c r="K708" i="4" s="1"/>
  <c r="I696" i="4"/>
  <c r="K696" i="4" s="1"/>
  <c r="I684" i="4"/>
  <c r="K684" i="4" s="1"/>
  <c r="I668" i="4"/>
  <c r="K668" i="4" s="1"/>
  <c r="I656" i="4"/>
  <c r="K656" i="4" s="1"/>
  <c r="I644" i="4"/>
  <c r="K644" i="4" s="1"/>
  <c r="I632" i="4"/>
  <c r="K632" i="4" s="1"/>
  <c r="I616" i="4"/>
  <c r="K616" i="4" s="1"/>
  <c r="I608" i="4"/>
  <c r="K608" i="4" s="1"/>
  <c r="I596" i="4"/>
  <c r="K596" i="4" s="1"/>
  <c r="I584" i="4"/>
  <c r="K584" i="4" s="1"/>
  <c r="I572" i="4"/>
  <c r="K572" i="4" s="1"/>
  <c r="I564" i="4"/>
  <c r="K564" i="4" s="1"/>
  <c r="I552" i="4"/>
  <c r="K552" i="4" s="1"/>
  <c r="I536" i="4"/>
  <c r="K536" i="4" s="1"/>
  <c r="I524" i="4"/>
  <c r="K524" i="4" s="1"/>
  <c r="I516" i="4"/>
  <c r="K516" i="4" s="1"/>
  <c r="I504" i="4"/>
  <c r="K504" i="4" s="1"/>
  <c r="I492" i="4"/>
  <c r="K492" i="4" s="1"/>
  <c r="I480" i="4"/>
  <c r="K480" i="4" s="1"/>
  <c r="I468" i="4"/>
  <c r="K468" i="4" s="1"/>
  <c r="I452" i="4"/>
  <c r="K452" i="4" s="1"/>
  <c r="I440" i="4"/>
  <c r="K440" i="4" s="1"/>
  <c r="I424" i="4"/>
  <c r="K424" i="4" s="1"/>
  <c r="I412" i="4"/>
  <c r="K412" i="4" s="1"/>
  <c r="I404" i="4"/>
  <c r="K404" i="4" s="1"/>
  <c r="I388" i="4"/>
  <c r="K388" i="4" s="1"/>
  <c r="I376" i="4"/>
  <c r="K376" i="4" s="1"/>
  <c r="I364" i="4"/>
  <c r="K364" i="4" s="1"/>
  <c r="I356" i="4"/>
  <c r="K356" i="4" s="1"/>
  <c r="I340" i="4"/>
  <c r="K340" i="4" s="1"/>
  <c r="I328" i="4"/>
  <c r="K328" i="4" s="1"/>
  <c r="I316" i="4"/>
  <c r="K316" i="4" s="1"/>
  <c r="I304" i="4"/>
  <c r="K304" i="4" s="1"/>
  <c r="I292" i="4"/>
  <c r="K292" i="4" s="1"/>
  <c r="I280" i="4"/>
  <c r="K280" i="4" s="1"/>
  <c r="I268" i="4"/>
  <c r="K268" i="4" s="1"/>
  <c r="I256" i="4"/>
  <c r="K256" i="4" s="1"/>
  <c r="I248" i="4"/>
  <c r="K248" i="4" s="1"/>
  <c r="I236" i="4"/>
  <c r="K236" i="4" s="1"/>
  <c r="I224" i="4"/>
  <c r="K224" i="4" s="1"/>
  <c r="I212" i="4"/>
  <c r="K212" i="4" s="1"/>
  <c r="I200" i="4"/>
  <c r="K200" i="4" s="1"/>
  <c r="I188" i="4"/>
  <c r="K188" i="4" s="1"/>
  <c r="I180" i="4"/>
  <c r="K180" i="4" s="1"/>
  <c r="I168" i="4"/>
  <c r="K168" i="4" s="1"/>
  <c r="I156" i="4"/>
  <c r="K156" i="4" s="1"/>
  <c r="I144" i="4"/>
  <c r="K144" i="4" s="1"/>
  <c r="I132" i="4"/>
  <c r="K132" i="4" s="1"/>
  <c r="I120" i="4"/>
  <c r="K120" i="4" s="1"/>
  <c r="I104" i="4"/>
  <c r="K104" i="4" s="1"/>
  <c r="I92" i="4"/>
  <c r="K92" i="4" s="1"/>
  <c r="I80" i="4"/>
  <c r="K80" i="4" s="1"/>
  <c r="I68" i="4"/>
  <c r="K68" i="4" s="1"/>
  <c r="I56" i="4"/>
  <c r="K56" i="4" s="1"/>
  <c r="I44" i="4"/>
  <c r="K44" i="4" s="1"/>
  <c r="I32" i="4"/>
  <c r="K32" i="4" s="1"/>
  <c r="I20" i="4"/>
  <c r="K20" i="4" s="1"/>
  <c r="I8" i="4"/>
  <c r="K8" i="4" s="1"/>
  <c r="I999" i="4"/>
  <c r="K999" i="4" s="1"/>
  <c r="I991" i="4"/>
  <c r="K991" i="4" s="1"/>
  <c r="I983" i="4"/>
  <c r="K983" i="4" s="1"/>
  <c r="I975" i="4"/>
  <c r="K975" i="4" s="1"/>
  <c r="I971" i="4"/>
  <c r="K971" i="4" s="1"/>
  <c r="I963" i="4"/>
  <c r="K963" i="4" s="1"/>
  <c r="I955" i="4"/>
  <c r="K955" i="4" s="1"/>
  <c r="I947" i="4"/>
  <c r="K947" i="4" s="1"/>
  <c r="I939" i="4"/>
  <c r="K939" i="4" s="1"/>
  <c r="I931" i="4"/>
  <c r="K931" i="4" s="1"/>
  <c r="I923" i="4"/>
  <c r="K923" i="4" s="1"/>
  <c r="I911" i="4"/>
  <c r="K911" i="4" s="1"/>
  <c r="I903" i="4"/>
  <c r="K903" i="4" s="1"/>
  <c r="I895" i="4"/>
  <c r="K895" i="4" s="1"/>
  <c r="I887" i="4"/>
  <c r="K887" i="4" s="1"/>
  <c r="I879" i="4"/>
  <c r="K879" i="4" s="1"/>
  <c r="I871" i="4"/>
  <c r="K871" i="4" s="1"/>
  <c r="I863" i="4"/>
  <c r="K863" i="4" s="1"/>
  <c r="I855" i="4"/>
  <c r="K855" i="4" s="1"/>
  <c r="I847" i="4"/>
  <c r="K847" i="4" s="1"/>
  <c r="I839" i="4"/>
  <c r="K839" i="4" s="1"/>
  <c r="I831" i="4"/>
  <c r="K831" i="4" s="1"/>
  <c r="I823" i="4"/>
  <c r="K823" i="4" s="1"/>
  <c r="I815" i="4"/>
  <c r="K815" i="4" s="1"/>
  <c r="I807" i="4"/>
  <c r="K807" i="4" s="1"/>
  <c r="I799" i="4"/>
  <c r="K799" i="4" s="1"/>
  <c r="I791" i="4"/>
  <c r="K791" i="4" s="1"/>
  <c r="I783" i="4"/>
  <c r="K783" i="4" s="1"/>
  <c r="I775" i="4"/>
  <c r="K775" i="4" s="1"/>
  <c r="I767" i="4"/>
  <c r="K767" i="4" s="1"/>
  <c r="I759" i="4"/>
  <c r="K759" i="4" s="1"/>
  <c r="I747" i="4"/>
  <c r="K747" i="4" s="1"/>
  <c r="I739" i="4"/>
  <c r="K739" i="4" s="1"/>
  <c r="I735" i="4"/>
  <c r="K735" i="4" s="1"/>
  <c r="I727" i="4"/>
  <c r="K727" i="4" s="1"/>
  <c r="I719" i="4"/>
  <c r="K719" i="4" s="1"/>
  <c r="I711" i="4"/>
  <c r="K711" i="4" s="1"/>
  <c r="I703" i="4"/>
  <c r="K703" i="4" s="1"/>
  <c r="I691" i="4"/>
  <c r="K691" i="4" s="1"/>
  <c r="I683" i="4"/>
  <c r="K683" i="4" s="1"/>
  <c r="I675" i="4"/>
  <c r="K675" i="4" s="1"/>
  <c r="I667" i="4"/>
  <c r="K667" i="4" s="1"/>
  <c r="I659" i="4"/>
  <c r="K659" i="4" s="1"/>
  <c r="I651" i="4"/>
  <c r="K651" i="4" s="1"/>
  <c r="I643" i="4"/>
  <c r="K643" i="4" s="1"/>
  <c r="I635" i="4"/>
  <c r="K635" i="4" s="1"/>
  <c r="I627" i="4"/>
  <c r="K627" i="4" s="1"/>
  <c r="I619" i="4"/>
  <c r="K619" i="4" s="1"/>
  <c r="I611" i="4"/>
  <c r="K611" i="4" s="1"/>
  <c r="I603" i="4"/>
  <c r="K603" i="4" s="1"/>
  <c r="I595" i="4"/>
  <c r="K595" i="4" s="1"/>
  <c r="I587" i="4"/>
  <c r="K587" i="4" s="1"/>
  <c r="I579" i="4"/>
  <c r="K579" i="4" s="1"/>
  <c r="I571" i="4"/>
  <c r="K571" i="4" s="1"/>
  <c r="I559" i="4"/>
  <c r="K559" i="4" s="1"/>
  <c r="I551" i="4"/>
  <c r="K551" i="4" s="1"/>
  <c r="I543" i="4"/>
  <c r="K543" i="4" s="1"/>
  <c r="I535" i="4"/>
  <c r="K535" i="4" s="1"/>
  <c r="I527" i="4"/>
  <c r="K527" i="4" s="1"/>
  <c r="I519" i="4"/>
  <c r="K519" i="4" s="1"/>
  <c r="I511" i="4"/>
  <c r="K511" i="4" s="1"/>
  <c r="I503" i="4"/>
  <c r="K503" i="4" s="1"/>
  <c r="I495" i="4"/>
  <c r="K495" i="4" s="1"/>
  <c r="I487" i="4"/>
  <c r="K487" i="4" s="1"/>
  <c r="I483" i="4"/>
  <c r="K483" i="4" s="1"/>
  <c r="I475" i="4"/>
  <c r="K475" i="4" s="1"/>
  <c r="I467" i="4"/>
  <c r="K467" i="4" s="1"/>
  <c r="I459" i="4"/>
  <c r="K459" i="4" s="1"/>
  <c r="I451" i="4"/>
  <c r="K451" i="4" s="1"/>
  <c r="I443" i="4"/>
  <c r="K443" i="4" s="1"/>
  <c r="I431" i="4"/>
  <c r="K431" i="4" s="1"/>
  <c r="I423" i="4"/>
  <c r="K423" i="4" s="1"/>
  <c r="I415" i="4"/>
  <c r="K415" i="4" s="1"/>
  <c r="I407" i="4"/>
  <c r="K407" i="4" s="1"/>
  <c r="I399" i="4"/>
  <c r="K399" i="4" s="1"/>
  <c r="I391" i="4"/>
  <c r="K391" i="4" s="1"/>
  <c r="I383" i="4"/>
  <c r="K383" i="4" s="1"/>
  <c r="I375" i="4"/>
  <c r="K375" i="4" s="1"/>
  <c r="I367" i="4"/>
  <c r="K367" i="4" s="1"/>
  <c r="I359" i="4"/>
  <c r="K359" i="4" s="1"/>
  <c r="I351" i="4"/>
  <c r="K351" i="4" s="1"/>
  <c r="I339" i="4"/>
  <c r="K339" i="4" s="1"/>
  <c r="I331" i="4"/>
  <c r="K331" i="4" s="1"/>
  <c r="I323" i="4"/>
  <c r="K323" i="4" s="1"/>
  <c r="I315" i="4"/>
  <c r="K315" i="4" s="1"/>
  <c r="I307" i="4"/>
  <c r="K307" i="4" s="1"/>
  <c r="I299" i="4"/>
  <c r="K299" i="4" s="1"/>
  <c r="I291" i="4"/>
  <c r="K291" i="4" s="1"/>
  <c r="I283" i="4"/>
  <c r="K283" i="4" s="1"/>
  <c r="I275" i="4"/>
  <c r="K275" i="4" s="1"/>
  <c r="I267" i="4"/>
  <c r="K267" i="4" s="1"/>
  <c r="I259" i="4"/>
  <c r="K259" i="4" s="1"/>
  <c r="I251" i="4"/>
  <c r="K251" i="4" s="1"/>
  <c r="I243" i="4"/>
  <c r="K243" i="4" s="1"/>
  <c r="I235" i="4"/>
  <c r="K235" i="4" s="1"/>
  <c r="I227" i="4"/>
  <c r="K227" i="4" s="1"/>
  <c r="I223" i="4"/>
  <c r="K223" i="4" s="1"/>
  <c r="I215" i="4"/>
  <c r="K215" i="4" s="1"/>
  <c r="I207" i="4"/>
  <c r="K207" i="4" s="1"/>
  <c r="I195" i="4"/>
  <c r="K195" i="4" s="1"/>
  <c r="I187" i="4"/>
  <c r="K187" i="4" s="1"/>
  <c r="I179" i="4"/>
  <c r="K179" i="4" s="1"/>
  <c r="I171" i="4"/>
  <c r="K171" i="4" s="1"/>
  <c r="I163" i="4"/>
  <c r="K163" i="4" s="1"/>
  <c r="I155" i="4"/>
  <c r="K155" i="4" s="1"/>
  <c r="I147" i="4"/>
  <c r="K147" i="4" s="1"/>
  <c r="I143" i="4"/>
  <c r="K143" i="4" s="1"/>
  <c r="I135" i="4"/>
  <c r="K135" i="4" s="1"/>
  <c r="I127" i="4"/>
  <c r="K127" i="4" s="1"/>
  <c r="I119" i="4"/>
  <c r="K119" i="4" s="1"/>
  <c r="I111" i="4"/>
  <c r="K111" i="4" s="1"/>
  <c r="I103" i="4"/>
  <c r="K103" i="4" s="1"/>
  <c r="I95" i="4"/>
  <c r="K95" i="4" s="1"/>
  <c r="I87" i="4"/>
  <c r="K87" i="4" s="1"/>
  <c r="I79" i="4"/>
  <c r="K79" i="4" s="1"/>
  <c r="I67" i="4"/>
  <c r="K67" i="4" s="1"/>
  <c r="I59" i="4"/>
  <c r="K59" i="4" s="1"/>
  <c r="I51" i="4"/>
  <c r="K51" i="4" s="1"/>
  <c r="I47" i="4"/>
  <c r="K47" i="4" s="1"/>
  <c r="I39" i="4"/>
  <c r="K39" i="4" s="1"/>
  <c r="I31" i="4"/>
  <c r="K31" i="4" s="1"/>
  <c r="I27" i="4"/>
  <c r="K27" i="4" s="1"/>
  <c r="I19" i="4"/>
  <c r="K19" i="4" s="1"/>
  <c r="I11" i="4"/>
  <c r="K11" i="4" s="1"/>
  <c r="I3" i="4"/>
  <c r="K3" i="4" s="1"/>
  <c r="I998" i="4"/>
  <c r="K998" i="4" s="1"/>
  <c r="I994" i="4"/>
  <c r="K994" i="4" s="1"/>
  <c r="I990" i="4"/>
  <c r="K990" i="4" s="1"/>
  <c r="I986" i="4"/>
  <c r="K986" i="4" s="1"/>
  <c r="I982" i="4"/>
  <c r="K982" i="4" s="1"/>
  <c r="I978" i="4"/>
  <c r="K978" i="4" s="1"/>
  <c r="I974" i="4"/>
  <c r="K974" i="4" s="1"/>
  <c r="I970" i="4"/>
  <c r="K970" i="4" s="1"/>
  <c r="I966" i="4"/>
  <c r="K966" i="4" s="1"/>
  <c r="I962" i="4"/>
  <c r="K962" i="4" s="1"/>
  <c r="I958" i="4"/>
  <c r="K958" i="4" s="1"/>
  <c r="I954" i="4"/>
  <c r="K954" i="4" s="1"/>
  <c r="I950" i="4"/>
  <c r="K950" i="4" s="1"/>
  <c r="I946" i="4"/>
  <c r="K946" i="4" s="1"/>
  <c r="I942" i="4"/>
  <c r="K942" i="4" s="1"/>
  <c r="I938" i="4"/>
  <c r="K938" i="4" s="1"/>
  <c r="I934" i="4"/>
  <c r="K934" i="4" s="1"/>
  <c r="I930" i="4"/>
  <c r="K930" i="4" s="1"/>
  <c r="I926" i="4"/>
  <c r="K926" i="4" s="1"/>
  <c r="I922" i="4"/>
  <c r="K922" i="4" s="1"/>
  <c r="I918" i="4"/>
  <c r="K918" i="4" s="1"/>
  <c r="I914" i="4"/>
  <c r="K914" i="4" s="1"/>
  <c r="I910" i="4"/>
  <c r="K910" i="4" s="1"/>
  <c r="I906" i="4"/>
  <c r="K906" i="4" s="1"/>
  <c r="I902" i="4"/>
  <c r="K902" i="4" s="1"/>
  <c r="I898" i="4"/>
  <c r="K898" i="4" s="1"/>
  <c r="I894" i="4"/>
  <c r="K894" i="4" s="1"/>
  <c r="I890" i="4"/>
  <c r="K890" i="4" s="1"/>
  <c r="I886" i="4"/>
  <c r="K886" i="4" s="1"/>
  <c r="I882" i="4"/>
  <c r="K882" i="4" s="1"/>
  <c r="I878" i="4"/>
  <c r="K878" i="4" s="1"/>
  <c r="I874" i="4"/>
  <c r="K874" i="4" s="1"/>
  <c r="I870" i="4"/>
  <c r="K870" i="4" s="1"/>
  <c r="I866" i="4"/>
  <c r="K866" i="4" s="1"/>
  <c r="I862" i="4"/>
  <c r="K862" i="4" s="1"/>
  <c r="I858" i="4"/>
  <c r="K858" i="4" s="1"/>
  <c r="I854" i="4"/>
  <c r="K854" i="4" s="1"/>
  <c r="I850" i="4"/>
  <c r="K850" i="4" s="1"/>
  <c r="I846" i="4"/>
  <c r="K846" i="4" s="1"/>
  <c r="I842" i="4"/>
  <c r="K842" i="4" s="1"/>
  <c r="I838" i="4"/>
  <c r="K838" i="4" s="1"/>
  <c r="I834" i="4"/>
  <c r="K834" i="4" s="1"/>
  <c r="I830" i="4"/>
  <c r="K830" i="4" s="1"/>
  <c r="I826" i="4"/>
  <c r="K826" i="4" s="1"/>
  <c r="I822" i="4"/>
  <c r="K822" i="4" s="1"/>
  <c r="I818" i="4"/>
  <c r="K818" i="4" s="1"/>
  <c r="I814" i="4"/>
  <c r="K814" i="4" s="1"/>
  <c r="I810" i="4"/>
  <c r="K810" i="4" s="1"/>
  <c r="I806" i="4"/>
  <c r="K806" i="4" s="1"/>
  <c r="I802" i="4"/>
  <c r="K802" i="4" s="1"/>
  <c r="I798" i="4"/>
  <c r="K798" i="4" s="1"/>
  <c r="I794" i="4"/>
  <c r="K794" i="4" s="1"/>
  <c r="I790" i="4"/>
  <c r="K790" i="4" s="1"/>
  <c r="I786" i="4"/>
  <c r="K786" i="4" s="1"/>
  <c r="I782" i="4"/>
  <c r="K782" i="4" s="1"/>
  <c r="I778" i="4"/>
  <c r="K778" i="4" s="1"/>
  <c r="I774" i="4"/>
  <c r="K774" i="4" s="1"/>
  <c r="I770" i="4"/>
  <c r="K770" i="4" s="1"/>
  <c r="I766" i="4"/>
  <c r="K766" i="4" s="1"/>
  <c r="I762" i="4"/>
  <c r="K762" i="4" s="1"/>
  <c r="I758" i="4"/>
  <c r="K758" i="4" s="1"/>
  <c r="I754" i="4"/>
  <c r="K754" i="4" s="1"/>
  <c r="I750" i="4"/>
  <c r="K750" i="4" s="1"/>
  <c r="I746" i="4"/>
  <c r="K746" i="4" s="1"/>
  <c r="I742" i="4"/>
  <c r="K742" i="4" s="1"/>
  <c r="I738" i="4"/>
  <c r="K738" i="4" s="1"/>
  <c r="I734" i="4"/>
  <c r="K734" i="4" s="1"/>
  <c r="I730" i="4"/>
  <c r="K730" i="4" s="1"/>
  <c r="I726" i="4"/>
  <c r="K726" i="4" s="1"/>
  <c r="I722" i="4"/>
  <c r="K722" i="4" s="1"/>
  <c r="I718" i="4"/>
  <c r="K718" i="4" s="1"/>
  <c r="I714" i="4"/>
  <c r="K714" i="4" s="1"/>
  <c r="I710" i="4"/>
  <c r="K710" i="4" s="1"/>
  <c r="I706" i="4"/>
  <c r="K706" i="4" s="1"/>
  <c r="I702" i="4"/>
  <c r="K702" i="4" s="1"/>
  <c r="I698" i="4"/>
  <c r="K698" i="4" s="1"/>
  <c r="I694" i="4"/>
  <c r="K694" i="4" s="1"/>
  <c r="I690" i="4"/>
  <c r="K690" i="4" s="1"/>
  <c r="I686" i="4"/>
  <c r="K686" i="4" s="1"/>
  <c r="I682" i="4"/>
  <c r="K682" i="4" s="1"/>
  <c r="I678" i="4"/>
  <c r="K678" i="4" s="1"/>
  <c r="I674" i="4"/>
  <c r="K674" i="4" s="1"/>
  <c r="I670" i="4"/>
  <c r="K670" i="4" s="1"/>
  <c r="I666" i="4"/>
  <c r="K666" i="4" s="1"/>
  <c r="I662" i="4"/>
  <c r="K662" i="4" s="1"/>
  <c r="I658" i="4"/>
  <c r="K658" i="4" s="1"/>
  <c r="I654" i="4"/>
  <c r="K654" i="4" s="1"/>
  <c r="I650" i="4"/>
  <c r="K650" i="4" s="1"/>
  <c r="I646" i="4"/>
  <c r="K646" i="4" s="1"/>
  <c r="I642" i="4"/>
  <c r="K642" i="4" s="1"/>
  <c r="I638" i="4"/>
  <c r="K638" i="4" s="1"/>
  <c r="I634" i="4"/>
  <c r="K634" i="4" s="1"/>
  <c r="I630" i="4"/>
  <c r="K630" i="4" s="1"/>
  <c r="I626" i="4"/>
  <c r="K626" i="4" s="1"/>
  <c r="I622" i="4"/>
  <c r="K622" i="4" s="1"/>
  <c r="I618" i="4"/>
  <c r="K618" i="4" s="1"/>
  <c r="I614" i="4"/>
  <c r="K614" i="4" s="1"/>
  <c r="I610" i="4"/>
  <c r="K610" i="4" s="1"/>
  <c r="I606" i="4"/>
  <c r="K606" i="4" s="1"/>
  <c r="I602" i="4"/>
  <c r="K602" i="4" s="1"/>
  <c r="I598" i="4"/>
  <c r="K598" i="4" s="1"/>
  <c r="I594" i="4"/>
  <c r="K594" i="4" s="1"/>
  <c r="I590" i="4"/>
  <c r="K590" i="4" s="1"/>
  <c r="I586" i="4"/>
  <c r="K586" i="4" s="1"/>
  <c r="I582" i="4"/>
  <c r="K582" i="4" s="1"/>
  <c r="I578" i="4"/>
  <c r="K578" i="4" s="1"/>
  <c r="I574" i="4"/>
  <c r="K574" i="4" s="1"/>
  <c r="I570" i="4"/>
  <c r="K570" i="4" s="1"/>
  <c r="I566" i="4"/>
  <c r="K566" i="4" s="1"/>
  <c r="I562" i="4"/>
  <c r="K562" i="4" s="1"/>
  <c r="I558" i="4"/>
  <c r="K558" i="4" s="1"/>
  <c r="I554" i="4"/>
  <c r="K554" i="4" s="1"/>
  <c r="I550" i="4"/>
  <c r="K550" i="4" s="1"/>
  <c r="I546" i="4"/>
  <c r="K546" i="4" s="1"/>
  <c r="I542" i="4"/>
  <c r="K542" i="4" s="1"/>
  <c r="I538" i="4"/>
  <c r="K538" i="4" s="1"/>
  <c r="I534" i="4"/>
  <c r="K534" i="4" s="1"/>
  <c r="I530" i="4"/>
  <c r="K530" i="4" s="1"/>
  <c r="I526" i="4"/>
  <c r="K526" i="4" s="1"/>
  <c r="I522" i="4"/>
  <c r="K522" i="4" s="1"/>
  <c r="I518" i="4"/>
  <c r="K518" i="4" s="1"/>
  <c r="I514" i="4"/>
  <c r="K514" i="4" s="1"/>
  <c r="I510" i="4"/>
  <c r="K510" i="4" s="1"/>
  <c r="I506" i="4"/>
  <c r="K506" i="4" s="1"/>
  <c r="I502" i="4"/>
  <c r="K502" i="4" s="1"/>
  <c r="I498" i="4"/>
  <c r="K498" i="4" s="1"/>
  <c r="I494" i="4"/>
  <c r="K494" i="4" s="1"/>
  <c r="I490" i="4"/>
  <c r="K490" i="4" s="1"/>
  <c r="I486" i="4"/>
  <c r="K486" i="4" s="1"/>
  <c r="I482" i="4"/>
  <c r="K482" i="4" s="1"/>
  <c r="I478" i="4"/>
  <c r="K478" i="4" s="1"/>
  <c r="I474" i="4"/>
  <c r="K474" i="4" s="1"/>
  <c r="I470" i="4"/>
  <c r="K470" i="4" s="1"/>
  <c r="I466" i="4"/>
  <c r="K466" i="4" s="1"/>
  <c r="I462" i="4"/>
  <c r="K462" i="4" s="1"/>
  <c r="I458" i="4"/>
  <c r="K458" i="4" s="1"/>
  <c r="I454" i="4"/>
  <c r="K454" i="4" s="1"/>
  <c r="I450" i="4"/>
  <c r="K450" i="4" s="1"/>
  <c r="I446" i="4"/>
  <c r="K446" i="4" s="1"/>
  <c r="I442" i="4"/>
  <c r="K442" i="4" s="1"/>
  <c r="I438" i="4"/>
  <c r="K438" i="4" s="1"/>
  <c r="I434" i="4"/>
  <c r="K434" i="4" s="1"/>
  <c r="I430" i="4"/>
  <c r="K430" i="4" s="1"/>
  <c r="I426" i="4"/>
  <c r="K426" i="4" s="1"/>
  <c r="I422" i="4"/>
  <c r="K422" i="4" s="1"/>
  <c r="I418" i="4"/>
  <c r="K418" i="4" s="1"/>
  <c r="I414" i="4"/>
  <c r="K414" i="4" s="1"/>
  <c r="I410" i="4"/>
  <c r="K410" i="4" s="1"/>
  <c r="I406" i="4"/>
  <c r="K406" i="4" s="1"/>
  <c r="I402" i="4"/>
  <c r="K402" i="4" s="1"/>
  <c r="I398" i="4"/>
  <c r="K398" i="4" s="1"/>
  <c r="I394" i="4"/>
  <c r="K394" i="4" s="1"/>
  <c r="I390" i="4"/>
  <c r="K390" i="4" s="1"/>
  <c r="I386" i="4"/>
  <c r="K386" i="4" s="1"/>
  <c r="I382" i="4"/>
  <c r="K382" i="4" s="1"/>
  <c r="I378" i="4"/>
  <c r="K378" i="4" s="1"/>
  <c r="I374" i="4"/>
  <c r="K374" i="4" s="1"/>
  <c r="I370" i="4"/>
  <c r="K370" i="4" s="1"/>
  <c r="I366" i="4"/>
  <c r="K366" i="4" s="1"/>
  <c r="I362" i="4"/>
  <c r="K362" i="4" s="1"/>
  <c r="I358" i="4"/>
  <c r="K358" i="4" s="1"/>
  <c r="I354" i="4"/>
  <c r="K354" i="4" s="1"/>
  <c r="I350" i="4"/>
  <c r="K350" i="4" s="1"/>
  <c r="I346" i="4"/>
  <c r="K346" i="4" s="1"/>
  <c r="I342" i="4"/>
  <c r="K342" i="4" s="1"/>
  <c r="I338" i="4"/>
  <c r="K338" i="4" s="1"/>
  <c r="I334" i="4"/>
  <c r="K334" i="4" s="1"/>
  <c r="I330" i="4"/>
  <c r="K330" i="4" s="1"/>
  <c r="I326" i="4"/>
  <c r="K326" i="4" s="1"/>
  <c r="I322" i="4"/>
  <c r="K322" i="4" s="1"/>
  <c r="I318" i="4"/>
  <c r="K318" i="4" s="1"/>
  <c r="I314" i="4"/>
  <c r="K314" i="4" s="1"/>
  <c r="I310" i="4"/>
  <c r="K310" i="4" s="1"/>
  <c r="I306" i="4"/>
  <c r="K306" i="4" s="1"/>
  <c r="I302" i="4"/>
  <c r="K302" i="4" s="1"/>
  <c r="I298" i="4"/>
  <c r="K298" i="4" s="1"/>
  <c r="I294" i="4"/>
  <c r="K294" i="4" s="1"/>
  <c r="I290" i="4"/>
  <c r="K290" i="4" s="1"/>
  <c r="I286" i="4"/>
  <c r="K286" i="4" s="1"/>
  <c r="I282" i="4"/>
  <c r="K282" i="4" s="1"/>
  <c r="I278" i="4"/>
  <c r="K278" i="4" s="1"/>
  <c r="I274" i="4"/>
  <c r="K274" i="4" s="1"/>
  <c r="I270" i="4"/>
  <c r="K270" i="4" s="1"/>
  <c r="I266" i="4"/>
  <c r="K266" i="4" s="1"/>
  <c r="I262" i="4"/>
  <c r="K262" i="4" s="1"/>
  <c r="I258" i="4"/>
  <c r="K258" i="4" s="1"/>
  <c r="I254" i="4"/>
  <c r="K254" i="4" s="1"/>
  <c r="I250" i="4"/>
  <c r="K250" i="4" s="1"/>
  <c r="I246" i="4"/>
  <c r="K246" i="4" s="1"/>
  <c r="I242" i="4"/>
  <c r="K242" i="4" s="1"/>
  <c r="I238" i="4"/>
  <c r="K238" i="4" s="1"/>
  <c r="I234" i="4"/>
  <c r="K234" i="4" s="1"/>
  <c r="I230" i="4"/>
  <c r="K230" i="4" s="1"/>
  <c r="I226" i="4"/>
  <c r="K226" i="4" s="1"/>
  <c r="I222" i="4"/>
  <c r="K222" i="4" s="1"/>
  <c r="I218" i="4"/>
  <c r="K218" i="4" s="1"/>
  <c r="I214" i="4"/>
  <c r="K214" i="4" s="1"/>
  <c r="I210" i="4"/>
  <c r="K210" i="4" s="1"/>
  <c r="I206" i="4"/>
  <c r="K206" i="4" s="1"/>
  <c r="I202" i="4"/>
  <c r="K202" i="4" s="1"/>
  <c r="I198" i="4"/>
  <c r="K198" i="4" s="1"/>
  <c r="I194" i="4"/>
  <c r="K194" i="4" s="1"/>
  <c r="I190" i="4"/>
  <c r="K190" i="4" s="1"/>
  <c r="I186" i="4"/>
  <c r="K186" i="4" s="1"/>
  <c r="I182" i="4"/>
  <c r="K182" i="4" s="1"/>
  <c r="I178" i="4"/>
  <c r="K178" i="4" s="1"/>
  <c r="I174" i="4"/>
  <c r="K174" i="4" s="1"/>
  <c r="I170" i="4"/>
  <c r="K170" i="4" s="1"/>
  <c r="I166" i="4"/>
  <c r="K166" i="4" s="1"/>
  <c r="I162" i="4"/>
  <c r="K162" i="4" s="1"/>
  <c r="I158" i="4"/>
  <c r="K158" i="4" s="1"/>
  <c r="I154" i="4"/>
  <c r="K154" i="4" s="1"/>
  <c r="I150" i="4"/>
  <c r="K150" i="4" s="1"/>
  <c r="I146" i="4"/>
  <c r="K146" i="4" s="1"/>
  <c r="I142" i="4"/>
  <c r="K142" i="4" s="1"/>
  <c r="I138" i="4"/>
  <c r="K138" i="4" s="1"/>
  <c r="I134" i="4"/>
  <c r="K134" i="4" s="1"/>
  <c r="I130" i="4"/>
  <c r="K130" i="4" s="1"/>
  <c r="I126" i="4"/>
  <c r="K126" i="4" s="1"/>
  <c r="I122" i="4"/>
  <c r="K122" i="4" s="1"/>
  <c r="I118" i="4"/>
  <c r="K118" i="4" s="1"/>
  <c r="I114" i="4"/>
  <c r="K114" i="4" s="1"/>
  <c r="I110" i="4"/>
  <c r="K110" i="4" s="1"/>
  <c r="I106" i="4"/>
  <c r="K106" i="4" s="1"/>
  <c r="I102" i="4"/>
  <c r="K102" i="4" s="1"/>
  <c r="I98" i="4"/>
  <c r="K98" i="4" s="1"/>
  <c r="I94" i="4"/>
  <c r="K94" i="4" s="1"/>
  <c r="I90" i="4"/>
  <c r="K90" i="4" s="1"/>
  <c r="I86" i="4"/>
  <c r="K86" i="4" s="1"/>
  <c r="I82" i="4"/>
  <c r="K82" i="4" s="1"/>
  <c r="I78" i="4"/>
  <c r="K78" i="4" s="1"/>
  <c r="I74" i="4"/>
  <c r="K74" i="4" s="1"/>
  <c r="I70" i="4"/>
  <c r="K70" i="4" s="1"/>
  <c r="I66" i="4"/>
  <c r="K66" i="4" s="1"/>
  <c r="I62" i="4"/>
  <c r="K62" i="4" s="1"/>
  <c r="I58" i="4"/>
  <c r="K58" i="4" s="1"/>
  <c r="I54" i="4"/>
  <c r="K54" i="4" s="1"/>
  <c r="I50" i="4"/>
  <c r="K50" i="4" s="1"/>
  <c r="I46" i="4"/>
  <c r="K46" i="4" s="1"/>
  <c r="I42" i="4"/>
  <c r="K42" i="4" s="1"/>
  <c r="I38" i="4"/>
  <c r="K38" i="4" s="1"/>
  <c r="I34" i="4"/>
  <c r="K34" i="4" s="1"/>
  <c r="I30" i="4"/>
  <c r="K30" i="4" s="1"/>
  <c r="I26" i="4"/>
  <c r="K26" i="4" s="1"/>
  <c r="I22" i="4"/>
  <c r="K22" i="4" s="1"/>
  <c r="I18" i="4"/>
  <c r="K18" i="4" s="1"/>
  <c r="I14" i="4"/>
  <c r="K14" i="4" s="1"/>
  <c r="I10" i="4"/>
  <c r="K10" i="4" s="1"/>
  <c r="I6" i="4"/>
  <c r="K6"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AC90D-8BFD-422E-B54B-6FD4764A5690}" name="RealEstateAU_1000_Samples" type="6" refreshedVersion="8" background="1" saveData="1">
    <textPr sourceFile="C:\Users\Сергей\Desktop\RealEstateAU_1000_Samples.csv" thousands=" " tab="0"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<sst xmlns="http://schemas.openxmlformats.org/spreadsheetml/2006/main" count="47428" uniqueCount="3555">
  <si>
    <t>index</t>
  </si>
  <si>
    <t>TID</t>
  </si>
  <si>
    <t>breadcrumb</t>
  </si>
  <si>
    <t>category_name</t>
  </si>
  <si>
    <t>property_type</t>
  </si>
  <si>
    <t>building_size</t>
  </si>
  <si>
    <t>land_size</t>
  </si>
  <si>
    <t>preferred_size</t>
  </si>
  <si>
    <t>open_date</t>
  </si>
  <si>
    <t>listing_agency</t>
  </si>
  <si>
    <t>price</t>
  </si>
  <si>
    <t>location_number</t>
  </si>
  <si>
    <t>location_type</t>
  </si>
  <si>
    <t>location_name</t>
  </si>
  <si>
    <t>address</t>
  </si>
  <si>
    <t>address_1</t>
  </si>
  <si>
    <t>city</t>
  </si>
  <si>
    <t>state</t>
  </si>
  <si>
    <t>zip_code</t>
  </si>
  <si>
    <t>phone</t>
  </si>
  <si>
    <t>latitude</t>
  </si>
  <si>
    <t>longitude</t>
  </si>
  <si>
    <t>product_depth</t>
  </si>
  <si>
    <t>bedroom_count</t>
  </si>
  <si>
    <t>bathroom_count</t>
  </si>
  <si>
    <t>parking_count</t>
  </si>
  <si>
    <t>RunDate</t>
  </si>
  <si>
    <t>Buy&gt;NT&gt;DARWIN CITY</t>
  </si>
  <si>
    <t>Real Estate &amp; Property for sale in DARWIN CITY, NT 0800</t>
  </si>
  <si>
    <t>House</t>
  </si>
  <si>
    <t>Added 2 hours ago</t>
  </si>
  <si>
    <t>Professionals - DARWIN CITY</t>
  </si>
  <si>
    <t>$435,000</t>
  </si>
  <si>
    <t>Buy</t>
  </si>
  <si>
    <t>44 Woods Street, Darwin City, NT 0800</t>
  </si>
  <si>
    <t>44 Woods Street</t>
  </si>
  <si>
    <t>Darwin City</t>
  </si>
  <si>
    <t>NT</t>
  </si>
  <si>
    <t>premiere</t>
  </si>
  <si>
    <t>Apartment</t>
  </si>
  <si>
    <t>171mВІ</t>
  </si>
  <si>
    <t>Added 7 hours ago</t>
  </si>
  <si>
    <t>Nick Mousellis Real Estate - Eview Group Member</t>
  </si>
  <si>
    <t>Offers Over $320,000</t>
  </si>
  <si>
    <t>14/14 Dashwood Place, Darwin City, NT 0800</t>
  </si>
  <si>
    <t>14/14 Dashwood Place</t>
  </si>
  <si>
    <t>Unit</t>
  </si>
  <si>
    <t>Added 22 hours ago</t>
  </si>
  <si>
    <t>Habitat Real Estate - THE GARDENS</t>
  </si>
  <si>
    <t>$310,000</t>
  </si>
  <si>
    <t>13/86  Woods Street, Darwin City, NT 0800</t>
  </si>
  <si>
    <t>13/86  Woods Street</t>
  </si>
  <si>
    <t>Added yesterday</t>
  </si>
  <si>
    <t>Ray White - NIGHTCLIFF</t>
  </si>
  <si>
    <t>$259,000</t>
  </si>
  <si>
    <t>1309/43B Knuckey Street, Darwin City, NT 0800</t>
  </si>
  <si>
    <t>1309/43B Knuckey Street</t>
  </si>
  <si>
    <t>201mВІ</t>
  </si>
  <si>
    <t>Carol Need Real Estate - Fannie Bay</t>
  </si>
  <si>
    <t>$439,000</t>
  </si>
  <si>
    <t>3/10 McLachlan Street, Darwin City, NT 0800</t>
  </si>
  <si>
    <t>3/10 McLachlan Street</t>
  </si>
  <si>
    <t>218mВІ</t>
  </si>
  <si>
    <t>Added 2 days ago</t>
  </si>
  <si>
    <t>iProperty NT - Darwin</t>
  </si>
  <si>
    <t>$825,000</t>
  </si>
  <si>
    <t>1832/27 Woods  Street, Darwin City, NT 0800</t>
  </si>
  <si>
    <t>1832/27 Woods  Street</t>
  </si>
  <si>
    <t>Nicole Wheeler@realty - LARRAKEYAH</t>
  </si>
  <si>
    <t>$820,000</t>
  </si>
  <si>
    <t>10/99 Gardens Road, Darwin City, NT 0800</t>
  </si>
  <si>
    <t>10/99 Gardens Road</t>
  </si>
  <si>
    <t>105mВІ</t>
  </si>
  <si>
    <t>Added 3 days ago</t>
  </si>
  <si>
    <t>Property Shop - Darwin</t>
  </si>
  <si>
    <t>$369 000</t>
  </si>
  <si>
    <t>10/94 Woods Street, Darwin City, NT 0800</t>
  </si>
  <si>
    <t>10/94 Woods Street</t>
  </si>
  <si>
    <t>Added 6 days ago</t>
  </si>
  <si>
    <t>Real Estate Central Projects - Darwin</t>
  </si>
  <si>
    <t>103/39 Cavenagh Street, Darwin City, NT 0800</t>
  </si>
  <si>
    <t>103/39 Cavenagh Street</t>
  </si>
  <si>
    <t>Real Estate Central - DARWIN CITY</t>
  </si>
  <si>
    <t>$455,000</t>
  </si>
  <si>
    <t>10/39 Cavenagh Street, Darwin City, NT 0800</t>
  </si>
  <si>
    <t>10/39 Cavenagh Street</t>
  </si>
  <si>
    <t>$280,000</t>
  </si>
  <si>
    <t>12 51 Knuckey Street, Darwin City, NT 0800</t>
  </si>
  <si>
    <t>12 51 Knuckey Street</t>
  </si>
  <si>
    <t>Openn Negotiation</t>
  </si>
  <si>
    <t>1/6 Foelsche Street, Darwin City, NT 0800</t>
  </si>
  <si>
    <t>1/6 Foelsche Street</t>
  </si>
  <si>
    <t>173mВІ</t>
  </si>
  <si>
    <t>Elders Real Estate - Darwin</t>
  </si>
  <si>
    <t>PRICE GUIDE $439,000</t>
  </si>
  <si>
    <t>16/14 Dashwood Place, Darwin City, NT 0800</t>
  </si>
  <si>
    <t>16/14 Dashwood Place</t>
  </si>
  <si>
    <t>236mВІ</t>
  </si>
  <si>
    <t>Knight Frank (NT) - Darwin</t>
  </si>
  <si>
    <t>$775,000</t>
  </si>
  <si>
    <t>406/130 Esplanade, Darwin City, NT 0800</t>
  </si>
  <si>
    <t>406/130 Esplanade</t>
  </si>
  <si>
    <t>181mВІ</t>
  </si>
  <si>
    <t>Get Realty - PALMERSTON CITY</t>
  </si>
  <si>
    <t>$625,000</t>
  </si>
  <si>
    <t>2403/43E Knuckey Street, Darwin City, NT 0800</t>
  </si>
  <si>
    <t>2403/43E Knuckey Street</t>
  </si>
  <si>
    <t>Territory Real Estate - Darwin</t>
  </si>
  <si>
    <t>Overs Over $599,000 Considered</t>
  </si>
  <si>
    <t>111/19 Kitchener Drive, Darwin City, NT 0800</t>
  </si>
  <si>
    <t>111/19 Kitchener Drive</t>
  </si>
  <si>
    <t>69mВІ</t>
  </si>
  <si>
    <t>$490,000</t>
  </si>
  <si>
    <t>6604/7 Anchorage Court, Darwin City, NT 0800</t>
  </si>
  <si>
    <t>6604/7 Anchorage Court</t>
  </si>
  <si>
    <t>62mВІ</t>
  </si>
  <si>
    <t>$337,500</t>
  </si>
  <si>
    <t>1706/43B Knuckey Street, Darwin City, NT 0800</t>
  </si>
  <si>
    <t>1706/43B Knuckey Street</t>
  </si>
  <si>
    <t>FASTRAK</t>
  </si>
  <si>
    <t>63/21 Cavenagh Street, Darwin City, NT 0800</t>
  </si>
  <si>
    <t>63/21 Cavenagh Street</t>
  </si>
  <si>
    <t>138mВІ</t>
  </si>
  <si>
    <t>Call2View Real Estate - Palmerston</t>
  </si>
  <si>
    <t>24/8 Knuckey Street, Darwin City, NT 0800</t>
  </si>
  <si>
    <t>24/8 Knuckey Street</t>
  </si>
  <si>
    <t>Under offer</t>
  </si>
  <si>
    <t>UNDER CONTRACT</t>
  </si>
  <si>
    <t>8/12 Dashwood Place, Darwin City, NT 0800</t>
  </si>
  <si>
    <t>8/12 Dashwood Place</t>
  </si>
  <si>
    <t>155mВІ</t>
  </si>
  <si>
    <t>All Real Estate NT</t>
  </si>
  <si>
    <t>Offers Over $440,000</t>
  </si>
  <si>
    <t>2/24 Harry Chan Avenue, Darwin City, NT 0800</t>
  </si>
  <si>
    <t>2/24 Harry Chan Avenue</t>
  </si>
  <si>
    <t>midtier</t>
  </si>
  <si>
    <t>114mВІ</t>
  </si>
  <si>
    <t>$640,000</t>
  </si>
  <si>
    <t>116/19B Kitchener Drive, Darwin City, NT 0800</t>
  </si>
  <si>
    <t>116/19B Kitchener Drive</t>
  </si>
  <si>
    <t>93mВІ</t>
  </si>
  <si>
    <t>$500,000</t>
  </si>
  <si>
    <t>126/19 Kitchener Drive, Darwin City, NT 0800</t>
  </si>
  <si>
    <t>126/19 Kitchener Drive</t>
  </si>
  <si>
    <t>53mВІ</t>
  </si>
  <si>
    <t>Absolute Real Estate NT - Darwin</t>
  </si>
  <si>
    <t>$305,000 +</t>
  </si>
  <si>
    <t>613/6 Carey Street, Darwin City, NT 0800</t>
  </si>
  <si>
    <t>613/6 Carey Street</t>
  </si>
  <si>
    <t>$295,000 +</t>
  </si>
  <si>
    <t>313/6 Carey Street, Darwin City, NT 0800</t>
  </si>
  <si>
    <t>313/6 Carey Street</t>
  </si>
  <si>
    <t>340mВІ</t>
  </si>
  <si>
    <t>Colliers International - Darwin</t>
  </si>
  <si>
    <t>$795,000</t>
  </si>
  <si>
    <t>35/24 Harry Chan Avenue, Darwin City, NT 0800</t>
  </si>
  <si>
    <t>35/24 Harry Chan Avenue</t>
  </si>
  <si>
    <t>Core Realty NT - RAPID CREEK</t>
  </si>
  <si>
    <t>Offers Over $950,000</t>
  </si>
  <si>
    <t>424/130 Esplanade, Darwin City, NT 0800</t>
  </si>
  <si>
    <t>424/130 Esplanade</t>
  </si>
  <si>
    <t>Offers Over $485,000</t>
  </si>
  <si>
    <t>1109/102 Esplanade, Darwin City, NT 0800</t>
  </si>
  <si>
    <t>1109/102 Esplanade</t>
  </si>
  <si>
    <t>51mВІ</t>
  </si>
  <si>
    <t>$250,000</t>
  </si>
  <si>
    <t>Unit 55/79 Mitchell Street, Darwin City, NT 0800</t>
  </si>
  <si>
    <t>Unit 55/79 Mitchell Street</t>
  </si>
  <si>
    <t>Darwin Residential and Commercial Real Estate Pty Ltd - CASUARINA</t>
  </si>
  <si>
    <t>$549,000</t>
  </si>
  <si>
    <t>1006/102 Esplanade, Darwin City, NT 0800</t>
  </si>
  <si>
    <t>1006/102 Esplanade</t>
  </si>
  <si>
    <t>48mВІ</t>
  </si>
  <si>
    <t>Offers over $299,000</t>
  </si>
  <si>
    <t>18/110 Esplanade, Darwin City, NT 0800</t>
  </si>
  <si>
    <t>18/110 Esplanade</t>
  </si>
  <si>
    <t>146mВІ</t>
  </si>
  <si>
    <t>Elaine Mills Property Management - COOLALINGA</t>
  </si>
  <si>
    <t>$395,000</t>
  </si>
  <si>
    <t>122.21 Cavenagh St, Darwin City, NT 0800</t>
  </si>
  <si>
    <t>122.21 Cavenagh St</t>
  </si>
  <si>
    <t>Raine &amp; Horne - Darwin</t>
  </si>
  <si>
    <t>131/21 Cavenagh Street, Darwin City, NT 0800</t>
  </si>
  <si>
    <t>131/21 Cavenagh Street</t>
  </si>
  <si>
    <t>127mВІ</t>
  </si>
  <si>
    <t xml:space="preserve">LJ Hooker Darwin -   </t>
  </si>
  <si>
    <t>$475,000</t>
  </si>
  <si>
    <t>11/12 Mclachlan Street, Darwin City, NT 0800</t>
  </si>
  <si>
    <t>11/12 Mclachlan Street</t>
  </si>
  <si>
    <t>140mВІ</t>
  </si>
  <si>
    <t>Top End Realty International - NIGHTCLIFF</t>
  </si>
  <si>
    <t>Contact Agent</t>
  </si>
  <si>
    <t>702/29 Daly Street, Darwin City, NT 0800</t>
  </si>
  <si>
    <t>702/29 Daly Street</t>
  </si>
  <si>
    <t>OFFERS INVITED</t>
  </si>
  <si>
    <t>9 117 Mitchell Street, Darwin City, NT 0800</t>
  </si>
  <si>
    <t>9 117 Mitchell Street</t>
  </si>
  <si>
    <t>81mВІ</t>
  </si>
  <si>
    <t>$465,000</t>
  </si>
  <si>
    <t>5102/5 Anchorage Court, Darwin City, NT 0800</t>
  </si>
  <si>
    <t>5102/5 Anchorage Court</t>
  </si>
  <si>
    <t>Current Bid $600,000</t>
  </si>
  <si>
    <t>501/102 Esplanade, Darwin City, NT 0800</t>
  </si>
  <si>
    <t>501/102 Esplanade</t>
  </si>
  <si>
    <t>235mВІ</t>
  </si>
  <si>
    <t>Offers Over $980,000</t>
  </si>
  <si>
    <t>326/130 Esplanade, Darwin City, NT 0800</t>
  </si>
  <si>
    <t>326/130 Esplanade</t>
  </si>
  <si>
    <t>241mВІ</t>
  </si>
  <si>
    <t>First National Real Estate O'Donoghues - Darwin</t>
  </si>
  <si>
    <t>$1,050,000</t>
  </si>
  <si>
    <t>221/130 Esplanade, Darwin City, NT 0800</t>
  </si>
  <si>
    <t>221/130 Esplanade</t>
  </si>
  <si>
    <t>Pacific Property Darwin</t>
  </si>
  <si>
    <t>UNDER CONTRACT... MORE PROPERTIES WANTED</t>
  </si>
  <si>
    <t>1/2 Lindsay Street, Darwin City, NT 0800</t>
  </si>
  <si>
    <t>1/2 Lindsay Street</t>
  </si>
  <si>
    <t xml:space="preserve">Ray White City (NT) -    </t>
  </si>
  <si>
    <t>$450,000</t>
  </si>
  <si>
    <t>6607/7 Anchorage Court, Darwin City, NT 0800</t>
  </si>
  <si>
    <t>6607/7 Anchorage Court</t>
  </si>
  <si>
    <t>$749,000</t>
  </si>
  <si>
    <t>17/9 Esplanade, Darwin City, NT 0800</t>
  </si>
  <si>
    <t>17/9 Esplanade</t>
  </si>
  <si>
    <t>238mВІ</t>
  </si>
  <si>
    <t>All About Real Estate NT - DARWIN CITY</t>
  </si>
  <si>
    <t>103/130 Esplanade, Darwin City, NT 0800</t>
  </si>
  <si>
    <t>103/130 Esplanade</t>
  </si>
  <si>
    <t>Real Estate NT by George Pikos - FANNIE BAY</t>
  </si>
  <si>
    <t>$289,000</t>
  </si>
  <si>
    <t>302/6 Briggs St, Darwin City, NT 0800</t>
  </si>
  <si>
    <t>302/6 Briggs St</t>
  </si>
  <si>
    <t>Ausway Group</t>
  </si>
  <si>
    <t>14/130 Smith street, Darwin City, NT 0800</t>
  </si>
  <si>
    <t>14/130 Smith street</t>
  </si>
  <si>
    <t>5/44 Mclachlan Street, Darwin City, NT 0800</t>
  </si>
  <si>
    <t>5/44 Mclachlan Street</t>
  </si>
  <si>
    <t>Offers over $565,000</t>
  </si>
  <si>
    <t>703/29 Daly Street, Darwin City, NT 0800</t>
  </si>
  <si>
    <t>703/29 Daly Street</t>
  </si>
  <si>
    <t>130mВІ</t>
  </si>
  <si>
    <t>$399,000</t>
  </si>
  <si>
    <t>10/24 Harvey Street, Darwin City, NT 0800</t>
  </si>
  <si>
    <t>10/24 Harvey Street</t>
  </si>
  <si>
    <t>192mВІ</t>
  </si>
  <si>
    <t>Offers over $469,000</t>
  </si>
  <si>
    <t>3/107 Woods Street, Darwin City, NT 0800</t>
  </si>
  <si>
    <t>3/107 Woods Street</t>
  </si>
  <si>
    <t>253mВІ</t>
  </si>
  <si>
    <t>$649,000</t>
  </si>
  <si>
    <t>10/3 Harvey Street, Darwin City, NT 0800</t>
  </si>
  <si>
    <t>10/3 Harvey Street</t>
  </si>
  <si>
    <t>Offers Over $499,000 Considered</t>
  </si>
  <si>
    <t>313b/19 Kitchener Drive, Darwin City, NT 0800</t>
  </si>
  <si>
    <t>313b/19 Kitchener Drive</t>
  </si>
  <si>
    <t>feature</t>
  </si>
  <si>
    <t>$400,000</t>
  </si>
  <si>
    <t>205/12 Harvey Street, Darwin City, NT 0800</t>
  </si>
  <si>
    <t>205/12 Harvey Street</t>
  </si>
  <si>
    <t>260mВІ</t>
  </si>
  <si>
    <t>Offers Over $800,000</t>
  </si>
  <si>
    <t>13/99 Gardens Road, Darwin City, NT 0800</t>
  </si>
  <si>
    <t>13/99 Gardens Road</t>
  </si>
  <si>
    <t>23(805)/24 Litchfield Street, Darwin City, NT 0800</t>
  </si>
  <si>
    <t>23(805)/24 Litchfield Street</t>
  </si>
  <si>
    <t>Renee's Realty NT - DURACK</t>
  </si>
  <si>
    <t>$299,000</t>
  </si>
  <si>
    <t>512/6 Carey Street, Darwin City, NT 0800</t>
  </si>
  <si>
    <t>512/6 Carey Street</t>
  </si>
  <si>
    <t>74mВІ</t>
  </si>
  <si>
    <t>Property Now - MOOLOOLABA</t>
  </si>
  <si>
    <t>$580,000</t>
  </si>
  <si>
    <t>19 KITCHENER DRIVE, Darwin City, NT 0800</t>
  </si>
  <si>
    <t>19 KITCHENER DRIVE</t>
  </si>
  <si>
    <t>standard</t>
  </si>
  <si>
    <t>Offers Over $375,000</t>
  </si>
  <si>
    <t>21/24 Harvey Street, Darwin City, NT 0800</t>
  </si>
  <si>
    <t>21/24 Harvey Street</t>
  </si>
  <si>
    <t>North Property NT - STUART PARK</t>
  </si>
  <si>
    <t>$489,000</t>
  </si>
  <si>
    <t>803/24 Litchfield Street, Darwin City, NT 0800</t>
  </si>
  <si>
    <t>803/24 Litchfield Street</t>
  </si>
  <si>
    <t>52mВІ</t>
  </si>
  <si>
    <t>OFFERS OVER $195,000</t>
  </si>
  <si>
    <t>38/117 Smith Street, Darwin City, NT 0800</t>
  </si>
  <si>
    <t>38/117 Smith Street</t>
  </si>
  <si>
    <t>101mВІ</t>
  </si>
  <si>
    <t>$505,000</t>
  </si>
  <si>
    <t>708/102 Esplanade, Darwin City, NT 0800</t>
  </si>
  <si>
    <t>708/102 Esplanade</t>
  </si>
  <si>
    <t>$325,000</t>
  </si>
  <si>
    <t>1004/3  Gardiner street, Darwin City, NT 0800</t>
  </si>
  <si>
    <t>1004/3  Gardiner street</t>
  </si>
  <si>
    <t>No Agent Property - BRIGHTON EAST</t>
  </si>
  <si>
    <t>$539,000 negotiable</t>
  </si>
  <si>
    <t>1411/33 Woods Street, Darwin City, NT 0800</t>
  </si>
  <si>
    <t>1411/33 Woods Street</t>
  </si>
  <si>
    <t>Piening Property Sales - COOLALINGA</t>
  </si>
  <si>
    <t>$180,000</t>
  </si>
  <si>
    <t>106/21 Cavenagh Street, Darwin City, NT 0800</t>
  </si>
  <si>
    <t>106/21 Cavenagh Street</t>
  </si>
  <si>
    <t>198mВІ</t>
  </si>
  <si>
    <t>36/96 Woods Street, Darwin City, NT 0800</t>
  </si>
  <si>
    <t>36/96 Woods Street</t>
  </si>
  <si>
    <t>33mВІ</t>
  </si>
  <si>
    <t>$145,000</t>
  </si>
  <si>
    <t>UNIT 51/21 CAVENAGH STREET, Darwin City, NT 0800</t>
  </si>
  <si>
    <t>UNIT 51/21 CAVENAGH STREET</t>
  </si>
  <si>
    <t>$215,000</t>
  </si>
  <si>
    <t>309/3  Gardiner street, Darwin City, NT 0800</t>
  </si>
  <si>
    <t>309/3  Gardiner street</t>
  </si>
  <si>
    <t>@realty - National Head Office Australia</t>
  </si>
  <si>
    <t>607/31 Woods Street, Darwin City, NT 0800</t>
  </si>
  <si>
    <t>607/31 Woods Street</t>
  </si>
  <si>
    <t>255mВІ</t>
  </si>
  <si>
    <t>David Booth Real Estate Pty Ltd - Darwin</t>
  </si>
  <si>
    <t>$865,000</t>
  </si>
  <si>
    <t>181/8 Gardiner Street, Darwin City, NT 0800</t>
  </si>
  <si>
    <t>181/8 Gardiner Street</t>
  </si>
  <si>
    <t>120mВІ</t>
  </si>
  <si>
    <t>11/27 McMinn Street, Darwin City, NT 0800</t>
  </si>
  <si>
    <t>11/27 McMinn Street</t>
  </si>
  <si>
    <t>154mВІ</t>
  </si>
  <si>
    <t>$369,000</t>
  </si>
  <si>
    <t>15/4 McMinn Street, Darwin City, NT 0800</t>
  </si>
  <si>
    <t>15/4 McMinn Street</t>
  </si>
  <si>
    <t>66mВІ</t>
  </si>
  <si>
    <t>$350,000</t>
  </si>
  <si>
    <t>610/79 Smith Street, Darwin City, NT 0800</t>
  </si>
  <si>
    <t>610/79 Smith Street</t>
  </si>
  <si>
    <t>19/96 Woods Street, Darwin City, NT 0800</t>
  </si>
  <si>
    <t>19/96 Woods Street</t>
  </si>
  <si>
    <t>221mВІ</t>
  </si>
  <si>
    <t>Offers over $539,000</t>
  </si>
  <si>
    <t>609/31 Woods Street, Darwin City, NT 0800</t>
  </si>
  <si>
    <t>609/31 Woods Street</t>
  </si>
  <si>
    <t>83mВІ</t>
  </si>
  <si>
    <t>611/43B Knuckey Street, Darwin City, NT 0800</t>
  </si>
  <si>
    <t>611/43B Knuckey Street</t>
  </si>
  <si>
    <t>110mВІ</t>
  </si>
  <si>
    <t>1109/31 Woods Street, Darwin City, NT 0800</t>
  </si>
  <si>
    <t>1109/31 Woods Street</t>
  </si>
  <si>
    <t>$209,000  Negoticate</t>
  </si>
  <si>
    <t>508/3 Gardiner street, Darwin City, NT 0800</t>
  </si>
  <si>
    <t>508/3 Gardiner street</t>
  </si>
  <si>
    <t>158mВІ</t>
  </si>
  <si>
    <t>Ray White Bayside - FANNIE BAY</t>
  </si>
  <si>
    <t>$420,000</t>
  </si>
  <si>
    <t>9/144 Smith Street, Darwin City, NT 0800</t>
  </si>
  <si>
    <t>9/144 Smith Street</t>
  </si>
  <si>
    <t>150mВІ</t>
  </si>
  <si>
    <t>34/108 Mitchell Street, Darwin City, NT 0800</t>
  </si>
  <si>
    <t>34/108 Mitchell Street</t>
  </si>
  <si>
    <t>153mВІ</t>
  </si>
  <si>
    <t>Real Estate Central Projects - DARWIN</t>
  </si>
  <si>
    <t>$510,000</t>
  </si>
  <si>
    <t>601/12 Harvey Street, Darwin City, NT 0800</t>
  </si>
  <si>
    <t>601/12 Harvey Street</t>
  </si>
  <si>
    <t>501/12 Harvey Street, Darwin City, NT 0800</t>
  </si>
  <si>
    <t>501/12 Harvey Street</t>
  </si>
  <si>
    <t>Go Wise - WOOLNER</t>
  </si>
  <si>
    <t>$535,000</t>
  </si>
  <si>
    <t>19/3 Manton Street, Darwin City, NT 0800</t>
  </si>
  <si>
    <t>19/3 Manton Street</t>
  </si>
  <si>
    <t>$335,000</t>
  </si>
  <si>
    <t>304/79 Smith Street, Darwin City, NT 0800</t>
  </si>
  <si>
    <t>304/79 Smith Street</t>
  </si>
  <si>
    <t>2003/43E Knuckey Street, Darwin City, NT 0800</t>
  </si>
  <si>
    <t>2003/43E Knuckey Street</t>
  </si>
  <si>
    <t>Penthouse for $850,000</t>
  </si>
  <si>
    <t>39/144 Smith Street, Darwin City, NT 0800</t>
  </si>
  <si>
    <t>39/144 Smith Street</t>
  </si>
  <si>
    <t>Needs to GO! $510,000</t>
  </si>
  <si>
    <t>701/12 Harvey Street, Darwin City, NT 0800</t>
  </si>
  <si>
    <t>701/12 Harvey Street</t>
  </si>
  <si>
    <t>242mВІ</t>
  </si>
  <si>
    <t>$1,300,000</t>
  </si>
  <si>
    <t>433/130 Esplanade, Darwin City, NT 0800</t>
  </si>
  <si>
    <t>433/130 Esplanade</t>
  </si>
  <si>
    <t>80mВІ</t>
  </si>
  <si>
    <t>92mВІ</t>
  </si>
  <si>
    <t>Offers Over $580,000</t>
  </si>
  <si>
    <t>6601/7 Anchorage Court, Darwin City, NT 0800</t>
  </si>
  <si>
    <t>6601/7 Anchorage Court</t>
  </si>
  <si>
    <t>$470,000</t>
  </si>
  <si>
    <t>109/12 Harvey Street, Darwin City, NT 0800</t>
  </si>
  <si>
    <t>109/12 Harvey Street</t>
  </si>
  <si>
    <t>117mВІ</t>
  </si>
  <si>
    <t>1607/31 Woods Street, Darwin City, NT 0800</t>
  </si>
  <si>
    <t>1607/31 Woods Street</t>
  </si>
  <si>
    <t>$519,000</t>
  </si>
  <si>
    <t>709/102 The Esplanade, Darwin City, NT 0800</t>
  </si>
  <si>
    <t>709/102 The Esplanade</t>
  </si>
  <si>
    <t>50mВІ</t>
  </si>
  <si>
    <t>$219,000</t>
  </si>
  <si>
    <t>512/5 Gardiner Street, Darwin City, NT 0800</t>
  </si>
  <si>
    <t>512/5 Gardiner Street</t>
  </si>
  <si>
    <t>$235,000 negotiable</t>
  </si>
  <si>
    <t>414/3  Gardiner street, Darwin City, NT 0800</t>
  </si>
  <si>
    <t>414/3  Gardiner street</t>
  </si>
  <si>
    <t>$315,000</t>
  </si>
  <si>
    <t>1109/6 Carey St, Darwin City, NT 0800</t>
  </si>
  <si>
    <t>1109/6 Carey St</t>
  </si>
  <si>
    <t>Alliance Realty - Larrakeyah</t>
  </si>
  <si>
    <t>Offers over $450,000</t>
  </si>
  <si>
    <t>15/14 Dashwood Place, Darwin City, NT 0800</t>
  </si>
  <si>
    <t>15/14 Dashwood Place</t>
  </si>
  <si>
    <t>200mВІ</t>
  </si>
  <si>
    <t xml:space="preserve">For Sale By Owner                                                                                   </t>
  </si>
  <si>
    <t>Negotiable</t>
  </si>
  <si>
    <t>21/12 Dashwood Place, Darwin City, NT 0800</t>
  </si>
  <si>
    <t>21/12 Dashwood Place</t>
  </si>
  <si>
    <t>Cate Killiner Real Estate - Woolner</t>
  </si>
  <si>
    <t>$380,000</t>
  </si>
  <si>
    <t>406/90 Esplanade, Darwin City, NT 0800</t>
  </si>
  <si>
    <t>406/90 Esplanade</t>
  </si>
  <si>
    <t>$275,000</t>
  </si>
  <si>
    <t>36/79 Mitchell St, Darwin City, NT 0800</t>
  </si>
  <si>
    <t>36/79 Mitchell St</t>
  </si>
  <si>
    <t>246mВІ</t>
  </si>
  <si>
    <t>PRICE GUIDE $1,070,000</t>
  </si>
  <si>
    <t>204/8A Gardiner Street, Darwin City, NT 0800</t>
  </si>
  <si>
    <t>204/8A Gardiner Street</t>
  </si>
  <si>
    <t>$270,000</t>
  </si>
  <si>
    <t>2/51 Knuckey Street, Darwin City, NT 0800</t>
  </si>
  <si>
    <t>2/51 Knuckey Street</t>
  </si>
  <si>
    <t>172.06mВІ</t>
  </si>
  <si>
    <t>Exact PTY LTD</t>
  </si>
  <si>
    <t>$1,100,000</t>
  </si>
  <si>
    <t>19/13 The Esplanade, Arkaba East, Darwin City, NT 0800</t>
  </si>
  <si>
    <t>19/13 The Esplanade, Arkaba East</t>
  </si>
  <si>
    <t>125mВІ</t>
  </si>
  <si>
    <t>CONTACT AGENT</t>
  </si>
  <si>
    <t>1017/55 Cavenagh Street, Darwin City, NT 0800</t>
  </si>
  <si>
    <t>1017/55 Cavenagh Street</t>
  </si>
  <si>
    <t>209mВІ</t>
  </si>
  <si>
    <t>Price Guide $550,000</t>
  </si>
  <si>
    <t>29/8 Knuckey Street, Darwin City, NT 0800</t>
  </si>
  <si>
    <t>29/8 Knuckey Street</t>
  </si>
  <si>
    <t>8/24 Harry Chan Avenue, Darwin City, NT 0800</t>
  </si>
  <si>
    <t>8/24 Harry Chan Avenue</t>
  </si>
  <si>
    <t>46/10 Doctors Gully Road, Darwin City, NT 0800</t>
  </si>
  <si>
    <t>46/10 Doctors Gully Road</t>
  </si>
  <si>
    <t>Offers over $868,000</t>
  </si>
  <si>
    <t>2703/43E Knuckey Street, Darwin City, NT 0800</t>
  </si>
  <si>
    <t>2703/43E Knuckey Street</t>
  </si>
  <si>
    <t>707/43B Knuckey Street, Darwin City, NT 0800</t>
  </si>
  <si>
    <t>707/43B Knuckey Street</t>
  </si>
  <si>
    <t>$539,000</t>
  </si>
  <si>
    <t>801/79 Smith Street, Darwin City, NT 0800</t>
  </si>
  <si>
    <t>801/79 Smith Street</t>
  </si>
  <si>
    <t>From $165,000</t>
  </si>
  <si>
    <t>156/21 Cavenagh Street, Darwin City, NT 0800</t>
  </si>
  <si>
    <t>156/21 Cavenagh Street</t>
  </si>
  <si>
    <t>Studio</t>
  </si>
  <si>
    <t>Offers Over: $130,000</t>
  </si>
  <si>
    <t>85/21 Cavenagh Street, Darwin City, NT 0800</t>
  </si>
  <si>
    <t>85/21 Cavenagh Street</t>
  </si>
  <si>
    <t>$589,000</t>
  </si>
  <si>
    <t>20/102 McMinn Street, Darwin City, NT 0800</t>
  </si>
  <si>
    <t>20/102 McMinn Street</t>
  </si>
  <si>
    <t>18mВІ</t>
  </si>
  <si>
    <t>Offers over $360,000</t>
  </si>
  <si>
    <t>27/101 Mitchell Street, Darwin City, NT 0800</t>
  </si>
  <si>
    <t>27/101 Mitchell Street</t>
  </si>
  <si>
    <t>163mВІ</t>
  </si>
  <si>
    <t>Offers over $430,000</t>
  </si>
  <si>
    <t>26/101 Mitchell Street, Darwin City, NT 0800</t>
  </si>
  <si>
    <t>26/101 Mitchell Street</t>
  </si>
  <si>
    <t>243mВІ</t>
  </si>
  <si>
    <t>Offers over $839,000</t>
  </si>
  <si>
    <t>2704/43E Knuckey Street, Darwin City, NT 0800</t>
  </si>
  <si>
    <t>2704/43E Knuckey Street</t>
  </si>
  <si>
    <t>$147 000</t>
  </si>
  <si>
    <t>46/21 Cavenagh Street, Darwin City, NT 0800</t>
  </si>
  <si>
    <t>46/21 Cavenagh Street</t>
  </si>
  <si>
    <t>54mВІ</t>
  </si>
  <si>
    <t>Complete Real Estate (NT)</t>
  </si>
  <si>
    <t>19/79 Mitchell Street, Darwin City, NT 0800</t>
  </si>
  <si>
    <t>19/79 Mitchell Street</t>
  </si>
  <si>
    <t>231mВІ</t>
  </si>
  <si>
    <t>PRICE GUIDE $795,000</t>
  </si>
  <si>
    <t>21/2-3 Packard Place, Darwin City, NT 0800</t>
  </si>
  <si>
    <t>21/2-3 Packard Place</t>
  </si>
  <si>
    <t>Offers Over $430,000</t>
  </si>
  <si>
    <t>11/28-30 Cavenagh Street, Darwin City, NT 0800</t>
  </si>
  <si>
    <t>11/28-30 Cavenagh Street</t>
  </si>
  <si>
    <t>213mВІ</t>
  </si>
  <si>
    <t>Open to offers!</t>
  </si>
  <si>
    <t>51/96 Woods Street, Darwin City, NT 0800</t>
  </si>
  <si>
    <t>51/96 Woods Street</t>
  </si>
  <si>
    <t>135mВІ</t>
  </si>
  <si>
    <t>$555,000 Furnished Pool ,Gym LEASED: $640 per week</t>
  </si>
  <si>
    <t>1205/16 Harvey Street, Darwin City, NT 0800</t>
  </si>
  <si>
    <t>1205/16 Harvey Street</t>
  </si>
  <si>
    <t>183mВІ</t>
  </si>
  <si>
    <t>39/130 Smith Street, Darwin City, NT 0800</t>
  </si>
  <si>
    <t>39/130 Smith Street</t>
  </si>
  <si>
    <t>144mВІ</t>
  </si>
  <si>
    <t>Offers over $529,000</t>
  </si>
  <si>
    <t>605/29 Daly Street, Darwin City, NT 0800</t>
  </si>
  <si>
    <t>605/29 Daly Street</t>
  </si>
  <si>
    <t>$460,000</t>
  </si>
  <si>
    <t>5002/5 Anchorage Court, Darwin City, NT 0800</t>
  </si>
  <si>
    <t>5002/5 Anchorage Court</t>
  </si>
  <si>
    <t>$195,000</t>
  </si>
  <si>
    <t>123/21 Cavenagh Street, Darwin City, NT 0800</t>
  </si>
  <si>
    <t>123/21 Cavenagh Street</t>
  </si>
  <si>
    <t>211mВІ</t>
  </si>
  <si>
    <t>Offers above $479,000</t>
  </si>
  <si>
    <t>7/12 Dashwood Place, Darwin City, NT 0800</t>
  </si>
  <si>
    <t>7/12 Dashwood Place</t>
  </si>
  <si>
    <t>$295,000</t>
  </si>
  <si>
    <t>8/93 Woods Street, Darwin City, NT 0800</t>
  </si>
  <si>
    <t>8/93 Woods Street</t>
  </si>
  <si>
    <t>$370,000 ono</t>
  </si>
  <si>
    <t>10/4 Foelsche Street, Darwin City, NT 0800</t>
  </si>
  <si>
    <t>10/4 Foelsche Street</t>
  </si>
  <si>
    <t>Motivated Seller- Offers over $475,000</t>
  </si>
  <si>
    <t>506/29 Daly Street, Darwin City, NT 0800</t>
  </si>
  <si>
    <t>506/29 Daly Street</t>
  </si>
  <si>
    <t>Offers over $520,000</t>
  </si>
  <si>
    <t>7/32  McLachlan Street, Darwin City, NT 0800</t>
  </si>
  <si>
    <t>7/32  McLachlan Street</t>
  </si>
  <si>
    <t>$449,000</t>
  </si>
  <si>
    <t>504/31 Smith Street, Darwin City, NT 0800</t>
  </si>
  <si>
    <t>504/31 Smith Street</t>
  </si>
  <si>
    <t>$525,000</t>
  </si>
  <si>
    <t>812/102 Esplanade, Darwin City, NT 0800</t>
  </si>
  <si>
    <t>812/102 Esplanade</t>
  </si>
  <si>
    <t>702/3-5 Gardiner Street, Darwin City, NT 0800</t>
  </si>
  <si>
    <t>702/3-5 Gardiner Street</t>
  </si>
  <si>
    <t>Offers over $500,000</t>
  </si>
  <si>
    <t>54/39 Cavenagh Street, Darwin City, NT 0800</t>
  </si>
  <si>
    <t>54/39 Cavenagh Street</t>
  </si>
  <si>
    <t>95/9 Carey Street, Darwin City, NT 0800</t>
  </si>
  <si>
    <t>95/9 Carey Street</t>
  </si>
  <si>
    <t>186mВІ</t>
  </si>
  <si>
    <t>New Price $595,000</t>
  </si>
  <si>
    <t>15/29 Woods Street, Darwin City, NT 0800</t>
  </si>
  <si>
    <t>15/29 Woods Street</t>
  </si>
  <si>
    <t>Offers Over $190,000</t>
  </si>
  <si>
    <t>137/21 Cavenagh Street, Darwin City, NT 0800</t>
  </si>
  <si>
    <t>137/21 Cavenagh Street</t>
  </si>
  <si>
    <t>111mВІ</t>
  </si>
  <si>
    <t>Under iContract</t>
  </si>
  <si>
    <t>1105/102 Esplanade, Darwin City, NT 0800</t>
  </si>
  <si>
    <t>1105/102 Esplanade</t>
  </si>
  <si>
    <t>Negotiable Above 1.5M</t>
  </si>
  <si>
    <t>7/68B Esplanade, Darwin City, NT 0800</t>
  </si>
  <si>
    <t>7/68B Esplanade</t>
  </si>
  <si>
    <t>$235,000+</t>
  </si>
  <si>
    <t>906/3 Gardiner Street, Darwin City, NT 0800</t>
  </si>
  <si>
    <t>906/3 Gardiner Street</t>
  </si>
  <si>
    <t>PRD Darwin - DARWIN City</t>
  </si>
  <si>
    <t>$389,000.00</t>
  </si>
  <si>
    <t>3/24 Harvey Street, Darwin City, NT 0800</t>
  </si>
  <si>
    <t>3/24 Harvey Street</t>
  </si>
  <si>
    <t>99mВІ</t>
  </si>
  <si>
    <t>$370,000</t>
  </si>
  <si>
    <t>211-212/90 Esplanade, Darwin City, NT 0800</t>
  </si>
  <si>
    <t>211-212/90 Esplanade</t>
  </si>
  <si>
    <t>415mВІ</t>
  </si>
  <si>
    <t>Chin Property Group</t>
  </si>
  <si>
    <t>$1,950,000</t>
  </si>
  <si>
    <t>2035/27 Woods Street, Darwin City, NT 0800</t>
  </si>
  <si>
    <t>2035/27 Woods Street</t>
  </si>
  <si>
    <t>$175,000</t>
  </si>
  <si>
    <t>97/21 Cavenagh Street, Darwin City, NT 0800</t>
  </si>
  <si>
    <t>97/21 Cavenagh Street</t>
  </si>
  <si>
    <t>$520,000 O.N.O</t>
  </si>
  <si>
    <t>5506/5 Anchorage Court, Darwin City, NT 0800</t>
  </si>
  <si>
    <t>5506/5 Anchorage Court</t>
  </si>
  <si>
    <t>$329,000</t>
  </si>
  <si>
    <t>2028/55 Cavenagh Street, Darwin City, NT 0800</t>
  </si>
  <si>
    <t>2028/55 Cavenagh Street</t>
  </si>
  <si>
    <t>77.7ha</t>
  </si>
  <si>
    <t>Offers above $559,000</t>
  </si>
  <si>
    <t>24/1 Dashwood Place, Darwin City, NT 0800</t>
  </si>
  <si>
    <t>24/1 Dashwood Place</t>
  </si>
  <si>
    <t>94mВІ</t>
  </si>
  <si>
    <t>Expressions of Interest</t>
  </si>
  <si>
    <t>306/90 Esplanade, Darwin City, NT 0800</t>
  </si>
  <si>
    <t>306/90 Esplanade</t>
  </si>
  <si>
    <t>$279,000</t>
  </si>
  <si>
    <t>709/43B Knuckey Street, Darwin City, NT 0800</t>
  </si>
  <si>
    <t>709/43B Knuckey Street</t>
  </si>
  <si>
    <t>From $500,000</t>
  </si>
  <si>
    <t>506/90 Esplanade, Darwin City, NT 0800</t>
  </si>
  <si>
    <t>506/90 Esplanade</t>
  </si>
  <si>
    <t>43/79 Mitchell Street, Darwin City, NT 0800</t>
  </si>
  <si>
    <t>43/79 Mitchell Street</t>
  </si>
  <si>
    <t>$1,250,000</t>
  </si>
  <si>
    <t>236/130 Esplanade, Darwin City, NT 0800</t>
  </si>
  <si>
    <t>236/130 Esplanade</t>
  </si>
  <si>
    <t>$800,000</t>
  </si>
  <si>
    <t>123/8 Gardiner Street, Darwin City, NT 0800</t>
  </si>
  <si>
    <t>123/8 Gardiner Street</t>
  </si>
  <si>
    <t>$280,000 to$300,000</t>
  </si>
  <si>
    <t>184mВІ</t>
  </si>
  <si>
    <t>39/117 Smith Street, Darwin City, NT 0800</t>
  </si>
  <si>
    <t>39/117 Smith Street</t>
  </si>
  <si>
    <t>Invest Now $455,000</t>
  </si>
  <si>
    <t>905/12 Harvey Street, Darwin City, NT 0800</t>
  </si>
  <si>
    <t>905/12 Harvey Street</t>
  </si>
  <si>
    <t>$450,000 ONO</t>
  </si>
  <si>
    <t>3/8 Knuckey Street, Darwin City, NT 0800</t>
  </si>
  <si>
    <t>3/8 Knuckey Street</t>
  </si>
  <si>
    <t>$685,000</t>
  </si>
  <si>
    <t>33/29 Woods Street, Darwin City, NT 0800</t>
  </si>
  <si>
    <t>33/29 Woods Street</t>
  </si>
  <si>
    <t>2036/55 Cavenagh Street, Darwin City, NT 0800</t>
  </si>
  <si>
    <t>2036/55 Cavenagh Street</t>
  </si>
  <si>
    <t>106.7mВІ</t>
  </si>
  <si>
    <t>$429,000</t>
  </si>
  <si>
    <t>607/6 Finniss Street, Darwin City, NT 0800</t>
  </si>
  <si>
    <t>607/6 Finniss Street</t>
  </si>
  <si>
    <t>172mВІ</t>
  </si>
  <si>
    <t>$559,000</t>
  </si>
  <si>
    <t>1205/24 Litchfield Street, Darwin City, NT 0800</t>
  </si>
  <si>
    <t>1205/24 Litchfield Street</t>
  </si>
  <si>
    <t>55mВІ</t>
  </si>
  <si>
    <t>$210,000</t>
  </si>
  <si>
    <t>149/21 Cavenagh Street, Darwin City, NT 0800</t>
  </si>
  <si>
    <t>149/21 Cavenagh Street</t>
  </si>
  <si>
    <t>$200,000-$250,000</t>
  </si>
  <si>
    <t>49/79 Mitchell Street, Darwin City, NT 0800</t>
  </si>
  <si>
    <t>49/79 Mitchell Street</t>
  </si>
  <si>
    <t>6,200mВІ</t>
  </si>
  <si>
    <t>Offers over $300,000</t>
  </si>
  <si>
    <t>613/43b Knuckey Street, Darwin City, NT 0800</t>
  </si>
  <si>
    <t>613/43b Knuckey Street</t>
  </si>
  <si>
    <t>11/4 McMinn Street, Darwin City, NT 0800</t>
  </si>
  <si>
    <t>11/4 McMinn Street</t>
  </si>
  <si>
    <t>76mВІ</t>
  </si>
  <si>
    <t>1303/43B Knuckey Street, Darwin City, NT 0800</t>
  </si>
  <si>
    <t>1303/43B Knuckey Street</t>
  </si>
  <si>
    <t>98mВІ</t>
  </si>
  <si>
    <t>128mВІ</t>
  </si>
  <si>
    <t>$499,000</t>
  </si>
  <si>
    <t>264mВІ</t>
  </si>
  <si>
    <t>P.O.A.</t>
  </si>
  <si>
    <t>1201/102 Esplanade, Darwin City, NT 0800</t>
  </si>
  <si>
    <t>1201/102 Esplanade</t>
  </si>
  <si>
    <t>$480,000</t>
  </si>
  <si>
    <t>17/1 Dashwood Place, Darwin City, NT 0800</t>
  </si>
  <si>
    <t>17/1 Dashwood Place</t>
  </si>
  <si>
    <t>78mВІ</t>
  </si>
  <si>
    <t>1005/5 Gardiner Street, Darwin City, NT 0800</t>
  </si>
  <si>
    <t>1005/5 Gardiner Street</t>
  </si>
  <si>
    <t>Awaiting Price Guide</t>
  </si>
  <si>
    <t>16/43 McLachlan Street, Darwin City, NT 0800</t>
  </si>
  <si>
    <t>16/43 McLachlan Street</t>
  </si>
  <si>
    <t>$440,000</t>
  </si>
  <si>
    <t>5103/5 Anchorage Crt, Darwin City, NT 0800</t>
  </si>
  <si>
    <t>5103/5 Anchorage Crt</t>
  </si>
  <si>
    <t>6301/7 Anchorage Court, Darwin City, NT 0800</t>
  </si>
  <si>
    <t>6301/7 Anchorage Court</t>
  </si>
  <si>
    <t>2/93 Woods Street, Darwin City, NT 0800</t>
  </si>
  <si>
    <t>2/93 Woods Street</t>
  </si>
  <si>
    <t>$200,000 - $220,000</t>
  </si>
  <si>
    <t>34/79 Mitchell Street, Darwin City, NT 0800</t>
  </si>
  <si>
    <t>34/79 Mitchell Street</t>
  </si>
  <si>
    <t>Sale By Home Owner - Australia</t>
  </si>
  <si>
    <t>offers over $399,000</t>
  </si>
  <si>
    <t>30/28 Woods St, Darwin City, NT 0800</t>
  </si>
  <si>
    <t>30/28 Woods St</t>
  </si>
  <si>
    <t>$430,000</t>
  </si>
  <si>
    <t>28/101 Mitchell Street, Darwin City, NT 0800</t>
  </si>
  <si>
    <t>28/101 Mitchell Street</t>
  </si>
  <si>
    <t>12mВІ</t>
  </si>
  <si>
    <t>Real Value Properties NT - Northern Territory</t>
  </si>
  <si>
    <t>$99,950</t>
  </si>
  <si>
    <t>50 Mitchell Street, Darwin City, NT 0800</t>
  </si>
  <si>
    <t>50 Mitchell Street</t>
  </si>
  <si>
    <t>259mВІ</t>
  </si>
  <si>
    <t>$900,000 negotiable</t>
  </si>
  <si>
    <t>153/8A Gardiner Street, Darwin City, NT 0800</t>
  </si>
  <si>
    <t>153/8A Gardiner Street</t>
  </si>
  <si>
    <t>248mВІ</t>
  </si>
  <si>
    <t>Price reduction! $895,000!</t>
  </si>
  <si>
    <t>311/130 The Esplanade, Darwin City, NT 0800</t>
  </si>
  <si>
    <t>311/130 The Esplanade</t>
  </si>
  <si>
    <t>168mВІ</t>
  </si>
  <si>
    <t>$990,000</t>
  </si>
  <si>
    <t>163/8 Gardiner Street, Darwin City, NT 0800</t>
  </si>
  <si>
    <t>163/8 Gardiner Street</t>
  </si>
  <si>
    <t>OFFERS OVER $610,000</t>
  </si>
  <si>
    <t>236/19B Kitchener Drive, Darwin City, NT 0800</t>
  </si>
  <si>
    <t>236/19B Kitchener Drive</t>
  </si>
  <si>
    <t>$1,199,000</t>
  </si>
  <si>
    <t>316/130 Esplanade, Darwin City, NT 0800</t>
  </si>
  <si>
    <t>316/130 Esplanade</t>
  </si>
  <si>
    <t>213.68mВІ</t>
  </si>
  <si>
    <t>231/8 Gardiner Street, Darwin City, NT 0800</t>
  </si>
  <si>
    <t>231/8 Gardiner Street</t>
  </si>
  <si>
    <t>Buy&gt;NT&gt;DARWIN</t>
  </si>
  <si>
    <t>Real Estate &amp; Property for sale in DARWIN, NT 0801</t>
  </si>
  <si>
    <t>940mВІ</t>
  </si>
  <si>
    <t>Added 1 hour ago</t>
  </si>
  <si>
    <t>Offers Over $665,000 Considered</t>
  </si>
  <si>
    <t>16 Cadell Street, Leanyer, NT 0812</t>
  </si>
  <si>
    <t>16 Cadell Street</t>
  </si>
  <si>
    <t>Leanyer</t>
  </si>
  <si>
    <t>Residential Land</t>
  </si>
  <si>
    <t>59 Ruddick Circuit, Stuart Park, NT 0820</t>
  </si>
  <si>
    <t>59 Ruddick Circuit</t>
  </si>
  <si>
    <t>Stuart Park</t>
  </si>
  <si>
    <t>75 Damabila Drive, Lyons, NT 0810</t>
  </si>
  <si>
    <t>75 Damabila Drive</t>
  </si>
  <si>
    <t>Lyons</t>
  </si>
  <si>
    <t>878mВІ</t>
  </si>
  <si>
    <t>Elders Real Estate - Palmerston</t>
  </si>
  <si>
    <t>PRICE GUIDE $575,000</t>
  </si>
  <si>
    <t>14 Woodlake Boulevard, Durack, NT 0830</t>
  </si>
  <si>
    <t>14 Woodlake Boulevard</t>
  </si>
  <si>
    <t>Durack</t>
  </si>
  <si>
    <t>Bidding from 700k</t>
  </si>
  <si>
    <t>57 Narrows Road, The Narrows, NT 0820</t>
  </si>
  <si>
    <t>57 Narrows Road</t>
  </si>
  <si>
    <t>The Narrows</t>
  </si>
  <si>
    <t>Added 4 hours ago</t>
  </si>
  <si>
    <t>Bidding from $550,000</t>
  </si>
  <si>
    <t>385 Pioneer Drive, Herbert, NT 0836</t>
  </si>
  <si>
    <t>385 Pioneer Drive</t>
  </si>
  <si>
    <t>Herbert</t>
  </si>
  <si>
    <t>1,010mВІ</t>
  </si>
  <si>
    <t>Added 5 hours ago</t>
  </si>
  <si>
    <t>AUCTION</t>
  </si>
  <si>
    <t>15 Frangipanni Street, Nightcliff, NT 0810</t>
  </si>
  <si>
    <t>15 Frangipanni Street</t>
  </si>
  <si>
    <t>Nightcliff</t>
  </si>
  <si>
    <t>Block Of Units</t>
  </si>
  <si>
    <t>Added 6 hours ago</t>
  </si>
  <si>
    <t>Offers over $1,200,000</t>
  </si>
  <si>
    <t>1-4/17 Oliver Street, Rapid Creek, NT 0810</t>
  </si>
  <si>
    <t>1-4/17 Oliver Street</t>
  </si>
  <si>
    <t>Rapid Creek</t>
  </si>
  <si>
    <t>830mВІ</t>
  </si>
  <si>
    <t>Freedom Property - Australia</t>
  </si>
  <si>
    <t>FOR SALE</t>
  </si>
  <si>
    <t>28 James Circuit, Woodroffe, NT 0830</t>
  </si>
  <si>
    <t>28 James Circuit</t>
  </si>
  <si>
    <t>Woodroffe</t>
  </si>
  <si>
    <t>823mВІ</t>
  </si>
  <si>
    <t>76 Driver Avenue, Driver, NT 0830</t>
  </si>
  <si>
    <t>76 Driver Avenue</t>
  </si>
  <si>
    <t>Driver</t>
  </si>
  <si>
    <t>Townhouse</t>
  </si>
  <si>
    <t>Added 9 hours ago</t>
  </si>
  <si>
    <t>HERON PROPERTY - DARWIN</t>
  </si>
  <si>
    <t>Offers over $365,000</t>
  </si>
  <si>
    <t>1/7 Charles Street, Stuart Park, NT 0820</t>
  </si>
  <si>
    <t>1/7 Charles Street</t>
  </si>
  <si>
    <t>400mВІ</t>
  </si>
  <si>
    <t>2.02ha</t>
  </si>
  <si>
    <t>OFFERS OVER $700,000</t>
  </si>
  <si>
    <t>265 Redcliffe Road, Humpty Doo, NT 0836</t>
  </si>
  <si>
    <t>265 Redcliffe Road</t>
  </si>
  <si>
    <t>Humpty Doo</t>
  </si>
  <si>
    <t>173.11mВІ</t>
  </si>
  <si>
    <t>302mВІ</t>
  </si>
  <si>
    <t>Added 23 hours ago</t>
  </si>
  <si>
    <t>Wealthmax Real Estate - MILLNER</t>
  </si>
  <si>
    <t>Offers Over: 565000</t>
  </si>
  <si>
    <t>38 Ashburner Street, Durack, NT 0830</t>
  </si>
  <si>
    <t>38 Ashburner Street</t>
  </si>
  <si>
    <t>383mВІ</t>
  </si>
  <si>
    <t>$419,000</t>
  </si>
  <si>
    <t>4/3 Fairway Drive, Driver, NT 0830</t>
  </si>
  <si>
    <t>4/3 Fairway Drive</t>
  </si>
  <si>
    <t>99 Ross Smith  Avenue, Fannie Bay, NT 0820</t>
  </si>
  <si>
    <t>99 Ross Smith  Avenue</t>
  </si>
  <si>
    <t>Fannie Bay</t>
  </si>
  <si>
    <t>9 Spargo Street, Muirhead, NT 0810</t>
  </si>
  <si>
    <t>9 Spargo Street</t>
  </si>
  <si>
    <t>Muirhead</t>
  </si>
  <si>
    <t>287mВІ</t>
  </si>
  <si>
    <t>826mВІ</t>
  </si>
  <si>
    <t>234 Forrest Parade, Bellamack, NT 0832</t>
  </si>
  <si>
    <t>234 Forrest Parade</t>
  </si>
  <si>
    <t>Bellamack</t>
  </si>
  <si>
    <t>Eview Group - Corporate</t>
  </si>
  <si>
    <t>OFFERS OVER $330,000</t>
  </si>
  <si>
    <t>36/7 Gsell Street, Wanguri, NT 0810</t>
  </si>
  <si>
    <t>36/7 Gsell Street</t>
  </si>
  <si>
    <t>Wanguri</t>
  </si>
  <si>
    <t>815mВІ</t>
  </si>
  <si>
    <t>$560,000</t>
  </si>
  <si>
    <t>4 Greenshank Crescent, Bakewell, NT 0832</t>
  </si>
  <si>
    <t>4 Greenshank Crescent</t>
  </si>
  <si>
    <t>Bakewell</t>
  </si>
  <si>
    <t>32 Damabila Drive, Lyons, NT 0810</t>
  </si>
  <si>
    <t>32 Damabila Drive</t>
  </si>
  <si>
    <t>801mВІ</t>
  </si>
  <si>
    <t>$460,000 +</t>
  </si>
  <si>
    <t>4 Bloodwood Circuit, Karama, NT 0812</t>
  </si>
  <si>
    <t>4 Bloodwood Circuit</t>
  </si>
  <si>
    <t>Karama</t>
  </si>
  <si>
    <t>258mВІ</t>
  </si>
  <si>
    <t>PRICE GUIDE $290,000</t>
  </si>
  <si>
    <t>1/75 Hutchison Terrace, Bakewell, NT 0832</t>
  </si>
  <si>
    <t>1/75 Hutchison Terrace</t>
  </si>
  <si>
    <t>2.45ha</t>
  </si>
  <si>
    <t>26 May Court, Humpty Doo, NT 0836</t>
  </si>
  <si>
    <t>26 May Court</t>
  </si>
  <si>
    <t>458mВІ</t>
  </si>
  <si>
    <t>3/29 Easther Crescent, Coconut Grove, NT 0810</t>
  </si>
  <si>
    <t>3/29 Easther Crescent</t>
  </si>
  <si>
    <t>Coconut Grove</t>
  </si>
  <si>
    <t>797mВІ</t>
  </si>
  <si>
    <t>PRICE GUIDE $570,000</t>
  </si>
  <si>
    <t>8 Seabright Crescent, Jingili, NT 0810</t>
  </si>
  <si>
    <t>8 Seabright Crescent</t>
  </si>
  <si>
    <t>Jingili</t>
  </si>
  <si>
    <t>450mВІ</t>
  </si>
  <si>
    <t>Kalo Real Estate - Darwin</t>
  </si>
  <si>
    <t>$569,000</t>
  </si>
  <si>
    <t>9 Terry Drive, Gunn, NT 0832</t>
  </si>
  <si>
    <t>9 Terry Drive</t>
  </si>
  <si>
    <t>Gunn</t>
  </si>
  <si>
    <t>1/6 Colley Court, Moulden, NT 0830</t>
  </si>
  <si>
    <t>1/6 Colley Court</t>
  </si>
  <si>
    <t>Moulden</t>
  </si>
  <si>
    <t>508mВІ</t>
  </si>
  <si>
    <t>$739,000</t>
  </si>
  <si>
    <t>7 Thomson Street, Durack, NT 0830</t>
  </si>
  <si>
    <t>7 Thomson Street</t>
  </si>
  <si>
    <t>Offers Over $399,000</t>
  </si>
  <si>
    <t>16 Betelgeuse Court, Woodroffe, NT 0830</t>
  </si>
  <si>
    <t>16 Betelgeuse Court</t>
  </si>
  <si>
    <t>Auction</t>
  </si>
  <si>
    <t>1 Merry Place, Rapid Creek, NT 0810</t>
  </si>
  <si>
    <t>1 Merry Place</t>
  </si>
  <si>
    <t>880mВІ</t>
  </si>
  <si>
    <t>$599,000</t>
  </si>
  <si>
    <t>5 Bramble Court, Leanyer, NT 0812</t>
  </si>
  <si>
    <t>5 Bramble Court</t>
  </si>
  <si>
    <t>821mВІ</t>
  </si>
  <si>
    <t>56 Castlereagh Drive, Leanyer, NT 0812</t>
  </si>
  <si>
    <t>56 Castlereagh Drive</t>
  </si>
  <si>
    <t>$660,000</t>
  </si>
  <si>
    <t>3/14 Salonika Street, Parap, NT 0820</t>
  </si>
  <si>
    <t>3/14 Salonika Street</t>
  </si>
  <si>
    <t>Parap</t>
  </si>
  <si>
    <t>3/24 Sergison Circuit, Rapid Creek, NT 0810</t>
  </si>
  <si>
    <t>3/24 Sergison Circuit</t>
  </si>
  <si>
    <t>307mВІ</t>
  </si>
  <si>
    <t>911mВІ</t>
  </si>
  <si>
    <t>Ray White - Darwin</t>
  </si>
  <si>
    <t>4 Martin Crescent, Coconut Grove, NT 0810</t>
  </si>
  <si>
    <t>4 Martin Crescent</t>
  </si>
  <si>
    <t>217mВІ</t>
  </si>
  <si>
    <t>304/29 Duke Street, Stuart Park, NT 0820</t>
  </si>
  <si>
    <t>304/29 Duke Street</t>
  </si>
  <si>
    <t>103mВІ</t>
  </si>
  <si>
    <t>44/25 Fairweather Crescent, Coolalinga, NT 0839</t>
  </si>
  <si>
    <t>44/25 Fairweather Crescent</t>
  </si>
  <si>
    <t>Coolalinga</t>
  </si>
  <si>
    <t>27 Allwright Street, Wanguri, NT 0810</t>
  </si>
  <si>
    <t>27 Allwright Street</t>
  </si>
  <si>
    <t>230mВІ</t>
  </si>
  <si>
    <t>800mВІ</t>
  </si>
  <si>
    <t>Offers over $800,000</t>
  </si>
  <si>
    <t>33 Karama Crescent, Karama, NT 0812</t>
  </si>
  <si>
    <t>33 Karama Crescent</t>
  </si>
  <si>
    <t>996mВІ</t>
  </si>
  <si>
    <t>$880,000</t>
  </si>
  <si>
    <t>9 Sunningdale Court, Marrara, NT 0812</t>
  </si>
  <si>
    <t>9 Sunningdale Court</t>
  </si>
  <si>
    <t>Marrara</t>
  </si>
  <si>
    <t>343mВІ</t>
  </si>
  <si>
    <t>8 Spillett Street, Durack, NT 0830</t>
  </si>
  <si>
    <t>8 Spillett Street</t>
  </si>
  <si>
    <t>268mВІ</t>
  </si>
  <si>
    <t>490mВІ</t>
  </si>
  <si>
    <t>PRICE GUIDE $540,000</t>
  </si>
  <si>
    <t>19 Peckham Court, Gunn, NT 0832</t>
  </si>
  <si>
    <t>19 Peckham Court</t>
  </si>
  <si>
    <t>Offers Over $399,000 Considered</t>
  </si>
  <si>
    <t>23 Masson Court, Bakewell, NT 0832</t>
  </si>
  <si>
    <t>23 Masson Court</t>
  </si>
  <si>
    <t>240mВІ</t>
  </si>
  <si>
    <t>873mВІ</t>
  </si>
  <si>
    <t>29 Applegum Drive, Karama, NT 0812</t>
  </si>
  <si>
    <t>29 Applegum Drive</t>
  </si>
  <si>
    <t>19 Coleman Street, Muirhead, NT 0810</t>
  </si>
  <si>
    <t>19 Coleman Street</t>
  </si>
  <si>
    <t>180mВІ</t>
  </si>
  <si>
    <t>819mВІ</t>
  </si>
  <si>
    <t>OFFERS OVER $370,000</t>
  </si>
  <si>
    <t>14 Port Mar Street, Moulden, NT 0830</t>
  </si>
  <si>
    <t>14 Port Mar Street</t>
  </si>
  <si>
    <t>187mВІ</t>
  </si>
  <si>
    <t>883mВІ</t>
  </si>
  <si>
    <t>Offers Over $500,000 - Offers by 6.30pm 22/6/22</t>
  </si>
  <si>
    <t>11 Exmouth Court, Leanyer, NT 0812</t>
  </si>
  <si>
    <t>11 Exmouth Court</t>
  </si>
  <si>
    <t>256mВІ</t>
  </si>
  <si>
    <t>1/9 Pollux Court, Woodroffe, NT 0830</t>
  </si>
  <si>
    <t>1/9 Pollux Court</t>
  </si>
  <si>
    <t>OVER $450,000</t>
  </si>
  <si>
    <t>7/13 Somerville Gardens, Parap, NT 0820</t>
  </si>
  <si>
    <t>7/13 Somerville Gardens</t>
  </si>
  <si>
    <t>1mВІ</t>
  </si>
  <si>
    <t>7/24 Sergison Circuit, Rapid Creek, NT 0810</t>
  </si>
  <si>
    <t>7/24 Sergison Circuit</t>
  </si>
  <si>
    <t>12/4 Bishop Street, Woolner, NT 0820</t>
  </si>
  <si>
    <t>12/4 Bishop Street</t>
  </si>
  <si>
    <t>Woolner</t>
  </si>
  <si>
    <t>Offers Over $470,000</t>
  </si>
  <si>
    <t>1/11 Brewery Place, Woolner, NT 0820</t>
  </si>
  <si>
    <t>1/11 Brewery Place</t>
  </si>
  <si>
    <t>Urbex - ZUCCOLI</t>
  </si>
  <si>
    <t>$612,300</t>
  </si>
  <si>
    <t>Lot 563 Moorlands 180 | Laniyuk Court, Zuccoli, NT 0832</t>
  </si>
  <si>
    <t>Lot 563 Moorlands 180 | Laniyuk Court</t>
  </si>
  <si>
    <t>Zuccoli</t>
  </si>
  <si>
    <t>$592,000</t>
  </si>
  <si>
    <t>Lot 563 Beryl | Laniyuk Court, Zuccoli, NT 0832</t>
  </si>
  <si>
    <t>Lot 563 Beryl | Laniyuk Court</t>
  </si>
  <si>
    <t>$614,000</t>
  </si>
  <si>
    <t>Lot 563 The Garnet | Laniyuk Court, Zuccoli, NT 0832</t>
  </si>
  <si>
    <t>Lot 563 The Garnet | Laniyuk Court</t>
  </si>
  <si>
    <t>$218,000</t>
  </si>
  <si>
    <t>Lot 563 Laniyuk Court, Zuccoli, NT 0832</t>
  </si>
  <si>
    <t>Lot 563 Laniyuk Court</t>
  </si>
  <si>
    <t>525mВІ</t>
  </si>
  <si>
    <t>$255,000</t>
  </si>
  <si>
    <t>Lot 556 Scobie Court, Zuccoli, NT 0832</t>
  </si>
  <si>
    <t>Lot 556 Scobie Court</t>
  </si>
  <si>
    <t>$425,000</t>
  </si>
  <si>
    <t>24 Parmentier Place, Moulden, NT 0830</t>
  </si>
  <si>
    <t>24 Parmentier Place</t>
  </si>
  <si>
    <t>5/77 Aralia Street, Rapid Creek, NT 0810</t>
  </si>
  <si>
    <t>5/77 Aralia Street</t>
  </si>
  <si>
    <t>317mВІ</t>
  </si>
  <si>
    <t>676mВІ</t>
  </si>
  <si>
    <t>$779,000</t>
  </si>
  <si>
    <t>46 Deane Crescent, Rosebery, NT 0832</t>
  </si>
  <si>
    <t>46 Deane Crescent</t>
  </si>
  <si>
    <t>Rosebery</t>
  </si>
  <si>
    <t>345/12 Salonika Street, Parap, NT 0820</t>
  </si>
  <si>
    <t>345/12 Salonika Street</t>
  </si>
  <si>
    <t>6/7 Manila Place, Woolner, NT 0820</t>
  </si>
  <si>
    <t>6/7 Manila Place</t>
  </si>
  <si>
    <t>Added 4 days ago</t>
  </si>
  <si>
    <t>963mВІ</t>
  </si>
  <si>
    <t>$850,000</t>
  </si>
  <si>
    <t>81 Rapid Creek Road, Rapid Creek, NT 0810</t>
  </si>
  <si>
    <t>81 Rapid Creek Road</t>
  </si>
  <si>
    <t>817mВІ</t>
  </si>
  <si>
    <t>64 Union Terrace, Anula, NT 0812</t>
  </si>
  <si>
    <t>64 Union Terrace</t>
  </si>
  <si>
    <t>Anula</t>
  </si>
  <si>
    <t>442/12 Salonika Avenue, Parap, NT 0820</t>
  </si>
  <si>
    <t>442/12 Salonika Avenue</t>
  </si>
  <si>
    <t>Offers under $340,000</t>
  </si>
  <si>
    <t>6/25 Yirra Cres, Rosebery, NT 0832</t>
  </si>
  <si>
    <t>6/25 Yirra Cres</t>
  </si>
  <si>
    <t>11 Notley Place, Parap, NT 0820</t>
  </si>
  <si>
    <t>11 Notley Place</t>
  </si>
  <si>
    <t>345mВІ</t>
  </si>
  <si>
    <t>3/35 Eden Street, Stuart Park, NT 0820</t>
  </si>
  <si>
    <t>3/35 Eden Street</t>
  </si>
  <si>
    <t>330mВІ</t>
  </si>
  <si>
    <t>458 Lowther Road, Virginia, NT 0834</t>
  </si>
  <si>
    <t>458 Lowther Road</t>
  </si>
  <si>
    <t>Virginia</t>
  </si>
  <si>
    <t>829mВІ</t>
  </si>
  <si>
    <t>$570,000</t>
  </si>
  <si>
    <t>3 Menzies Court, Gray, NT 0830</t>
  </si>
  <si>
    <t>3 Menzies Court</t>
  </si>
  <si>
    <t>Gray</t>
  </si>
  <si>
    <t>419mВІ</t>
  </si>
  <si>
    <t>1/23 Raintree Drive, Rosebery, NT 0832</t>
  </si>
  <si>
    <t>1/23 Raintree Drive</t>
  </si>
  <si>
    <t>64mВІ</t>
  </si>
  <si>
    <t>84mВІ</t>
  </si>
  <si>
    <t>Offers Over $285,000</t>
  </si>
  <si>
    <t>7/8 Banyan Street, Fannie Bay, NT 0820</t>
  </si>
  <si>
    <t>7/8 Banyan Street</t>
  </si>
  <si>
    <t>$470,000 Negotiable</t>
  </si>
  <si>
    <t>36 Woodroffe ave, Woodroffe, NT 0830</t>
  </si>
  <si>
    <t>36 Woodroffe ave</t>
  </si>
  <si>
    <t>Acreage</t>
  </si>
  <si>
    <t>Under Offer</t>
  </si>
  <si>
    <t>90 Virginia Road, Virginia, NT 0834</t>
  </si>
  <si>
    <t>90 Virginia Road</t>
  </si>
  <si>
    <t>124mВІ</t>
  </si>
  <si>
    <t>$365,000</t>
  </si>
  <si>
    <t>13/5 Manila Place, Woolner, NT 0820</t>
  </si>
  <si>
    <t>13/5 Manila Place</t>
  </si>
  <si>
    <t>65mВІ</t>
  </si>
  <si>
    <t>17/77 Aralia Street, Rapid Creek, NT 0810</t>
  </si>
  <si>
    <t>17/77 Aralia Street</t>
  </si>
  <si>
    <t>853mВІ</t>
  </si>
  <si>
    <t>18 Redshank Court, Bakewell, NT 0832</t>
  </si>
  <si>
    <t>18 Redshank Court</t>
  </si>
  <si>
    <t>208mВІ</t>
  </si>
  <si>
    <t>$420,000 +</t>
  </si>
  <si>
    <t>2/73C Ruddick Circuit, Stuart Park, NT 0820</t>
  </si>
  <si>
    <t>2/73C Ruddick Circuit</t>
  </si>
  <si>
    <t>2/252 Trower Road, Wagaman, NT 0810</t>
  </si>
  <si>
    <t>2/252 Trower Road</t>
  </si>
  <si>
    <t>Wagaman</t>
  </si>
  <si>
    <t>3/2 James Street, Stuart Park, NT 0820</t>
  </si>
  <si>
    <t>3/2 James Street</t>
  </si>
  <si>
    <t>320mВІ</t>
  </si>
  <si>
    <t>Price guide-$275,000-$325,000</t>
  </si>
  <si>
    <t>4/55 Mannikan Court, Bakewell, NT 0832</t>
  </si>
  <si>
    <t>4/55 Mannikan Court</t>
  </si>
  <si>
    <t>627mВІ</t>
  </si>
  <si>
    <t>$269,000</t>
  </si>
  <si>
    <t>43 Inverway Cct, Farrar, NT 0830</t>
  </si>
  <si>
    <t>43 Inverway Cct</t>
  </si>
  <si>
    <t>Farrar</t>
  </si>
  <si>
    <t>Litchfield Realty - Humpty Doo</t>
  </si>
  <si>
    <t>$750,000</t>
  </si>
  <si>
    <t>165 Pioneer Drive, Humpty Doo, NT 0836</t>
  </si>
  <si>
    <t>165 Pioneer Drive</t>
  </si>
  <si>
    <t>174mВІ</t>
  </si>
  <si>
    <t>Offers above $285,000</t>
  </si>
  <si>
    <t>5/26 Forrest Parade, Bakewell, NT 0832</t>
  </si>
  <si>
    <t>5/26 Forrest Parade</t>
  </si>
  <si>
    <t>766mВІ</t>
  </si>
  <si>
    <t>23 Majestic Drive, Durack, NT 0830</t>
  </si>
  <si>
    <t>23 Majestic Drive</t>
  </si>
  <si>
    <t>51 Annaburroo Crescent, Tiwi, NT 0810</t>
  </si>
  <si>
    <t>51 Annaburroo Crescent</t>
  </si>
  <si>
    <t>Tiwi</t>
  </si>
  <si>
    <t>Expression of Interest</t>
  </si>
  <si>
    <t>18/2 Kurringal Court, Fannie Bay, NT 0820</t>
  </si>
  <si>
    <t>18/2 Kurringal Court</t>
  </si>
  <si>
    <t>261mВІ</t>
  </si>
  <si>
    <t>10/22 Sergison Circuit, Rapid Creek, NT 0810</t>
  </si>
  <si>
    <t>10/22 Sergison Circuit</t>
  </si>
  <si>
    <t>838mВІ</t>
  </si>
  <si>
    <t>UNDER OFFER</t>
  </si>
  <si>
    <t>4 Flora Court, Anula, NT 0812</t>
  </si>
  <si>
    <t>4 Flora Court</t>
  </si>
  <si>
    <t>85 Rapid Creek Road, Rapid Creek, NT 0810</t>
  </si>
  <si>
    <t>85 Rapid Creek Road</t>
  </si>
  <si>
    <t>$579,000</t>
  </si>
  <si>
    <t>49 Tuckeroo Boulevard, Zuccoli, NT 0832</t>
  </si>
  <si>
    <t>49 Tuckeroo Boulevard</t>
  </si>
  <si>
    <t>807mВІ</t>
  </si>
  <si>
    <t>Expressions Of Interest</t>
  </si>
  <si>
    <t>13 Notley Place, Parap, NT 0820</t>
  </si>
  <si>
    <t>13 Notley Place</t>
  </si>
  <si>
    <t>PRICE GUIDE $530,000</t>
  </si>
  <si>
    <t>50 Mullamulla Circuit, Karama, NT 0812</t>
  </si>
  <si>
    <t>50 Mullamulla Circuit</t>
  </si>
  <si>
    <t>592mВІ</t>
  </si>
  <si>
    <t>14 Tambling Street, Durack, NT 0830</t>
  </si>
  <si>
    <t>14 Tambling Street</t>
  </si>
  <si>
    <t>116 James Circuit, Woodroffe, NT 0830</t>
  </si>
  <si>
    <t>116 James Circuit</t>
  </si>
  <si>
    <t>JUST LIKE THAT: UNDER CONTRACT IN 5 DAYS</t>
  </si>
  <si>
    <t>16/18 Annear Court, Stuart Park, NT 0820</t>
  </si>
  <si>
    <t>16/18 Annear Court</t>
  </si>
  <si>
    <t>337mВІ</t>
  </si>
  <si>
    <t>2ha</t>
  </si>
  <si>
    <t>408 Wheewall Road, Berry Springs, NT 0838</t>
  </si>
  <si>
    <t>408 Wheewall Road</t>
  </si>
  <si>
    <t>Berry Springs</t>
  </si>
  <si>
    <t>356mВІ</t>
  </si>
  <si>
    <t>850mВІ</t>
  </si>
  <si>
    <t>PRICE GUIDE $750,000</t>
  </si>
  <si>
    <t>8 Taylor Crescent, Bellamack, NT 0832</t>
  </si>
  <si>
    <t>8 Taylor Crescent</t>
  </si>
  <si>
    <t>225mВІ</t>
  </si>
  <si>
    <t>796mВІ</t>
  </si>
  <si>
    <t>7 Darla Place, Rosebery, NT 0832</t>
  </si>
  <si>
    <t>7 Darla Place</t>
  </si>
  <si>
    <t>$535,000 +</t>
  </si>
  <si>
    <t>47 Priest Circuit, Gray, NT 0830</t>
  </si>
  <si>
    <t>47 Priest Circuit</t>
  </si>
  <si>
    <t>3.3ha</t>
  </si>
  <si>
    <t>Red Earth Property</t>
  </si>
  <si>
    <t>$629,000</t>
  </si>
  <si>
    <t>345 Thomas Road, Humpty Doo, NT 0836</t>
  </si>
  <si>
    <t>345 Thomas Road</t>
  </si>
  <si>
    <t>$275,000 +</t>
  </si>
  <si>
    <t>5/26 Nudl Street, Stuart Park, NT 0820</t>
  </si>
  <si>
    <t>5/26 Nudl Street</t>
  </si>
  <si>
    <t>PROPERTY PREVIEW</t>
  </si>
  <si>
    <t>64/14 Salonika Street, Parap, NT 0820</t>
  </si>
  <si>
    <t>64/14 Salonika Street</t>
  </si>
  <si>
    <t>Offers Over $550,000</t>
  </si>
  <si>
    <t>6 Stapleton Court, Malak, NT 0812</t>
  </si>
  <si>
    <t>6 Stapleton Court</t>
  </si>
  <si>
    <t>Malak</t>
  </si>
  <si>
    <t>K G Young &amp; Associates Pty Ltd - Darwin</t>
  </si>
  <si>
    <t>$639,000</t>
  </si>
  <si>
    <t>7 Trochus Cres, Woolner, NT 0820</t>
  </si>
  <si>
    <t>7 Trochus Cres</t>
  </si>
  <si>
    <t>08 89 432 432</t>
  </si>
  <si>
    <t>442mВІ</t>
  </si>
  <si>
    <t>1/5 Pope Court, Bayview, NT 0820</t>
  </si>
  <si>
    <t>1/5 Pope Court</t>
  </si>
  <si>
    <t>Bayview</t>
  </si>
  <si>
    <t>Offers over $650,000</t>
  </si>
  <si>
    <t>26 Bell Crescent, Bellamack, NT 0832</t>
  </si>
  <si>
    <t>26 Bell Crescent</t>
  </si>
  <si>
    <t>2 Scott Street, Fannie Bay, NT 0820</t>
  </si>
  <si>
    <t>2 Scott Street</t>
  </si>
  <si>
    <t>62 Wulagi Crescent, Wulagi, NT 0812</t>
  </si>
  <si>
    <t>62 Wulagi Crescent</t>
  </si>
  <si>
    <t>Wulagi</t>
  </si>
  <si>
    <t>Under Contract</t>
  </si>
  <si>
    <t>24/5 Poinciana Street, Nightcliff, NT 0810</t>
  </si>
  <si>
    <t>24/5 Poinciana Street</t>
  </si>
  <si>
    <t>45mВІ</t>
  </si>
  <si>
    <t>4/4 Belle Place, Millner, NT 0810</t>
  </si>
  <si>
    <t>4/4 Belle Place</t>
  </si>
  <si>
    <t>Millner</t>
  </si>
  <si>
    <t>Smith Real Estate NT</t>
  </si>
  <si>
    <t>$385,000</t>
  </si>
  <si>
    <t>3/73D Ruddick Circuit, Stuart Park, NT 0820</t>
  </si>
  <si>
    <t>3/73D Ruddick Circuit</t>
  </si>
  <si>
    <t>167mВІ</t>
  </si>
  <si>
    <t>$550,000</t>
  </si>
  <si>
    <t>27/58 Bayview Boulevard, Bayview, NT 0820</t>
  </si>
  <si>
    <t>27/58 Bayview Boulevard</t>
  </si>
  <si>
    <t>680mВІ</t>
  </si>
  <si>
    <t>Offers over $549,000</t>
  </si>
  <si>
    <t>30 Dwyer Circuit, Driver, NT 0830</t>
  </si>
  <si>
    <t>30 Dwyer Circuit</t>
  </si>
  <si>
    <t>Offer Over $300,000</t>
  </si>
  <si>
    <t>3/17 Baroalba Street, Leanyer, NT 0812</t>
  </si>
  <si>
    <t>3/17 Baroalba Street</t>
  </si>
  <si>
    <t>$387,000</t>
  </si>
  <si>
    <t>1/5 Warrego Court, Larrakeyah, NT 0820</t>
  </si>
  <si>
    <t>1/5 Warrego Court</t>
  </si>
  <si>
    <t>Larrakeyah</t>
  </si>
  <si>
    <t>818mВІ</t>
  </si>
  <si>
    <t>15 Baldwin Drive, Woodroffe, NT 0830</t>
  </si>
  <si>
    <t>15 Baldwin Drive</t>
  </si>
  <si>
    <t>78 Vanderlin Drive, Wulagi, NT 0812</t>
  </si>
  <si>
    <t>78 Vanderlin Drive</t>
  </si>
  <si>
    <t xml:space="preserve">Dunvegan Real Estate - PALMERSTON </t>
  </si>
  <si>
    <t>$590,000</t>
  </si>
  <si>
    <t>9/41 Bermingham Crescent, Bayview, NT 0820</t>
  </si>
  <si>
    <t>9/41 Bermingham Crescent</t>
  </si>
  <si>
    <t>494mВІ</t>
  </si>
  <si>
    <t>Offers over $489,000</t>
  </si>
  <si>
    <t>59 Royal Circuit, Durack, NT 0830</t>
  </si>
  <si>
    <t>59 Royal Circuit</t>
  </si>
  <si>
    <t>485mВІ</t>
  </si>
  <si>
    <t>Offers over $569,000</t>
  </si>
  <si>
    <t>61 Paperbark Crescent, Zuccoli, NT 0832</t>
  </si>
  <si>
    <t>61 Paperbark Crescent</t>
  </si>
  <si>
    <t>813mВІ</t>
  </si>
  <si>
    <t>Offers Over $435,000 Considered</t>
  </si>
  <si>
    <t>25 Baldwin Drive, Woodroffe, NT 0830</t>
  </si>
  <si>
    <t>25 Baldwin Drive</t>
  </si>
  <si>
    <t>275mВІ</t>
  </si>
  <si>
    <t>1.86ha</t>
  </si>
  <si>
    <t>$1,650,000</t>
  </si>
  <si>
    <t>5 Schirmer Court, Howard Springs, NT 0835</t>
  </si>
  <si>
    <t>5 Schirmer Court</t>
  </si>
  <si>
    <t>Howard Springs</t>
  </si>
  <si>
    <t>Kellaborate - Lee Point</t>
  </si>
  <si>
    <t>$293,000</t>
  </si>
  <si>
    <t>Lee Point</t>
  </si>
  <si>
    <t>Lot 12801, Aldenham Road, Lee Point, NT 0810</t>
  </si>
  <si>
    <t>Lot 12801, Aldenham Road</t>
  </si>
  <si>
    <t>Duplex/Semi-detached</t>
  </si>
  <si>
    <t>$495,000</t>
  </si>
  <si>
    <t>2/5 Fay Court, Rapid Creek, NT 0810</t>
  </si>
  <si>
    <t>2/5 Fay Court</t>
  </si>
  <si>
    <t>$875,000 negotiable</t>
  </si>
  <si>
    <t>90 Doxas Road, Humpty Doo, NT 0836</t>
  </si>
  <si>
    <t>90 Doxas Road</t>
  </si>
  <si>
    <t>Auction Action</t>
  </si>
  <si>
    <t>53 Dripstone Rd, Alawa, NT 0810</t>
  </si>
  <si>
    <t>53 Dripstone Rd</t>
  </si>
  <si>
    <t>Alawa</t>
  </si>
  <si>
    <t>8/6 Houston Street, Larrakeyah, NT 0820</t>
  </si>
  <si>
    <t>8/6 Houston Street</t>
  </si>
  <si>
    <t>Urban Land Sales - DARWIN CITY</t>
  </si>
  <si>
    <t>217/129 Flynn Circuit, Bellamack, NT 0832</t>
  </si>
  <si>
    <t>217/129 Flynn Circuit</t>
  </si>
  <si>
    <t>$240,000</t>
  </si>
  <si>
    <t>224/129  Flynn Circuit, Bellamack, NT 0832</t>
  </si>
  <si>
    <t>224/129  Flynn Circuit</t>
  </si>
  <si>
    <t>234/129  Flynn Circuit, Bellamack, NT 0832</t>
  </si>
  <si>
    <t>234/129  Flynn Circuit</t>
  </si>
  <si>
    <t>2,461.93mВІ</t>
  </si>
  <si>
    <t>806mВІ</t>
  </si>
  <si>
    <t>Gordon &amp; Associates - GIRRAWEEN</t>
  </si>
  <si>
    <t>Price Guide $570,000</t>
  </si>
  <si>
    <t>14 Regulus Court, Woodroffe, NT 0830</t>
  </si>
  <si>
    <t>14 Regulus Court</t>
  </si>
  <si>
    <t>26   Maurice Terrace, Bakewell, NT 0832</t>
  </si>
  <si>
    <t>26   Maurice Terrace</t>
  </si>
  <si>
    <t>811mВІ</t>
  </si>
  <si>
    <t>Offers over $685,000</t>
  </si>
  <si>
    <t>160 Leanyer Drive, Leanyer, NT 0812</t>
  </si>
  <si>
    <t>160 Leanyer Drive</t>
  </si>
  <si>
    <t>Other</t>
  </si>
  <si>
    <t>190mВІ</t>
  </si>
  <si>
    <t>15 Dinah Crt, Stuart Park, NT 0820</t>
  </si>
  <si>
    <t>15 Dinah Crt</t>
  </si>
  <si>
    <t>702mВІ</t>
  </si>
  <si>
    <t>Offers over $635,000</t>
  </si>
  <si>
    <t>34 Gerardine Cresent, Bellamack, NT 0832</t>
  </si>
  <si>
    <t>34 Gerardine Cresent</t>
  </si>
  <si>
    <t>10 McGrath St, Bellamack, NT 0832</t>
  </si>
  <si>
    <t>10 McGrath St</t>
  </si>
  <si>
    <t>Auction - Bidding from $700,000</t>
  </si>
  <si>
    <t>100 Eugene Road, Virginia, NT 0834</t>
  </si>
  <si>
    <t>100 Eugene Road</t>
  </si>
  <si>
    <t>646mВІ</t>
  </si>
  <si>
    <t>AUCTION: Saturday 4th Jun @11am On-Site</t>
  </si>
  <si>
    <t>11 Foxtail Grove, Durack, NT 0830</t>
  </si>
  <si>
    <t>11 Foxtail Grove</t>
  </si>
  <si>
    <t>5 Bailey Circuit, Driver, NT 0830</t>
  </si>
  <si>
    <t>5 Bailey Circuit</t>
  </si>
  <si>
    <t>860mВІ</t>
  </si>
  <si>
    <t>94 Lind Road, Johnston, NT 0832</t>
  </si>
  <si>
    <t>94 Lind Road</t>
  </si>
  <si>
    <t>Johnston</t>
  </si>
  <si>
    <t>820mВІ</t>
  </si>
  <si>
    <t>30 Yirra Crescent, Rosebery, NT 0832</t>
  </si>
  <si>
    <t>30 Yirra Crescent</t>
  </si>
  <si>
    <t>16 Carrington Street, Millner, NT 0810</t>
  </si>
  <si>
    <t>16 Carrington Street</t>
  </si>
  <si>
    <t>228mВІ</t>
  </si>
  <si>
    <t>82 Bundey Road, Humpty Doo, NT 0836</t>
  </si>
  <si>
    <t>82 Bundey Road</t>
  </si>
  <si>
    <t>394mВІ</t>
  </si>
  <si>
    <t>$529,000</t>
  </si>
  <si>
    <t>2/11 Constant Street, Coolalinga, NT 0839</t>
  </si>
  <si>
    <t>2/11 Constant Street</t>
  </si>
  <si>
    <t>212mВІ</t>
  </si>
  <si>
    <t>2.32ha</t>
  </si>
  <si>
    <t>Under  Contract</t>
  </si>
  <si>
    <t>254 Hutchison Road, Herbert, NT 0836</t>
  </si>
  <si>
    <t>254 Hutchison Road</t>
  </si>
  <si>
    <t>Current Bid $650,000</t>
  </si>
  <si>
    <t>115 Zuccoli Parade, Zuccoli, NT 0832</t>
  </si>
  <si>
    <t>115 Zuccoli Parade</t>
  </si>
  <si>
    <t>$659,000</t>
  </si>
  <si>
    <t>4/5 Voyager Street, Stuart Park, NT 0820</t>
  </si>
  <si>
    <t>4/5 Voyager Street</t>
  </si>
  <si>
    <t>6/4 Palm Street, Nightcliff, NT 0810</t>
  </si>
  <si>
    <t>6/4 Palm Street</t>
  </si>
  <si>
    <t>Price Guide High $500,000</t>
  </si>
  <si>
    <t>260 Hillier Road, Howard Springs, NT 0835</t>
  </si>
  <si>
    <t>260 Hillier Road</t>
  </si>
  <si>
    <t>881mВІ</t>
  </si>
  <si>
    <t>Offers over $405,000</t>
  </si>
  <si>
    <t>9 Staghorn Court, Moulden, NT 0830</t>
  </si>
  <si>
    <t>9 Staghorn Court</t>
  </si>
  <si>
    <t>189mВІ</t>
  </si>
  <si>
    <t>641mВІ</t>
  </si>
  <si>
    <t>PRICE GUIDE $545,000</t>
  </si>
  <si>
    <t>4 Buckingham Street, Gunn, NT 0832</t>
  </si>
  <si>
    <t>4 Buckingham Street</t>
  </si>
  <si>
    <t>300mВІ</t>
  </si>
  <si>
    <t>630mВІ</t>
  </si>
  <si>
    <t>Auction - Wednesday 15th June 2022 at 5.30pm</t>
  </si>
  <si>
    <t>16 Delacruz Street, Durack, NT 0830</t>
  </si>
  <si>
    <t>16 Delacruz Street</t>
  </si>
  <si>
    <t>OFFERS OVER $690,000</t>
  </si>
  <si>
    <t>345 Sunter Road, Herbert, NT 0836</t>
  </si>
  <si>
    <t>345 Sunter Road</t>
  </si>
  <si>
    <t>713mВІ</t>
  </si>
  <si>
    <t>New to Market</t>
  </si>
  <si>
    <t>74 Damabila, Lyons, NT 0810</t>
  </si>
  <si>
    <t>74 Damabila</t>
  </si>
  <si>
    <t>1,050mВІ</t>
  </si>
  <si>
    <t>PRICE GUIDE $1,200,000</t>
  </si>
  <si>
    <t>18 Eugenia Street, Nightcliff, NT 0810</t>
  </si>
  <si>
    <t>18 Eugenia Street</t>
  </si>
  <si>
    <t>6 Nadpur Street, Ludmilla, NT 0820</t>
  </si>
  <si>
    <t>6 Nadpur Street</t>
  </si>
  <si>
    <t>Ludmilla</t>
  </si>
  <si>
    <t>9 Anson Court, Leanyer, NT 0812</t>
  </si>
  <si>
    <t>9 Anson Court</t>
  </si>
  <si>
    <t>840mВІ</t>
  </si>
  <si>
    <t>PRICE GUIDE $510,000</t>
  </si>
  <si>
    <t>21 Stint Court, Bakewell, NT 0832</t>
  </si>
  <si>
    <t>21 Stint Court</t>
  </si>
  <si>
    <t>160mВІ</t>
  </si>
  <si>
    <t>831mВІ</t>
  </si>
  <si>
    <t>28 Broadarrow Circuit, Woodroffe, NT 0830</t>
  </si>
  <si>
    <t>28 Broadarrow Circuit</t>
  </si>
  <si>
    <t>Offers Over $750,000</t>
  </si>
  <si>
    <t>1/24 Philip Street, Fannie Bay, NT 0820</t>
  </si>
  <si>
    <t>1/24 Philip Street</t>
  </si>
  <si>
    <t>286mВІ</t>
  </si>
  <si>
    <t>2/17 Hakea Street, Nightcliff, NT 0810</t>
  </si>
  <si>
    <t>2/17 Hakea Street</t>
  </si>
  <si>
    <t>6 Mullen Place, Alawa, NT 0810</t>
  </si>
  <si>
    <t>6 Mullen Place</t>
  </si>
  <si>
    <t>5/3 Banyan Street, Fannie Bay, NT 0820</t>
  </si>
  <si>
    <t>5/3 Banyan Street</t>
  </si>
  <si>
    <t>375mВІ</t>
  </si>
  <si>
    <t>PRICE GUIDE $490,000</t>
  </si>
  <si>
    <t>1/81 Crosby Street, Zuccoli, NT 0832</t>
  </si>
  <si>
    <t>1/81 Crosby Street</t>
  </si>
  <si>
    <t>15 Tasman Circuit, Wagaman, NT 0810</t>
  </si>
  <si>
    <t>15 Tasman Circuit</t>
  </si>
  <si>
    <t>804mВІ</t>
  </si>
  <si>
    <t>United Realty NT - Parap</t>
  </si>
  <si>
    <t>Auction on site</t>
  </si>
  <si>
    <t>34 Stoddart Dr, Bayview, NT 0820</t>
  </si>
  <si>
    <t>34 Stoddart Dr</t>
  </si>
  <si>
    <t>Auction 8th June on site</t>
  </si>
  <si>
    <t>8/60 East Point Road, Fannie Bay, NT 0820</t>
  </si>
  <si>
    <t>8/60 East Point Road</t>
  </si>
  <si>
    <t>141mВІ</t>
  </si>
  <si>
    <t>6 Valencia Road, Girraween, NT 0836</t>
  </si>
  <si>
    <t>6 Valencia Road</t>
  </si>
  <si>
    <t>Girraween</t>
  </si>
  <si>
    <t>977mВІ</t>
  </si>
  <si>
    <t>Lot 1103B Gardens Road, The Gardens, NT 0820</t>
  </si>
  <si>
    <t>Lot 1103B Gardens Road</t>
  </si>
  <si>
    <t>The Gardens</t>
  </si>
  <si>
    <t>244mВІ</t>
  </si>
  <si>
    <t>$320,000</t>
  </si>
  <si>
    <t>1/119 Old McMillans Road, Millner, NT 0810</t>
  </si>
  <si>
    <t>1/119 Old McMillans Road</t>
  </si>
  <si>
    <t>Current Bid $490,000</t>
  </si>
  <si>
    <t>40 Flametree Circuit, Rosebery, NT 0832</t>
  </si>
  <si>
    <t>40 Flametree Circuit</t>
  </si>
  <si>
    <t>96 Follington Street, Zuccoli, NT 0832</t>
  </si>
  <si>
    <t>96 Follington Street</t>
  </si>
  <si>
    <t>1/11 Deane Crescent, Rosebery, NT 0832</t>
  </si>
  <si>
    <t>1/11 Deane Crescent</t>
  </si>
  <si>
    <t>$665,000</t>
  </si>
  <si>
    <t>62 Canegrass Circuit, Zuccoli, NT 0832</t>
  </si>
  <si>
    <t>62 Canegrass Circuit</t>
  </si>
  <si>
    <t>1,100mВІ</t>
  </si>
  <si>
    <t>AUCTION - Bids from $630K</t>
  </si>
  <si>
    <t>34 Ross Smith Avenue, Parap, NT 0820</t>
  </si>
  <si>
    <t>34 Ross Smith Avenue</t>
  </si>
  <si>
    <t>2.01ha</t>
  </si>
  <si>
    <t>$290,000</t>
  </si>
  <si>
    <t>169 Thomas Road, Humpty Doo, NT 0836</t>
  </si>
  <si>
    <t>169 Thomas Road</t>
  </si>
  <si>
    <t>122mВІ</t>
  </si>
  <si>
    <t>PRICE GUIDE $298,000</t>
  </si>
  <si>
    <t>5/11 Negri Street, Bakewell, NT 0832</t>
  </si>
  <si>
    <t>5/11 Negri Street</t>
  </si>
  <si>
    <t>252mВІ</t>
  </si>
  <si>
    <t>1/8 Antonios Court, Tiwi, NT 0810</t>
  </si>
  <si>
    <t>1/8 Antonios Court</t>
  </si>
  <si>
    <t>8 William Street, Farrar, NT 0830</t>
  </si>
  <si>
    <t>8 William Street</t>
  </si>
  <si>
    <t>699mВІ</t>
  </si>
  <si>
    <t>PRICE GUIDE $690,000</t>
  </si>
  <si>
    <t>21 Tasman Circuit, Wagaman, NT 0810</t>
  </si>
  <si>
    <t>21 Tasman Circuit</t>
  </si>
  <si>
    <t>480mВІ</t>
  </si>
  <si>
    <t>PRICE GUIDE $590,000</t>
  </si>
  <si>
    <t>7 Camfield Street, Gunn, NT 0832</t>
  </si>
  <si>
    <t>7 Camfield Street</t>
  </si>
  <si>
    <t>Current Bid - $510,000</t>
  </si>
  <si>
    <t>23 Banksia Street, Zuccoli, NT 0832</t>
  </si>
  <si>
    <t>23 Banksia Street</t>
  </si>
  <si>
    <t>Lot 3242, 2 Bridgland Ct, Driver, NT 0830</t>
  </si>
  <si>
    <t>Lot 3242, 2 Bridgland Ct</t>
  </si>
  <si>
    <t>Offers above $420,000</t>
  </si>
  <si>
    <t>2/73d Ruddick Circuit, Stuart Park, NT 0820</t>
  </si>
  <si>
    <t>2/73d Ruddick Circuit</t>
  </si>
  <si>
    <t>304mВІ</t>
  </si>
  <si>
    <t>2/32 Rosetta Street, Gray, NT 0830</t>
  </si>
  <si>
    <t>2/32 Rosetta Street</t>
  </si>
  <si>
    <t>$695,000</t>
  </si>
  <si>
    <t>80 Lakeside Drive, Alawa, NT 0810</t>
  </si>
  <si>
    <t>80 Lakeside Drive</t>
  </si>
  <si>
    <t>15/73D Ruddick Circuit, Stuart Park, NT 0820</t>
  </si>
  <si>
    <t>15/73D Ruddick Circuit</t>
  </si>
  <si>
    <t>28 Union Terrace, Anula, NT 0812</t>
  </si>
  <si>
    <t>28 Union Terrace</t>
  </si>
  <si>
    <t>1/26 Nudl Street, Stuart Park, NT 0820</t>
  </si>
  <si>
    <t>1/26 Nudl Street</t>
  </si>
  <si>
    <t>UpNext Real Estate - DARWIN</t>
  </si>
  <si>
    <t>Offers over $285,000</t>
  </si>
  <si>
    <t>3/14 Hickory Street, Nightcliff, NT 0810</t>
  </si>
  <si>
    <t>3/14 Hickory Street</t>
  </si>
  <si>
    <t>842mВІ</t>
  </si>
  <si>
    <t>Offers over $660,000 considered</t>
  </si>
  <si>
    <t>14 Plover Street, Wulagi, NT 0812</t>
  </si>
  <si>
    <t>14 Plover Street</t>
  </si>
  <si>
    <t>10/10 Duke St, Stuart Park, NT 0820</t>
  </si>
  <si>
    <t>10/10 Duke St</t>
  </si>
  <si>
    <t>2.04ha</t>
  </si>
  <si>
    <t>$685,000 ONO</t>
  </si>
  <si>
    <t>1040 Stuart Highway, Bees Creek, NT 0822</t>
  </si>
  <si>
    <t>1040 Stuart Highway</t>
  </si>
  <si>
    <t>Bees Creek</t>
  </si>
  <si>
    <t>273mВІ</t>
  </si>
  <si>
    <t>1ha</t>
  </si>
  <si>
    <t>$950,000</t>
  </si>
  <si>
    <t>36 Friarbird Crescent, Howard Springs, NT 0835</t>
  </si>
  <si>
    <t>36 Friarbird Crescent</t>
  </si>
  <si>
    <t>810mВІ</t>
  </si>
  <si>
    <t>$498,000</t>
  </si>
  <si>
    <t>14 Wiesener Ct, Woodroffe, NT 0830</t>
  </si>
  <si>
    <t>14 Wiesener Ct</t>
  </si>
  <si>
    <t>Current Bid $740,000</t>
  </si>
  <si>
    <t>210 Doxas Road, Humpty Doo, NT 0836</t>
  </si>
  <si>
    <t>210 Doxas Road</t>
  </si>
  <si>
    <t>278mВІ</t>
  </si>
  <si>
    <t>1/30 Antonino Drive, Rosebery, NT 0832</t>
  </si>
  <si>
    <t>1/30 Antonino Drive</t>
  </si>
  <si>
    <t>32 Bowrey Crescent, Farrar, NT 0830</t>
  </si>
  <si>
    <t>32 Bowrey Crescent</t>
  </si>
  <si>
    <t>8/18 Gotheburg Crescent, Stuart Park, NT 0820</t>
  </si>
  <si>
    <t>8/18 Gotheburg Crescent</t>
  </si>
  <si>
    <t>196mВІ</t>
  </si>
  <si>
    <t>982mВІ</t>
  </si>
  <si>
    <t>Price Guide: $700,000 - $720,000</t>
  </si>
  <si>
    <t>13 Damascene Crescent, Bellamack, NT 0832</t>
  </si>
  <si>
    <t>13 Damascene Crescent</t>
  </si>
  <si>
    <t>$485,000</t>
  </si>
  <si>
    <t>8 Harrison Circuit, Woodroffe, NT 0830</t>
  </si>
  <si>
    <t>8 Harrison Circuit</t>
  </si>
  <si>
    <t>303mВІ</t>
  </si>
  <si>
    <t>832mВІ</t>
  </si>
  <si>
    <t>10 Camfield Street, Gunn, NT 0832</t>
  </si>
  <si>
    <t>10 Camfield Street</t>
  </si>
  <si>
    <t>824mВІ</t>
  </si>
  <si>
    <t>12 Macassar Street, Wagaman, NT 0810</t>
  </si>
  <si>
    <t>12 Macassar Street</t>
  </si>
  <si>
    <t>624mВІ</t>
  </si>
  <si>
    <t>Acacia Realty - NOONAMAH</t>
  </si>
  <si>
    <t>$665,000 ONO</t>
  </si>
  <si>
    <t>19 Catt Crescent, Farrar, NT 0830</t>
  </si>
  <si>
    <t>19 Catt Crescent</t>
  </si>
  <si>
    <t>859mВІ</t>
  </si>
  <si>
    <t>Auction ON SITE</t>
  </si>
  <si>
    <t>9 Exmouth Court, Leanyer, NT 0812</t>
  </si>
  <si>
    <t>9 Exmouth Court</t>
  </si>
  <si>
    <t>12/165 McMillans Road, Millner, NT 0810</t>
  </si>
  <si>
    <t>12/165 McMillans Road</t>
  </si>
  <si>
    <t>68 Freshwater Road, Jingili, NT 0810</t>
  </si>
  <si>
    <t>68 Freshwater Road</t>
  </si>
  <si>
    <t>649mВІ</t>
  </si>
  <si>
    <t>3 Damirrinda Street, Lyons, NT 0810</t>
  </si>
  <si>
    <t>3 Damirrinda Street</t>
  </si>
  <si>
    <t>2/43 Duke Street, Stuart Park, NT 0820</t>
  </si>
  <si>
    <t>2/43 Duke Street</t>
  </si>
  <si>
    <t>$339,000</t>
  </si>
  <si>
    <t>10/8 Giuseppe Court, Coconut Grove, NT 0810</t>
  </si>
  <si>
    <t>10/8 Giuseppe Court</t>
  </si>
  <si>
    <t>Villa</t>
  </si>
  <si>
    <t>Offers above $399,000</t>
  </si>
  <si>
    <t>11/11 Geranium Street, The Gardens, NT 0820</t>
  </si>
  <si>
    <t>11/11 Geranium Street</t>
  </si>
  <si>
    <t>283mВІ</t>
  </si>
  <si>
    <t>$735,000</t>
  </si>
  <si>
    <t>9/38 Gardens Hill Crescent, The Gardens, NT 0820</t>
  </si>
  <si>
    <t>9/38 Gardens Hill Crescent</t>
  </si>
  <si>
    <t>9.71ha</t>
  </si>
  <si>
    <t>Australian Home Partners</t>
  </si>
  <si>
    <t>$975,000</t>
  </si>
  <si>
    <t>705 Bees Creek Road, Bees Creek, NT 0822</t>
  </si>
  <si>
    <t>705 Bees Creek Road</t>
  </si>
  <si>
    <t>11/41 Progress Drive, Nightcliff, NT 0810</t>
  </si>
  <si>
    <t>11/41 Progress Drive</t>
  </si>
  <si>
    <t>969mВІ</t>
  </si>
  <si>
    <t>48 Chrisp Street, Rapid Creek, NT 0810</t>
  </si>
  <si>
    <t>48 Chrisp Street</t>
  </si>
  <si>
    <t>762mВІ</t>
  </si>
  <si>
    <t>Auction Wednesday 1st of June 2022</t>
  </si>
  <si>
    <t>14 Porter Street, Ludmilla, NT 0820</t>
  </si>
  <si>
    <t>14 Porter Street</t>
  </si>
  <si>
    <t>Offers over $725,000</t>
  </si>
  <si>
    <t>10 Thomson Street, Durack, NT 0830</t>
  </si>
  <si>
    <t>10 Thomson Street</t>
  </si>
  <si>
    <t>30 Dillon Circuit, Gray, NT 0830</t>
  </si>
  <si>
    <t>30 Dillon Circuit</t>
  </si>
  <si>
    <t>123mВІ</t>
  </si>
  <si>
    <t>8 Lillian Court, Driver, NT 0830</t>
  </si>
  <si>
    <t>8 Lillian Court</t>
  </si>
  <si>
    <t>953mВІ</t>
  </si>
  <si>
    <t>30 Brinkin Terrace, Brinkin, NT 0810</t>
  </si>
  <si>
    <t>30 Brinkin Terrace</t>
  </si>
  <si>
    <t>Brinkin</t>
  </si>
  <si>
    <t>$610,000</t>
  </si>
  <si>
    <t>26 Flinders Street, Johnston, NT 0832</t>
  </si>
  <si>
    <t>26 Flinders Street</t>
  </si>
  <si>
    <t>11 Bloodwood Street, Zuccoli, NT 0832</t>
  </si>
  <si>
    <t>11 Bloodwood Street</t>
  </si>
  <si>
    <t>652mВІ</t>
  </si>
  <si>
    <t>Current Bid $500,000</t>
  </si>
  <si>
    <t>25 La Pira Circuit, Rosebery, NT 0832</t>
  </si>
  <si>
    <t>25 La Pira Circuit</t>
  </si>
  <si>
    <t>785mВІ</t>
  </si>
  <si>
    <t>PRICE GUIDE $480,000</t>
  </si>
  <si>
    <t>1 Camelion Court, Gray, NT 0830</t>
  </si>
  <si>
    <t>1 Camelion Court</t>
  </si>
  <si>
    <t>882mВІ</t>
  </si>
  <si>
    <t>Home Zone NT - DARWIN</t>
  </si>
  <si>
    <t>60 McInnis Circuit, Driver, NT 0830</t>
  </si>
  <si>
    <t>60 McInnis Circuit</t>
  </si>
  <si>
    <t>21 Charles Street, Stuart Park, NT 0820</t>
  </si>
  <si>
    <t>21 Charles Street</t>
  </si>
  <si>
    <t>948mВІ</t>
  </si>
  <si>
    <t>Price Guide: $520,000 - $550,000</t>
  </si>
  <si>
    <t>7 Greer Court, Driver, NT 0830</t>
  </si>
  <si>
    <t>7 Greer Court</t>
  </si>
  <si>
    <t>Offers Over $620,000</t>
  </si>
  <si>
    <t>15/148 Smith Street, Larrakeyah, NT 0820</t>
  </si>
  <si>
    <t>15/148 Smith Street</t>
  </si>
  <si>
    <t>126mВІ</t>
  </si>
  <si>
    <t>44 Woodroffe Avenue, Woodroffe, NT 0830</t>
  </si>
  <si>
    <t>44 Woodroffe Avenue</t>
  </si>
  <si>
    <t>185mВІ</t>
  </si>
  <si>
    <t>13/1 Michie Court, Bayview, NT 0820</t>
  </si>
  <si>
    <t>13/1 Michie Court</t>
  </si>
  <si>
    <t>214 Farrar Boulevard, Johnston, NT 0832</t>
  </si>
  <si>
    <t>214 Farrar Boulevard</t>
  </si>
  <si>
    <t>1/144 Casuarina Drive, Nightcliff, NT 0810</t>
  </si>
  <si>
    <t>1/144 Casuarina Drive</t>
  </si>
  <si>
    <t>4 Shortrede Court, Woodroffe, NT 0830</t>
  </si>
  <si>
    <t>4 Shortrede Court</t>
  </si>
  <si>
    <t>147mВІ</t>
  </si>
  <si>
    <t>421mВІ</t>
  </si>
  <si>
    <t>86 Sundew Circuit, Zuccoli, NT 0832</t>
  </si>
  <si>
    <t>86 Sundew Circuit</t>
  </si>
  <si>
    <t>2,510mВІ</t>
  </si>
  <si>
    <t>Abode Property Management Pty Ltd - PINELANDS</t>
  </si>
  <si>
    <t>5 Crowson Close, Durack, NT 0830</t>
  </si>
  <si>
    <t>5 Crowson Close</t>
  </si>
  <si>
    <t>802mВІ</t>
  </si>
  <si>
    <t>Approved Real Estate (NT) - PALMERSTON CITY</t>
  </si>
  <si>
    <t>6 Everest Court, Woodroffe, NT 0830</t>
  </si>
  <si>
    <t>6 Everest Court</t>
  </si>
  <si>
    <t>612mВІ</t>
  </si>
  <si>
    <t>$1,490,000</t>
  </si>
  <si>
    <t>23 Cullen Bay Crescent, Larrakeyah, NT 0820</t>
  </si>
  <si>
    <t>23 Cullen Bay Crescent</t>
  </si>
  <si>
    <t>1,530mВІ</t>
  </si>
  <si>
    <t>2 Coucal Court, Leanyer, NT 0812</t>
  </si>
  <si>
    <t>2 Coucal Court</t>
  </si>
  <si>
    <t>$292,000</t>
  </si>
  <si>
    <t>5/56 Kalymnos Drive, Karama, NT 0812</t>
  </si>
  <si>
    <t>5/56 Kalymnos Drive</t>
  </si>
  <si>
    <t>50 Crosby St, Zuccoli, NT 0832</t>
  </si>
  <si>
    <t>50 Crosby St</t>
  </si>
  <si>
    <t>210mВІ</t>
  </si>
  <si>
    <t>3 Rigel Court, Woodroffe, NT 0830</t>
  </si>
  <si>
    <t>3 Rigel Court</t>
  </si>
  <si>
    <t>397/12 Salonika Street, Parap, NT 0820</t>
  </si>
  <si>
    <t>397/12 Salonika Street</t>
  </si>
  <si>
    <t>857mВІ</t>
  </si>
  <si>
    <t>$520,000</t>
  </si>
  <si>
    <t>16 Callie Court, Rosebery, NT 0832</t>
  </si>
  <si>
    <t>16 Callie Court</t>
  </si>
  <si>
    <t>107mВІ</t>
  </si>
  <si>
    <t>Offers over 295,000</t>
  </si>
  <si>
    <t>7/19 Francis Street, Millner, NT 0810</t>
  </si>
  <si>
    <t>7/19 Francis Street</t>
  </si>
  <si>
    <t>1,110mВІ</t>
  </si>
  <si>
    <t>Offers over $820,000</t>
  </si>
  <si>
    <t>25 Henry Street, Stuart Park, NT 0820</t>
  </si>
  <si>
    <t>25 Henry Street</t>
  </si>
  <si>
    <t>352mВІ</t>
  </si>
  <si>
    <t>Offers over $460,000</t>
  </si>
  <si>
    <t>2/10 Davis Court, Rosebery, NT 0832</t>
  </si>
  <si>
    <t>2/10 Davis Court</t>
  </si>
  <si>
    <t>15 Kintore Place, Gunn, NT 0832</t>
  </si>
  <si>
    <t>15 Kintore Place</t>
  </si>
  <si>
    <t>1,038mВІ</t>
  </si>
  <si>
    <t>$220,000</t>
  </si>
  <si>
    <t>16/57 Aralia Street, Nightcliff, NT 0810</t>
  </si>
  <si>
    <t>16/57 Aralia Street</t>
  </si>
  <si>
    <t>632mВІ</t>
  </si>
  <si>
    <t>$575,000</t>
  </si>
  <si>
    <t>59 Phoenix Circuit, Durack, NT 0830</t>
  </si>
  <si>
    <t>59 Phoenix Circuit</t>
  </si>
  <si>
    <t>116mВІ</t>
  </si>
  <si>
    <t>4/16 Hakea Street, Nightcliff, NT 0810</t>
  </si>
  <si>
    <t>4/16 Hakea Street</t>
  </si>
  <si>
    <t>798mВІ</t>
  </si>
  <si>
    <t>18 Tanami Court, Rosebery, NT 0832</t>
  </si>
  <si>
    <t>18 Tanami Court</t>
  </si>
  <si>
    <t>$349,000</t>
  </si>
  <si>
    <t>91/16 Hudson Fysh, Parap, NT 0820</t>
  </si>
  <si>
    <t>91/16 Hudson Fysh</t>
  </si>
  <si>
    <t>139mВІ</t>
  </si>
  <si>
    <t>780mВІ</t>
  </si>
  <si>
    <t>$389000</t>
  </si>
  <si>
    <t>7 Mahony Circuit, Driver, NT 0830</t>
  </si>
  <si>
    <t>7 Mahony Circuit</t>
  </si>
  <si>
    <t>836mВІ</t>
  </si>
  <si>
    <t>JUST LIKE THAT: UNDER CONTRACT PRIOR TO AUCTION</t>
  </si>
  <si>
    <t>13 Martina Street, Wanguri, NT 0810</t>
  </si>
  <si>
    <t>13 Martina Street</t>
  </si>
  <si>
    <t>233mВІ</t>
  </si>
  <si>
    <t>12 Deane Crescent, Rosebery, NT 0832</t>
  </si>
  <si>
    <t>12 Deane Crescent</t>
  </si>
  <si>
    <t>8,150mВІ</t>
  </si>
  <si>
    <t>15 Sittella Road, Howard Springs, NT 0835</t>
  </si>
  <si>
    <t>15 Sittella Road</t>
  </si>
  <si>
    <t>557mВІ</t>
  </si>
  <si>
    <t>Active Realty - NT</t>
  </si>
  <si>
    <t>OFFERS OVER $760,000</t>
  </si>
  <si>
    <t>8 Thorne street, Muirhead, NT 0810</t>
  </si>
  <si>
    <t>8 Thorne street</t>
  </si>
  <si>
    <t>08 8985 19 28</t>
  </si>
  <si>
    <t>356/12 Salonika Street, Parap, NT 0820</t>
  </si>
  <si>
    <t>356/12 Salonika Street</t>
  </si>
  <si>
    <t>14 Haydon Street, Rosebery, NT 0832</t>
  </si>
  <si>
    <t>14 Haydon Street</t>
  </si>
  <si>
    <t>742mВІ</t>
  </si>
  <si>
    <t>$630,000</t>
  </si>
  <si>
    <t>3 Termansen Street, Moil, NT 0810</t>
  </si>
  <si>
    <t>3 Termansen Street</t>
  </si>
  <si>
    <t>Moil</t>
  </si>
  <si>
    <t>2,170mВІ</t>
  </si>
  <si>
    <t>14 Orchard Road, Coconut Grove, NT 0810</t>
  </si>
  <si>
    <t>14 Orchard Road</t>
  </si>
  <si>
    <t>165mВІ</t>
  </si>
  <si>
    <t>8/8 Duke Street, Stuart Park, NT 0820</t>
  </si>
  <si>
    <t>8/8 Duke Street</t>
  </si>
  <si>
    <t>715mВІ</t>
  </si>
  <si>
    <t>14 Kilian Crescent, Jingili, NT 0810</t>
  </si>
  <si>
    <t>14 Kilian Crescent</t>
  </si>
  <si>
    <t>$300,000</t>
  </si>
  <si>
    <t>5/9 Donaldson Court, Karama, NT 0812</t>
  </si>
  <si>
    <t>5/9 Donaldson Court</t>
  </si>
  <si>
    <t>Offers Over $300,000</t>
  </si>
  <si>
    <t>11/75 Aralia Street, Rapid Creek, NT 0810</t>
  </si>
  <si>
    <t>11/75 Aralia Street</t>
  </si>
  <si>
    <t>95mВІ</t>
  </si>
  <si>
    <t>Offers over $220,000</t>
  </si>
  <si>
    <t>21/42-46 Calytrix Road, Karama, NT 0812</t>
  </si>
  <si>
    <t>21/42-46 Calytrix Road</t>
  </si>
  <si>
    <t>7/4 Grassland Crescent, Leanyer, NT 0812</t>
  </si>
  <si>
    <t>7/4 Grassland Crescent</t>
  </si>
  <si>
    <t>640mВІ</t>
  </si>
  <si>
    <t>21 Nathan Court, Gunn, NT 0832</t>
  </si>
  <si>
    <t>21 Nathan Court</t>
  </si>
  <si>
    <t>266mВІ</t>
  </si>
  <si>
    <t>1,030mВІ</t>
  </si>
  <si>
    <t>Offers over $799,000</t>
  </si>
  <si>
    <t>160 Lind Road, Johnston, NT 0832</t>
  </si>
  <si>
    <t>160 Lind Road</t>
  </si>
  <si>
    <t>827mВІ</t>
  </si>
  <si>
    <t>34 Kestrel Circuit, Wulagi, NT 0812</t>
  </si>
  <si>
    <t>34 Kestrel Circuit</t>
  </si>
  <si>
    <t>812mВІ</t>
  </si>
  <si>
    <t>8 Juma Place, Rosebery, NT 0832</t>
  </si>
  <si>
    <t>8 Juma Place</t>
  </si>
  <si>
    <t>8.09ha</t>
  </si>
  <si>
    <t>PRICE GUIDE $525,000</t>
  </si>
  <si>
    <t>620 Strangways Road, Humpty Doo, NT 0836</t>
  </si>
  <si>
    <t>620 Strangways Road</t>
  </si>
  <si>
    <t>38 Zenith Crt, Woodroffe, NT 0830</t>
  </si>
  <si>
    <t>38 Zenith Crt</t>
  </si>
  <si>
    <t>13 Vashon St, Leanyer, NT 0812</t>
  </si>
  <si>
    <t>13 Vashon St</t>
  </si>
  <si>
    <t>651mВІ</t>
  </si>
  <si>
    <t>$860,000</t>
  </si>
  <si>
    <t>23 Garner Street, Berrimah, NT 0828</t>
  </si>
  <si>
    <t>23 Garner Street</t>
  </si>
  <si>
    <t>Berrimah</t>
  </si>
  <si>
    <t>782mВІ</t>
  </si>
  <si>
    <t>Accepting Offers Between $275,000 - $295,000</t>
  </si>
  <si>
    <t>53 Kakadu Parade, Gunn, NT 0832</t>
  </si>
  <si>
    <t>53 Kakadu Parade</t>
  </si>
  <si>
    <t>188mВІ</t>
  </si>
  <si>
    <t>701mВІ</t>
  </si>
  <si>
    <t>10 Conway Street, Gunn, NT 0832</t>
  </si>
  <si>
    <t>10 Conway Street</t>
  </si>
  <si>
    <t>Offers over $675,000</t>
  </si>
  <si>
    <t>2/7 Damirrinda Street, Lyons, NT 0810</t>
  </si>
  <si>
    <t>2/7 Damirrinda Street</t>
  </si>
  <si>
    <t>32 Bagshaw Crescent, Gray, NT 0830</t>
  </si>
  <si>
    <t>32 Bagshaw Crescent</t>
  </si>
  <si>
    <t>465mВІ</t>
  </si>
  <si>
    <t>Milgate Real Estate - Cullen Bay</t>
  </si>
  <si>
    <t>offers over $1,250,000</t>
  </si>
  <si>
    <t>4/130 East Pt Rd, Fannie Bay, NT 0820</t>
  </si>
  <si>
    <t>4/130 East Pt Rd</t>
  </si>
  <si>
    <t>625mВІ</t>
  </si>
  <si>
    <t>$1,200,000</t>
  </si>
  <si>
    <t>36 Jacksonia Circuit, Nightcliff, NT 0810</t>
  </si>
  <si>
    <t>36 Jacksonia Circuit</t>
  </si>
  <si>
    <t>700mВІ</t>
  </si>
  <si>
    <t>Offers over $850,000</t>
  </si>
  <si>
    <t>36 Fanning Drive, Bayview, NT 0820</t>
  </si>
  <si>
    <t>36 Fanning Drive</t>
  </si>
  <si>
    <t>177mВІ</t>
  </si>
  <si>
    <t>62/6 Wright Crescent, Gray, NT 0830</t>
  </si>
  <si>
    <t>62/6 Wright Crescent</t>
  </si>
  <si>
    <t>1/9 Hickory Street, Nightcliff, NT 0810</t>
  </si>
  <si>
    <t>1/9 Hickory Street</t>
  </si>
  <si>
    <t>44 Freshwater Road, Jingili, NT 0810</t>
  </si>
  <si>
    <t>44 Freshwater Road</t>
  </si>
  <si>
    <t>8/3 Eden Street, Stuart Park, NT 0820</t>
  </si>
  <si>
    <t>8/3 Eden Street</t>
  </si>
  <si>
    <t>11/3 Eden Street, Stuart Park, NT 0820</t>
  </si>
  <si>
    <t>11/3 Eden Street</t>
  </si>
  <si>
    <t>2/10 Musgrave Crescent, Coconut Grove, NT 0810</t>
  </si>
  <si>
    <t>2/10 Musgrave Crescent</t>
  </si>
  <si>
    <t>254mВІ</t>
  </si>
  <si>
    <t>603mВІ</t>
  </si>
  <si>
    <t>PRICE GUIDE $735,000</t>
  </si>
  <si>
    <t>9 Katherine Close, Gunn, NT 0832</t>
  </si>
  <si>
    <t>9 Katherine Close</t>
  </si>
  <si>
    <t>2/49 Bridge Street, Muirhead, NT 0810</t>
  </si>
  <si>
    <t>2/49 Bridge Street</t>
  </si>
  <si>
    <t>4,008mВІ</t>
  </si>
  <si>
    <t>Intrapac - Mirawood</t>
  </si>
  <si>
    <t>Lot 36, Boulter Road, Berrimah, NT 0828</t>
  </si>
  <si>
    <t>Lot 36, Boulter Road</t>
  </si>
  <si>
    <t>803mВІ</t>
  </si>
  <si>
    <t>$355,700</t>
  </si>
  <si>
    <t>Lot 27, Boulter Road, Berrimah, NT 0828</t>
  </si>
  <si>
    <t>Lot 27, Boulter Road</t>
  </si>
  <si>
    <t>Lot 25, 1 Boulter Road, Berrimah, NT 0828</t>
  </si>
  <si>
    <t>Lot 25, 1 Boulter Road</t>
  </si>
  <si>
    <t>$359,000</t>
  </si>
  <si>
    <t>Lot 24, 1 Boulter Road, Berrimah, NT 0828</t>
  </si>
  <si>
    <t>Lot 24, 1 Boulter Road</t>
  </si>
  <si>
    <t>875mВІ</t>
  </si>
  <si>
    <t>$370,990</t>
  </si>
  <si>
    <t>Lot 22, 1 Boulter Road, Berrimah, NT 0828</t>
  </si>
  <si>
    <t>Lot 22, 1 Boulter Road</t>
  </si>
  <si>
    <t>8/2 Ostermann Street, Coconut Grove, NT 0810</t>
  </si>
  <si>
    <t>8/2 Ostermann Street</t>
  </si>
  <si>
    <t>1,000mВІ</t>
  </si>
  <si>
    <t>16 Chipmunk Court LOT 11777, Zuccoli, NT 0832</t>
  </si>
  <si>
    <t>16 Chipmunk Court LOT 11777</t>
  </si>
  <si>
    <t>Offers over $700,000</t>
  </si>
  <si>
    <t>2/17 Gardens Hill Crescent, The Gardens, NT 0820</t>
  </si>
  <si>
    <t>2/17 Gardens Hill Crescent</t>
  </si>
  <si>
    <t>$729,000 DHA lease $934 pwk</t>
  </si>
  <si>
    <t>1/7 Latrobe Street, Bayview, NT 0820</t>
  </si>
  <si>
    <t>1/7 Latrobe Street</t>
  </si>
  <si>
    <t>310mВІ</t>
  </si>
  <si>
    <t>$620,000</t>
  </si>
  <si>
    <t>42 Malay Road, Wagaman, NT 0810</t>
  </si>
  <si>
    <t>42 Malay Road</t>
  </si>
  <si>
    <t>1,370mВІ</t>
  </si>
  <si>
    <t>PRICE GUIDE $1,100,000</t>
  </si>
  <si>
    <t>36 Murrabibbi Street, Leanyer, NT 0812</t>
  </si>
  <si>
    <t>36 Murrabibbi Street</t>
  </si>
  <si>
    <t>29 Camm Street, Johnston, NT 0832</t>
  </si>
  <si>
    <t>29 Camm Street</t>
  </si>
  <si>
    <t>$595,000</t>
  </si>
  <si>
    <t>17 Copperfield Crescent, Anula, NT 0812</t>
  </si>
  <si>
    <t>17 Copperfield Crescent</t>
  </si>
  <si>
    <t>3/93 Dwyer Circuit, Driver, NT 0830</t>
  </si>
  <si>
    <t>3/93 Dwyer Circuit</t>
  </si>
  <si>
    <t>48 Mistletoe Circuit, Karama, NT 0812</t>
  </si>
  <si>
    <t>48 Mistletoe Circuit</t>
  </si>
  <si>
    <t>354mВІ</t>
  </si>
  <si>
    <t>2/19 Grassland Crescent, Leanyer, NT 0812</t>
  </si>
  <si>
    <t>2/19 Grassland Crescent</t>
  </si>
  <si>
    <t>532mВІ</t>
  </si>
  <si>
    <t>Offers Over $859,000</t>
  </si>
  <si>
    <t>1 Trochus Crescent, Woolner, NT 0820</t>
  </si>
  <si>
    <t>1 Trochus Crescent</t>
  </si>
  <si>
    <t>1020 Goode Road, Humpty Doo, NT 0836</t>
  </si>
  <si>
    <t>1020 Goode Road</t>
  </si>
  <si>
    <t>837mВІ</t>
  </si>
  <si>
    <t>OFFERS OVER $800,000</t>
  </si>
  <si>
    <t>8 Kieran Street, Bellamack, NT 0832</t>
  </si>
  <si>
    <t>8 Kieran Street</t>
  </si>
  <si>
    <t>2/21 Airlie Circuit, Brinkin, NT 0810</t>
  </si>
  <si>
    <t>2/21 Airlie Circuit</t>
  </si>
  <si>
    <t>$450 000</t>
  </si>
  <si>
    <t>19 Kestrel Circuit, Wulagi, NT 0812</t>
  </si>
  <si>
    <t>19 Kestrel Circuit</t>
  </si>
  <si>
    <t>Offers from mid $800's</t>
  </si>
  <si>
    <t>13 Rossiter Street, Rapid Creek, NT 0810</t>
  </si>
  <si>
    <t>13 Rossiter Street</t>
  </si>
  <si>
    <t>Mid $500,000 ono</t>
  </si>
  <si>
    <t>55 Honeysuckle Road, Herbert, NT 0836</t>
  </si>
  <si>
    <t>55 Honeysuckle Road</t>
  </si>
  <si>
    <t>368mВІ</t>
  </si>
  <si>
    <t>Offers Over $600,000</t>
  </si>
  <si>
    <t>31 Halkitis Court, Coconut Grove, NT 0810</t>
  </si>
  <si>
    <t>31 Halkitis Court</t>
  </si>
  <si>
    <t>11 Lind Road, Johnston, NT 0832</t>
  </si>
  <si>
    <t>11 Lind Road</t>
  </si>
  <si>
    <t>1/88 Dwyer Circuit, Driver, NT 0830</t>
  </si>
  <si>
    <t>1/88 Dwyer Circuit</t>
  </si>
  <si>
    <t>8/9 Belle Place, Millner, NT 0810</t>
  </si>
  <si>
    <t>8/9 Belle Place</t>
  </si>
  <si>
    <t>4/40 Gardens Hill Crescent, The Gardens, NT 0820</t>
  </si>
  <si>
    <t>4/40 Gardens Hill Crescent</t>
  </si>
  <si>
    <t>Offers over $550,000</t>
  </si>
  <si>
    <t>23 Thompson Crescent, Moil, NT 0810</t>
  </si>
  <si>
    <t>23 Thompson Crescent</t>
  </si>
  <si>
    <t>170mВІ</t>
  </si>
  <si>
    <t>481mВІ</t>
  </si>
  <si>
    <t>3 Luxmore Court, Durack, NT 0830</t>
  </si>
  <si>
    <t>3 Luxmore Court</t>
  </si>
  <si>
    <t>PRICE GUIDE $209,000</t>
  </si>
  <si>
    <t>1/37 Lorna Lim Terrace, Driver, NT 0830</t>
  </si>
  <si>
    <t>1/37 Lorna Lim Terrace</t>
  </si>
  <si>
    <t>106mВІ</t>
  </si>
  <si>
    <t>Offers over $370,000</t>
  </si>
  <si>
    <t>6/75 Aralia Street, Rapid Creek, NT 0810</t>
  </si>
  <si>
    <t>6/75 Aralia Street</t>
  </si>
  <si>
    <t>Offers Over $290,000</t>
  </si>
  <si>
    <t>7/174 Casuarina Drive, Nightcliff, NT 0810</t>
  </si>
  <si>
    <t>7/174 Casuarina Drive</t>
  </si>
  <si>
    <t>Offers over $630,000</t>
  </si>
  <si>
    <t>104mВІ</t>
  </si>
  <si>
    <t>22/408 Trower Road, Tiwi, NT 0810</t>
  </si>
  <si>
    <t>22/408 Trower Road</t>
  </si>
  <si>
    <t>$316,000</t>
  </si>
  <si>
    <t>12/13 Coronation Drive, Stuart Park, NT 0820</t>
  </si>
  <si>
    <t>12/13 Coronation Drive</t>
  </si>
  <si>
    <t>16mВІ</t>
  </si>
  <si>
    <t>$115,000</t>
  </si>
  <si>
    <t>17/52 Gregory Street, Parap, NT 0820</t>
  </si>
  <si>
    <t>17/52 Gregory Street</t>
  </si>
  <si>
    <t>9/3 Queen Street, Stuart Park, NT 0820</t>
  </si>
  <si>
    <t>9/3 Queen Street</t>
  </si>
  <si>
    <t>6 Falco Court, Zuccoli, NT 0832</t>
  </si>
  <si>
    <t>6 Falco Court</t>
  </si>
  <si>
    <t>$1,400,000</t>
  </si>
  <si>
    <t>37 Secrett Road, Knuckey Lagoon, NT 0828</t>
  </si>
  <si>
    <t>37 Secrett Road</t>
  </si>
  <si>
    <t>Knuckey Lagoon</t>
  </si>
  <si>
    <t>2/14 Duwun Road, Rosebery, NT 0832</t>
  </si>
  <si>
    <t>2/14 Duwun Road</t>
  </si>
  <si>
    <t>659mВІ</t>
  </si>
  <si>
    <t>9 Philpott Street, Muirhead, NT 0810</t>
  </si>
  <si>
    <t>9 Philpott Street</t>
  </si>
  <si>
    <t>$418,000</t>
  </si>
  <si>
    <t>4/16 Omeo Street, Brinkin, NT 0810</t>
  </si>
  <si>
    <t>4/16 Omeo Street</t>
  </si>
  <si>
    <t>35 17 Geranium Street, The Gardens, NT 0820</t>
  </si>
  <si>
    <t>35 17 Geranium Street</t>
  </si>
  <si>
    <t>OFFERS OVER $780,000</t>
  </si>
  <si>
    <t>1 Diamond Way, Durack, NT 0830</t>
  </si>
  <si>
    <t>1 Diamond Way</t>
  </si>
  <si>
    <t>13.35ha</t>
  </si>
  <si>
    <t>$460,000 ONO</t>
  </si>
  <si>
    <t>15 Jefferis Road, Humpty Doo, NT 0836</t>
  </si>
  <si>
    <t>15 Jefferis Road</t>
  </si>
  <si>
    <t>$410,000</t>
  </si>
  <si>
    <t>22/73 Progress Drive, Nightcliff, NT 0810</t>
  </si>
  <si>
    <t>22/73 Progress Drive</t>
  </si>
  <si>
    <t>629mВІ</t>
  </si>
  <si>
    <t xml:space="preserve">Property Portfolio Sales - East Brisbane </t>
  </si>
  <si>
    <t>$819,000</t>
  </si>
  <si>
    <t>75 Eucalyptus Road, Herbert, NT 0836</t>
  </si>
  <si>
    <t>75 Eucalyptus Road</t>
  </si>
  <si>
    <t>7 Wescombe Court, Malak, NT 0812</t>
  </si>
  <si>
    <t>7 Wescombe Court</t>
  </si>
  <si>
    <t>29 Waters Street, Rapid Creek, NT 0810</t>
  </si>
  <si>
    <t>29 Waters Street</t>
  </si>
  <si>
    <t>REDUCED to SELL!!!</t>
  </si>
  <si>
    <t>1171 Girraween Road, Herbert, NT 0836</t>
  </si>
  <si>
    <t>1171 Girraween Road</t>
  </si>
  <si>
    <t>844mВІ</t>
  </si>
  <si>
    <t>OFFERS OVER $695k</t>
  </si>
  <si>
    <t>13 Thrush Court, Wulagi, NT 0812</t>
  </si>
  <si>
    <t>13 Thrush Court</t>
  </si>
  <si>
    <t>$339,000 +</t>
  </si>
  <si>
    <t>10/7 Mueller Road AKA 10/50 Abbott Crescent, Malak, NT 0812</t>
  </si>
  <si>
    <t>10/7 Mueller Road AKA 10/50 Abbott Crescent</t>
  </si>
  <si>
    <t>134mВІ</t>
  </si>
  <si>
    <t>12/4 Elsey Street, Parap, NT 0820</t>
  </si>
  <si>
    <t>12/4 Elsey Street</t>
  </si>
  <si>
    <t>355mВІ</t>
  </si>
  <si>
    <t>3/75 Hutchison Terrace, Bakewell, NT 0832</t>
  </si>
  <si>
    <t>3/75 Hutchison Terrace</t>
  </si>
  <si>
    <t>NEW PRICE $430,000</t>
  </si>
  <si>
    <t>3/11 Houston Street, Larrakeyah, NT 0820</t>
  </si>
  <si>
    <t>3/11 Houston Street</t>
  </si>
  <si>
    <t>1/11 Airlie Circuit, Brinkin, NT 0810</t>
  </si>
  <si>
    <t>1/11 Airlie Circuit</t>
  </si>
  <si>
    <t>4/12 Fitzmaurice Drive, Leanyer, NT 0812</t>
  </si>
  <si>
    <t>4/12 Fitzmaurice Drive</t>
  </si>
  <si>
    <t>750mВІ</t>
  </si>
  <si>
    <t>$540,000</t>
  </si>
  <si>
    <t>39 Annaburroo Cr, Tiwi, NT 0810</t>
  </si>
  <si>
    <t>39 Annaburroo Cr</t>
  </si>
  <si>
    <t>1/13 Somerville Gardens, Parap, NT 0820</t>
  </si>
  <si>
    <t>1/13 Somerville Gardens</t>
  </si>
  <si>
    <t>1 Mistletoe Circuit, Karama, NT 0812</t>
  </si>
  <si>
    <t>1 Mistletoe Circuit</t>
  </si>
  <si>
    <t>497mВІ</t>
  </si>
  <si>
    <t>PRICE GUIDE $830,000</t>
  </si>
  <si>
    <t>2/6 Pope Place, Bayview, NT 0820</t>
  </si>
  <si>
    <t>2/6 Pope Place</t>
  </si>
  <si>
    <t>412mВІ</t>
  </si>
  <si>
    <t>JUST LIKE THAT: UNDER CONTRACT</t>
  </si>
  <si>
    <t>7 Kangaroo Street, Zuccoli, NT 0832</t>
  </si>
  <si>
    <t>7 Kangaroo Street</t>
  </si>
  <si>
    <t>$375,000</t>
  </si>
  <si>
    <t>5/5 Manila Place, Woolner, NT 0820</t>
  </si>
  <si>
    <t>5/5 Manila Place</t>
  </si>
  <si>
    <t>690mВІ</t>
  </si>
  <si>
    <t>3 Uluru Way, Gunn, NT 0832</t>
  </si>
  <si>
    <t>3 Uluru Way</t>
  </si>
  <si>
    <t>$515,000</t>
  </si>
  <si>
    <t>64 Forrest Parade, Bakewell, NT 0832</t>
  </si>
  <si>
    <t>64 Forrest Parade</t>
  </si>
  <si>
    <t>8/41 Bermingham Crescent, Bayview, NT 0820</t>
  </si>
  <si>
    <t>8/41 Bermingham Crescent</t>
  </si>
  <si>
    <t>Offers over $345,000</t>
  </si>
  <si>
    <t>11/31 Mannikan Court, Bakewell, NT 0832</t>
  </si>
  <si>
    <t>11/31 Mannikan Court</t>
  </si>
  <si>
    <t>OFFERS OVER $505,000</t>
  </si>
  <si>
    <t>5 Mills street, Millner, NT 0810</t>
  </si>
  <si>
    <t>5 Mills street</t>
  </si>
  <si>
    <t>1/284 Casuarina Dve, Rapid Creek, NT 0810</t>
  </si>
  <si>
    <t>1/284 Casuarina Dve</t>
  </si>
  <si>
    <t>11 Leung Court, Millner, NT 0810</t>
  </si>
  <si>
    <t>11 Leung Court</t>
  </si>
  <si>
    <t>1,550mВІ</t>
  </si>
  <si>
    <t>$670,000 Negotiable</t>
  </si>
  <si>
    <t>4 Fellows Road, Howard Springs, NT 0835</t>
  </si>
  <si>
    <t>4 Fellows Road</t>
  </si>
  <si>
    <t>145mВІ</t>
  </si>
  <si>
    <t>85 Forest Drive, Humpty Doo, NT 0836</t>
  </si>
  <si>
    <t>85 Forest Drive</t>
  </si>
  <si>
    <t>198 Farrar Boulevard, Johnston, NT 0832</t>
  </si>
  <si>
    <t>198 Farrar Boulevard</t>
  </si>
  <si>
    <t>13/13 May Street, Ludmilla, NT 0820</t>
  </si>
  <si>
    <t>13/13 May Street</t>
  </si>
  <si>
    <t>37/48 Sabine Road, Millner, NT 0810</t>
  </si>
  <si>
    <t>37/48 Sabine Road</t>
  </si>
  <si>
    <t>194mВІ</t>
  </si>
  <si>
    <t>$225,000</t>
  </si>
  <si>
    <t>21/79 Forrest Pde, Bakewell, NT 0832</t>
  </si>
  <si>
    <t>21/79 Forrest Pde</t>
  </si>
  <si>
    <t>$548,000</t>
  </si>
  <si>
    <t>66 Noltenius Circuit, Gray, NT 0830</t>
  </si>
  <si>
    <t>66 Noltenius Circuit</t>
  </si>
  <si>
    <t>OFFERS OVER 399,000</t>
  </si>
  <si>
    <t>56 Melastoma Drive, Moulden, NT 0830</t>
  </si>
  <si>
    <t>56 Melastoma Drive</t>
  </si>
  <si>
    <t>199mВІ</t>
  </si>
  <si>
    <t>PRICE GUIDE $445,000</t>
  </si>
  <si>
    <t>2/35 Ellengowan Drive, Brinkin, NT 0810</t>
  </si>
  <si>
    <t>2/35 Ellengowan Drive</t>
  </si>
  <si>
    <t>34 Canonbury Circuit, Driver, NT 0830</t>
  </si>
  <si>
    <t>34 Canonbury Circuit</t>
  </si>
  <si>
    <t>2/73  Woodroffe Avenue, Woodroffe, NT 0830</t>
  </si>
  <si>
    <t>2/73  Woodroffe Avenue</t>
  </si>
  <si>
    <t>296mВІ</t>
  </si>
  <si>
    <t>2/9 Firefly Court, Bakewell, NT 0832</t>
  </si>
  <si>
    <t>2/9 Firefly Court</t>
  </si>
  <si>
    <t>$950000 or nearest Offer</t>
  </si>
  <si>
    <t>25 Ormskirk Rd, Herbert, NT 0836</t>
  </si>
  <si>
    <t>25 Ormskirk Rd</t>
  </si>
  <si>
    <t>8 Milula Street, Lyons, NT 0810</t>
  </si>
  <si>
    <t>8 Milula Street</t>
  </si>
  <si>
    <t>PRICE GUIDE $646,000</t>
  </si>
  <si>
    <t>2/26 Demda Circuit, Lyons, NT 0810</t>
  </si>
  <si>
    <t>2/26 Demda Circuit</t>
  </si>
  <si>
    <t>735mВІ</t>
  </si>
  <si>
    <t>260 Forrest Parade, Bellamack, NT 0832</t>
  </si>
  <si>
    <t>260 Forrest Parade</t>
  </si>
  <si>
    <t>404mВІ</t>
  </si>
  <si>
    <t>Kassiou Constructions - HOWARD SPRINGS</t>
  </si>
  <si>
    <t>$510,000 each unit</t>
  </si>
  <si>
    <t>1 and 2/3 Deane Crescent, Rosebery, NT 0832</t>
  </si>
  <si>
    <t>1 and 2/3 Deane Crescent</t>
  </si>
  <si>
    <t>From $220,000</t>
  </si>
  <si>
    <t>81 Boulter Road, Berrimah, NT 0828</t>
  </si>
  <si>
    <t>81 Boulter Road</t>
  </si>
  <si>
    <t>$390,000</t>
  </si>
  <si>
    <t>3/5 Omeo Street, Brinkin, NT 0810</t>
  </si>
  <si>
    <t>3/5 Omeo Street</t>
  </si>
  <si>
    <t>Ray White - Darwin City</t>
  </si>
  <si>
    <t>64 Alawa Crescent, Alawa, NT 0810</t>
  </si>
  <si>
    <t>64 Alawa Crescent</t>
  </si>
  <si>
    <t>1 &amp; 2/11 Falco Court, Zuccoli, NT 0832</t>
  </si>
  <si>
    <t>1 &amp; 2/11 Falco Court</t>
  </si>
  <si>
    <t>505mВІ</t>
  </si>
  <si>
    <t>PRICE GUIDE $495,000</t>
  </si>
  <si>
    <t>2/14 Hannibal Crescent, Gray, NT 0830</t>
  </si>
  <si>
    <t>2/14 Hannibal Crescent</t>
  </si>
  <si>
    <t>11 Brunei Street, Johnston, NT 0832</t>
  </si>
  <si>
    <t>11 Brunei Street</t>
  </si>
  <si>
    <t>1005 Kentish Road, Berry Springs, NT 0838</t>
  </si>
  <si>
    <t>1005 Kentish Road</t>
  </si>
  <si>
    <t>967mВІ</t>
  </si>
  <si>
    <t>7 Lockwood Crt, Moulden, NT 0830</t>
  </si>
  <si>
    <t>7 Lockwood Crt</t>
  </si>
  <si>
    <t>77 Ryland Road, Rapid Creek, NT 0810</t>
  </si>
  <si>
    <t>77 Ryland Road</t>
  </si>
  <si>
    <t>332mВІ</t>
  </si>
  <si>
    <t>$555,000</t>
  </si>
  <si>
    <t>2/11 Chipmunk Court, Zuccoli, NT 0832</t>
  </si>
  <si>
    <t>2/11 Chipmunk Court</t>
  </si>
  <si>
    <t>$459,000</t>
  </si>
  <si>
    <t>29 Maurice Terrace, Bakewell, NT 0832</t>
  </si>
  <si>
    <t>29 Maurice Terrace</t>
  </si>
  <si>
    <t>1,2 &amp; 3/17 Bowrey Crescent, Farrar, NT 0830</t>
  </si>
  <si>
    <t>1,2 &amp; 3/17 Bowrey Crescent</t>
  </si>
  <si>
    <t>NEW PRICE $279,000</t>
  </si>
  <si>
    <t>19/55 Aralia Street, Nightcliff, NT 0810</t>
  </si>
  <si>
    <t>19/55 Aralia Street</t>
  </si>
  <si>
    <t>176mВІ</t>
  </si>
  <si>
    <t>433mВІ</t>
  </si>
  <si>
    <t>11 Illamurta Circuit, Gunn, NT 0832</t>
  </si>
  <si>
    <t>11 Illamurta Circuit</t>
  </si>
  <si>
    <t>636mВІ</t>
  </si>
  <si>
    <t>OFFERS OVER $530,000</t>
  </si>
  <si>
    <t>4 Hang Gong Avenue, Driver, NT 0830</t>
  </si>
  <si>
    <t>4 Hang Gong Avenue</t>
  </si>
  <si>
    <t>Offers Over $530,000</t>
  </si>
  <si>
    <t>3 Henderson Court, Driver, NT 0830</t>
  </si>
  <si>
    <t>3 Henderson Court</t>
  </si>
  <si>
    <t>2/38 Philip Street, Fannie Bay, NT 0820</t>
  </si>
  <si>
    <t>2/38 Philip Street</t>
  </si>
  <si>
    <t>166mВІ</t>
  </si>
  <si>
    <t>2/9 Drysdale Street, Parap, NT 0820</t>
  </si>
  <si>
    <t>2/9 Drysdale Street</t>
  </si>
  <si>
    <t>Sell My Property Now - Launceston</t>
  </si>
  <si>
    <t>$429000</t>
  </si>
  <si>
    <t>47 Schombacher Circuit, Moulden, NT 0830</t>
  </si>
  <si>
    <t>47 Schombacher Circuit</t>
  </si>
  <si>
    <t>2 Invar Court, Woodroffe, NT 0830</t>
  </si>
  <si>
    <t>2 Invar Court</t>
  </si>
  <si>
    <t>$389,000</t>
  </si>
  <si>
    <t>1304/4 Kurringal Crt, Fannie Bay, NT 0820</t>
  </si>
  <si>
    <t>1304/4 Kurringal Crt</t>
  </si>
  <si>
    <t>1,200mВІ</t>
  </si>
  <si>
    <t>7  Burnett Court, Driver, NT 0830</t>
  </si>
  <si>
    <t>7  Burnett Court</t>
  </si>
  <si>
    <t>McGees Property - Darwin</t>
  </si>
  <si>
    <t>$589,500</t>
  </si>
  <si>
    <t>6 Harcus Court, Malak, NT 0812</t>
  </si>
  <si>
    <t>6 Harcus Court</t>
  </si>
  <si>
    <t>14 Savage Close, Farrar, NT 0830</t>
  </si>
  <si>
    <t>14 Savage Close</t>
  </si>
  <si>
    <t>8 Carrara Court, Gunn, NT 0832</t>
  </si>
  <si>
    <t>8 Carrara Court</t>
  </si>
  <si>
    <t>209 Bastin Road, Howard Springs, NT 0835</t>
  </si>
  <si>
    <t>209 Bastin Road</t>
  </si>
  <si>
    <t>12/288 Casuarina Drive, Rapid Creek, NT 0810</t>
  </si>
  <si>
    <t>12/288 Casuarina Drive</t>
  </si>
  <si>
    <t>96mВІ</t>
  </si>
  <si>
    <t>15/68 Ryland Road, Millner, NT 0810</t>
  </si>
  <si>
    <t>15/68 Ryland Road</t>
  </si>
  <si>
    <t>59 Williams Road, Girraween, NT 0836</t>
  </si>
  <si>
    <t>59 Williams Road</t>
  </si>
  <si>
    <t>476mВІ</t>
  </si>
  <si>
    <t>10/260 Casuarina Drive, Nightcliff, NT 0810</t>
  </si>
  <si>
    <t>10/260 Casuarina Drive</t>
  </si>
  <si>
    <t>$165,000</t>
  </si>
  <si>
    <t>36/91 Aralia St, Rapid Creek, NT 0810</t>
  </si>
  <si>
    <t>36/91 Aralia St</t>
  </si>
  <si>
    <t>2,023mВІ</t>
  </si>
  <si>
    <t>$355,000</t>
  </si>
  <si>
    <t>40 Aldridge Street, Berry Springs, NT 0838</t>
  </si>
  <si>
    <t>40 Aldridge Street</t>
  </si>
  <si>
    <t>Offers over $399,000</t>
  </si>
  <si>
    <t>19 Mahony Circuit, Driver, NT 0830</t>
  </si>
  <si>
    <t>19 Mahony Circuit</t>
  </si>
  <si>
    <t>280mВІ</t>
  </si>
  <si>
    <t>67/17 May Street, Ludmilla, NT 0820</t>
  </si>
  <si>
    <t>67/17 May Street</t>
  </si>
  <si>
    <t>118mВІ</t>
  </si>
  <si>
    <t>PRICE GUIDE $330,000</t>
  </si>
  <si>
    <t>2/38 George Crescent, Fannie Bay, NT 0820</t>
  </si>
  <si>
    <t>2/38 George Crescent</t>
  </si>
  <si>
    <t>Offers invited $440,000</t>
  </si>
  <si>
    <t>1/108 Forrest Parade, Rosebery, NT 0832</t>
  </si>
  <si>
    <t>1/108 Forrest Parade</t>
  </si>
  <si>
    <t>229mВІ</t>
  </si>
  <si>
    <t>Price Guide: $650,000 - $700,000</t>
  </si>
  <si>
    <t>45 Damascene Crescent, Bellamack, NT 0832</t>
  </si>
  <si>
    <t>45 Damascene Crescent</t>
  </si>
  <si>
    <t>$479,000</t>
  </si>
  <si>
    <t>43/6 Marina Boulevard, Cullen Bay, NT 0820</t>
  </si>
  <si>
    <t>43/6 Marina Boulevard</t>
  </si>
  <si>
    <t>Cullen Bay</t>
  </si>
  <si>
    <t>405mВІ</t>
  </si>
  <si>
    <t>2/58 Mannikan Court, Bakewell, NT 0832</t>
  </si>
  <si>
    <t>2/58 Mannikan Court</t>
  </si>
  <si>
    <t>862mВІ</t>
  </si>
  <si>
    <t>25 Wirraway Circuit, Moulden, NT 0830</t>
  </si>
  <si>
    <t>25 Wirraway Circuit</t>
  </si>
  <si>
    <t>19 Jingili Terrace, Jingili, NT 0810</t>
  </si>
  <si>
    <t>19 Jingili Terrace</t>
  </si>
  <si>
    <t>11 Temira Crescent, Larrakeyah, NT 0820</t>
  </si>
  <si>
    <t>11 Temira Crescent</t>
  </si>
  <si>
    <t>926mВІ</t>
  </si>
  <si>
    <t>Offers Over $775,000</t>
  </si>
  <si>
    <t>22 Gothenburg Crescent, Stuart Park, NT 0820</t>
  </si>
  <si>
    <t>22 Gothenburg Crescent</t>
  </si>
  <si>
    <t>13 Stint Court, Bakewell, NT 0832</t>
  </si>
  <si>
    <t>13 Stint Court</t>
  </si>
  <si>
    <t>822mВІ</t>
  </si>
  <si>
    <t>7 Callie Court, Rosebery, NT 0832</t>
  </si>
  <si>
    <t>7 Callie Court</t>
  </si>
  <si>
    <t>PRICE GUIDE $329,000</t>
  </si>
  <si>
    <t>3/2 Armstrong Street, Leanyer, NT 0812</t>
  </si>
  <si>
    <t>3/2 Armstrong Street</t>
  </si>
  <si>
    <t>182mВІ</t>
  </si>
  <si>
    <t>2/51 Noltenius Circuit, Gray, NT 0830</t>
  </si>
  <si>
    <t>2/51 Noltenius Circuit</t>
  </si>
  <si>
    <t>430mВІ</t>
  </si>
  <si>
    <t>Offers over $1.2m</t>
  </si>
  <si>
    <t>33 Flinders St, Johnston, NT 0832</t>
  </si>
  <si>
    <t>33 Flinders St</t>
  </si>
  <si>
    <t>15 Van Diemen Street, Wagaman, NT 0810</t>
  </si>
  <si>
    <t>15 Van Diemen Street</t>
  </si>
  <si>
    <t>2.44ha</t>
  </si>
  <si>
    <t>$899,000</t>
  </si>
  <si>
    <t>288 Bronzewing Avenue, Howard Springs, NT 0835</t>
  </si>
  <si>
    <t>288 Bronzewing Avenue</t>
  </si>
  <si>
    <t>378mВІ</t>
  </si>
  <si>
    <t>65 Edelsten Road, Howard Springs, NT 0835</t>
  </si>
  <si>
    <t>65 Edelsten Road</t>
  </si>
  <si>
    <t>865mВІ</t>
  </si>
  <si>
    <t>30 Port Mar Street, Moulden, NT 0830</t>
  </si>
  <si>
    <t>30 Port Mar Street</t>
  </si>
  <si>
    <t>12/19 Westralia Street, Stuart Park, NT 0820</t>
  </si>
  <si>
    <t>12/19 Westralia Street</t>
  </si>
  <si>
    <t>Offers above $799,000</t>
  </si>
  <si>
    <t>90 Bronzewing Avenue, Howard Springs, NT 0835</t>
  </si>
  <si>
    <t>90 Bronzewing Avenue</t>
  </si>
  <si>
    <t>1,040mВІ</t>
  </si>
  <si>
    <t>JUST LIKE THAT: UNDER CONTRACT IN 7 DAYS</t>
  </si>
  <si>
    <t>22 Alawa Crescent, Alawa, NT 0810</t>
  </si>
  <si>
    <t>22 Alawa Crescent</t>
  </si>
  <si>
    <t>3/63 Aralia Street, Nightcliff, NT 0810</t>
  </si>
  <si>
    <t>3/63 Aralia Street</t>
  </si>
  <si>
    <t>814mВІ</t>
  </si>
  <si>
    <t>NEW PRICE $639,000</t>
  </si>
  <si>
    <t>110 Yanyula Drive, Anula, NT 0812</t>
  </si>
  <si>
    <t>110 Yanyula Drive</t>
  </si>
  <si>
    <t>2,030mВІ</t>
  </si>
  <si>
    <t>$499,000 O.N.O</t>
  </si>
  <si>
    <t>56 Aldridge Street, Berry Springs, NT 0838</t>
  </si>
  <si>
    <t>56 Aldridge Street</t>
  </si>
  <si>
    <t>749mВІ</t>
  </si>
  <si>
    <t>$1,800,000</t>
  </si>
  <si>
    <t>49 Cullen Bay Crescent, Cullen Bay, NT 0820</t>
  </si>
  <si>
    <t>49 Cullen Bay Crescent</t>
  </si>
  <si>
    <t>8/9 Dinah Court, Stuart Park, NT 0820</t>
  </si>
  <si>
    <t>8/9 Dinah Court</t>
  </si>
  <si>
    <t>115mВІ</t>
  </si>
  <si>
    <t>77/6 Wright Cresent, Gray, NT 0830</t>
  </si>
  <si>
    <t>77/6 Wright Cresent</t>
  </si>
  <si>
    <t>237.83mВІ</t>
  </si>
  <si>
    <t>769mВІ</t>
  </si>
  <si>
    <t>Offers welcome $695K</t>
  </si>
  <si>
    <t>196 Farrar Blvd, Johnston, NT 0832</t>
  </si>
  <si>
    <t>196 Farrar Blvd</t>
  </si>
  <si>
    <t>847mВІ</t>
  </si>
  <si>
    <t>OVER $900,000</t>
  </si>
  <si>
    <t>18 Martin Crescent, Coconut Grove, NT 0810</t>
  </si>
  <si>
    <t>18 Martin Crescent</t>
  </si>
  <si>
    <t>40 Flynn Circuit, Bellamack, NT 0832</t>
  </si>
  <si>
    <t>40 Flynn Circuit</t>
  </si>
  <si>
    <t>58/32 Marina Blvd, Cullen Bay, NT 0820</t>
  </si>
  <si>
    <t>58/32 Marina Blvd</t>
  </si>
  <si>
    <t>$345,000 ONO</t>
  </si>
  <si>
    <t>17/13  Lloyd Road, Humpty Doo, NT 0836</t>
  </si>
  <si>
    <t>17/13  Lloyd Road</t>
  </si>
  <si>
    <t>102mВІ</t>
  </si>
  <si>
    <t>45 Cornish Road, Humpty Doo, NT 0836</t>
  </si>
  <si>
    <t>45 Cornish Road</t>
  </si>
  <si>
    <t>695mВІ</t>
  </si>
  <si>
    <t>Offers above $859,000</t>
  </si>
  <si>
    <t>1 May Street, Ludmilla, NT 0820</t>
  </si>
  <si>
    <t>1 May Street</t>
  </si>
  <si>
    <t>Offers over $740,000</t>
  </si>
  <si>
    <t>175 Doxas Road, Humpty Doo, NT 0836</t>
  </si>
  <si>
    <t>175 Doxas Road</t>
  </si>
  <si>
    <t>720mВІ</t>
  </si>
  <si>
    <t>26 Stearman, Zuccoli, NT 0832</t>
  </si>
  <si>
    <t>26 Stearman</t>
  </si>
  <si>
    <t>11 Karama Crescent, Karama, NT 0812</t>
  </si>
  <si>
    <t>11 Karama Crescent</t>
  </si>
  <si>
    <t>664mВІ</t>
  </si>
  <si>
    <t>$600,000</t>
  </si>
  <si>
    <t>9 Protea Crescent, Rosebery, NT 0832</t>
  </si>
  <si>
    <t>9 Protea Crescent</t>
  </si>
  <si>
    <t>751mВІ</t>
  </si>
  <si>
    <t>Offers Over $700,000</t>
  </si>
  <si>
    <t>112 Tiwi Gardens, Tiwi, NT 0810</t>
  </si>
  <si>
    <t>112 Tiwi Gardens</t>
  </si>
  <si>
    <t>Ellis Parker Real Estate - LARRAKEYAH</t>
  </si>
  <si>
    <t>2/256 Casuarina Drive, Nightcliff, NT 0810</t>
  </si>
  <si>
    <t>2/256 Casuarina Drive</t>
  </si>
  <si>
    <t>783mВІ</t>
  </si>
  <si>
    <t>Offers Over $599,000</t>
  </si>
  <si>
    <t>8 Campden Court, Gray, NT 0830</t>
  </si>
  <si>
    <t>8 Campden Court</t>
  </si>
  <si>
    <t>$720,000</t>
  </si>
  <si>
    <t>20 Stearman Court, Zuccoli, NT 0832</t>
  </si>
  <si>
    <t>20 Stearman Court</t>
  </si>
  <si>
    <t>Range $600,000 - $650,000</t>
  </si>
  <si>
    <t>479 Pioneer Drive, Herbert, NT 0836</t>
  </si>
  <si>
    <t>479 Pioneer Drive</t>
  </si>
  <si>
    <t>833mВІ</t>
  </si>
  <si>
    <t>2 Pell Ct, Moulden, NT 0830</t>
  </si>
  <si>
    <t>2 Pell Ct</t>
  </si>
  <si>
    <t>4 Meigs Crescent, Stuart Park, NT 0820</t>
  </si>
  <si>
    <t>4 Meigs Crescent</t>
  </si>
  <si>
    <t>916mВІ</t>
  </si>
  <si>
    <t>5 Bud Court, Karama, NT 0812</t>
  </si>
  <si>
    <t>5 Bud Court</t>
  </si>
  <si>
    <t>739mВІ</t>
  </si>
  <si>
    <t>41 Odegaard Drive, Rosebery, NT 0832</t>
  </si>
  <si>
    <t>41 Odegaard Drive</t>
  </si>
  <si>
    <t>974mВІ</t>
  </si>
  <si>
    <t>8 Sundew Circuit, Karama, NT 0812</t>
  </si>
  <si>
    <t>8 Sundew Circuit</t>
  </si>
  <si>
    <t>193mВІ</t>
  </si>
  <si>
    <t>Reduced Offers Over $330,000</t>
  </si>
  <si>
    <t>4/25 Yirra Crescent, Rosebery, NT 0832</t>
  </si>
  <si>
    <t>4/25 Yirra Crescent</t>
  </si>
  <si>
    <t>10 Thornton Crescent, Moil, NT 0810</t>
  </si>
  <si>
    <t>10 Thornton Crescent</t>
  </si>
  <si>
    <t>12 Kapool Crescent, Malak, NT 0812</t>
  </si>
  <si>
    <t>12 Kapool Crescent</t>
  </si>
  <si>
    <t>891mВІ</t>
  </si>
  <si>
    <t>Offers over $400,000</t>
  </si>
  <si>
    <t>23 Staghorn Crt, Moulden, NT 0830</t>
  </si>
  <si>
    <t>23 Staghorn Crt</t>
  </si>
  <si>
    <t>578mВІ</t>
  </si>
  <si>
    <t>2.1ha</t>
  </si>
  <si>
    <t>Offers Over $849,000</t>
  </si>
  <si>
    <t>80 Dichondra Road, Howard Springs, NT 0835</t>
  </si>
  <si>
    <t>80 Dichondra Road</t>
  </si>
  <si>
    <t>Halikos Developments - Northcrest</t>
  </si>
  <si>
    <t>Lot 236, Angus Circuit, Northcrest, Berrimah, NT 0828</t>
  </si>
  <si>
    <t>Lot 236, Angus Circuit, Northcrest</t>
  </si>
  <si>
    <t>449mВІ</t>
  </si>
  <si>
    <t>Lot 209, Nixon Avenue, Northcrest, Berrimah, NT 0828</t>
  </si>
  <si>
    <t>Lot 209, Nixon Avenue, Northcrest</t>
  </si>
  <si>
    <t>741mВІ</t>
  </si>
  <si>
    <t>Lot 264, 58 Reuben Avenue, Northcrest, Berrimah, NT 0828</t>
  </si>
  <si>
    <t>Lot 264, 58 Reuben Avenue, Northcrest</t>
  </si>
  <si>
    <t>Lot 145, Reuben Avenue, Northcrest, Berrimah, NT 0828</t>
  </si>
  <si>
    <t>Lot 145, Reuben Avenue, Northcrest</t>
  </si>
  <si>
    <t>7 Hale Court, Gunn, NT 0832</t>
  </si>
  <si>
    <t>7 Hale Court</t>
  </si>
  <si>
    <t>204mВІ</t>
  </si>
  <si>
    <t>731mВІ</t>
  </si>
  <si>
    <t>21 Odegaard Drive, Rosebery, NT 0832</t>
  </si>
  <si>
    <t>21 Odegaard Drive</t>
  </si>
  <si>
    <t>274mВІ</t>
  </si>
  <si>
    <t>3 Prism Crt, Woodroffe, NT 0830</t>
  </si>
  <si>
    <t>3 Prism Crt</t>
  </si>
  <si>
    <t>Offers over $679,000 considered</t>
  </si>
  <si>
    <t>32 Haultain St, Durack, NT 0830</t>
  </si>
  <si>
    <t>32 Haultain St</t>
  </si>
  <si>
    <t>849mВІ</t>
  </si>
  <si>
    <t>$560,000 +</t>
  </si>
  <si>
    <t>16 Tolmer Street, Anula, NT 0812</t>
  </si>
  <si>
    <t>16 Tolmer Street</t>
  </si>
  <si>
    <t>35 Moorhen Circuit, Bakewell, NT 0832</t>
  </si>
  <si>
    <t>35 Moorhen Circuit</t>
  </si>
  <si>
    <t>$319,000</t>
  </si>
  <si>
    <t>66/6 Wright Crescent, Gray, NT 0830</t>
  </si>
  <si>
    <t>66/6 Wright Crescent</t>
  </si>
  <si>
    <t>40 Dwyer Circuit, Driver, NT 0830</t>
  </si>
  <si>
    <t>40 Dwyer Circuit</t>
  </si>
  <si>
    <t>100mВІ</t>
  </si>
  <si>
    <t>677mВІ</t>
  </si>
  <si>
    <t>90 Borella Circuit, Jingili, NT 0810</t>
  </si>
  <si>
    <t>90 Borella Circuit</t>
  </si>
  <si>
    <t>OFFERS OVER $750,000</t>
  </si>
  <si>
    <t>2/78 O'ferrals Road, Bayview, NT 0820</t>
  </si>
  <si>
    <t>2/78 O'ferrals Road</t>
  </si>
  <si>
    <t>$334,000</t>
  </si>
  <si>
    <t>Lot 267, 56 Reuben Avenue, Northcrest, Berrimah, NT 0828</t>
  </si>
  <si>
    <t>Lot 267, 56 Reuben Avenue, Northcrest</t>
  </si>
  <si>
    <t>Warehouse</t>
  </si>
  <si>
    <t>359mВІ</t>
  </si>
  <si>
    <t>Darwin Building Consultants - VIRGINIA</t>
  </si>
  <si>
    <t>1/2 Willes Road, Berrimah, NT 0828</t>
  </si>
  <si>
    <t>1/2 Willes Road</t>
  </si>
  <si>
    <t>27 Cubillo Street, Wanguri, NT 0810</t>
  </si>
  <si>
    <t>27 Cubillo Street</t>
  </si>
  <si>
    <t>472mВІ</t>
  </si>
  <si>
    <t>$460k NEGOTIABLE</t>
  </si>
  <si>
    <t>14 Bismarkia Court, Durack, NT 0830</t>
  </si>
  <si>
    <t>14 Bismarkia Court</t>
  </si>
  <si>
    <t>88/5 Michie Court, Bayview, NT 0820</t>
  </si>
  <si>
    <t>88/5 Michie Court</t>
  </si>
  <si>
    <t>428mВІ</t>
  </si>
  <si>
    <t>4 Yale Parade, Durack, NT 0830</t>
  </si>
  <si>
    <t>4 Yale Parade</t>
  </si>
  <si>
    <t>270mВІ</t>
  </si>
  <si>
    <t>6 Scanlan Court, Farrar, NT 0830</t>
  </si>
  <si>
    <t>6 Scanlan Court</t>
  </si>
  <si>
    <t>17/82 Nightcliff Rd, Rapid Creek, NT 0810</t>
  </si>
  <si>
    <t>17/82 Nightcliff Rd</t>
  </si>
  <si>
    <t>1,020mВІ</t>
  </si>
  <si>
    <t>$545,000 ( over 1000sqm of land)</t>
  </si>
  <si>
    <t>14 Newell Crescent, Jingili, NT 0810</t>
  </si>
  <si>
    <t>14 Newell Crescent</t>
  </si>
  <si>
    <t>483mВІ</t>
  </si>
  <si>
    <t>B1/9 Fairway Drive, Driver, NT 0830</t>
  </si>
  <si>
    <t>B1/9 Fairway Drive</t>
  </si>
  <si>
    <t>8,093.71mВІ</t>
  </si>
  <si>
    <t>PRICE GUIDE $1,090,000</t>
  </si>
  <si>
    <t>24 Whistler Court, Howard Springs, NT 0835</t>
  </si>
  <si>
    <t>24 Whistler Court</t>
  </si>
  <si>
    <t>54 Rocklands Drive, Tiwi, NT 0810</t>
  </si>
  <si>
    <t>54 Rocklands Drive</t>
  </si>
  <si>
    <t>712mВІ</t>
  </si>
  <si>
    <t>1 Behm Court, Bakewell, NT 0832</t>
  </si>
  <si>
    <t>1 Behm Court</t>
  </si>
  <si>
    <t>247mВІ</t>
  </si>
  <si>
    <t>1,160mВІ</t>
  </si>
  <si>
    <t>17 O'Brien Court, Driver, NT 0830</t>
  </si>
  <si>
    <t>17 O'Brien Court</t>
  </si>
  <si>
    <t>56 Rosebery Drive, Rosebery, NT 0832</t>
  </si>
  <si>
    <t>56 Rosebery Drive</t>
  </si>
  <si>
    <t>178mВІ</t>
  </si>
  <si>
    <t>12/7 Warrego Court, Larrakeyah, NT 0820</t>
  </si>
  <si>
    <t>12/7 Warrego Court</t>
  </si>
  <si>
    <t>6/18 Annear Court, Stuart Park, NT 0820</t>
  </si>
  <si>
    <t>6/18 Annear Court</t>
  </si>
  <si>
    <t>220mВІ</t>
  </si>
  <si>
    <t>315/71C Progress Drive, Nightcliff, NT 0810</t>
  </si>
  <si>
    <t>315/71C Progress Drive</t>
  </si>
  <si>
    <t>1/16 Gakkingga Street, Lyons, NT 0810</t>
  </si>
  <si>
    <t>1/16 Gakkingga Street</t>
  </si>
  <si>
    <t>868mВІ</t>
  </si>
  <si>
    <t>21 Driver Ave, Driver, NT 0830</t>
  </si>
  <si>
    <t>21 Driver Ave</t>
  </si>
  <si>
    <t>84 James Cct, Woodroffe, NT 0830</t>
  </si>
  <si>
    <t>84 James Cct</t>
  </si>
  <si>
    <t>15 Carambola Road, Virginia, NT 0834</t>
  </si>
  <si>
    <t>15 Carambola Road</t>
  </si>
  <si>
    <t>726mВІ</t>
  </si>
  <si>
    <t>Offers Over $620,000 Considered</t>
  </si>
  <si>
    <t>1 Freshwater Road, Jingili, NT 0810</t>
  </si>
  <si>
    <t>1 Freshwater Road</t>
  </si>
  <si>
    <t>PRICE GUIDE $390,000</t>
  </si>
  <si>
    <t>23/73 Progress Drive, Nightcliff, NT 0810</t>
  </si>
  <si>
    <t>23/73 Progress Drive</t>
  </si>
  <si>
    <t>205mВІ</t>
  </si>
  <si>
    <t>637mВІ</t>
  </si>
  <si>
    <t>3 Redwood Street, Johnston, NT 0832</t>
  </si>
  <si>
    <t>3 Redwood Street</t>
  </si>
  <si>
    <t>Overs over $320,000</t>
  </si>
  <si>
    <t>3/8 Philip Street, Fannie Bay, NT 0820</t>
  </si>
  <si>
    <t>3/8 Philip Street</t>
  </si>
  <si>
    <t>1,060mВІ</t>
  </si>
  <si>
    <t>44 Cuthbertson Crescent, Moulden, NT 0830</t>
  </si>
  <si>
    <t>44 Cuthbertson Crescent</t>
  </si>
  <si>
    <t>251mВІ</t>
  </si>
  <si>
    <t>357mВІ</t>
  </si>
  <si>
    <t>$895,000</t>
  </si>
  <si>
    <t>3/8 Gardens Road, The Gardens, NT 0820</t>
  </si>
  <si>
    <t>3/8 Gardens Road</t>
  </si>
  <si>
    <t>631mВІ</t>
  </si>
  <si>
    <t>PRICED TO SELL $719,000!</t>
  </si>
  <si>
    <t>6 Maximilia Court, Durack, NT 0830</t>
  </si>
  <si>
    <t>6 Maximilia Court</t>
  </si>
  <si>
    <t>$149,000</t>
  </si>
  <si>
    <t>27/91 Aralia Street, Rapid Creek, NT 0810</t>
  </si>
  <si>
    <t>27/91 Aralia Street</t>
  </si>
  <si>
    <t>4 Bedwell Court, Gray, NT 0830</t>
  </si>
  <si>
    <t>4 Bedwell Court</t>
  </si>
  <si>
    <t>794mВІ</t>
  </si>
  <si>
    <t>$789,000</t>
  </si>
  <si>
    <t>44 Copeland Crescent, Nakara, NT 0810</t>
  </si>
  <si>
    <t>44 Copeland Crescent</t>
  </si>
  <si>
    <t>Nakara</t>
  </si>
  <si>
    <t>buymyplace</t>
  </si>
  <si>
    <t>737mВІ</t>
  </si>
  <si>
    <t>$457,000</t>
  </si>
  <si>
    <t>12 Behm Court, Bakewell, NT 0832</t>
  </si>
  <si>
    <t>12 Behm Court</t>
  </si>
  <si>
    <t>13/139 Smith Street, Larrakeyah, NT 0820</t>
  </si>
  <si>
    <t>13/139 Smith Street</t>
  </si>
  <si>
    <t>6 Clarke St, Bellamack, NT 0832</t>
  </si>
  <si>
    <t>6 Clarke St</t>
  </si>
  <si>
    <t>660mВІ</t>
  </si>
  <si>
    <t>offers above $510,000</t>
  </si>
  <si>
    <t>186.3mВІ</t>
  </si>
  <si>
    <t>154 Reuben Street, Berrimah, NT 0828</t>
  </si>
  <si>
    <t>154 Reuben Street</t>
  </si>
  <si>
    <t>920mВІ</t>
  </si>
  <si>
    <t>2 Dwyer Circuit, Driver, NT 0830</t>
  </si>
  <si>
    <t>2 Dwyer Circuit</t>
  </si>
  <si>
    <t>Open to Offers around $499,000</t>
  </si>
  <si>
    <t>32 VERNIER CIRCUIT, Woodroffe, NT 0830</t>
  </si>
  <si>
    <t>32 VERNIER CIRCUIT</t>
  </si>
  <si>
    <t>$650,000 +</t>
  </si>
  <si>
    <t>55 Wood Crescent, Rosebery, NT 0832</t>
  </si>
  <si>
    <t>55 Wood Crescent</t>
  </si>
  <si>
    <t>60 Wanguri Terrace, Wanguri, NT 0810</t>
  </si>
  <si>
    <t>60 Wanguri Terrace</t>
  </si>
  <si>
    <t>1,140mВІ</t>
  </si>
  <si>
    <t>5 Davies Crt, Johnston, NT 0832</t>
  </si>
  <si>
    <t>5 Davies Crt</t>
  </si>
  <si>
    <t>13/1 Guider Court, Johnston, NT 0832</t>
  </si>
  <si>
    <t>13/1 Guider Court</t>
  </si>
  <si>
    <t>669mВІ</t>
  </si>
  <si>
    <t>$830 000</t>
  </si>
  <si>
    <t>69 Sergison Circuit, Rapid Creek, NT 0810</t>
  </si>
  <si>
    <t>69 Sergison Circuit</t>
  </si>
  <si>
    <t>9/29 Gardens Hill Cres, The Gardens, NT 0820</t>
  </si>
  <si>
    <t>9/29 Gardens Hill Cres</t>
  </si>
  <si>
    <t>4/4 Gotham Street, Leanyer, NT 0812</t>
  </si>
  <si>
    <t>4/4 Gotham Street</t>
  </si>
  <si>
    <t>3 McInnis Circuit, Driver, NT 0830</t>
  </si>
  <si>
    <t>3 McInnis Circuit</t>
  </si>
  <si>
    <t>Offers over $380,000</t>
  </si>
  <si>
    <t>2 Ruddick Cct, Stuart Park, NT 0820</t>
  </si>
  <si>
    <t>2 Ruddick Cct</t>
  </si>
  <si>
    <t>1/3 Tabletop Place, Malak, NT 0812</t>
  </si>
  <si>
    <t>1/3 Tabletop Place</t>
  </si>
  <si>
    <t>$635,000 +</t>
  </si>
  <si>
    <t>6 Spillett Street, Durack, NT 0830</t>
  </si>
  <si>
    <t>6 Spillett Street</t>
  </si>
  <si>
    <t>377.44mВІ</t>
  </si>
  <si>
    <t>1 and 2/2 Grumman Court, Zuccoli, NT 0832</t>
  </si>
  <si>
    <t>1 and 2/2 Grumman Court</t>
  </si>
  <si>
    <t>45 Saxby Road, Virginia, NT 0834</t>
  </si>
  <si>
    <t>45 Saxby Road</t>
  </si>
  <si>
    <t>Offers Over $199,000</t>
  </si>
  <si>
    <t>5/169 Dick Ward Drive, Nightcliff, NT 0810</t>
  </si>
  <si>
    <t>5/169 Dick Ward Drive</t>
  </si>
  <si>
    <t>15 Zeroni Street, Rosebery, NT 0832</t>
  </si>
  <si>
    <t>15 Zeroni Street</t>
  </si>
  <si>
    <t>12 Ellengowan Drive, Nakara, NT 0810</t>
  </si>
  <si>
    <t>12 Ellengowan Drive</t>
  </si>
  <si>
    <t>353mВІ</t>
  </si>
  <si>
    <t>846mВІ</t>
  </si>
  <si>
    <t>281 Forrest Parade, Bellamack, NT 0832</t>
  </si>
  <si>
    <t>281 Forrest Parade</t>
  </si>
  <si>
    <t>893mВІ</t>
  </si>
  <si>
    <t>5 Tuckiar Ct, Driver, NT 0830</t>
  </si>
  <si>
    <t>5 Tuckiar Ct</t>
  </si>
  <si>
    <t>3 Cocos Grove, Durack, NT 0830</t>
  </si>
  <si>
    <t>3 Cocos Grove</t>
  </si>
  <si>
    <t>$289,000 obo</t>
  </si>
  <si>
    <t>21/16-18 Mackillop Street, Parap, NT 0820</t>
  </si>
  <si>
    <t>21/16-18 Mackillop Street</t>
  </si>
  <si>
    <t>$499,000 +</t>
  </si>
  <si>
    <t>17 Triller Court, Bakewell, NT 0832</t>
  </si>
  <si>
    <t>17 Triller Court</t>
  </si>
  <si>
    <t>4 Pickford Street, Jingili, NT 0810</t>
  </si>
  <si>
    <t>4 Pickford Street</t>
  </si>
  <si>
    <t>416mВІ</t>
  </si>
  <si>
    <t>Offers Over: $499,000</t>
  </si>
  <si>
    <t>8 Murdoch Gardens, Durack, NT 0830</t>
  </si>
  <si>
    <t>8 Murdoch Gardens</t>
  </si>
  <si>
    <t>3/18 Nayler Street, Farrar, NT 0830</t>
  </si>
  <si>
    <t>3/18 Nayler Street</t>
  </si>
  <si>
    <t>12 Sovereign Circuit, Coconut Grove, NT 0810</t>
  </si>
  <si>
    <t>12 Sovereign Circuit</t>
  </si>
  <si>
    <t>Offers over $480,000</t>
  </si>
  <si>
    <t>4/7 Brewery Place, Woolner, NT 0820</t>
  </si>
  <si>
    <t>4/7 Brewery Place</t>
  </si>
  <si>
    <t>149mВІ</t>
  </si>
  <si>
    <t>Offers Over $339,000 Considered</t>
  </si>
  <si>
    <t>1202/2 Brisbane Crescent, Johnston, NT 0832</t>
  </si>
  <si>
    <t>1202/2 Brisbane Crescent</t>
  </si>
  <si>
    <t>964mВІ</t>
  </si>
  <si>
    <t>Offers Over $340,000</t>
  </si>
  <si>
    <t>16 Antares Court, Woodroffe, NT 0830</t>
  </si>
  <si>
    <t>16 Antares Court</t>
  </si>
  <si>
    <t>960mВІ</t>
  </si>
  <si>
    <t>OFFERS OVER $490,000</t>
  </si>
  <si>
    <t>12 Sundew Court, Karama, NT 0812</t>
  </si>
  <si>
    <t>12 Sundew Court</t>
  </si>
  <si>
    <t>Offers Over $500,000 Considered</t>
  </si>
  <si>
    <t>18/7 Brewery Place, Woolner, NT 0820</t>
  </si>
  <si>
    <t>18/7 Brewery Place</t>
  </si>
  <si>
    <t>336mВІ</t>
  </si>
  <si>
    <t>2/7 Flametree Cct, Rosebery, NT 0832</t>
  </si>
  <si>
    <t>2/7 Flametree Cct</t>
  </si>
  <si>
    <t>424mВІ</t>
  </si>
  <si>
    <t>$462,500</t>
  </si>
  <si>
    <t>5 Heliconia Court, Durack, NT 0830</t>
  </si>
  <si>
    <t>5 Heliconia Court</t>
  </si>
  <si>
    <t>736mВІ</t>
  </si>
  <si>
    <t>All Reasonable Offers Considered</t>
  </si>
  <si>
    <t>10 Bennett Street, Bellamack, NT 0832</t>
  </si>
  <si>
    <t>10 Bennett Street</t>
  </si>
  <si>
    <t>215mВІ</t>
  </si>
  <si>
    <t>7/29 Gardens Hill, The Gardens, NT 0820</t>
  </si>
  <si>
    <t>7/29 Gardens Hill</t>
  </si>
  <si>
    <t>OFFERS OVER $550,000</t>
  </si>
  <si>
    <t>13 Butterfly Court, Gunn, NT 0832</t>
  </si>
  <si>
    <t>13 Butterfly Court</t>
  </si>
  <si>
    <t>706mВІ</t>
  </si>
  <si>
    <t>Mercury Real Estate</t>
  </si>
  <si>
    <t>2 Connaught Crt, Bakewell, NT 0832</t>
  </si>
  <si>
    <t>2 Connaught Crt</t>
  </si>
  <si>
    <t>8/2 Hauser Court, Marrara, NT 0812</t>
  </si>
  <si>
    <t>8/2 Hauser Court</t>
  </si>
  <si>
    <t>205B/65 Progress Drive, Nightcliff, NT 0810</t>
  </si>
  <si>
    <t>205B/65 Progress Drive</t>
  </si>
  <si>
    <t>$740,000</t>
  </si>
  <si>
    <t>2 Ashburner Street, Durack, NT 0830</t>
  </si>
  <si>
    <t>2 Ashburner Street</t>
  </si>
  <si>
    <t>530mВІ</t>
  </si>
  <si>
    <t>PRICE GUIDE $895,000</t>
  </si>
  <si>
    <t>14 Reuben Avenue, NORTHCREST, Berrimah, NT 0828</t>
  </si>
  <si>
    <t>14 Reuben Avenue, NORTHCREST</t>
  </si>
  <si>
    <t>Offers Over $255,000</t>
  </si>
  <si>
    <t>4/141 Trower Road, Tiwi, NT 0810</t>
  </si>
  <si>
    <t>4/141 Trower Road</t>
  </si>
  <si>
    <t>606mВІ</t>
  </si>
  <si>
    <t>1 Withnall Circuit, Muirhead, NT 0810</t>
  </si>
  <si>
    <t>1 Withnall Circuit</t>
  </si>
  <si>
    <t>High $400,000s</t>
  </si>
  <si>
    <t>18 Crawford Court, Moulden, NT 0830</t>
  </si>
  <si>
    <t>18 Crawford Court</t>
  </si>
  <si>
    <t>223mВІ</t>
  </si>
  <si>
    <t>776mВІ</t>
  </si>
  <si>
    <t>Offers Over $449,000</t>
  </si>
  <si>
    <t>10 Menzies Court, Gray, NT 0830</t>
  </si>
  <si>
    <t>10 Menzies Court</t>
  </si>
  <si>
    <t>$780,000</t>
  </si>
  <si>
    <t>61 Cattledog Court, Humpty Doo, NT 0836</t>
  </si>
  <si>
    <t>61 Cattledog Court</t>
  </si>
  <si>
    <t>2.07ha</t>
  </si>
  <si>
    <t>163 Melaleuca Road, Howard Springs, NT 0835</t>
  </si>
  <si>
    <t>163 Melaleuca Road</t>
  </si>
  <si>
    <t>808mВІ</t>
  </si>
  <si>
    <t>23 Noltenius Circuit, Gray, NT 0830</t>
  </si>
  <si>
    <t>23 Noltenius Circuit</t>
  </si>
  <si>
    <t>$260,000</t>
  </si>
  <si>
    <t>43/23 Hudson Fysh Avenue, Parap, NT 0820</t>
  </si>
  <si>
    <t>43/23 Hudson Fysh Avenue</t>
  </si>
  <si>
    <t>$525,000 - $535,000</t>
  </si>
  <si>
    <t>16 Oatgrass street, Zuccoli, NT 0832</t>
  </si>
  <si>
    <t>16 Oatgrass street</t>
  </si>
  <si>
    <t>393mВІ</t>
  </si>
  <si>
    <t>Offers Over $765,000 Considered</t>
  </si>
  <si>
    <t>3/1 Voyager Street, Stuart Park, NT 0820</t>
  </si>
  <si>
    <t>3/1 Voyager Street</t>
  </si>
  <si>
    <t>21 Hickory Street, Nightcliff, NT 0810</t>
  </si>
  <si>
    <t>21 Hickory Street</t>
  </si>
  <si>
    <t>487mВІ</t>
  </si>
  <si>
    <t>7 Cocos Grove, Durack, NT 0830</t>
  </si>
  <si>
    <t>7 Cocos Grove</t>
  </si>
  <si>
    <t>3 Landrail Court, Leanyer, NT 0812</t>
  </si>
  <si>
    <t>3 Landrail Court</t>
  </si>
  <si>
    <t>222mВІ</t>
  </si>
  <si>
    <t>572mВІ</t>
  </si>
  <si>
    <t>3 Mahoney Street, Muirhead, NT 0810</t>
  </si>
  <si>
    <t>3 Mahoney Street</t>
  </si>
  <si>
    <t>11 Bradhurst Court, Bayview, NT 0820</t>
  </si>
  <si>
    <t>11 Bradhurst Court</t>
  </si>
  <si>
    <t>805mВІ</t>
  </si>
  <si>
    <t>17 Koolama Court, Karama, NT 0812</t>
  </si>
  <si>
    <t>17 Koolama Court</t>
  </si>
  <si>
    <t>2/38 Yanyula Drive, Anula, NT 0812</t>
  </si>
  <si>
    <t>2/38 Yanyula Drive</t>
  </si>
  <si>
    <t>9 Gleneagles Crescent, Marrara, NT 0812</t>
  </si>
  <si>
    <t>9 Gleneagles Crescent</t>
  </si>
  <si>
    <t>245mВІ</t>
  </si>
  <si>
    <t>21 Cocos Grove, Durack, NT 0830</t>
  </si>
  <si>
    <t>21 Cocos Grove</t>
  </si>
  <si>
    <t>338mВІ</t>
  </si>
  <si>
    <t>723mВІ</t>
  </si>
  <si>
    <t>$849,000</t>
  </si>
  <si>
    <t>9 Hayward Place, Durack, NT 0830</t>
  </si>
  <si>
    <t>9 Hayward Place</t>
  </si>
  <si>
    <t>1,170mВІ</t>
  </si>
  <si>
    <t>$770,000</t>
  </si>
  <si>
    <t>20 Allen St, Fannie Bay, NT 0820</t>
  </si>
  <si>
    <t>20 Allen St</t>
  </si>
  <si>
    <t>42 Hutchison Terrace, Bakewell, NT 0832</t>
  </si>
  <si>
    <t>42 Hutchison Terrace</t>
  </si>
  <si>
    <t>388mВІ</t>
  </si>
  <si>
    <t>3/13 Hobart Crescent, Johnston, NT 0832</t>
  </si>
  <si>
    <t>3/13 Hobart Crescent</t>
  </si>
  <si>
    <t>7 Foxtail Grove, Durack, NT 0830</t>
  </si>
  <si>
    <t>7 Foxtail Grove</t>
  </si>
  <si>
    <t>523mВІ</t>
  </si>
  <si>
    <t>Offers over $730,000</t>
  </si>
  <si>
    <t>5/23 Chapman Road, Rapid Creek, NT 0810</t>
  </si>
  <si>
    <t>5/23 Chapman Road</t>
  </si>
  <si>
    <t>11 La Pira Circuit, Rosebery, NT 0832</t>
  </si>
  <si>
    <t>11 La Pira Circuit</t>
  </si>
  <si>
    <t>12 Maximilia Court, Durack, NT 0830</t>
  </si>
  <si>
    <t>12 Maximilia Court</t>
  </si>
  <si>
    <t>Offers Over $575,000</t>
  </si>
  <si>
    <t>2/36 Saunders Street, Muirhead, NT 0810</t>
  </si>
  <si>
    <t>2/36 Saunders Street</t>
  </si>
  <si>
    <t>Offers Over $350,000</t>
  </si>
  <si>
    <t>2/80 Hutchison Terrace, Bakewell, NT 0832</t>
  </si>
  <si>
    <t>2/80 Hutchison Terrace</t>
  </si>
  <si>
    <t>Offers Over $500,000 will be considered</t>
  </si>
  <si>
    <t>58 Farrar Boulevard, Farrar, NT 0830</t>
  </si>
  <si>
    <t>58 Farrar Boulevard</t>
  </si>
  <si>
    <t>5/17 Hickory Street, Nightcliff, NT 0810</t>
  </si>
  <si>
    <t>5/17 Hickory Street</t>
  </si>
  <si>
    <t>10 Pott Street, Moil, NT 0810</t>
  </si>
  <si>
    <t>10 Pott Street</t>
  </si>
  <si>
    <t>Offers Over $780,000 Invited</t>
  </si>
  <si>
    <t>38/14 Salonika Street, Parap, NT 0820</t>
  </si>
  <si>
    <t>38/14 Salonika Street</t>
  </si>
  <si>
    <t>642mВІ</t>
  </si>
  <si>
    <t>O/O $750,000</t>
  </si>
  <si>
    <t>17 Zeroni Street, Rosebery Heights, NT 0832</t>
  </si>
  <si>
    <t>17 Zeroni Street</t>
  </si>
  <si>
    <t>Rosebery Heights</t>
  </si>
  <si>
    <t>39 Canonbury Circuit, Driver, NT 0830</t>
  </si>
  <si>
    <t>39 Canonbury Circuit</t>
  </si>
  <si>
    <t>10/9 Hugh Court, Bakewell, NT 0832</t>
  </si>
  <si>
    <t>10/9 Hugh Court</t>
  </si>
  <si>
    <t>11/1 Guider Court, Johnston, NT 0832</t>
  </si>
  <si>
    <t>11/1 Guider Court</t>
  </si>
  <si>
    <t>206mВІ</t>
  </si>
  <si>
    <t>Offers Over $295,000</t>
  </si>
  <si>
    <t>7/5 Shearwater Drive, Bakewell, NT 0832</t>
  </si>
  <si>
    <t>7/5 Shearwater Drive</t>
  </si>
  <si>
    <t>432mВІ</t>
  </si>
  <si>
    <t>From $370,000</t>
  </si>
  <si>
    <t>9/7 Lorna Lim Terrace, Driver, NT 0830</t>
  </si>
  <si>
    <t>9/7 Lorna Lim Terrace</t>
  </si>
  <si>
    <t>8/31 Aunger Crescent, Bakewell, NT 0832</t>
  </si>
  <si>
    <t>8/31 Aunger Crescent</t>
  </si>
  <si>
    <t>864mВІ</t>
  </si>
  <si>
    <t>1 Maranungu Street, Ludmilla, NT 0820</t>
  </si>
  <si>
    <t>1 Maranungu Street</t>
  </si>
  <si>
    <t>6/16-18 MacKillop Street, Parap, NT 0820</t>
  </si>
  <si>
    <t>6/16-18 MacKillop Street</t>
  </si>
  <si>
    <t>311mВІ</t>
  </si>
  <si>
    <t>20 Piper Court, Durack, NT 0830</t>
  </si>
  <si>
    <t>20 Piper Court</t>
  </si>
  <si>
    <t>607mВІ</t>
  </si>
  <si>
    <t>30 Richards Crescent, Rosebery, NT 0832</t>
  </si>
  <si>
    <t>30 Richards Crescent</t>
  </si>
  <si>
    <t>360mВІ</t>
  </si>
  <si>
    <t>53 Paperbark Crescent, Zuccoli, NT 0832</t>
  </si>
  <si>
    <t>53 Paperbark Crescent</t>
  </si>
  <si>
    <t>7 Fiat Court, Zuccoli, NT 0832</t>
  </si>
  <si>
    <t>7 Fiat Court</t>
  </si>
  <si>
    <t>MASSIVE PRICE REDUCTION!! NOW $277,500</t>
  </si>
  <si>
    <t>2/41 Carstens Crescent, Wagaman, NT 0810</t>
  </si>
  <si>
    <t>2/41 Carstens Crescent</t>
  </si>
  <si>
    <t>5,790mВІ</t>
  </si>
  <si>
    <t>26 Surcingle Drive, Marlow Lagoon, NT 0830</t>
  </si>
  <si>
    <t>26 Surcingle Drive</t>
  </si>
  <si>
    <t>Marlow Lagoon</t>
  </si>
  <si>
    <t>2 Gregory Street, Fannie Bay, NT 0820</t>
  </si>
  <si>
    <t>2 Gregory Street</t>
  </si>
  <si>
    <t>197mВІ</t>
  </si>
  <si>
    <t>346mВІ</t>
  </si>
  <si>
    <t>1/55 Odegaard Drive, Rosebery, NT 0832</t>
  </si>
  <si>
    <t>1/55 Odegaard Drive</t>
  </si>
  <si>
    <t>326mВІ</t>
  </si>
  <si>
    <t>Under contract</t>
  </si>
  <si>
    <t>5/25 Yirra Crescent, Rosebery, NT 0832</t>
  </si>
  <si>
    <t>5/25 Yirra Crescent</t>
  </si>
  <si>
    <t>369mВІ</t>
  </si>
  <si>
    <t>$650,000</t>
  </si>
  <si>
    <t>1/175 Bagot Road, Ludmilla, NT 0820</t>
  </si>
  <si>
    <t>1/175 Bagot Road</t>
  </si>
  <si>
    <t>87mВІ</t>
  </si>
  <si>
    <t>Low - Mid $200,000</t>
  </si>
  <si>
    <t>17/14 Mannikan Court, Bakewell, NT 0832</t>
  </si>
  <si>
    <t>17/14 Mannikan Court</t>
  </si>
  <si>
    <t>40 17 Geranium Street, The Gardens, NT 0820</t>
  </si>
  <si>
    <t>40 17 Geranium Street</t>
  </si>
  <si>
    <t>Offers Over $500,000</t>
  </si>
  <si>
    <t>7 Catt  Crescent, Farrar, NT 0830</t>
  </si>
  <si>
    <t>7 Catt  Crescent</t>
  </si>
  <si>
    <t>1,904.51mВІ</t>
  </si>
  <si>
    <t>$570000 neg</t>
  </si>
  <si>
    <t>17 Scammell Court, Gray, NT 0830</t>
  </si>
  <si>
    <t>17 Scammell Court</t>
  </si>
  <si>
    <t>55 Annaburroo Crescent, Tiwi, NT 0810</t>
  </si>
  <si>
    <t>55 Annaburroo Crescent</t>
  </si>
  <si>
    <t>5 Hyacinth Street, Bellamack, NT 0832</t>
  </si>
  <si>
    <t>5 Hyacinth Street</t>
  </si>
  <si>
    <t>272mВІ</t>
  </si>
  <si>
    <t>High $500,000 ono</t>
  </si>
  <si>
    <t>45a &amp; 45b  Camm Street, Johnston, NT 0832</t>
  </si>
  <si>
    <t>45a &amp; 45b  Camm Street</t>
  </si>
  <si>
    <t>$345,000 Negotiable</t>
  </si>
  <si>
    <t>14/25 Fairweather Crescent, Coolalinga, NT 0839</t>
  </si>
  <si>
    <t>14/25 Fairweather Crescent</t>
  </si>
  <si>
    <t>PRICE REDUCED - $475,000</t>
  </si>
  <si>
    <t>5 Groves Street, Bellamack, NT 0832</t>
  </si>
  <si>
    <t>5 Groves Street</t>
  </si>
  <si>
    <t>$360,000</t>
  </si>
  <si>
    <t>2/4 Wirraway Circuit, Moulden, NT 0830</t>
  </si>
  <si>
    <t>2/4 Wirraway Circuit</t>
  </si>
  <si>
    <t>351mВІ</t>
  </si>
  <si>
    <t>2 Archibald Place, Gunn, NT 0832</t>
  </si>
  <si>
    <t>2 Archibald Place</t>
  </si>
  <si>
    <t>$1,100,000 Duplex Investment</t>
  </si>
  <si>
    <t>1 Follington Street, Zuccoli, NT 0832</t>
  </si>
  <si>
    <t>1 Follington Street</t>
  </si>
  <si>
    <t>$409,000</t>
  </si>
  <si>
    <t>7/33 Lancewood Street, Rosebery, NT 0832</t>
  </si>
  <si>
    <t>7/33 Lancewood Street</t>
  </si>
  <si>
    <t>$470,000 ONO</t>
  </si>
  <si>
    <t>36 Aldridge Street, Berry Springs, NT 0838</t>
  </si>
  <si>
    <t>36 Aldridge Street</t>
  </si>
  <si>
    <t>86mВІ</t>
  </si>
  <si>
    <t>$283,000</t>
  </si>
  <si>
    <t>45/17 Geranium Street, The Gardens, NT 0820</t>
  </si>
  <si>
    <t>45/17 Geranium Street</t>
  </si>
  <si>
    <t>250mВІ</t>
  </si>
  <si>
    <t>41 Camm Street, Johnston, NT 0832</t>
  </si>
  <si>
    <t>41 Camm Street</t>
  </si>
  <si>
    <t>Offers Over $699,000</t>
  </si>
  <si>
    <t>8 Lemke St, Muirhead, NT 0810</t>
  </si>
  <si>
    <t>8 Lemke St</t>
  </si>
  <si>
    <t>3 Crown Court, Durack, NT 0830</t>
  </si>
  <si>
    <t>3 Crown Court</t>
  </si>
  <si>
    <t>$390,000+</t>
  </si>
  <si>
    <t>12/33 Lancewood Street, Rosebery, NT 0832</t>
  </si>
  <si>
    <t>12/33 Lancewood Street</t>
  </si>
  <si>
    <t>$615,000</t>
  </si>
  <si>
    <t>24 Copra Crescent, Karama, NT 0812</t>
  </si>
  <si>
    <t>24 Copra Crescent</t>
  </si>
  <si>
    <t>284mВІ</t>
  </si>
  <si>
    <t>$645,000</t>
  </si>
  <si>
    <t>17/18 Annear Court, Stuart Park, NT 0820</t>
  </si>
  <si>
    <t>17/18 Annear Court</t>
  </si>
  <si>
    <t>852mВІ</t>
  </si>
  <si>
    <t>11 Troughton Court, Woodroffe, NT 0830</t>
  </si>
  <si>
    <t>11 Troughton Court</t>
  </si>
  <si>
    <t>1/3 Mitaros Place, Parap, NT 0820</t>
  </si>
  <si>
    <t>1/3 Mitaros Place</t>
  </si>
  <si>
    <t>227mВІ</t>
  </si>
  <si>
    <t>876mВІ</t>
  </si>
  <si>
    <t>3 Hodge Street, Johnston, NT 0832</t>
  </si>
  <si>
    <t>3 Hodge Street</t>
  </si>
  <si>
    <t>834mВІ</t>
  </si>
  <si>
    <t>19 Manunda Terrace, Karama, NT 0812</t>
  </si>
  <si>
    <t>19 Manunda Terrace</t>
  </si>
  <si>
    <t>1 Regulus Court, Woodroffe, NT 0830</t>
  </si>
  <si>
    <t>1 Regulus Court</t>
  </si>
  <si>
    <t>224mВІ</t>
  </si>
  <si>
    <t>$675,000</t>
  </si>
  <si>
    <t>9 Pumpa Court, Farrar, NT 0830</t>
  </si>
  <si>
    <t>9 Pumpa Court</t>
  </si>
  <si>
    <t>406 250 Farrar Blvd, Johnston, NT 0832</t>
  </si>
  <si>
    <t>406 250 Farrar Blvd</t>
  </si>
  <si>
    <t>40 Hannibal Cres, Gray, NT 0830</t>
  </si>
  <si>
    <t>40 Hannibal Cres</t>
  </si>
  <si>
    <t>OFFERS OVER $500,000</t>
  </si>
  <si>
    <t>15/58 Bayview Boulevard, Bayview, NT 0820</t>
  </si>
  <si>
    <t>15/58 Bayview Boulevard</t>
  </si>
  <si>
    <t>14/5 Mitaros Place, Parap, NT 0820</t>
  </si>
  <si>
    <t>14/5 Mitaros Place</t>
  </si>
  <si>
    <t>Offers Over $299,000</t>
  </si>
  <si>
    <t>9/1 Progress Drive, Coconut Grove, NT 0810</t>
  </si>
  <si>
    <t>9/1 Progress Drive</t>
  </si>
  <si>
    <t>634mВІ</t>
  </si>
  <si>
    <t>24 McAulay Street, Rosebery, NT 0832</t>
  </si>
  <si>
    <t>24 McAulay Street</t>
  </si>
  <si>
    <t>754mВІ</t>
  </si>
  <si>
    <t>7 Floyd Court, Coconut Grove, NT 0810</t>
  </si>
  <si>
    <t>7 Floyd Court</t>
  </si>
  <si>
    <t>PRICE GUIDE $260,000</t>
  </si>
  <si>
    <t>5/13 Gove Street, Alawa, NT 0810</t>
  </si>
  <si>
    <t>5/13 Gove Street</t>
  </si>
  <si>
    <t>43 Kilfoyle Cres, Nakara, NT 0810</t>
  </si>
  <si>
    <t>43 Kilfoyle Cres</t>
  </si>
  <si>
    <t>708mВІ</t>
  </si>
  <si>
    <t>49 Flynn Circuit, Bellamack, NT 0832</t>
  </si>
  <si>
    <t>49 Flynn Circuit</t>
  </si>
  <si>
    <t>6 Adcock Crescent, Nakara, NT 0810</t>
  </si>
  <si>
    <t>6 Adcock Crescent</t>
  </si>
  <si>
    <t>316mВІ</t>
  </si>
  <si>
    <t>$545,000</t>
  </si>
  <si>
    <t>23 Kangaroo St, Zuccoli, NT 0832</t>
  </si>
  <si>
    <t>23 Kangaroo St</t>
  </si>
  <si>
    <t>1/2 Bamboo Street, Nightcliff, NT 0810</t>
  </si>
  <si>
    <t>1/2 Bamboo Street</t>
  </si>
  <si>
    <t>113 Maurice Terrace, Bakewell, NT 0832</t>
  </si>
  <si>
    <t>113 Maurice Terrace</t>
  </si>
  <si>
    <t>397mВІ</t>
  </si>
  <si>
    <t>2/7 Songlark Street, Bakewell, NT 0832</t>
  </si>
  <si>
    <t>2/7 Songlark Street</t>
  </si>
  <si>
    <t>18/1 Eric Street, Alawa, NT 0810</t>
  </si>
  <si>
    <t>18/1 Eric Street</t>
  </si>
  <si>
    <t>50 Victoria Drive, Gray, NT 0830</t>
  </si>
  <si>
    <t>50 Victoria Drive</t>
  </si>
  <si>
    <t>312mВІ</t>
  </si>
  <si>
    <t>21 Ashburton Way, Gunn, NT 0832</t>
  </si>
  <si>
    <t>21 Ashburton Way</t>
  </si>
  <si>
    <t>14.121 Flynn Circuit, Bellamack, NT 0832</t>
  </si>
  <si>
    <t>14.121 Flynn Circuit</t>
  </si>
  <si>
    <t>11 Richards Cres, Rosebery, NT 0832</t>
  </si>
  <si>
    <t>11 Richards Cres</t>
  </si>
  <si>
    <t>Offers over $385,000</t>
  </si>
  <si>
    <t>59 Flinders Drive, Stuart Park, NT 0820</t>
  </si>
  <si>
    <t>59 Flinders Drive</t>
  </si>
  <si>
    <t>1.99ha</t>
  </si>
  <si>
    <t>Price Guide Low $700,000</t>
  </si>
  <si>
    <t>430 Whitewood Road, Howard Springs, NT 0835</t>
  </si>
  <si>
    <t>430 Whitewood Road</t>
  </si>
  <si>
    <t>27 Sonder Crescent, Bakewell, NT 0832</t>
  </si>
  <si>
    <t>27 Sonder Crescent</t>
  </si>
  <si>
    <t>OFFERS OVER $1,200,000</t>
  </si>
  <si>
    <t>91 Kareela Drive, Girraween, NT 0836</t>
  </si>
  <si>
    <t>91 Kareela Drive</t>
  </si>
  <si>
    <t>Lifestyle</t>
  </si>
  <si>
    <t>3.64ha</t>
  </si>
  <si>
    <t>700 Pioneer Drive, Humpty Doo, NT 0836</t>
  </si>
  <si>
    <t>700 Pioneer Drive</t>
  </si>
  <si>
    <t>Offers invited $539,000</t>
  </si>
  <si>
    <t>14 Pitman Court, Malak, NT 0812</t>
  </si>
  <si>
    <t>14 Pitman Court</t>
  </si>
  <si>
    <t>Offers over $600,000 Considered</t>
  </si>
  <si>
    <t>40 Liddy Crescent, Farrar, NT 0830</t>
  </si>
  <si>
    <t>40 Liddy Crescent</t>
  </si>
  <si>
    <t>Offers Over $499,000</t>
  </si>
  <si>
    <t>67 Eucalyptus Road, Herbert, NT 0836</t>
  </si>
  <si>
    <t>67 Eucalyptus Road</t>
  </si>
  <si>
    <t>$1.15m</t>
  </si>
  <si>
    <t>73B Gulnare Rd, Bees Creek, NT 0822</t>
  </si>
  <si>
    <t>73B Gulnare Rd</t>
  </si>
  <si>
    <t>$699,000</t>
  </si>
  <si>
    <t>4/17 Annear Ct, Stuart Park, NT 0820</t>
  </si>
  <si>
    <t>4/17 Annear Ct</t>
  </si>
  <si>
    <t>PRICE GUIDE $395,000</t>
  </si>
  <si>
    <t>12/7 Merkur Court, Larrakeyah, NT 0820</t>
  </si>
  <si>
    <t>12/7 Merkur Court</t>
  </si>
  <si>
    <t>322mВІ</t>
  </si>
  <si>
    <t>PRICE DROP $645k</t>
  </si>
  <si>
    <t>3/18 Annear Court, Stuart Park, NT 0820</t>
  </si>
  <si>
    <t>3/18 Annear Court</t>
  </si>
  <si>
    <t>44/23 Hudson Fysh Avenue, Parap, NT 0820</t>
  </si>
  <si>
    <t>44/23 Hudson Fysh Avenue</t>
  </si>
  <si>
    <t>$3,990,000</t>
  </si>
  <si>
    <t>20 Gothenburg Crescent, Stuart Park, NT 0820</t>
  </si>
  <si>
    <t>20 Gothenburg Crescent</t>
  </si>
  <si>
    <t>133mВІ</t>
  </si>
  <si>
    <t>Offers over $419,000</t>
  </si>
  <si>
    <t>4/13 Quandong Crescent, Nightcliff, NT 0810</t>
  </si>
  <si>
    <t>4/13 Quandong Crescent</t>
  </si>
  <si>
    <t>1/15 Undoolya Street, Tiwi, NT 0810</t>
  </si>
  <si>
    <t>1/15 Undoolya Street</t>
  </si>
  <si>
    <t>$244,000</t>
  </si>
  <si>
    <t>10/26 Flametree Circuit, Rosebery, NT 0832</t>
  </si>
  <si>
    <t>10/26 Flametree Circuit</t>
  </si>
  <si>
    <t>22 Rosewood Crescent, Leanyer, NT 0812</t>
  </si>
  <si>
    <t>22 Rosewood Crescent</t>
  </si>
  <si>
    <t>Offers Over $480,000</t>
  </si>
  <si>
    <t>9/82 Nightcliff Road, Rapid Creek, NT 0810</t>
  </si>
  <si>
    <t>9/82 Nightcliff Road</t>
  </si>
  <si>
    <t>Lot 585 Laniyuk Court, Zuccoli, NT 0832</t>
  </si>
  <si>
    <t>Lot 585 Laniyuk Court</t>
  </si>
  <si>
    <t>$585,000 &amp; $595,000</t>
  </si>
  <si>
    <t>303c &amp; 403c/65 Progress Drive, Nightcliff, NT 0810</t>
  </si>
  <si>
    <t>303c &amp; 403c/65 Progress Drive</t>
  </si>
  <si>
    <t>17.4ha</t>
  </si>
  <si>
    <t>$1,550,000</t>
  </si>
  <si>
    <t>190 Malaplains Road, Berry Springs, NT 0838</t>
  </si>
  <si>
    <t>190 Malaplains Road</t>
  </si>
  <si>
    <t>28 Gunn Crescent, Gunn, NT 0832</t>
  </si>
  <si>
    <t>28 Gunn Crescent</t>
  </si>
  <si>
    <t>Offers Over $630,000</t>
  </si>
  <si>
    <t>13 Killuppa Cres, Leanyer, NT 0812</t>
  </si>
  <si>
    <t>13 Killuppa Cres</t>
  </si>
  <si>
    <t>Price Guide Mid $300,000</t>
  </si>
  <si>
    <t>31 Gunter Circuit, Woodroffe, NT 0830</t>
  </si>
  <si>
    <t>31 Gunter Circuit</t>
  </si>
  <si>
    <t>288mВІ</t>
  </si>
  <si>
    <t>61 Hillier Road, Howard Springs, NT 0835</t>
  </si>
  <si>
    <t>61 Hillier Road</t>
  </si>
  <si>
    <t>5/16-18 Mackillop Street, Parap, NT 0820</t>
  </si>
  <si>
    <t>5/16-18 Mackillop Street</t>
  </si>
  <si>
    <t>309mВІ</t>
  </si>
  <si>
    <t>$469,000</t>
  </si>
  <si>
    <t>2/11 Annunciata Street, Bellamack, NT 0832</t>
  </si>
  <si>
    <t>2/11 Annunciata Street</t>
  </si>
  <si>
    <t>32/1 Michie Court, Bayview, NT 0820</t>
  </si>
  <si>
    <t>32/1 Michie Court</t>
  </si>
  <si>
    <t>91.3mВІ</t>
  </si>
  <si>
    <t>$299,000 Negotiable</t>
  </si>
  <si>
    <t>211/127 Flynn Circuit, Bellamack, NT 0832</t>
  </si>
  <si>
    <t>211/127 Flynn Circuit</t>
  </si>
  <si>
    <t>32 Cunningham Crescent, Gunn, NT 0832</t>
  </si>
  <si>
    <t>32 Cunningham Crescent</t>
  </si>
  <si>
    <t>16/6 Drysdale St, Parap, NT 0820</t>
  </si>
  <si>
    <t>16/6 Drysdale St</t>
  </si>
  <si>
    <t>OFFERS OVER $415,000</t>
  </si>
  <si>
    <t>13 Crawford Court, Moulden, NT 0830</t>
  </si>
  <si>
    <t>13 Crawford Court</t>
  </si>
  <si>
    <t>51 Moil Crescent, Moil, NT 0810</t>
  </si>
  <si>
    <t>51 Moil Crescent</t>
  </si>
  <si>
    <t>13 Haritos Street, Wanguri, NT 0810</t>
  </si>
  <si>
    <t>13 Haritos Street</t>
  </si>
  <si>
    <t>7/17 Sovereign Circuit, Coconut Grove, NT 0810</t>
  </si>
  <si>
    <t>7/17 Sovereign Circuit</t>
  </si>
  <si>
    <t>16/12 Mackillop Street, Parap, NT 0820</t>
  </si>
  <si>
    <t>16/12 Mackillop Street</t>
  </si>
  <si>
    <t>64 James Circuit, Woodroffe, NT 0830</t>
  </si>
  <si>
    <t>64 James Circuit</t>
  </si>
  <si>
    <t>4/4 Elsey Street, Parap, NT 0820</t>
  </si>
  <si>
    <t>4/4 Elsey Street</t>
  </si>
  <si>
    <t>9.17ha</t>
  </si>
  <si>
    <t>2 Residence</t>
  </si>
  <si>
    <t>70 Hinton Rd, Virginia, NT 0834</t>
  </si>
  <si>
    <t>70 Hinton Rd</t>
  </si>
  <si>
    <t>203mВІ</t>
  </si>
  <si>
    <t>600mВІ</t>
  </si>
  <si>
    <t>$601,000</t>
  </si>
  <si>
    <t>Lot 6076 Gregg Road, Humpty Doo, NT 0836</t>
  </si>
  <si>
    <t>Lot 6076 Gregg Road</t>
  </si>
  <si>
    <t>209.6mВІ</t>
  </si>
  <si>
    <t>$655,000</t>
  </si>
  <si>
    <t>Lot 6031 Pankhurst Street, Humpty Doo, NT 0836</t>
  </si>
  <si>
    <t>Lot 6031 Pankhurst Street</t>
  </si>
  <si>
    <t>Lot 12802 Aldenham Street, Lee Point, NT 0810</t>
  </si>
  <si>
    <t>Lot 12802 Aldenham Street</t>
  </si>
  <si>
    <t>8/35 Duke Street, Stuart Park, NT 0820</t>
  </si>
  <si>
    <t>8/35 Duke Street</t>
  </si>
  <si>
    <t>Index</t>
  </si>
  <si>
    <t>Breadcrumb indexes</t>
  </si>
  <si>
    <t>Breadcrumb</t>
  </si>
  <si>
    <t>breadcrumb_formula</t>
  </si>
  <si>
    <t>breadcrumb_linked</t>
  </si>
  <si>
    <t>category_name_linked</t>
  </si>
  <si>
    <t>Category name indexes</t>
  </si>
  <si>
    <t>NT 0801</t>
  </si>
  <si>
    <t>NT 0800</t>
  </si>
  <si>
    <t>6,200</t>
  </si>
  <si>
    <t>2,461.93</t>
  </si>
  <si>
    <t>1,370</t>
  </si>
  <si>
    <t>1,904.51</t>
  </si>
  <si>
    <t>1,000</t>
  </si>
  <si>
    <t>building_size_mВІ_formula</t>
  </si>
  <si>
    <t>building_size_mВІ_cleaned</t>
  </si>
  <si>
    <t>1,010</t>
  </si>
  <si>
    <t/>
  </si>
  <si>
    <t>1,050</t>
  </si>
  <si>
    <t>1,100</t>
  </si>
  <si>
    <t>2,510</t>
  </si>
  <si>
    <t>1,530</t>
  </si>
  <si>
    <t>1,110</t>
  </si>
  <si>
    <t>1,038</t>
  </si>
  <si>
    <t>8,150</t>
  </si>
  <si>
    <t>2,170</t>
  </si>
  <si>
    <t>1,030</t>
  </si>
  <si>
    <t>4,008</t>
  </si>
  <si>
    <t>1,550</t>
  </si>
  <si>
    <t>1,200</t>
  </si>
  <si>
    <t>2,023</t>
  </si>
  <si>
    <t>1,040</t>
  </si>
  <si>
    <t>2,030</t>
  </si>
  <si>
    <t>1,020</t>
  </si>
  <si>
    <t>8,093.71</t>
  </si>
  <si>
    <t>1,160</t>
  </si>
  <si>
    <t>1,060</t>
  </si>
  <si>
    <t>1,140</t>
  </si>
  <si>
    <t>1,170</t>
  </si>
  <si>
    <t>5,790</t>
  </si>
  <si>
    <t>land_size_mBI_cleaned</t>
  </si>
  <si>
    <t>preferred_size_mBI_cleaned</t>
  </si>
  <si>
    <t xml:space="preserve">$280,000 to$300,000 </t>
  </si>
  <si>
    <t xml:space="preserve">Auction - Bidding from $700,000 </t>
  </si>
  <si>
    <t xml:space="preserve">$435,000 </t>
  </si>
  <si>
    <t xml:space="preserve">Offers Over $320,000 </t>
  </si>
  <si>
    <t xml:space="preserve">$310,000 </t>
  </si>
  <si>
    <t xml:space="preserve">$259,000 </t>
  </si>
  <si>
    <t xml:space="preserve">$439,000 </t>
  </si>
  <si>
    <t xml:space="preserve">$825,000 </t>
  </si>
  <si>
    <t xml:space="preserve">$820,000 </t>
  </si>
  <si>
    <t xml:space="preserve">$369 000 </t>
  </si>
  <si>
    <t xml:space="preserve">$455,000 </t>
  </si>
  <si>
    <t xml:space="preserve">$280,000 </t>
  </si>
  <si>
    <t xml:space="preserve">Openn Negotiation </t>
  </si>
  <si>
    <t xml:space="preserve">PRICE GUIDE $439,000 </t>
  </si>
  <si>
    <t xml:space="preserve">$775,000 </t>
  </si>
  <si>
    <t xml:space="preserve">$625,000 </t>
  </si>
  <si>
    <t xml:space="preserve">Overs Over $599,000 Considered </t>
  </si>
  <si>
    <t xml:space="preserve">$490,000 </t>
  </si>
  <si>
    <t xml:space="preserve">$337,500 </t>
  </si>
  <si>
    <t xml:space="preserve">FASTRAK </t>
  </si>
  <si>
    <t xml:space="preserve">UNDER CONTRACT </t>
  </si>
  <si>
    <t xml:space="preserve">Offers Over $440,000 </t>
  </si>
  <si>
    <t xml:space="preserve">$640,000 </t>
  </si>
  <si>
    <t xml:space="preserve">$500,000 </t>
  </si>
  <si>
    <t xml:space="preserve">$305,000 + </t>
  </si>
  <si>
    <t xml:space="preserve">$295,000 + </t>
  </si>
  <si>
    <t xml:space="preserve">$795,000 </t>
  </si>
  <si>
    <t xml:space="preserve">Offers Over $950,000 </t>
  </si>
  <si>
    <t xml:space="preserve">Offers Over $485,000 </t>
  </si>
  <si>
    <t xml:space="preserve">$250,000 </t>
  </si>
  <si>
    <t xml:space="preserve">$549,000 </t>
  </si>
  <si>
    <t xml:space="preserve">Offers over $299,000 </t>
  </si>
  <si>
    <t xml:space="preserve">$395,000 </t>
  </si>
  <si>
    <t xml:space="preserve">$475,000 </t>
  </si>
  <si>
    <t xml:space="preserve">Contact Agent </t>
  </si>
  <si>
    <t xml:space="preserve">OFFERS INVITED </t>
  </si>
  <si>
    <t xml:space="preserve">$465,000 </t>
  </si>
  <si>
    <t xml:space="preserve">Current Bid $600,000 </t>
  </si>
  <si>
    <t xml:space="preserve">Offers Over $980,000 </t>
  </si>
  <si>
    <t xml:space="preserve">$1,050,000 </t>
  </si>
  <si>
    <t xml:space="preserve">UNDER CONTRACT... MORE PROPERTIES WANTED </t>
  </si>
  <si>
    <t xml:space="preserve">$450,000 </t>
  </si>
  <si>
    <t xml:space="preserve">$749,000 </t>
  </si>
  <si>
    <t xml:space="preserve">$289,000 </t>
  </si>
  <si>
    <t xml:space="preserve">Offers over $565,000 </t>
  </si>
  <si>
    <t xml:space="preserve">$399,000 </t>
  </si>
  <si>
    <t xml:space="preserve">Offers over $469,000 </t>
  </si>
  <si>
    <t xml:space="preserve">$649,000 </t>
  </si>
  <si>
    <t xml:space="preserve">Offers Over $499,000 Considered </t>
  </si>
  <si>
    <t xml:space="preserve">$400,000 </t>
  </si>
  <si>
    <t xml:space="preserve">Offers Over $800,000 </t>
  </si>
  <si>
    <t xml:space="preserve">$299,000 </t>
  </si>
  <si>
    <t xml:space="preserve">$580,000 </t>
  </si>
  <si>
    <t xml:space="preserve">Offers Over $375,000 </t>
  </si>
  <si>
    <t xml:space="preserve">$489,000 </t>
  </si>
  <si>
    <t xml:space="preserve">OFFERS OVER $195,000 </t>
  </si>
  <si>
    <t xml:space="preserve">$505,000 </t>
  </si>
  <si>
    <t xml:space="preserve">$325,000 </t>
  </si>
  <si>
    <t xml:space="preserve">$539,000 negotiable </t>
  </si>
  <si>
    <t xml:space="preserve">$180,000 </t>
  </si>
  <si>
    <t xml:space="preserve">$145,000 </t>
  </si>
  <si>
    <t xml:space="preserve">$215,000 </t>
  </si>
  <si>
    <t xml:space="preserve">$865,000 </t>
  </si>
  <si>
    <t xml:space="preserve">$369,000 </t>
  </si>
  <si>
    <t xml:space="preserve">$350,000 </t>
  </si>
  <si>
    <t xml:space="preserve">Offers over $539,000 </t>
  </si>
  <si>
    <t xml:space="preserve">$209,000  Negoticate </t>
  </si>
  <si>
    <t xml:space="preserve">$420,000 </t>
  </si>
  <si>
    <t xml:space="preserve">$510,000 </t>
  </si>
  <si>
    <t xml:space="preserve">$535,000 </t>
  </si>
  <si>
    <t xml:space="preserve">$335,000 </t>
  </si>
  <si>
    <t xml:space="preserve">Penthouse for $850,000 </t>
  </si>
  <si>
    <t xml:space="preserve">Needs to GO! $510,000 </t>
  </si>
  <si>
    <t xml:space="preserve">$1,300,000 </t>
  </si>
  <si>
    <t xml:space="preserve">Offers Over $580,000 </t>
  </si>
  <si>
    <t xml:space="preserve">$470,000 </t>
  </si>
  <si>
    <t xml:space="preserve">$519,000 </t>
  </si>
  <si>
    <t xml:space="preserve">$219,000 </t>
  </si>
  <si>
    <t xml:space="preserve">$235,000 negotiable </t>
  </si>
  <si>
    <t xml:space="preserve">$315,000 </t>
  </si>
  <si>
    <t xml:space="preserve">Offers over $450,000 </t>
  </si>
  <si>
    <t xml:space="preserve">Negotiable </t>
  </si>
  <si>
    <t xml:space="preserve">$380,000 </t>
  </si>
  <si>
    <t xml:space="preserve">$275,000 </t>
  </si>
  <si>
    <t xml:space="preserve">PRICE GUIDE $1,070,000 </t>
  </si>
  <si>
    <t xml:space="preserve">$270,000 </t>
  </si>
  <si>
    <t xml:space="preserve">$1,100,000 </t>
  </si>
  <si>
    <t xml:space="preserve">CONTACT AGENT </t>
  </si>
  <si>
    <t xml:space="preserve">Price Guide $550,000 </t>
  </si>
  <si>
    <t xml:space="preserve">Offers over $868,000 </t>
  </si>
  <si>
    <t xml:space="preserve">$539,000 </t>
  </si>
  <si>
    <t xml:space="preserve">From $165,000 </t>
  </si>
  <si>
    <t xml:space="preserve">Offers Over: $130,000 </t>
  </si>
  <si>
    <t xml:space="preserve">$589,000 </t>
  </si>
  <si>
    <t xml:space="preserve">Offers over $360,000 </t>
  </si>
  <si>
    <t xml:space="preserve">Offers over $430,000 </t>
  </si>
  <si>
    <t xml:space="preserve">Offers over $839,000 </t>
  </si>
  <si>
    <t xml:space="preserve">$147 000 </t>
  </si>
  <si>
    <t xml:space="preserve">PRICE GUIDE $795,000 </t>
  </si>
  <si>
    <t xml:space="preserve">Offers Over $430,000 </t>
  </si>
  <si>
    <t xml:space="preserve">Open to offers! </t>
  </si>
  <si>
    <t xml:space="preserve">$555,000 Furnished Pool ,Gym LEASED: $640 per week </t>
  </si>
  <si>
    <t xml:space="preserve">Offers over $529,000 </t>
  </si>
  <si>
    <t xml:space="preserve">$460,000 </t>
  </si>
  <si>
    <t xml:space="preserve">$195,000 </t>
  </si>
  <si>
    <t xml:space="preserve">Offers above $479,000 </t>
  </si>
  <si>
    <t xml:space="preserve">$295,000 </t>
  </si>
  <si>
    <t xml:space="preserve">$370,000 ono </t>
  </si>
  <si>
    <t xml:space="preserve">Motivated Seller- Offers over $475,000 </t>
  </si>
  <si>
    <t xml:space="preserve">Offers over $520,000 </t>
  </si>
  <si>
    <t xml:space="preserve">$449,000 </t>
  </si>
  <si>
    <t xml:space="preserve">$525,000 </t>
  </si>
  <si>
    <t xml:space="preserve">Offers over $500,000 </t>
  </si>
  <si>
    <t xml:space="preserve">New Price $595,000 </t>
  </si>
  <si>
    <t xml:space="preserve">Offers Over $190,000 </t>
  </si>
  <si>
    <t xml:space="preserve">Under iContract </t>
  </si>
  <si>
    <t xml:space="preserve">$389,000.00 </t>
  </si>
  <si>
    <t xml:space="preserve">$370,000 </t>
  </si>
  <si>
    <t xml:space="preserve">$1,950,000 </t>
  </si>
  <si>
    <t xml:space="preserve">$175,000 </t>
  </si>
  <si>
    <t xml:space="preserve">$520,000 O.N.O </t>
  </si>
  <si>
    <t xml:space="preserve">$329,000 </t>
  </si>
  <si>
    <t xml:space="preserve">Offers above $559,000 </t>
  </si>
  <si>
    <t xml:space="preserve">Expressions of Interest </t>
  </si>
  <si>
    <t xml:space="preserve">$279,000 </t>
  </si>
  <si>
    <t xml:space="preserve">From $500,000 </t>
  </si>
  <si>
    <t xml:space="preserve">$1,250,000 </t>
  </si>
  <si>
    <t xml:space="preserve">$800,000 </t>
  </si>
  <si>
    <t xml:space="preserve">Invest Now $455,000 </t>
  </si>
  <si>
    <t xml:space="preserve">$450,000 ONO </t>
  </si>
  <si>
    <t xml:space="preserve">$685,000 </t>
  </si>
  <si>
    <t xml:space="preserve">$429,000 </t>
  </si>
  <si>
    <t xml:space="preserve">$559,000 </t>
  </si>
  <si>
    <t xml:space="preserve">$210,000 </t>
  </si>
  <si>
    <t xml:space="preserve">Offers over $300,000 </t>
  </si>
  <si>
    <t xml:space="preserve">$499,000 </t>
  </si>
  <si>
    <t xml:space="preserve">P.O.A. </t>
  </si>
  <si>
    <t xml:space="preserve">$480,000 </t>
  </si>
  <si>
    <t xml:space="preserve">Awaiting Price Guide </t>
  </si>
  <si>
    <t xml:space="preserve">$440,000 </t>
  </si>
  <si>
    <t xml:space="preserve">$200,000 - $220,000 </t>
  </si>
  <si>
    <t xml:space="preserve">offers over $399,000 </t>
  </si>
  <si>
    <t xml:space="preserve">$430,000 </t>
  </si>
  <si>
    <t xml:space="preserve">$99,950 </t>
  </si>
  <si>
    <t xml:space="preserve">$900,000 negotiable </t>
  </si>
  <si>
    <t xml:space="preserve">$990,000 </t>
  </si>
  <si>
    <t xml:space="preserve">OFFERS OVER $610,000 </t>
  </si>
  <si>
    <t xml:space="preserve">$1,199,000 </t>
  </si>
  <si>
    <t xml:space="preserve">Offers Over $665,000 Considered </t>
  </si>
  <si>
    <t xml:space="preserve">PRICE GUIDE $575,000 </t>
  </si>
  <si>
    <t xml:space="preserve">Bidding from $550,000 </t>
  </si>
  <si>
    <t xml:space="preserve">AUCTION </t>
  </si>
  <si>
    <t xml:space="preserve">Offers over $1,200,000 </t>
  </si>
  <si>
    <t xml:space="preserve">FOR SALE </t>
  </si>
  <si>
    <t xml:space="preserve">Offers over $365,000 </t>
  </si>
  <si>
    <t xml:space="preserve">OFFERS OVER $700,000 </t>
  </si>
  <si>
    <t xml:space="preserve">$419,000 </t>
  </si>
  <si>
    <t xml:space="preserve">OFFERS OVER $330,000 </t>
  </si>
  <si>
    <t xml:space="preserve">$560,000 </t>
  </si>
  <si>
    <t xml:space="preserve">$460,000 + </t>
  </si>
  <si>
    <t xml:space="preserve">PRICE GUIDE $290,000 </t>
  </si>
  <si>
    <t xml:space="preserve">PRICE GUIDE $570,000 </t>
  </si>
  <si>
    <t xml:space="preserve">$569,000 </t>
  </si>
  <si>
    <t xml:space="preserve">$739,000 </t>
  </si>
  <si>
    <t xml:space="preserve">Offers Over $399,000 </t>
  </si>
  <si>
    <t xml:space="preserve">Auction </t>
  </si>
  <si>
    <t xml:space="preserve">$599,000 </t>
  </si>
  <si>
    <t xml:space="preserve">$660,000 </t>
  </si>
  <si>
    <t xml:space="preserve">Offers over $800,000 </t>
  </si>
  <si>
    <t xml:space="preserve">$880,000 </t>
  </si>
  <si>
    <t xml:space="preserve">PRICE GUIDE $540,000 </t>
  </si>
  <si>
    <t xml:space="preserve">Offers Over $399,000 Considered </t>
  </si>
  <si>
    <t xml:space="preserve">OFFERS OVER $370,000 </t>
  </si>
  <si>
    <t xml:space="preserve">Offers Over $500,000 - Offers by 6.30pm 22/6/22 </t>
  </si>
  <si>
    <t xml:space="preserve">OVER $450,000 </t>
  </si>
  <si>
    <t xml:space="preserve">Offers Over $470,000 </t>
  </si>
  <si>
    <t xml:space="preserve">$612,300 </t>
  </si>
  <si>
    <t xml:space="preserve">$592,000 </t>
  </si>
  <si>
    <t xml:space="preserve">$614,000 </t>
  </si>
  <si>
    <t xml:space="preserve">$218,000 </t>
  </si>
  <si>
    <t xml:space="preserve">$255,000 </t>
  </si>
  <si>
    <t xml:space="preserve">$425,000 </t>
  </si>
  <si>
    <t xml:space="preserve">$779,000 </t>
  </si>
  <si>
    <t xml:space="preserve">$850,000 </t>
  </si>
  <si>
    <t xml:space="preserve">Offers under $340,000 </t>
  </si>
  <si>
    <t xml:space="preserve">$570,000 </t>
  </si>
  <si>
    <t xml:space="preserve">Offers Over $285,000 </t>
  </si>
  <si>
    <t xml:space="preserve">$470,000 Negotiable </t>
  </si>
  <si>
    <t xml:space="preserve">Under Offer </t>
  </si>
  <si>
    <t xml:space="preserve">$365,000 </t>
  </si>
  <si>
    <t xml:space="preserve">$420,000 + </t>
  </si>
  <si>
    <t xml:space="preserve">$269,000 </t>
  </si>
  <si>
    <t xml:space="preserve">$750,000 </t>
  </si>
  <si>
    <t xml:space="preserve">Offers above $285,000 </t>
  </si>
  <si>
    <t xml:space="preserve">Expression of Interest </t>
  </si>
  <si>
    <t xml:space="preserve">UNDER OFFER </t>
  </si>
  <si>
    <t xml:space="preserve">$579,000 </t>
  </si>
  <si>
    <t xml:space="preserve">Expressions Of Interest </t>
  </si>
  <si>
    <t xml:space="preserve">PRICE GUIDE $530,000 </t>
  </si>
  <si>
    <t xml:space="preserve">JUST LIKE THAT: UNDER CONTRACT IN 5 DAYS </t>
  </si>
  <si>
    <t xml:space="preserve">PRICE GUIDE $750,000 </t>
  </si>
  <si>
    <t xml:space="preserve">$535,000 + </t>
  </si>
  <si>
    <t xml:space="preserve">$629,000 </t>
  </si>
  <si>
    <t xml:space="preserve">$275,000 + </t>
  </si>
  <si>
    <t xml:space="preserve">PROPERTY PREVIEW </t>
  </si>
  <si>
    <t xml:space="preserve">Offers Over $550,000 </t>
  </si>
  <si>
    <t xml:space="preserve">$639,000 </t>
  </si>
  <si>
    <t xml:space="preserve">Offers over $650,000 </t>
  </si>
  <si>
    <t xml:space="preserve">Under Contract </t>
  </si>
  <si>
    <t xml:space="preserve">$385,000 </t>
  </si>
  <si>
    <t xml:space="preserve">$550,000 </t>
  </si>
  <si>
    <t xml:space="preserve">Offers over $549,000 </t>
  </si>
  <si>
    <t xml:space="preserve">Offer Over $300,000 </t>
  </si>
  <si>
    <t xml:space="preserve">$387,000 </t>
  </si>
  <si>
    <t xml:space="preserve">$590,000 </t>
  </si>
  <si>
    <t xml:space="preserve">Offers over $489,000 </t>
  </si>
  <si>
    <t xml:space="preserve">Offers over $569,000 </t>
  </si>
  <si>
    <t xml:space="preserve">Offers Over $435,000 Considered </t>
  </si>
  <si>
    <t xml:space="preserve">$1,650,000 </t>
  </si>
  <si>
    <t xml:space="preserve">$293,000 </t>
  </si>
  <si>
    <t xml:space="preserve">$495,000 </t>
  </si>
  <si>
    <t xml:space="preserve">$875,000 negotiable </t>
  </si>
  <si>
    <t xml:space="preserve">Auction Action </t>
  </si>
  <si>
    <t xml:space="preserve">$240,000 </t>
  </si>
  <si>
    <t xml:space="preserve">Price Guide $570,000 </t>
  </si>
  <si>
    <t xml:space="preserve">Offers over $685,000 </t>
  </si>
  <si>
    <t xml:space="preserve">Offers over $635,000 </t>
  </si>
  <si>
    <t xml:space="preserve">AUCTION: Saturday 4th Jun @11am On-Site </t>
  </si>
  <si>
    <t xml:space="preserve">$529,000 </t>
  </si>
  <si>
    <t xml:space="preserve">Under  Contract </t>
  </si>
  <si>
    <t xml:space="preserve">Current Bid $650,000 </t>
  </si>
  <si>
    <t xml:space="preserve">$659,000 </t>
  </si>
  <si>
    <t xml:space="preserve">Price Guide High $500,000 </t>
  </si>
  <si>
    <t xml:space="preserve">Offers over $405,000 </t>
  </si>
  <si>
    <t xml:space="preserve">PRICE GUIDE $545,000 </t>
  </si>
  <si>
    <t xml:space="preserve">Auction - Wednesday 15th June 2022 at 5.30pm </t>
  </si>
  <si>
    <t xml:space="preserve">OFFERS OVER $690,000 </t>
  </si>
  <si>
    <t xml:space="preserve">New to Market </t>
  </si>
  <si>
    <t xml:space="preserve">PRICE GUIDE $1,200,000 </t>
  </si>
  <si>
    <t xml:space="preserve">PRICE GUIDE $510,000 </t>
  </si>
  <si>
    <t xml:space="preserve">Offers Over $750,000 </t>
  </si>
  <si>
    <t xml:space="preserve">PRICE GUIDE $490,000 </t>
  </si>
  <si>
    <t xml:space="preserve">Auction on site </t>
  </si>
  <si>
    <t xml:space="preserve">Auction 8th June on site </t>
  </si>
  <si>
    <t xml:space="preserve">$320,000 </t>
  </si>
  <si>
    <t xml:space="preserve">Current Bid $490,000 </t>
  </si>
  <si>
    <t xml:space="preserve">$665,000 </t>
  </si>
  <si>
    <t xml:space="preserve">$290,000 </t>
  </si>
  <si>
    <t xml:space="preserve">PRICE GUIDE $298,000 </t>
  </si>
  <si>
    <t xml:space="preserve">PRICE GUIDE $690,000 </t>
  </si>
  <si>
    <t xml:space="preserve">PRICE GUIDE $590,000 </t>
  </si>
  <si>
    <t xml:space="preserve">Current Bid - $510,000 </t>
  </si>
  <si>
    <t xml:space="preserve">Offers above $420,000 </t>
  </si>
  <si>
    <t xml:space="preserve">$695,000 </t>
  </si>
  <si>
    <t xml:space="preserve">Offers over $285,000 </t>
  </si>
  <si>
    <t xml:space="preserve">Offers over $660,000 considered </t>
  </si>
  <si>
    <t xml:space="preserve">$685,000 ONO </t>
  </si>
  <si>
    <t xml:space="preserve">$950,000 </t>
  </si>
  <si>
    <t xml:space="preserve">$498,000 </t>
  </si>
  <si>
    <t xml:space="preserve">Current Bid $740,000 </t>
  </si>
  <si>
    <t xml:space="preserve">Price Guide: $700,000 - $720,000 </t>
  </si>
  <si>
    <t xml:space="preserve">$485,000 </t>
  </si>
  <si>
    <t xml:space="preserve">$665,000 ONO </t>
  </si>
  <si>
    <t xml:space="preserve">Auction ON SITE </t>
  </si>
  <si>
    <t xml:space="preserve">$339,000 </t>
  </si>
  <si>
    <t xml:space="preserve">Offers above $399,000 </t>
  </si>
  <si>
    <t xml:space="preserve">$735,000 </t>
  </si>
  <si>
    <t xml:space="preserve">$975,000 </t>
  </si>
  <si>
    <t xml:space="preserve">Auction Wednesday 1st of June 2022 </t>
  </si>
  <si>
    <t xml:space="preserve">Offers over $725,000 </t>
  </si>
  <si>
    <t xml:space="preserve">$610,000 </t>
  </si>
  <si>
    <t xml:space="preserve">Current Bid $500,000 </t>
  </si>
  <si>
    <t xml:space="preserve">PRICE GUIDE $480,000 </t>
  </si>
  <si>
    <t xml:space="preserve">Price Guide: $520,000 - $550,000 </t>
  </si>
  <si>
    <t xml:space="preserve">Offers Over $620,000 </t>
  </si>
  <si>
    <t xml:space="preserve">$1,490,000 </t>
  </si>
  <si>
    <t xml:space="preserve">$292,000 </t>
  </si>
  <si>
    <t xml:space="preserve">$520,000 </t>
  </si>
  <si>
    <t xml:space="preserve">Offers over 295,000 </t>
  </si>
  <si>
    <t xml:space="preserve">Offers over $820,000 </t>
  </si>
  <si>
    <t xml:space="preserve">Offers over $460,000 </t>
  </si>
  <si>
    <t xml:space="preserve">$220,000 </t>
  </si>
  <si>
    <t xml:space="preserve">$575,000 </t>
  </si>
  <si>
    <t xml:space="preserve">$349,000 </t>
  </si>
  <si>
    <t xml:space="preserve">$389000 </t>
  </si>
  <si>
    <t xml:space="preserve">JUST LIKE THAT: UNDER CONTRACT PRIOR TO AUCTION </t>
  </si>
  <si>
    <t xml:space="preserve">OFFERS OVER $760,000 </t>
  </si>
  <si>
    <t xml:space="preserve">$630,000 </t>
  </si>
  <si>
    <t xml:space="preserve">$300,000 </t>
  </si>
  <si>
    <t xml:space="preserve">Offers Over $300,000 </t>
  </si>
  <si>
    <t xml:space="preserve">Offers over $220,000 </t>
  </si>
  <si>
    <t xml:space="preserve">Offers over $799,000 </t>
  </si>
  <si>
    <t xml:space="preserve">PRICE GUIDE $525,000 </t>
  </si>
  <si>
    <t xml:space="preserve">$860,000 </t>
  </si>
  <si>
    <t xml:space="preserve">Accepting Offers Between $275,000 - $295,000 </t>
  </si>
  <si>
    <t xml:space="preserve">Offers over $675,000 </t>
  </si>
  <si>
    <t xml:space="preserve">offers over $1,250,000 </t>
  </si>
  <si>
    <t xml:space="preserve">$1,200,000 </t>
  </si>
  <si>
    <t xml:space="preserve">Offers over $850,000 </t>
  </si>
  <si>
    <t xml:space="preserve">PRICE GUIDE $735,000 </t>
  </si>
  <si>
    <t xml:space="preserve">$355,700 </t>
  </si>
  <si>
    <t xml:space="preserve">$359,000 </t>
  </si>
  <si>
    <t xml:space="preserve">$370,990 </t>
  </si>
  <si>
    <t xml:space="preserve">Offers over $700,000 </t>
  </si>
  <si>
    <t xml:space="preserve">$729,000 DHA lease $934 pwk </t>
  </si>
  <si>
    <t xml:space="preserve">$620,000 </t>
  </si>
  <si>
    <t xml:space="preserve">PRICE GUIDE $1,100,000 </t>
  </si>
  <si>
    <t xml:space="preserve">$595,000 </t>
  </si>
  <si>
    <t xml:space="preserve">Offers Over $859,000 </t>
  </si>
  <si>
    <t xml:space="preserve">OFFERS OVER $800,000 </t>
  </si>
  <si>
    <t xml:space="preserve">Mid $500,000 ono </t>
  </si>
  <si>
    <t xml:space="preserve">Offers Over $600,000 </t>
  </si>
  <si>
    <t xml:space="preserve">Offers over $550,000 </t>
  </si>
  <si>
    <t xml:space="preserve">PRICE GUIDE $209,000 </t>
  </si>
  <si>
    <t xml:space="preserve">Offers over $370,000 </t>
  </si>
  <si>
    <t xml:space="preserve">Offers Over $290,000 </t>
  </si>
  <si>
    <t xml:space="preserve">Offers over $630,000 </t>
  </si>
  <si>
    <t xml:space="preserve">$316,000 </t>
  </si>
  <si>
    <t xml:space="preserve">$115,000 </t>
  </si>
  <si>
    <t xml:space="preserve">$1,400,000 </t>
  </si>
  <si>
    <t xml:space="preserve">$418,000 </t>
  </si>
  <si>
    <t xml:space="preserve">OFFERS OVER $780,000 </t>
  </si>
  <si>
    <t xml:space="preserve">$460,000 ONO </t>
  </si>
  <si>
    <t xml:space="preserve">$410,000 </t>
  </si>
  <si>
    <t xml:space="preserve">$819,000 </t>
  </si>
  <si>
    <t xml:space="preserve">REDUCED to SELL!!! </t>
  </si>
  <si>
    <t xml:space="preserve">$339,000 + </t>
  </si>
  <si>
    <t xml:space="preserve">NEW PRICE $430,000 </t>
  </si>
  <si>
    <t xml:space="preserve">$540,000 </t>
  </si>
  <si>
    <t xml:space="preserve">PRICE GUIDE $830,000 </t>
  </si>
  <si>
    <t xml:space="preserve">JUST LIKE THAT: UNDER CONTRACT </t>
  </si>
  <si>
    <t xml:space="preserve">$375,000 </t>
  </si>
  <si>
    <t xml:space="preserve">$515,000 </t>
  </si>
  <si>
    <t xml:space="preserve">Offers over $345,000 </t>
  </si>
  <si>
    <t xml:space="preserve">OFFERS OVER $505,000 </t>
  </si>
  <si>
    <t xml:space="preserve">$670,000 Negotiable </t>
  </si>
  <si>
    <t xml:space="preserve">$225,000 </t>
  </si>
  <si>
    <t xml:space="preserve">$548,000 </t>
  </si>
  <si>
    <t xml:space="preserve">PRICE GUIDE $445,000 </t>
  </si>
  <si>
    <t xml:space="preserve">$950000 or nearest Offer </t>
  </si>
  <si>
    <t xml:space="preserve">PRICE GUIDE $646,000 </t>
  </si>
  <si>
    <t xml:space="preserve">$510,000 each unit </t>
  </si>
  <si>
    <t xml:space="preserve">From $220,000 </t>
  </si>
  <si>
    <t xml:space="preserve">$390,000 </t>
  </si>
  <si>
    <t xml:space="preserve">PRICE GUIDE $495,000 </t>
  </si>
  <si>
    <t xml:space="preserve">$555,000 </t>
  </si>
  <si>
    <t xml:space="preserve">$459,000 </t>
  </si>
  <si>
    <t xml:space="preserve">NEW PRICE $279,000 </t>
  </si>
  <si>
    <t xml:space="preserve">OFFERS OVER $530,000 </t>
  </si>
  <si>
    <t xml:space="preserve">Offers Over $530,000 </t>
  </si>
  <si>
    <t xml:space="preserve">$429000 </t>
  </si>
  <si>
    <t xml:space="preserve">$389,000 </t>
  </si>
  <si>
    <t xml:space="preserve">$589,500 </t>
  </si>
  <si>
    <t xml:space="preserve">$165,000 </t>
  </si>
  <si>
    <t xml:space="preserve">$355,000 </t>
  </si>
  <si>
    <t xml:space="preserve">Offers over $399,000 </t>
  </si>
  <si>
    <t xml:space="preserve">PRICE GUIDE $330,000 </t>
  </si>
  <si>
    <t xml:space="preserve">Offers invited $440,000 </t>
  </si>
  <si>
    <t xml:space="preserve">Price Guide: $650,000 - $700,000 </t>
  </si>
  <si>
    <t xml:space="preserve">$479,000 </t>
  </si>
  <si>
    <t xml:space="preserve">Offers Over $775,000 </t>
  </si>
  <si>
    <t xml:space="preserve">PRICE GUIDE $329,000 </t>
  </si>
  <si>
    <t xml:space="preserve">$899,000 </t>
  </si>
  <si>
    <t xml:space="preserve">Offers above $799,000 </t>
  </si>
  <si>
    <t xml:space="preserve">JUST LIKE THAT: UNDER CONTRACT IN 7 DAYS </t>
  </si>
  <si>
    <t xml:space="preserve">NEW PRICE $639,000 </t>
  </si>
  <si>
    <t xml:space="preserve">$499,000 O.N.O </t>
  </si>
  <si>
    <t xml:space="preserve">$1,800,000 </t>
  </si>
  <si>
    <t xml:space="preserve">OVER $900,000 </t>
  </si>
  <si>
    <t xml:space="preserve">$345,000 ONO </t>
  </si>
  <si>
    <t xml:space="preserve">Offers above $859,000 </t>
  </si>
  <si>
    <t xml:space="preserve">Offers over $740,000 </t>
  </si>
  <si>
    <t xml:space="preserve">$600,000 </t>
  </si>
  <si>
    <t xml:space="preserve">Offers Over $700,000 </t>
  </si>
  <si>
    <t xml:space="preserve">Offers Over $599,000 </t>
  </si>
  <si>
    <t xml:space="preserve">$720,000 </t>
  </si>
  <si>
    <t xml:space="preserve">Range $600,000 - $650,000 </t>
  </si>
  <si>
    <t xml:space="preserve">Reduced Offers Over $330,000 </t>
  </si>
  <si>
    <t xml:space="preserve">Offers over $400,000 </t>
  </si>
  <si>
    <t xml:space="preserve">Offers Over $849,000 </t>
  </si>
  <si>
    <t xml:space="preserve">Offers over $679,000 considered </t>
  </si>
  <si>
    <t xml:space="preserve">$560,000 + </t>
  </si>
  <si>
    <t xml:space="preserve">$319,000 </t>
  </si>
  <si>
    <t xml:space="preserve">OFFERS OVER $750,000 </t>
  </si>
  <si>
    <t xml:space="preserve">$334,000 </t>
  </si>
  <si>
    <t xml:space="preserve">$460k NEGOTIABLE </t>
  </si>
  <si>
    <t xml:space="preserve">$545,000 ( over 1000sqm of land) </t>
  </si>
  <si>
    <t xml:space="preserve">PRICE GUIDE $1,090,000 </t>
  </si>
  <si>
    <t xml:space="preserve">Offers Over $620,000 Considered </t>
  </si>
  <si>
    <t xml:space="preserve">PRICE GUIDE $390,000 </t>
  </si>
  <si>
    <t xml:space="preserve">Overs over $320,000 </t>
  </si>
  <si>
    <t xml:space="preserve">$895,000 </t>
  </si>
  <si>
    <t xml:space="preserve">$149,000 </t>
  </si>
  <si>
    <t xml:space="preserve">$789,000 </t>
  </si>
  <si>
    <t xml:space="preserve">$457,000 </t>
  </si>
  <si>
    <t xml:space="preserve">offers above $510,000 </t>
  </si>
  <si>
    <t xml:space="preserve">Open to Offers around $499,000 </t>
  </si>
  <si>
    <t xml:space="preserve">$650,000 + </t>
  </si>
  <si>
    <t xml:space="preserve">$830 000 </t>
  </si>
  <si>
    <t xml:space="preserve">Offers over $380,000 </t>
  </si>
  <si>
    <t xml:space="preserve">$635,000 + </t>
  </si>
  <si>
    <t xml:space="preserve">Offers Over $199,000 </t>
  </si>
  <si>
    <t xml:space="preserve">$289,000 obo </t>
  </si>
  <si>
    <t xml:space="preserve">$499,000 + </t>
  </si>
  <si>
    <t xml:space="preserve">Offers Over: $499,000 </t>
  </si>
  <si>
    <t xml:space="preserve">Offers over $480,000 </t>
  </si>
  <si>
    <t xml:space="preserve">Offers Over $339,000 Considered </t>
  </si>
  <si>
    <t xml:space="preserve">Offers Over $340,000 </t>
  </si>
  <si>
    <t xml:space="preserve">OFFERS OVER $490,000 </t>
  </si>
  <si>
    <t xml:space="preserve">Offers Over $500,000 Considered </t>
  </si>
  <si>
    <t xml:space="preserve">$462,500 </t>
  </si>
  <si>
    <t xml:space="preserve">All Reasonable Offers Considered </t>
  </si>
  <si>
    <t xml:space="preserve">OFFERS OVER $550,000 </t>
  </si>
  <si>
    <t xml:space="preserve">$740,000 </t>
  </si>
  <si>
    <t xml:space="preserve">PRICE GUIDE $895,000 </t>
  </si>
  <si>
    <t xml:space="preserve">Offers Over $255,000 </t>
  </si>
  <si>
    <t xml:space="preserve">Offers Over $449,000 </t>
  </si>
  <si>
    <t xml:space="preserve">$780,000 </t>
  </si>
  <si>
    <t xml:space="preserve">$260,000 </t>
  </si>
  <si>
    <t xml:space="preserve">$525,000 - $535,000 </t>
  </si>
  <si>
    <t xml:space="preserve">Offers Over $765,000 Considered </t>
  </si>
  <si>
    <t xml:space="preserve">$849,000 </t>
  </si>
  <si>
    <t xml:space="preserve">$770,000 </t>
  </si>
  <si>
    <t xml:space="preserve">Offers over $730,000 </t>
  </si>
  <si>
    <t xml:space="preserve">Offers Over $575,000 </t>
  </si>
  <si>
    <t xml:space="preserve">Offers Over $350,000 </t>
  </si>
  <si>
    <t xml:space="preserve">Offers Over $500,000 will be considered </t>
  </si>
  <si>
    <t xml:space="preserve">Offers Over $780,000 Invited </t>
  </si>
  <si>
    <t xml:space="preserve">O/O $750,000 </t>
  </si>
  <si>
    <t xml:space="preserve">Offers Over $295,000 </t>
  </si>
  <si>
    <t xml:space="preserve">From $370,000 </t>
  </si>
  <si>
    <t xml:space="preserve">MASSIVE PRICE REDUCTION!! NOW $277,500 </t>
  </si>
  <si>
    <t xml:space="preserve">Under contract </t>
  </si>
  <si>
    <t xml:space="preserve">$650,000 </t>
  </si>
  <si>
    <t xml:space="preserve">Low - Mid $200,000 </t>
  </si>
  <si>
    <t xml:space="preserve">Offers Over $500,000 </t>
  </si>
  <si>
    <t xml:space="preserve">$570000 neg </t>
  </si>
  <si>
    <t xml:space="preserve">High $500,000 ono </t>
  </si>
  <si>
    <t xml:space="preserve">$345,000 Negotiable </t>
  </si>
  <si>
    <t xml:space="preserve">PRICE REDUCED - $475,000 </t>
  </si>
  <si>
    <t xml:space="preserve">$360,000 </t>
  </si>
  <si>
    <t xml:space="preserve">$1,100,000 Duplex Investment </t>
  </si>
  <si>
    <t xml:space="preserve">$409,000 </t>
  </si>
  <si>
    <t xml:space="preserve">$470,000 ONO </t>
  </si>
  <si>
    <t xml:space="preserve">$283,000 </t>
  </si>
  <si>
    <t xml:space="preserve">Offers Over $699,000 </t>
  </si>
  <si>
    <t xml:space="preserve">$615,000 </t>
  </si>
  <si>
    <t xml:space="preserve">$645,000 </t>
  </si>
  <si>
    <t xml:space="preserve">$675,000 </t>
  </si>
  <si>
    <t xml:space="preserve">OFFERS OVER $500,000 </t>
  </si>
  <si>
    <t xml:space="preserve">Offers Over $299,000 </t>
  </si>
  <si>
    <t xml:space="preserve">PRICE GUIDE $260,000 </t>
  </si>
  <si>
    <t xml:space="preserve">$545,000 </t>
  </si>
  <si>
    <t xml:space="preserve">Offers over $385,000 </t>
  </si>
  <si>
    <t xml:space="preserve">Price Guide Low $700,000 </t>
  </si>
  <si>
    <t xml:space="preserve">OFFERS OVER $1,200,000 </t>
  </si>
  <si>
    <t xml:space="preserve">Offers invited $539,000 </t>
  </si>
  <si>
    <t xml:space="preserve">Offers over $600,000 Considered </t>
  </si>
  <si>
    <t xml:space="preserve">Offers Over $499,000 </t>
  </si>
  <si>
    <t xml:space="preserve">$699,000 </t>
  </si>
  <si>
    <t xml:space="preserve">PRICE GUIDE $395,000 </t>
  </si>
  <si>
    <t xml:space="preserve">$3,990,000 </t>
  </si>
  <si>
    <t xml:space="preserve">Offers over $419,000 </t>
  </si>
  <si>
    <t xml:space="preserve">$244,000 </t>
  </si>
  <si>
    <t xml:space="preserve">Offers Over $480,000 </t>
  </si>
  <si>
    <t xml:space="preserve">$1,550,000 </t>
  </si>
  <si>
    <t xml:space="preserve">Offers Over $630,000 </t>
  </si>
  <si>
    <t xml:space="preserve">Price Guide Mid $300,000 </t>
  </si>
  <si>
    <t xml:space="preserve">$469,000 </t>
  </si>
  <si>
    <t xml:space="preserve">$299,000 Negotiable </t>
  </si>
  <si>
    <t xml:space="preserve">OFFERS OVER $415,000 </t>
  </si>
  <si>
    <t xml:space="preserve">2 Residence </t>
  </si>
  <si>
    <t xml:space="preserve">$601,000 </t>
  </si>
  <si>
    <t xml:space="preserve">$655,000 </t>
  </si>
  <si>
    <t xml:space="preserve">$235,000 + </t>
  </si>
  <si>
    <t xml:space="preserve">AUCTION - Bids from $630,000 </t>
  </si>
  <si>
    <t xml:space="preserve">Bidding from $700,000 </t>
  </si>
  <si>
    <t xml:space="preserve">Offers from mid $850,000 </t>
  </si>
  <si>
    <t xml:space="preserve">Offers welcome $695,000 </t>
  </si>
  <si>
    <t xml:space="preserve">PRICED TO SELL $719,000 </t>
  </si>
  <si>
    <t xml:space="preserve">High $400,000 </t>
  </si>
  <si>
    <t xml:space="preserve">$390,000 + </t>
  </si>
  <si>
    <t xml:space="preserve">$1,150,000 </t>
  </si>
  <si>
    <t xml:space="preserve">PRICE DROP $645,000  </t>
  </si>
  <si>
    <t xml:space="preserve">Negotiable Above $1,500,000  </t>
  </si>
  <si>
    <t xml:space="preserve">Price reduction! $895,000 </t>
  </si>
  <si>
    <t xml:space="preserve">OFFERS OVER $695,000  </t>
  </si>
  <si>
    <t xml:space="preserve">$200,000 - $250,000 </t>
  </si>
  <si>
    <t xml:space="preserve">Price guide - $275,000 - $325,000 </t>
  </si>
  <si>
    <t xml:space="preserve">Offers Over: $565,000 </t>
  </si>
  <si>
    <t xml:space="preserve">OFFERS OVER $399,000 </t>
  </si>
  <si>
    <t xml:space="preserve">$585,000 and $595,000 </t>
  </si>
  <si>
    <t>$830,000</t>
  </si>
  <si>
    <t>cleaned_prices(refere to "Pr_cleaning" sheet)</t>
  </si>
  <si>
    <t>price_comments</t>
  </si>
  <si>
    <t>zip_code2</t>
  </si>
  <si>
    <t>address_DELETE</t>
  </si>
  <si>
    <t>latitude_DELETE</t>
  </si>
  <si>
    <t>longitude_DELETE</t>
  </si>
  <si>
    <t>product_depth2</t>
  </si>
  <si>
    <t>product_depth_DELETE</t>
  </si>
  <si>
    <t>run_date</t>
  </si>
  <si>
    <t>RunDate_DELETE</t>
  </si>
  <si>
    <t>price_ORIGINAL</t>
  </si>
  <si>
    <t>breadcrumb_ORIGINAL</t>
  </si>
  <si>
    <t>category_name_ORIGINAL</t>
  </si>
  <si>
    <t>DARWIN CITY</t>
  </si>
  <si>
    <t>DARWIN</t>
  </si>
  <si>
    <t>building_size_ORIGINAL</t>
  </si>
  <si>
    <t>open_date_formula</t>
  </si>
  <si>
    <t>open_date_cleaned</t>
  </si>
  <si>
    <t>2 hours ago</t>
  </si>
  <si>
    <t>7 hours ago</t>
  </si>
  <si>
    <t>22 hours ago</t>
  </si>
  <si>
    <t>yesterday</t>
  </si>
  <si>
    <t>2 days ago</t>
  </si>
  <si>
    <t>3 days ago</t>
  </si>
  <si>
    <t>6 days ago</t>
  </si>
  <si>
    <t>1 hour ago</t>
  </si>
  <si>
    <t>4 hours ago</t>
  </si>
  <si>
    <t>5 hours ago</t>
  </si>
  <si>
    <t>6 hours ago</t>
  </si>
  <si>
    <t>9 hours ago</t>
  </si>
  <si>
    <t>23 hours ago</t>
  </si>
  <si>
    <t>4 days ago</t>
  </si>
  <si>
    <t>building_size_mВІ</t>
  </si>
  <si>
    <t>land_size_mBI</t>
  </si>
  <si>
    <t>preferred_size_mBI</t>
  </si>
  <si>
    <t>open_time</t>
  </si>
  <si>
    <t>address_street</t>
  </si>
  <si>
    <t>address_city</t>
  </si>
  <si>
    <t>address_state</t>
  </si>
  <si>
    <t>0800</t>
  </si>
  <si>
    <t>0812</t>
  </si>
  <si>
    <t>0820</t>
  </si>
  <si>
    <t>0810</t>
  </si>
  <si>
    <t>0830</t>
  </si>
  <si>
    <t>0836</t>
  </si>
  <si>
    <t>0832</t>
  </si>
  <si>
    <t>0839</t>
  </si>
  <si>
    <t>0834</t>
  </si>
  <si>
    <t>0838</t>
  </si>
  <si>
    <t>0835</t>
  </si>
  <si>
    <t>0822</t>
  </si>
  <si>
    <t>0828</t>
  </si>
  <si>
    <t>phone_number</t>
  </si>
  <si>
    <t>Premiere</t>
  </si>
  <si>
    <t>Midtier</t>
  </si>
  <si>
    <t>Feature</t>
  </si>
  <si>
    <t>Standard</t>
  </si>
  <si>
    <t>Row Labels</t>
  </si>
  <si>
    <t>Grand Total</t>
  </si>
  <si>
    <t>prices</t>
  </si>
  <si>
    <t>$830, 000</t>
  </si>
  <si>
    <t>Average of prices</t>
  </si>
  <si>
    <t>Column Labels</t>
  </si>
  <si>
    <t>checking if preffered size coinsides with building or land size</t>
  </si>
  <si>
    <t>Average of parking_count</t>
  </si>
  <si>
    <t>Average of bathroom_count</t>
  </si>
  <si>
    <t>Average of bedroom_count</t>
  </si>
  <si>
    <t>Max of parking_count</t>
  </si>
  <si>
    <t>Max of bathroom_count</t>
  </si>
  <si>
    <t>Max of bedroom_count</t>
  </si>
  <si>
    <t>Count of property_type</t>
  </si>
  <si>
    <t>Average of building_size_mВІ</t>
  </si>
  <si>
    <t>Average of land_size_mBI</t>
  </si>
  <si>
    <t>(All)</t>
  </si>
  <si>
    <t>Housing prices in Australia</t>
  </si>
  <si>
    <t>Data processing detalisations</t>
  </si>
  <si>
    <t>Cleaned dataset</t>
  </si>
  <si>
    <t>Relational tables</t>
  </si>
  <si>
    <t>1. Original prices</t>
  </si>
  <si>
    <t>2. Adding extra space at the end</t>
  </si>
  <si>
    <t>3. Paste C as values</t>
  </si>
  <si>
    <t>4. "hether "0" has or not space at the end(if not edit manually, looking for FALSE)</t>
  </si>
  <si>
    <t>5. Searching for "0-" (looking for TRUE)</t>
  </si>
  <si>
    <t>6. Finding dollar starting position index</t>
  </si>
  <si>
    <t>7. Finding price ending position  [as "0 " with space (+1 for furter calculations)]</t>
  </si>
  <si>
    <t>8. Prices without comments</t>
  </si>
  <si>
    <t xml:space="preserve">9. Extracting all the cells that contain letters or signs "+" and "-" </t>
  </si>
  <si>
    <t>10. Getting rid of redundant signs in prices ("$", ",", ".00")</t>
  </si>
  <si>
    <t>11Final. Converting to numeric</t>
  </si>
  <si>
    <t>Checking if street adress is within the whole address</t>
  </si>
  <si>
    <t>Do the same checking for the cities</t>
  </si>
  <si>
    <t>Same checking for states</t>
  </si>
  <si>
    <t>Adding a zero to zip code</t>
  </si>
  <si>
    <t>Average price per city</t>
  </si>
  <si>
    <t>Average price distribution 
per property type</t>
  </si>
  <si>
    <t>Average price distribution per product depth</t>
  </si>
  <si>
    <t>Maximum number of rooms per property type (NOT INCLUDED)</t>
  </si>
  <si>
    <t>Average count of room types per property type (NOT INCLUDED)</t>
  </si>
  <si>
    <t>Type of property (%)</t>
  </si>
  <si>
    <t>Correlation of price with other numeric variables (NOT INCLUDED)</t>
  </si>
  <si>
    <t>Average land and building size per property type
(NOT INCLUDED)</t>
  </si>
  <si>
    <t>Average price per product depth 
(NOT INCLUDED)</t>
  </si>
  <si>
    <t>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</si>
</sst>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_-[$$-C09]* #,##0_-;\-[$$-C09]* #,##0_-;_-[$$-C09]* &quot;-&quot;_-;_-@_-"/>
    <numFmt numFmtId="166" formatCode="#,##0_ ;\-#,##0\ "/>
    <numFmt numFmtId="167" formatCode="_-&quot;£&quot;* #,##0.0_-;\-&quot;£&quot;* #,##0.0_-;_-&quot;£&quot;* &quot;-&quot;?_-;_-@_-"/>
  </numFmts>
  <fonts count="12" x14ac:knownFonts="1">
    <font>
      <sz val="11"/>
      <color theme="1"/>
      <name val="Calibri"/>
      <family val="2"/>
      <scheme val="minor"/>
    </font>
    <font>
      <sz val="8"/>
      <name val="Calibri"/>
      <family val="2"/>
      <scheme val="minor"/>
    </font>
    <font>
      <u/>
      <sz val="11"/>
      <color theme="10"/>
      <name val="Calibri"/>
      <family val="2"/>
      <scheme val="minor"/>
    </font>
    <font>
      <sz val="11"/>
      <color theme="0"/>
      <name val="Calibri"/>
      <family val="2"/>
      <scheme val="minor"/>
    </font>
    <font>
      <b/>
      <sz val="12"/>
      <color theme="1"/>
      <name val="Calibri"/>
      <family val="2"/>
      <charset val="204"/>
      <scheme val="minor"/>
    </font>
    <font>
      <b/>
      <sz val="36"/>
      <color theme="0"/>
      <name val="Calibri"/>
      <family val="2"/>
      <charset val="204"/>
      <scheme val="minor"/>
    </font>
    <font>
      <sz val="11"/>
      <color theme="1"/>
      <name val="Calibri"/>
      <family val="2"/>
      <charset val="204"/>
      <scheme val="minor"/>
    </font>
    <font>
      <b/>
      <sz val="28"/>
      <color theme="0"/>
      <name val="Calibri"/>
      <family val="2"/>
      <charset val="204"/>
      <scheme val="minor"/>
    </font>
    <font>
      <i/>
      <sz val="11"/>
      <color theme="1"/>
      <name val="Calibri"/>
      <family val="2"/>
      <scheme val="minor"/>
    </font>
    <font>
      <b/>
      <sz val="16"/>
      <color theme="1"/>
      <name val="Calibri"/>
      <family val="2"/>
      <charset val="204"/>
      <scheme val="minor"/>
    </font>
    <font>
      <b/>
      <sz val="14"/>
      <color theme="1"/>
      <name val="Calibri"/>
      <family val="2"/>
      <charset val="204"/>
      <scheme val="minor"/>
    </font>
    <font>
      <b/>
      <sz val="34"/>
      <color theme="0"/>
      <name val="Calibri"/>
      <family val="2"/>
      <charset val="204"/>
      <scheme val="minor"/>
    </font>
  </fonts>
  <fills count="6">
    <fill>
      <patternFill patternType="none"/>
    </fill>
    <fill>
      <patternFill patternType="gray125"/>
    </fill>
    <fill>
      <patternFill patternType="solid">
        <fgColor theme="0"/>
        <bgColor theme="4" tint="0.79998168889431442"/>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499984740745262"/>
        <bgColor indexed="64"/>
      </patternFill>
    </fill>
  </fills>
  <borders count="9">
    <border>
      <left/>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55">
    <xf numFmtId="0" fontId="0" fillId="0" borderId="0" xfId="0"/>
    <xf numFmtId="3" fontId="0" fillId="0" borderId="0" xfId="0" applyNumberFormat="1"/>
    <xf numFmtId="22" fontId="0" fillId="0" borderId="0" xfId="0" applyNumberFormat="1"/>
    <xf numFmtId="0" fontId="2" fillId="0" borderId="0" xfId="1"/>
    <xf numFmtId="0" fontId="0" fillId="0" borderId="1" xfId="0" applyBorder="1"/>
    <xf numFmtId="0" fontId="0" fillId="0" borderId="2" xfId="0" applyBorder="1"/>
    <xf numFmtId="0" fontId="0" fillId="0" borderId="3" xfId="0" applyBorder="1" applyAlignment="1">
      <alignment horizontal="left"/>
    </xf>
    <xf numFmtId="0" fontId="0" fillId="0" borderId="4" xfId="0" applyBorder="1"/>
    <xf numFmtId="0" fontId="0" fillId="0" borderId="5" xfId="0" applyBorder="1" applyAlignment="1">
      <alignment horizontal="left"/>
    </xf>
    <xf numFmtId="0" fontId="0" fillId="2" borderId="6" xfId="0" applyFont="1" applyFill="1" applyBorder="1"/>
    <xf numFmtId="0" fontId="0" fillId="0" borderId="0" xfId="0" applyFill="1"/>
    <xf numFmtId="2" fontId="0" fillId="0" borderId="0" xfId="0" applyNumberFormat="1"/>
    <xf numFmtId="164" fontId="0" fillId="0" borderId="0" xfId="0" applyNumberFormat="1"/>
    <xf numFmtId="165" fontId="0" fillId="0" borderId="0" xfId="0" applyNumberFormat="1"/>
    <xf numFmtId="0" fontId="0" fillId="0" borderId="0" xfId="0" applyAlignment="1">
      <alignment horizontal="right"/>
    </xf>
    <xf numFmtId="14" fontId="0" fillId="0" borderId="0" xfId="0" applyNumberFormat="1"/>
    <xf numFmtId="0" fontId="2" fillId="0" borderId="0" xfId="1" applyFill="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 fontId="0" fillId="0" borderId="0" xfId="0" applyNumberFormat="1"/>
    <xf numFmtId="10" fontId="0" fillId="0" borderId="0" xfId="0" applyNumberFormat="1"/>
    <xf numFmtId="0" fontId="0" fillId="3" borderId="0" xfId="0" applyFill="1"/>
    <xf numFmtId="0" fontId="0" fillId="3" borderId="0" xfId="0" applyFill="1" applyAlignment="1">
      <alignment vertical="top"/>
    </xf>
    <xf numFmtId="0" fontId="3" fillId="4" borderId="0" xfId="0" applyFont="1" applyFill="1" applyAlignment="1">
      <alignment vertical="top"/>
    </xf>
    <xf numFmtId="0" fontId="3" fillId="5" borderId="0" xfId="0" applyFont="1" applyFill="1" applyAlignment="1">
      <alignment vertical="top"/>
    </xf>
    <xf numFmtId="0" fontId="6" fillId="0" borderId="0" xfId="0" applyFont="1"/>
    <xf numFmtId="0" fontId="7" fillId="5" borderId="0" xfId="0" applyFont="1" applyFill="1" applyAlignment="1">
      <alignment vertical="top"/>
    </xf>
    <xf numFmtId="0" fontId="0" fillId="0" borderId="0" xfId="0" applyAlignment="1">
      <alignment vertical="center"/>
    </xf>
    <xf numFmtId="0" fontId="0" fillId="0" borderId="0" xfId="0" applyFill="1" applyBorder="1" applyAlignment="1"/>
    <xf numFmtId="0" fontId="0" fillId="0" borderId="7" xfId="0" applyFill="1" applyBorder="1" applyAlignment="1"/>
    <xf numFmtId="0" fontId="8" fillId="0" borderId="8" xfId="0" applyFont="1" applyFill="1" applyBorder="1" applyAlignment="1">
      <alignment horizontal="center"/>
    </xf>
    <xf numFmtId="167" fontId="0" fillId="0" borderId="0" xfId="0" applyNumberFormat="1"/>
    <xf numFmtId="0" fontId="0" fillId="5" borderId="0" xfId="0" applyFill="1"/>
    <xf numFmtId="0" fontId="3" fillId="0" borderId="0" xfId="0" applyFont="1" applyFill="1" applyAlignment="1">
      <alignment vertical="top"/>
    </xf>
    <xf numFmtId="0" fontId="5" fillId="5" borderId="0" xfId="0" applyFont="1" applyFill="1" applyAlignment="1">
      <alignment vertical="center"/>
    </xf>
    <xf numFmtId="0" fontId="5" fillId="5" borderId="0" xfId="0" applyFont="1" applyFill="1" applyAlignment="1">
      <alignment horizontal="left" vertical="center"/>
    </xf>
    <xf numFmtId="0" fontId="7" fillId="5" borderId="0" xfId="0" applyFont="1" applyFill="1" applyAlignment="1">
      <alignment horizontal="left" vertical="center" wrapText="1"/>
    </xf>
    <xf numFmtId="0" fontId="7" fillId="5" borderId="0" xfId="0" applyFont="1" applyFill="1" applyAlignment="1">
      <alignment horizontal="left" vertical="center"/>
    </xf>
    <xf numFmtId="0" fontId="5" fillId="5" borderId="0" xfId="0" applyFont="1" applyFill="1" applyAlignment="1">
      <alignment horizontal="left" vertical="center" wrapText="1"/>
    </xf>
    <xf numFmtId="0" fontId="4" fillId="0" borderId="0" xfId="0" applyFont="1" applyAlignment="1">
      <alignment horizontal="center"/>
    </xf>
    <xf numFmtId="0" fontId="11" fillId="5" borderId="0" xfId="0" applyFont="1" applyFill="1" applyAlignment="1">
      <alignment horizontal="left" vertical="center" wrapText="1"/>
    </xf>
    <xf numFmtId="0" fontId="11" fillId="5" borderId="0" xfId="0" applyFont="1" applyFill="1" applyAlignment="1">
      <alignment horizontal="left" vertical="center"/>
    </xf>
    <xf numFmtId="0" fontId="5" fillId="4" borderId="0" xfId="0" applyFont="1" applyFill="1" applyAlignment="1">
      <alignment horizontal="center" vertical="top" wrapText="1"/>
    </xf>
    <xf numFmtId="0" fontId="9" fillId="0" borderId="0" xfId="0" applyFont="1" applyAlignment="1">
      <alignment horizontal="left" vertical="center"/>
    </xf>
    <xf numFmtId="0" fontId="4" fillId="0" borderId="0" xfId="0" applyFont="1" applyAlignment="1">
      <alignment horizontal="left" vertical="center" wrapText="1"/>
    </xf>
    <xf numFmtId="0" fontId="4" fillId="0" borderId="0" xfId="0" applyFont="1" applyAlignment="1">
      <alignment horizontal="left" vertical="center"/>
    </xf>
    <xf numFmtId="0" fontId="9" fillId="0" borderId="0" xfId="0" applyFont="1" applyAlignment="1">
      <alignment horizontal="left"/>
    </xf>
    <xf numFmtId="0" fontId="4" fillId="0" borderId="0" xfId="0" applyFont="1" applyAlignment="1">
      <alignment horizontal="center" vertical="center" wrapText="1"/>
    </xf>
    <xf numFmtId="0" fontId="4" fillId="0" borderId="0" xfId="0" applyFont="1" applyAlignment="1">
      <alignment horizontal="center" vertical="center"/>
    </xf>
    <xf numFmtId="0" fontId="10" fillId="0" borderId="0" xfId="0" applyFont="1" applyAlignment="1">
      <alignment horizontal="left"/>
    </xf>
    <xf numFmtId="0" fontId="10" fillId="0" borderId="0" xfId="0" applyFont="1" applyAlignment="1">
      <alignment horizontal="left" wrapText="1"/>
    </xf>
    <xf numFmtId="0" fontId="10" fillId="0" borderId="7" xfId="0" applyFont="1" applyBorder="1" applyAlignment="1">
      <alignment horizontal="left"/>
    </xf>
    <xf numFmtId="0" fontId="4" fillId="0" borderId="0" xfId="0" applyFont="1" applyAlignment="1">
      <alignment horizontal="left"/>
    </xf>
  </cellXfs>
  <cellStyles count="2">
    <cellStyle name="Hyperlink" xfId="1" builtinId="8"/>
    <cellStyle name="Normal" xfId="0" builtinId="0"/>
  </cellStyles>
  <dxfs count="30">
    <dxf>
      <numFmt numFmtId="167" formatCode="_-&quot;£&quot;* #,##0.0_-;\-&quot;£&quot;* #,##0.0_-;_-&quot;£&quot;* &quot;-&quot;?_-;_-@_-"/>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9" formatCode="dd/mm/yyyy"/>
    </dxf>
    <dxf>
      <numFmt numFmtId="0" formatCode="General"/>
    </dxf>
    <dxf>
      <numFmt numFmtId="3" formatCode="#,##0"/>
    </dxf>
    <dxf>
      <numFmt numFmtId="0" formatCode="General"/>
      <alignment horizontal="right" vertical="bottom" textRotation="0" wrapText="0" indent="0" justifyLastLine="0" shrinkToFit="0" readingOrder="0"/>
    </dxf>
    <dxf>
      <numFmt numFmtId="165" formatCode="_-[$$-C09]* #,##0_-;\-[$$-C09]* #,##0_-;_-[$$-C09]* &quot;-&quot;_-;_-@_-"/>
    </dxf>
    <dxf>
      <numFmt numFmtId="165" formatCode="_-[$$-C09]* #,##0_-;\-[$$-C09]* #,##0_-;_-[$$-C09]* &quot;-&quot;_-;_-@_-"/>
    </dxf>
    <dxf>
      <numFmt numFmtId="0" formatCode="General"/>
    </dxf>
    <dxf>
      <numFmt numFmtId="164" formatCode="0.0"/>
    </dxf>
    <dxf>
      <numFmt numFmtId="2" formatCode="0.00"/>
    </dxf>
    <dxf>
      <numFmt numFmtId="19" formatCode="dd/mm/yyyy"/>
    </dxf>
    <dxf>
      <numFmt numFmtId="27" formatCode="dd/mm/yyyy\ hh:mm"/>
    </dxf>
    <dxf>
      <numFmt numFmtId="0" formatCode="General"/>
    </dxf>
    <dxf>
      <numFmt numFmtId="3" formatCode="#,##0"/>
    </dxf>
    <dxf>
      <numFmt numFmtId="0" formatCode="General"/>
      <alignment horizontal="right" vertical="bottom" textRotation="0" wrapText="0" indent="0" justifyLastLine="0" shrinkToFit="0" readingOrder="0"/>
    </dxf>
    <dxf>
      <numFmt numFmtId="165" formatCode="_-[$$-C09]* #,##0_-;\-[$$-C09]* #,##0_-;_-[$$-C09]* &quot;-&quot;_-;_-@_-"/>
    </dxf>
    <dxf>
      <numFmt numFmtId="165" formatCode="_-[$$-C09]* #,##0_-;\-[$$-C09]* #,##0_-;_-[$$-C09]* &quot;-&quot;_-;_-@_-"/>
    </dxf>
    <dxf>
      <numFmt numFmtId="0" formatCode="General"/>
    </dxf>
    <dxf>
      <numFmt numFmtId="0" formatCode="General"/>
    </dxf>
    <dxf>
      <numFmt numFmtId="0" formatCode="General"/>
    </dxf>
    <dxf>
      <numFmt numFmtId="164" formatCode="0.0"/>
    </dxf>
    <dxf>
      <numFmt numFmtId="2" formatCode="0.00"/>
    </dxf>
    <dxf>
      <numFmt numFmtId="0" formatCode="General"/>
    </dxf>
    <dxf>
      <numFmt numFmtId="0" formatCode="General"/>
    </dxf>
  </dxfs>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[Austr_housing.xlsx]depth-price!PivotTable7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'depth-price'!$C$3:$C$4</c:f>
              <c:strCache>
                <c:ptCount val="1"/>
                <c:pt idx="0">
                  <c:v>Feature</c:v>
                </c:pt>
              </c:strCache>
            </c:strRef>
          </c:tx>
          <c:spPr>
            <a:solidFill>
              <a:schemeClr val="bg2">
                <a:lumMod val="50000"/>
              </a:schemeClr>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'depth-price'!$C$5:$C$16</c:f>
              <c:numCache>
                <c:formatCode>General</c:formatCode>
                <c:ptCount val="11"/>
                <c:pt idx="1">
                  <c:v>487368.42105263157</c:v>
                </c:pt>
                <c:pt idx="2">
                  <c:v>1050000</c:v>
                </c:pt>
                <c:pt idx="3">
                  <c:v>367500</c:v>
                </c:pt>
                <c:pt idx="4">
                  <c:v>571773.58490566036</c:v>
                </c:pt>
                <c:pt idx="8">
                  <c:v>379333.33333333331</c:v>
                </c:pt>
                <c:pt idx="9">
                  <c:v>389378.3783783784</c:v>
                </c:pt>
              </c:numCache>
            </c:numRef>
          </c:val>
          <c:extLst>
            <c:ext xmlns:c16="http://schemas.microsoft.com/office/drawing/2014/chart" uri="{C3380CC4-5D6E-409C-BE32-E72D297353CC}">
              <c16:uniqueId val="{00000000-19FC-4252-BB62-DF0C578F7842}"/>
            </c:ext>
          </c:extLst>
        </c:ser>
        <c:ser>
          <c:idx val="1"/>
          <c:order val="1"/>
          <c:tx>
            <c:strRef>
              <c:f>'depth-price'!$D$3:$D$4</c:f>
              <c:strCache>
                <c:ptCount val="1"/>
                <c:pt idx="0">
                  <c:v>Midtier</c:v>
                </c:pt>
              </c:strCache>
            </c:strRef>
          </c:tx>
          <c:spPr>
            <a:solidFill>
              <a:schemeClr val="accent2">
                <a:lumMod val="75000"/>
              </a:schemeClr>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'depth-price'!$D$5:$D$16</c:f>
              <c:numCache>
                <c:formatCode>General</c:formatCode>
                <c:ptCount val="11"/>
                <c:pt idx="1">
                  <c:v>440000</c:v>
                </c:pt>
                <c:pt idx="4">
                  <c:v>589666.66666666663</c:v>
                </c:pt>
                <c:pt idx="6">
                  <c:v>400000</c:v>
                </c:pt>
                <c:pt idx="9">
                  <c:v>285000</c:v>
                </c:pt>
              </c:numCache>
            </c:numRef>
          </c:val>
          <c:extLst>
            <c:ext xmlns:c16="http://schemas.microsoft.com/office/drawing/2014/chart" uri="{C3380CC4-5D6E-409C-BE32-E72D297353CC}">
              <c16:uniqueId val="{00000001-3144-4B78-8172-904554DBCBDC}"/>
            </c:ext>
          </c:extLst>
        </c:ser>
        <c:ser>
          <c:idx val="2"/>
          <c:order val="2"/>
          <c:tx>
            <c:strRef>
              <c:f>'depth-price'!$E$3:$E$4</c:f>
              <c:strCache>
                <c:ptCount val="1"/>
                <c:pt idx="0">
                  <c:v>Premiere</c:v>
                </c:pt>
              </c:strCache>
            </c:strRef>
          </c:tx>
          <c:spPr>
            <a:solidFill>
              <a:schemeClr val="accent1">
                <a:lumMod val="75000"/>
              </a:schemeClr>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'depth-price'!$E$5:$E$16</c:f>
              <c:numCache>
                <c:formatCode>General</c:formatCode>
                <c:ptCount val="11"/>
                <c:pt idx="0">
                  <c:v>627250</c:v>
                </c:pt>
                <c:pt idx="1">
                  <c:v>492687.5</c:v>
                </c:pt>
                <c:pt idx="2">
                  <c:v>1150000</c:v>
                </c:pt>
                <c:pt idx="3">
                  <c:v>450500</c:v>
                </c:pt>
                <c:pt idx="4">
                  <c:v>613837.72727272729</c:v>
                </c:pt>
                <c:pt idx="5">
                  <c:v>#N/A</c:v>
                </c:pt>
                <c:pt idx="6">
                  <c:v>371304.28571428574</c:v>
                </c:pt>
                <c:pt idx="7">
                  <c:v>130000</c:v>
                </c:pt>
                <c:pt idx="8">
                  <c:v>648842.10526315786</c:v>
                </c:pt>
                <c:pt idx="9">
                  <c:v>411959.82142857142</c:v>
                </c:pt>
                <c:pt idx="10">
                  <c:v>537000</c:v>
                </c:pt>
              </c:numCache>
            </c:numRef>
          </c:val>
          <c:extLst>
            <c:ext xmlns:c16="http://schemas.microsoft.com/office/drawing/2014/chart" uri="{C3380CC4-5D6E-409C-BE32-E72D297353CC}">
              <c16:uniqueId val="{00000004-3144-4B78-8172-904554DBCBDC}"/>
            </c:ext>
          </c:extLst>
        </c:ser>
        <c:ser>
          <c:idx val="3"/>
          <c:order val="3"/>
          <c:tx>
            <c:strRef>
              <c:f>'depth-price'!$F$3:$F$4</c:f>
              <c:strCache>
                <c:ptCount val="1"/>
                <c:pt idx="0">
                  <c:v>Standard</c:v>
                </c:pt>
              </c:strCache>
            </c:strRef>
          </c:tx>
          <c:spPr>
            <a:solidFill>
              <a:srgbClr val="C00000"/>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'depth-price'!$F$5:$F$16</c:f>
              <c:numCache>
                <c:formatCode>General</c:formatCode>
                <c:ptCount val="11"/>
                <c:pt idx="0">
                  <c:v>1133333.3333333333</c:v>
                </c:pt>
                <c:pt idx="1">
                  <c:v>547250</c:v>
                </c:pt>
                <c:pt idx="2">
                  <c:v>3990000</c:v>
                </c:pt>
                <c:pt idx="3">
                  <c:v>518500</c:v>
                </c:pt>
                <c:pt idx="4">
                  <c:v>589717.39130434778</c:v>
                </c:pt>
                <c:pt idx="5">
                  <c:v>582000</c:v>
                </c:pt>
                <c:pt idx="6">
                  <c:v>441777.77777777775</c:v>
                </c:pt>
                <c:pt idx="7">
                  <c:v>210000</c:v>
                </c:pt>
                <c:pt idx="8">
                  <c:v>430750</c:v>
                </c:pt>
                <c:pt idx="9">
                  <c:v>400701.35135135136</c:v>
                </c:pt>
              </c:numCache>
            </c:numRef>
          </c:val>
          <c:extLst>
            <c:ext xmlns:c16="http://schemas.microsoft.com/office/drawing/2014/chart" uri="{C3380CC4-5D6E-409C-BE32-E72D297353CC}">
              <c16:uniqueId val="{00000005-3144-4B78-8172-904554DBCBDC}"/>
            </c:ext>
          </c:extLst>
        </c:ser>
        <c:dLbls>
          <c:showLegendKey val="0"/>
          <c:showVal val="0"/>
          <c:showCatName val="0"/>
          <c:showSerName val="0"/>
          <c:showPercent val="0"/>
          <c:showBubbleSize val="0"/>
        </c:dLbls>
        <c:gapWidth val="102"/>
        <c:overlap val="100"/>
        <c:axId val="99351664"/>
        <c:axId val="228870368"/>
      </c:barChart>
      <c:catAx>
        <c:axId val="993516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28870368"/>
        <c:crosses val="autoZero"/>
        <c:auto val="1"/>
        <c:lblAlgn val="ctr"/>
        <c:lblOffset val="100"/>
        <c:noMultiLvlLbl val="0"/>
      </c:catAx>
      <c:valAx>
        <c:axId val="228870368"/>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935166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[Austr_housing.xlsx]city-avg_pr!PivotTable50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'city-avg_pr'!$B$3</c:f>
              <c:strCache>
                <c:ptCount val="1"/>
                <c:pt idx="0">
                  <c:v>Total</c:v>
                </c:pt>
              </c:strCache>
            </c:strRef>
          </c:tx>
          <c:spPr>
            <a:solidFill>
              <a:schemeClr val="accent1"/>
            </a:solidFill>
            <a:ln>
              <a:noFill/>
            </a:ln>
            <a:effectLst/>
          </c:spPr>
          <c:invertIfNegative val="0"/>
          <c:cat>
            <c:strRef>
              <c:f>'city-avg_pr'!$A$4:$A$60</c:f>
              <c:strCache>
                <c:ptCount val="56"/>
                <c:pt idx="0">
                  <c:v>Knuckey Lagoon</c:v>
                </c:pt>
                <c:pt idx="1">
                  <c:v>Girraween</c:v>
                </c:pt>
                <c:pt idx="2">
                  <c:v>Bees Creek</c:v>
                </c:pt>
                <c:pt idx="3">
                  <c:v>Howard Springs</c:v>
                </c:pt>
                <c:pt idx="4">
                  <c:v>Cullen Bay</c:v>
                </c:pt>
                <c:pt idx="5">
                  <c:v>Virginia</c:v>
                </c:pt>
                <c:pt idx="6">
                  <c:v>Ludmilla</c:v>
                </c:pt>
                <c:pt idx="7">
                  <c:v>Rosebery Heights</c:v>
                </c:pt>
                <c:pt idx="8">
                  <c:v>Nakara</c:v>
                </c:pt>
                <c:pt idx="9">
                  <c:v>The Narrows</c:v>
                </c:pt>
                <c:pt idx="10">
                  <c:v>Muirhead</c:v>
                </c:pt>
                <c:pt idx="11">
                  <c:v>Lyons</c:v>
                </c:pt>
                <c:pt idx="12">
                  <c:v>Larrakeyah</c:v>
                </c:pt>
                <c:pt idx="13">
                  <c:v>Berry Springs</c:v>
                </c:pt>
                <c:pt idx="14">
                  <c:v>Bayview</c:v>
                </c:pt>
                <c:pt idx="15">
                  <c:v>Durack</c:v>
                </c:pt>
                <c:pt idx="16">
                  <c:v>Herbert</c:v>
                </c:pt>
                <c:pt idx="17">
                  <c:v>Stuart Park</c:v>
                </c:pt>
                <c:pt idx="18">
                  <c:v>Leanyer</c:v>
                </c:pt>
                <c:pt idx="19">
                  <c:v>Johnston</c:v>
                </c:pt>
                <c:pt idx="20">
                  <c:v>Jingili</c:v>
                </c:pt>
                <c:pt idx="21">
                  <c:v>Humpty Doo</c:v>
                </c:pt>
                <c:pt idx="22">
                  <c:v>Zuccoli</c:v>
                </c:pt>
                <c:pt idx="23">
                  <c:v>Moil</c:v>
                </c:pt>
                <c:pt idx="24">
                  <c:v>Wulagi</c:v>
                </c:pt>
                <c:pt idx="25">
                  <c:v>Anula</c:v>
                </c:pt>
                <c:pt idx="26">
                  <c:v>Farrar</c:v>
                </c:pt>
                <c:pt idx="27">
                  <c:v>Bellamack</c:v>
                </c:pt>
                <c:pt idx="28">
                  <c:v>Wagaman</c:v>
                </c:pt>
                <c:pt idx="29">
                  <c:v>Wanguri</c:v>
                </c:pt>
                <c:pt idx="30">
                  <c:v>Fannie Bay</c:v>
                </c:pt>
                <c:pt idx="31">
                  <c:v>Rapid Creek</c:v>
                </c:pt>
                <c:pt idx="32">
                  <c:v>Coconut Grove</c:v>
                </c:pt>
                <c:pt idx="33">
                  <c:v>Gunn</c:v>
                </c:pt>
                <c:pt idx="34">
                  <c:v>Rosebery</c:v>
                </c:pt>
                <c:pt idx="35">
                  <c:v>The Gardens</c:v>
                </c:pt>
                <c:pt idx="36">
                  <c:v>Woolner</c:v>
                </c:pt>
                <c:pt idx="37">
                  <c:v>Darwin City</c:v>
                </c:pt>
                <c:pt idx="38">
                  <c:v>Marrara</c:v>
                </c:pt>
                <c:pt idx="39">
                  <c:v>Malak</c:v>
                </c:pt>
                <c:pt idx="40">
                  <c:v>Tiwi</c:v>
                </c:pt>
                <c:pt idx="41">
                  <c:v>Karama</c:v>
                </c:pt>
                <c:pt idx="42">
                  <c:v>Gray</c:v>
                </c:pt>
                <c:pt idx="43">
                  <c:v>Driver</c:v>
                </c:pt>
                <c:pt idx="44">
                  <c:v>Nightcliff</c:v>
                </c:pt>
                <c:pt idx="45">
                  <c:v>Woodroffe</c:v>
                </c:pt>
                <c:pt idx="46">
                  <c:v>Alawa</c:v>
                </c:pt>
                <c:pt idx="47">
                  <c:v>Berrimah</c:v>
                </c:pt>
                <c:pt idx="48">
                  <c:v>Parap</c:v>
                </c:pt>
                <c:pt idx="49">
                  <c:v>Brinkin</c:v>
                </c:pt>
                <c:pt idx="50">
                  <c:v>Moulden</c:v>
                </c:pt>
                <c:pt idx="51">
                  <c:v>Bakewell</c:v>
                </c:pt>
                <c:pt idx="52">
                  <c:v>Lee Point</c:v>
                </c:pt>
                <c:pt idx="53">
                  <c:v>Coolalinga</c:v>
                </c:pt>
                <c:pt idx="54">
                  <c:v>Millner</c:v>
                </c:pt>
                <c:pt idx="55">
                  <c:v>Marlow Lagoon</c:v>
                </c:pt>
              </c:strCache>
            </c:strRef>
          </c:cat>
          <c:val>
            <c:numRef>
              <c:f>'city-avg_pr'!$B$4:$B$60</c:f>
              <c:numCache>
                <c:formatCode>General</c:formatCode>
                <c:ptCount val="56"/>
                <c:pt idx="0">
                  <c:v>1400000</c:v>
                </c:pt>
                <c:pt idx="1">
                  <c:v>1025000</c:v>
                </c:pt>
                <c:pt idx="2">
                  <c:v>936666.66666666663</c:v>
                </c:pt>
                <c:pt idx="3">
                  <c:v>909769.23076923075</c:v>
                </c:pt>
                <c:pt idx="4">
                  <c:v>886333.33333333337</c:v>
                </c:pt>
                <c:pt idx="5">
                  <c:v>875000</c:v>
                </c:pt>
                <c:pt idx="6">
                  <c:v>754500</c:v>
                </c:pt>
                <c:pt idx="7">
                  <c:v>750000</c:v>
                </c:pt>
                <c:pt idx="8">
                  <c:v>732000</c:v>
                </c:pt>
                <c:pt idx="9">
                  <c:v>700000</c:v>
                </c:pt>
                <c:pt idx="10">
                  <c:v>692571.42857142852</c:v>
                </c:pt>
                <c:pt idx="11">
                  <c:v>677800</c:v>
                </c:pt>
                <c:pt idx="12">
                  <c:v>677750</c:v>
                </c:pt>
                <c:pt idx="13">
                  <c:v>655500</c:v>
                </c:pt>
                <c:pt idx="14">
                  <c:v>623666.66666666663</c:v>
                </c:pt>
                <c:pt idx="15">
                  <c:v>609416.66666666663</c:v>
                </c:pt>
                <c:pt idx="16">
                  <c:v>605428.57142857148</c:v>
                </c:pt>
                <c:pt idx="17">
                  <c:v>603166.66666666663</c:v>
                </c:pt>
                <c:pt idx="18">
                  <c:v>600777.77777777775</c:v>
                </c:pt>
                <c:pt idx="19">
                  <c:v>599428.57142857148</c:v>
                </c:pt>
                <c:pt idx="20">
                  <c:v>598166.66666666663</c:v>
                </c:pt>
                <c:pt idx="21">
                  <c:v>597187.5</c:v>
                </c:pt>
                <c:pt idx="22">
                  <c:v>584422.72727272729</c:v>
                </c:pt>
                <c:pt idx="23">
                  <c:v>576666.66666666663</c:v>
                </c:pt>
                <c:pt idx="24">
                  <c:v>571250</c:v>
                </c:pt>
                <c:pt idx="25">
                  <c:v>562600</c:v>
                </c:pt>
                <c:pt idx="26">
                  <c:v>558909.09090909094</c:v>
                </c:pt>
                <c:pt idx="27">
                  <c:v>546523.80952380947</c:v>
                </c:pt>
                <c:pt idx="28">
                  <c:v>545071.42857142852</c:v>
                </c:pt>
                <c:pt idx="29">
                  <c:v>535000</c:v>
                </c:pt>
                <c:pt idx="30">
                  <c:v>529222.22222222225</c:v>
                </c:pt>
                <c:pt idx="31">
                  <c:v>522526.31578947371</c:v>
                </c:pt>
                <c:pt idx="32">
                  <c:v>520600</c:v>
                </c:pt>
                <c:pt idx="33">
                  <c:v>513333.33333333331</c:v>
                </c:pt>
                <c:pt idx="34">
                  <c:v>510700</c:v>
                </c:pt>
                <c:pt idx="35">
                  <c:v>510222.22222222225</c:v>
                </c:pt>
                <c:pt idx="36">
                  <c:v>507000</c:v>
                </c:pt>
                <c:pt idx="37">
                  <c:v>499057.88381742738</c:v>
                </c:pt>
                <c:pt idx="38">
                  <c:v>496333.33333333331</c:v>
                </c:pt>
                <c:pt idx="39">
                  <c:v>482750</c:v>
                </c:pt>
                <c:pt idx="40">
                  <c:v>474142.85714285716</c:v>
                </c:pt>
                <c:pt idx="41">
                  <c:v>469307.69230769231</c:v>
                </c:pt>
                <c:pt idx="42">
                  <c:v>458941.17647058825</c:v>
                </c:pt>
                <c:pt idx="43">
                  <c:v>458320</c:v>
                </c:pt>
                <c:pt idx="44">
                  <c:v>455277.77777777775</c:v>
                </c:pt>
                <c:pt idx="45">
                  <c:v>452636.36363636365</c:v>
                </c:pt>
                <c:pt idx="46">
                  <c:v>438333.33333333331</c:v>
                </c:pt>
                <c:pt idx="47">
                  <c:v>431956.42857142858</c:v>
                </c:pt>
                <c:pt idx="48">
                  <c:v>425882.35294117645</c:v>
                </c:pt>
                <c:pt idx="49">
                  <c:v>417666.66666666669</c:v>
                </c:pt>
                <c:pt idx="50">
                  <c:v>412538.46153846156</c:v>
                </c:pt>
                <c:pt idx="51">
                  <c:v>407185.18518518517</c:v>
                </c:pt>
                <c:pt idx="52">
                  <c:v>388500</c:v>
                </c:pt>
                <c:pt idx="53">
                  <c:v>374666.66666666669</c:v>
                </c:pt>
                <c:pt idx="54">
                  <c:v>325500</c:v>
                </c:pt>
                <c:pt idx="55">
                  <c:v>#N/A</c:v>
                </c:pt>
              </c:numCache>
            </c:numRef>
          </c:val>
          <c:extLst>
            <c:ext xmlns:c16="http://schemas.microsoft.com/office/drawing/2014/chart" uri="{C3380CC4-5D6E-409C-BE32-E72D297353CC}">
              <c16:uniqueId val="{00000000-4297-4724-A5CF-5C784FCE2FD0}"/>
            </c:ext>
          </c:extLst>
        </c:ser>
        <c:dLbls>
          <c:showLegendKey val="0"/>
          <c:showVal val="0"/>
          <c:showCatName val="0"/>
          <c:showSerName val="0"/>
          <c:showPercent val="0"/>
          <c:showBubbleSize val="0"/>
        </c:dLbls>
        <c:gapWidth val="150"/>
        <c:axId val="2043721664"/>
        <c:axId val="1740761280"/>
      </c:barChart>
      <c:catAx>
        <c:axId val="204372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40761280"/>
        <c:crosses val="autoZero"/>
        <c:auto val="1"/>
        <c:lblAlgn val="ctr"/>
        <c:lblOffset val="100"/>
        <c:noMultiLvlLbl val="0"/>
      </c:catAx>
      <c:valAx>
        <c:axId val="174076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72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[Austr_housing.xlsx]Type proport!PivotTable5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4"/>
          </a:solidFill>
          <a:ln w="19050">
            <a:solidFill>
              <a:schemeClr val="lt1"/>
            </a:solidFill>
          </a:ln>
          <a:effectLst/>
        </c:spPr>
      </c:pivotFmt>
      <c:pivotFmt>
        <c:idx val="30"/>
        <c:spPr>
          <a:solidFill>
            <a:schemeClr val="bg2">
              <a:lumMod val="75000"/>
            </a:schemeClr>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manualLayout>
          <c:layoutTarget val="inner"/>
          <c:xMode val="edge"/>
          <c:yMode val="edge"/>
          <c:x val="4.6670437569536809E-2"/>
          <c:y val="0.22369865104071293"/>
          <c:w val="0.47901375509223831"/>
          <c:h val="0.6495019227247758"/>
        </c:manualLayout>
      </c:layout>
      <c:pieChart>
        <c:varyColors val="1"/>
        <c:ser>
          <c:idx val="0"/>
          <c:order val="0"/>
          <c:tx>
            <c:strRef>
              <c:f>'Type proport'!$C$4</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EC-43AA-9817-7DAFFB4256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EC-43AA-9817-7DAFFB42563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2EC-43AA-9817-7DAFFB425636}"/>
              </c:ext>
            </c:extLst>
          </c:dPt>
          <c:dPt>
            <c:idx val="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7-D2EC-43AA-9817-7DAFFB42563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EC-43AA-9817-7DAFFB42563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EC-43AA-9817-7DAFFB42563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EC-43AA-9817-7DAFFB42563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EC-43AA-9817-7DAFFB42563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EC-43AA-9817-7DAFFB42563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2EC-43AA-9817-7DAFFB42563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2EC-43AA-9817-7DAFFB42563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2EC-43AA-9817-7DAFFB425636}"/>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 proport'!$B$5:$B$17</c:f>
              <c:strCache>
                <c:ptCount val="12"/>
                <c:pt idx="0">
                  <c:v>House</c:v>
                </c:pt>
                <c:pt idx="1">
                  <c:v>Unit</c:v>
                </c:pt>
                <c:pt idx="2">
                  <c:v>Apartment</c:v>
                </c:pt>
                <c:pt idx="3">
                  <c:v>Townhouse</c:v>
                </c:pt>
                <c:pt idx="4">
                  <c:v>Residential Land</c:v>
                </c:pt>
                <c:pt idx="5">
                  <c:v>Duplex/Semi-detached</c:v>
                </c:pt>
                <c:pt idx="6">
                  <c:v>Acreage</c:v>
                </c:pt>
                <c:pt idx="7">
                  <c:v>Block Of Units</c:v>
                </c:pt>
                <c:pt idx="8">
                  <c:v>Villa</c:v>
                </c:pt>
                <c:pt idx="9">
                  <c:v>Studio</c:v>
                </c:pt>
                <c:pt idx="10">
                  <c:v>Warehouse</c:v>
                </c:pt>
                <c:pt idx="11">
                  <c:v>Lifestyle</c:v>
                </c:pt>
              </c:strCache>
            </c:strRef>
          </c:cat>
          <c:val>
            <c:numRef>
              <c:f>'Type proport'!$C$5:$C$17</c:f>
              <c:numCache>
                <c:formatCode>0.00%</c:formatCode>
                <c:ptCount val="12"/>
                <c:pt idx="0">
                  <c:v>0.44277108433734941</c:v>
                </c:pt>
                <c:pt idx="1">
                  <c:v>0.23092369477911648</c:v>
                </c:pt>
                <c:pt idx="2">
                  <c:v>0.21285140562248997</c:v>
                </c:pt>
                <c:pt idx="3">
                  <c:v>3.8152610441767071E-2</c:v>
                </c:pt>
                <c:pt idx="4">
                  <c:v>3.313253012048193E-2</c:v>
                </c:pt>
                <c:pt idx="5">
                  <c:v>1.9076305220883535E-2</c:v>
                </c:pt>
                <c:pt idx="6">
                  <c:v>9.0361445783132526E-3</c:v>
                </c:pt>
                <c:pt idx="7">
                  <c:v>6.024096385542169E-3</c:v>
                </c:pt>
                <c:pt idx="8">
                  <c:v>4.0160642570281121E-3</c:v>
                </c:pt>
                <c:pt idx="9">
                  <c:v>2.008032128514056E-3</c:v>
                </c:pt>
                <c:pt idx="10">
                  <c:v>1.004016064257028E-3</c:v>
                </c:pt>
                <c:pt idx="11">
                  <c:v>1.004016064257028E-3</c:v>
                </c:pt>
              </c:numCache>
            </c:numRef>
          </c:val>
          <c:extLst>
            <c:ext xmlns:c16="http://schemas.microsoft.com/office/drawing/2014/chart" uri="{C3380CC4-5D6E-409C-BE32-E72D297353CC}">
              <c16:uniqueId val="{00000018-D2EC-43AA-9817-7DAFFB42563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2331361074603777"/>
          <c:y val="3.4672831593725202E-2"/>
          <c:w val="0.47668638925396223"/>
          <c:h val="0.9577858145638772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0"/>
          <c:tx>
            <c:v>parking</c:v>
          </c:tx>
          <c:spPr>
            <a:ln w="25400" cap="flat" cmpd="sng" algn="ctr">
              <a:noFill/>
              <a:prstDash val="sysDot"/>
              <a:round/>
            </a:ln>
            <a:effectLst/>
          </c:spPr>
          <c:marker>
            <c:symbol val="circle"/>
            <c:size val="5"/>
            <c:spPr>
              <a:solidFill>
                <a:schemeClr val="bg2">
                  <a:lumMod val="50000"/>
                </a:schemeClr>
              </a:solidFill>
              <a:ln w="9525" cap="flat" cmpd="sng" algn="ctr">
                <a:solidFill>
                  <a:schemeClr val="accent3">
                    <a:shade val="95000"/>
                  </a:schemeClr>
                </a:solidFill>
                <a:round/>
              </a:ln>
              <a:effectLst/>
            </c:spPr>
          </c:marker>
          <c:trendline>
            <c:spPr>
              <a:ln w="15875" cap="rnd">
                <a:solidFill>
                  <a:schemeClr val="accent3"/>
                </a:solidFill>
              </a:ln>
              <a:effectLst/>
            </c:spPr>
            <c:trendlineType val="linear"/>
            <c:dispRSqr val="0"/>
            <c:dispEq val="0"/>
          </c:trendline>
          <c:xVal>
            <c:numRef>
              <c:f>Cleaned!$U$6:$U$1005</c:f>
              <c:numCache>
                <c:formatCode>General</c:formatCode>
                <c:ptCount val="1000"/>
                <c:pt idx="0">
                  <c:v>1</c:v>
                </c:pt>
                <c:pt idx="1">
                  <c:v>2</c:v>
                </c:pt>
                <c:pt idx="2">
                  <c:v>1</c:v>
                </c:pt>
                <c:pt idx="3">
                  <c:v>0</c:v>
                </c:pt>
                <c:pt idx="4">
                  <c:v>2</c:v>
                </c:pt>
                <c:pt idx="5">
                  <c:v>2</c:v>
                </c:pt>
                <c:pt idx="6">
                  <c:v>2</c:v>
                </c:pt>
                <c:pt idx="7">
                  <c:v>1</c:v>
                </c:pt>
                <c:pt idx="8">
                  <c:v>1</c:v>
                </c:pt>
                <c:pt idx="9">
                  <c:v>1</c:v>
                </c:pt>
                <c:pt idx="10">
                  <c:v>1</c:v>
                </c:pt>
                <c:pt idx="11">
                  <c:v>2</c:v>
                </c:pt>
                <c:pt idx="12">
                  <c:v>2</c:v>
                </c:pt>
                <c:pt idx="13">
                  <c:v>2</c:v>
                </c:pt>
                <c:pt idx="14">
                  <c:v>2</c:v>
                </c:pt>
                <c:pt idx="15">
                  <c:v>2</c:v>
                </c:pt>
                <c:pt idx="16">
                  <c:v>1</c:v>
                </c:pt>
                <c:pt idx="17">
                  <c:v>0</c:v>
                </c:pt>
                <c:pt idx="18">
                  <c:v>0</c:v>
                </c:pt>
                <c:pt idx="19">
                  <c:v>1</c:v>
                </c:pt>
                <c:pt idx="20">
                  <c:v>2</c:v>
                </c:pt>
                <c:pt idx="21">
                  <c:v>2</c:v>
                </c:pt>
                <c:pt idx="22">
                  <c:v>2</c:v>
                </c:pt>
                <c:pt idx="23">
                  <c:v>1</c:v>
                </c:pt>
                <c:pt idx="24">
                  <c:v>1</c:v>
                </c:pt>
                <c:pt idx="25">
                  <c:v>1</c:v>
                </c:pt>
                <c:pt idx="26">
                  <c:v>4</c:v>
                </c:pt>
                <c:pt idx="27">
                  <c:v>2</c:v>
                </c:pt>
                <c:pt idx="28">
                  <c:v>2</c:v>
                </c:pt>
                <c:pt idx="29">
                  <c:v>1</c:v>
                </c:pt>
                <c:pt idx="30">
                  <c:v>2</c:v>
                </c:pt>
                <c:pt idx="31">
                  <c:v>1</c:v>
                </c:pt>
                <c:pt idx="32">
                  <c:v>1</c:v>
                </c:pt>
                <c:pt idx="33">
                  <c:v>1</c:v>
                </c:pt>
                <c:pt idx="34">
                  <c:v>2</c:v>
                </c:pt>
                <c:pt idx="35">
                  <c:v>2</c:v>
                </c:pt>
                <c:pt idx="36">
                  <c:v>2</c:v>
                </c:pt>
                <c:pt idx="37">
                  <c:v>1</c:v>
                </c:pt>
                <c:pt idx="38">
                  <c:v>2</c:v>
                </c:pt>
                <c:pt idx="39">
                  <c:v>2</c:v>
                </c:pt>
                <c:pt idx="40">
                  <c:v>2</c:v>
                </c:pt>
                <c:pt idx="41">
                  <c:v>2</c:v>
                </c:pt>
                <c:pt idx="42">
                  <c:v>1</c:v>
                </c:pt>
                <c:pt idx="43">
                  <c:v>2</c:v>
                </c:pt>
                <c:pt idx="44">
                  <c:v>2</c:v>
                </c:pt>
                <c:pt idx="45">
                  <c:v>1</c:v>
                </c:pt>
                <c:pt idx="46">
                  <c:v>2</c:v>
                </c:pt>
                <c:pt idx="47">
                  <c:v>2</c:v>
                </c:pt>
                <c:pt idx="48">
                  <c:v>2</c:v>
                </c:pt>
                <c:pt idx="49">
                  <c:v>2</c:v>
                </c:pt>
                <c:pt idx="50">
                  <c:v>2</c:v>
                </c:pt>
                <c:pt idx="51">
                  <c:v>2</c:v>
                </c:pt>
                <c:pt idx="52">
                  <c:v>1</c:v>
                </c:pt>
                <c:pt idx="53">
                  <c:v>1</c:v>
                </c:pt>
                <c:pt idx="54">
                  <c:v>2</c:v>
                </c:pt>
                <c:pt idx="55">
                  <c:v>1</c:v>
                </c:pt>
                <c:pt idx="56">
                  <c:v>1</c:v>
                </c:pt>
                <c:pt idx="57">
                  <c:v>1</c:v>
                </c:pt>
                <c:pt idx="58">
                  <c:v>2</c:v>
                </c:pt>
                <c:pt idx="59">
                  <c:v>1</c:v>
                </c:pt>
                <c:pt idx="60">
                  <c:v>1</c:v>
                </c:pt>
                <c:pt idx="61">
                  <c:v>2</c:v>
                </c:pt>
                <c:pt idx="62">
                  <c:v>2</c:v>
                </c:pt>
                <c:pt idx="63">
                  <c:v>1</c:v>
                </c:pt>
                <c:pt idx="64">
                  <c:v>0</c:v>
                </c:pt>
                <c:pt idx="65">
                  <c:v>2</c:v>
                </c:pt>
                <c:pt idx="66">
                  <c:v>0</c:v>
                </c:pt>
                <c:pt idx="67">
                  <c:v>1</c:v>
                </c:pt>
                <c:pt idx="68">
                  <c:v>1</c:v>
                </c:pt>
                <c:pt idx="69">
                  <c:v>2</c:v>
                </c:pt>
                <c:pt idx="70">
                  <c:v>1</c:v>
                </c:pt>
                <c:pt idx="71">
                  <c:v>2</c:v>
                </c:pt>
                <c:pt idx="72">
                  <c:v>1</c:v>
                </c:pt>
                <c:pt idx="73">
                  <c:v>2</c:v>
                </c:pt>
                <c:pt idx="74">
                  <c:v>1</c:v>
                </c:pt>
                <c:pt idx="75">
                  <c:v>0</c:v>
                </c:pt>
                <c:pt idx="76">
                  <c:v>1</c:v>
                </c:pt>
                <c:pt idx="77">
                  <c:v>1</c:v>
                </c:pt>
                <c:pt idx="78">
                  <c:v>2</c:v>
                </c:pt>
                <c:pt idx="79">
                  <c:v>2</c:v>
                </c:pt>
                <c:pt idx="80">
                  <c:v>2</c:v>
                </c:pt>
                <c:pt idx="81">
                  <c:v>2</c:v>
                </c:pt>
                <c:pt idx="82">
                  <c:v>2</c:v>
                </c:pt>
                <c:pt idx="83">
                  <c:v>1</c:v>
                </c:pt>
                <c:pt idx="84">
                  <c:v>1</c:v>
                </c:pt>
                <c:pt idx="85">
                  <c:v>2</c:v>
                </c:pt>
                <c:pt idx="86">
                  <c:v>2</c:v>
                </c:pt>
                <c:pt idx="87">
                  <c:v>2</c:v>
                </c:pt>
                <c:pt idx="88">
                  <c:v>2</c:v>
                </c:pt>
                <c:pt idx="89">
                  <c:v>1</c:v>
                </c:pt>
                <c:pt idx="90">
                  <c:v>1</c:v>
                </c:pt>
                <c:pt idx="91">
                  <c:v>2</c:v>
                </c:pt>
                <c:pt idx="92">
                  <c:v>1</c:v>
                </c:pt>
                <c:pt idx="93">
                  <c:v>1</c:v>
                </c:pt>
                <c:pt idx="94">
                  <c:v>1</c:v>
                </c:pt>
                <c:pt idx="95">
                  <c:v>2</c:v>
                </c:pt>
                <c:pt idx="96">
                  <c:v>2</c:v>
                </c:pt>
                <c:pt idx="97">
                  <c:v>0</c:v>
                </c:pt>
                <c:pt idx="98">
                  <c:v>1</c:v>
                </c:pt>
                <c:pt idx="99">
                  <c:v>2</c:v>
                </c:pt>
                <c:pt idx="100">
                  <c:v>1</c:v>
                </c:pt>
                <c:pt idx="101">
                  <c:v>2</c:v>
                </c:pt>
                <c:pt idx="102">
                  <c:v>0</c:v>
                </c:pt>
                <c:pt idx="103">
                  <c:v>1</c:v>
                </c:pt>
                <c:pt idx="104">
                  <c:v>2</c:v>
                </c:pt>
                <c:pt idx="105">
                  <c:v>1</c:v>
                </c:pt>
                <c:pt idx="106">
                  <c:v>2</c:v>
                </c:pt>
                <c:pt idx="107">
                  <c:v>0</c:v>
                </c:pt>
                <c:pt idx="108">
                  <c:v>1</c:v>
                </c:pt>
                <c:pt idx="109">
                  <c:v>1</c:v>
                </c:pt>
                <c:pt idx="110">
                  <c:v>1</c:v>
                </c:pt>
                <c:pt idx="111">
                  <c:v>2</c:v>
                </c:pt>
                <c:pt idx="112">
                  <c:v>2</c:v>
                </c:pt>
                <c:pt idx="113">
                  <c:v>2</c:v>
                </c:pt>
                <c:pt idx="114">
                  <c:v>2</c:v>
                </c:pt>
                <c:pt idx="115">
                  <c:v>0</c:v>
                </c:pt>
                <c:pt idx="116">
                  <c:v>1</c:v>
                </c:pt>
                <c:pt idx="117">
                  <c:v>2</c:v>
                </c:pt>
                <c:pt idx="118">
                  <c:v>1</c:v>
                </c:pt>
                <c:pt idx="119">
                  <c:v>3</c:v>
                </c:pt>
                <c:pt idx="120">
                  <c:v>2</c:v>
                </c:pt>
                <c:pt idx="121">
                  <c:v>2</c:v>
                </c:pt>
                <c:pt idx="122">
                  <c:v>1</c:v>
                </c:pt>
                <c:pt idx="123">
                  <c:v>1</c:v>
                </c:pt>
                <c:pt idx="124">
                  <c:v>1</c:v>
                </c:pt>
                <c:pt idx="125">
                  <c:v>2</c:v>
                </c:pt>
                <c:pt idx="126">
                  <c:v>1</c:v>
                </c:pt>
                <c:pt idx="127">
                  <c:v>1</c:v>
                </c:pt>
                <c:pt idx="128">
                  <c:v>1</c:v>
                </c:pt>
                <c:pt idx="129">
                  <c:v>2</c:v>
                </c:pt>
                <c:pt idx="130">
                  <c:v>0</c:v>
                </c:pt>
                <c:pt idx="131">
                  <c:v>2</c:v>
                </c:pt>
                <c:pt idx="132">
                  <c:v>1</c:v>
                </c:pt>
                <c:pt idx="133">
                  <c:v>1</c:v>
                </c:pt>
                <c:pt idx="134">
                  <c:v>2</c:v>
                </c:pt>
                <c:pt idx="135">
                  <c:v>2</c:v>
                </c:pt>
                <c:pt idx="136">
                  <c:v>1</c:v>
                </c:pt>
                <c:pt idx="137">
                  <c:v>2</c:v>
                </c:pt>
                <c:pt idx="138">
                  <c:v>2</c:v>
                </c:pt>
                <c:pt idx="139">
                  <c:v>1</c:v>
                </c:pt>
                <c:pt idx="140">
                  <c:v>2</c:v>
                </c:pt>
                <c:pt idx="141">
                  <c:v>0</c:v>
                </c:pt>
                <c:pt idx="142">
                  <c:v>2</c:v>
                </c:pt>
                <c:pt idx="143">
                  <c:v>1</c:v>
                </c:pt>
                <c:pt idx="144">
                  <c:v>1</c:v>
                </c:pt>
                <c:pt idx="145">
                  <c:v>1</c:v>
                </c:pt>
                <c:pt idx="146">
                  <c:v>2</c:v>
                </c:pt>
                <c:pt idx="147">
                  <c:v>0</c:v>
                </c:pt>
                <c:pt idx="148">
                  <c:v>0</c:v>
                </c:pt>
                <c:pt idx="149">
                  <c:v>0</c:v>
                </c:pt>
                <c:pt idx="150">
                  <c:v>1</c:v>
                </c:pt>
                <c:pt idx="151">
                  <c:v>2</c:v>
                </c:pt>
                <c:pt idx="152">
                  <c:v>2</c:v>
                </c:pt>
                <c:pt idx="153">
                  <c:v>1</c:v>
                </c:pt>
                <c:pt idx="154">
                  <c:v>1</c:v>
                </c:pt>
                <c:pt idx="155">
                  <c:v>2</c:v>
                </c:pt>
                <c:pt idx="156">
                  <c:v>1</c:v>
                </c:pt>
                <c:pt idx="157">
                  <c:v>2</c:v>
                </c:pt>
                <c:pt idx="158">
                  <c:v>1</c:v>
                </c:pt>
                <c:pt idx="159">
                  <c:v>2</c:v>
                </c:pt>
                <c:pt idx="160">
                  <c:v>1</c:v>
                </c:pt>
                <c:pt idx="161">
                  <c:v>1</c:v>
                </c:pt>
                <c:pt idx="162">
                  <c:v>1</c:v>
                </c:pt>
                <c:pt idx="163">
                  <c:v>0</c:v>
                </c:pt>
                <c:pt idx="164">
                  <c:v>2</c:v>
                </c:pt>
                <c:pt idx="165">
                  <c:v>0</c:v>
                </c:pt>
                <c:pt idx="166">
                  <c:v>1</c:v>
                </c:pt>
                <c:pt idx="167">
                  <c:v>2</c:v>
                </c:pt>
                <c:pt idx="168">
                  <c:v>2</c:v>
                </c:pt>
                <c:pt idx="169">
                  <c:v>2</c:v>
                </c:pt>
                <c:pt idx="170">
                  <c:v>2</c:v>
                </c:pt>
                <c:pt idx="171">
                  <c:v>1</c:v>
                </c:pt>
                <c:pt idx="172">
                  <c:v>2</c:v>
                </c:pt>
                <c:pt idx="173">
                  <c:v>0</c:v>
                </c:pt>
                <c:pt idx="174">
                  <c:v>1</c:v>
                </c:pt>
                <c:pt idx="175">
                  <c:v>2</c:v>
                </c:pt>
                <c:pt idx="176">
                  <c:v>1</c:v>
                </c:pt>
                <c:pt idx="177">
                  <c:v>1</c:v>
                </c:pt>
                <c:pt idx="178">
                  <c:v>2</c:v>
                </c:pt>
                <c:pt idx="179">
                  <c:v>2</c:v>
                </c:pt>
                <c:pt idx="180">
                  <c:v>2</c:v>
                </c:pt>
                <c:pt idx="181">
                  <c:v>2</c:v>
                </c:pt>
                <c:pt idx="182">
                  <c:v>2</c:v>
                </c:pt>
                <c:pt idx="183">
                  <c:v>2</c:v>
                </c:pt>
                <c:pt idx="184">
                  <c:v>5</c:v>
                </c:pt>
                <c:pt idx="185">
                  <c:v>#N/A</c:v>
                </c:pt>
                <c:pt idx="186">
                  <c:v>3</c:v>
                </c:pt>
                <c:pt idx="187">
                  <c:v>2</c:v>
                </c:pt>
                <c:pt idx="188">
                  <c:v>4</c:v>
                </c:pt>
                <c:pt idx="189">
                  <c:v>1</c:v>
                </c:pt>
                <c:pt idx="190">
                  <c:v>6</c:v>
                </c:pt>
                <c:pt idx="191">
                  <c:v>2</c:v>
                </c:pt>
                <c:pt idx="192">
                  <c:v>4</c:v>
                </c:pt>
                <c:pt idx="193">
                  <c:v>1</c:v>
                </c:pt>
                <c:pt idx="194">
                  <c:v>3</c:v>
                </c:pt>
                <c:pt idx="195">
                  <c:v>2</c:v>
                </c:pt>
                <c:pt idx="196">
                  <c:v>1</c:v>
                </c:pt>
                <c:pt idx="197">
                  <c:v>1</c:v>
                </c:pt>
                <c:pt idx="198">
                  <c:v>10</c:v>
                </c:pt>
                <c:pt idx="199">
                  <c:v>2</c:v>
                </c:pt>
                <c:pt idx="200">
                  <c:v>3</c:v>
                </c:pt>
                <c:pt idx="201">
                  <c:v>#N/A</c:v>
                </c:pt>
                <c:pt idx="202">
                  <c:v>2</c:v>
                </c:pt>
                <c:pt idx="203">
                  <c:v>4</c:v>
                </c:pt>
                <c:pt idx="204">
                  <c:v>2</c:v>
                </c:pt>
                <c:pt idx="205">
                  <c:v>2</c:v>
                </c:pt>
                <c:pt idx="206">
                  <c:v>4</c:v>
                </c:pt>
                <c:pt idx="207">
                  <c:v>3</c:v>
                </c:pt>
                <c:pt idx="208">
                  <c:v>2</c:v>
                </c:pt>
                <c:pt idx="209">
                  <c:v>2</c:v>
                </c:pt>
                <c:pt idx="210">
                  <c:v>1</c:v>
                </c:pt>
                <c:pt idx="211">
                  <c:v>2</c:v>
                </c:pt>
                <c:pt idx="212">
                  <c:v>0</c:v>
                </c:pt>
                <c:pt idx="213">
                  <c:v>2</c:v>
                </c:pt>
                <c:pt idx="214">
                  <c:v>2</c:v>
                </c:pt>
                <c:pt idx="215">
                  <c:v>3</c:v>
                </c:pt>
                <c:pt idx="216">
                  <c:v>2</c:v>
                </c:pt>
                <c:pt idx="217">
                  <c:v>2</c:v>
                </c:pt>
                <c:pt idx="218">
                  <c:v>3</c:v>
                </c:pt>
                <c:pt idx="219">
                  <c:v>2</c:v>
                </c:pt>
                <c:pt idx="220">
                  <c:v>2</c:v>
                </c:pt>
                <c:pt idx="221">
                  <c:v>3</c:v>
                </c:pt>
                <c:pt idx="222">
                  <c:v>2</c:v>
                </c:pt>
                <c:pt idx="223">
                  <c:v>5</c:v>
                </c:pt>
                <c:pt idx="224">
                  <c:v>2</c:v>
                </c:pt>
                <c:pt idx="225">
                  <c:v>2</c:v>
                </c:pt>
                <c:pt idx="226">
                  <c:v>6</c:v>
                </c:pt>
                <c:pt idx="227">
                  <c:v>2</c:v>
                </c:pt>
                <c:pt idx="228">
                  <c:v>2</c:v>
                </c:pt>
                <c:pt idx="229">
                  <c:v>2</c:v>
                </c:pt>
                <c:pt idx="230">
                  <c:v>3</c:v>
                </c:pt>
                <c:pt idx="231">
                  <c:v>2</c:v>
                </c:pt>
                <c:pt idx="232">
                  <c:v>2</c:v>
                </c:pt>
                <c:pt idx="233">
                  <c:v>2</c:v>
                </c:pt>
                <c:pt idx="234">
                  <c:v>4</c:v>
                </c:pt>
                <c:pt idx="235">
                  <c:v>2</c:v>
                </c:pt>
                <c:pt idx="236">
                  <c:v>4</c:v>
                </c:pt>
                <c:pt idx="237">
                  <c:v>5</c:v>
                </c:pt>
                <c:pt idx="238">
                  <c:v>2</c:v>
                </c:pt>
                <c:pt idx="239">
                  <c:v>2</c:v>
                </c:pt>
                <c:pt idx="240">
                  <c:v>2</c:v>
                </c:pt>
                <c:pt idx="241">
                  <c:v>2</c:v>
                </c:pt>
                <c:pt idx="242">
                  <c:v>2</c:v>
                </c:pt>
                <c:pt idx="243">
                  <c:v>2</c:v>
                </c:pt>
                <c:pt idx="244">
                  <c:v>2</c:v>
                </c:pt>
                <c:pt idx="245">
                  <c:v>2</c:v>
                </c:pt>
                <c:pt idx="246">
                  <c:v>#N/A</c:v>
                </c:pt>
                <c:pt idx="247">
                  <c:v>#N/A</c:v>
                </c:pt>
                <c:pt idx="248">
                  <c:v>1</c:v>
                </c:pt>
                <c:pt idx="249">
                  <c:v>1</c:v>
                </c:pt>
                <c:pt idx="250">
                  <c:v>3</c:v>
                </c:pt>
                <c:pt idx="251">
                  <c:v>1</c:v>
                </c:pt>
                <c:pt idx="252">
                  <c:v>2</c:v>
                </c:pt>
                <c:pt idx="253">
                  <c:v>1</c:v>
                </c:pt>
                <c:pt idx="254">
                  <c:v>2</c:v>
                </c:pt>
                <c:pt idx="255">
                  <c:v>2</c:v>
                </c:pt>
                <c:pt idx="256">
                  <c:v>2</c:v>
                </c:pt>
                <c:pt idx="257">
                  <c:v>2</c:v>
                </c:pt>
                <c:pt idx="258">
                  <c:v>4</c:v>
                </c:pt>
                <c:pt idx="259">
                  <c:v>2</c:v>
                </c:pt>
                <c:pt idx="260">
                  <c:v>4</c:v>
                </c:pt>
                <c:pt idx="261">
                  <c:v>2</c:v>
                </c:pt>
                <c:pt idx="262">
                  <c:v>2</c:v>
                </c:pt>
                <c:pt idx="263">
                  <c:v>1</c:v>
                </c:pt>
                <c:pt idx="264">
                  <c:v>1</c:v>
                </c:pt>
                <c:pt idx="265">
                  <c:v>3</c:v>
                </c:pt>
                <c:pt idx="266">
                  <c:v>10</c:v>
                </c:pt>
                <c:pt idx="267">
                  <c:v>2</c:v>
                </c:pt>
                <c:pt idx="268">
                  <c:v>1</c:v>
                </c:pt>
                <c:pt idx="269">
                  <c:v>2</c:v>
                </c:pt>
                <c:pt idx="270">
                  <c:v>2</c:v>
                </c:pt>
                <c:pt idx="271">
                  <c:v>0</c:v>
                </c:pt>
                <c:pt idx="272">
                  <c:v>1</c:v>
                </c:pt>
                <c:pt idx="273">
                  <c:v>3</c:v>
                </c:pt>
                <c:pt idx="274">
                  <c:v>#N/A</c:v>
                </c:pt>
                <c:pt idx="275">
                  <c:v>6</c:v>
                </c:pt>
                <c:pt idx="276">
                  <c:v>1</c:v>
                </c:pt>
                <c:pt idx="277">
                  <c:v>2</c:v>
                </c:pt>
                <c:pt idx="278">
                  <c:v>1</c:v>
                </c:pt>
                <c:pt idx="279">
                  <c:v>2</c:v>
                </c:pt>
                <c:pt idx="280">
                  <c:v>0</c:v>
                </c:pt>
                <c:pt idx="281">
                  <c:v>3</c:v>
                </c:pt>
                <c:pt idx="282">
                  <c:v>3</c:v>
                </c:pt>
                <c:pt idx="283">
                  <c:v>1</c:v>
                </c:pt>
                <c:pt idx="284">
                  <c:v>2</c:v>
                </c:pt>
                <c:pt idx="285">
                  <c:v>2</c:v>
                </c:pt>
                <c:pt idx="286">
                  <c:v>2</c:v>
                </c:pt>
                <c:pt idx="287">
                  <c:v>2</c:v>
                </c:pt>
                <c:pt idx="288">
                  <c:v>2</c:v>
                </c:pt>
                <c:pt idx="289">
                  <c:v>3</c:v>
                </c:pt>
                <c:pt idx="290">
                  <c:v>3</c:v>
                </c:pt>
                <c:pt idx="291">
                  <c:v>2</c:v>
                </c:pt>
                <c:pt idx="292">
                  <c:v>3</c:v>
                </c:pt>
                <c:pt idx="293">
                  <c:v>2</c:v>
                </c:pt>
                <c:pt idx="294">
                  <c:v>6</c:v>
                </c:pt>
                <c:pt idx="295">
                  <c:v>4</c:v>
                </c:pt>
                <c:pt idx="296">
                  <c:v>1</c:v>
                </c:pt>
                <c:pt idx="297">
                  <c:v>2</c:v>
                </c:pt>
                <c:pt idx="298">
                  <c:v>2</c:v>
                </c:pt>
                <c:pt idx="299">
                  <c:v>1</c:v>
                </c:pt>
                <c:pt idx="300">
                  <c:v>2</c:v>
                </c:pt>
                <c:pt idx="301">
                  <c:v>2</c:v>
                </c:pt>
                <c:pt idx="302">
                  <c:v>4</c:v>
                </c:pt>
                <c:pt idx="303">
                  <c:v>6</c:v>
                </c:pt>
                <c:pt idx="304">
                  <c:v>1</c:v>
                </c:pt>
                <c:pt idx="305">
                  <c:v>1</c:v>
                </c:pt>
                <c:pt idx="306">
                  <c:v>2</c:v>
                </c:pt>
                <c:pt idx="307">
                  <c:v>2</c:v>
                </c:pt>
                <c:pt idx="308">
                  <c:v>2</c:v>
                </c:pt>
                <c:pt idx="309">
                  <c:v>4</c:v>
                </c:pt>
                <c:pt idx="310">
                  <c:v>1</c:v>
                </c:pt>
                <c:pt idx="311">
                  <c:v>1</c:v>
                </c:pt>
                <c:pt idx="312">
                  <c:v>4</c:v>
                </c:pt>
                <c:pt idx="313">
                  <c:v>2</c:v>
                </c:pt>
                <c:pt idx="314">
                  <c:v>3</c:v>
                </c:pt>
                <c:pt idx="315">
                  <c:v>2</c:v>
                </c:pt>
                <c:pt idx="316">
                  <c:v>2</c:v>
                </c:pt>
                <c:pt idx="317">
                  <c:v>2</c:v>
                </c:pt>
                <c:pt idx="318">
                  <c:v>10</c:v>
                </c:pt>
                <c:pt idx="319">
                  <c:v>#N/A</c:v>
                </c:pt>
                <c:pt idx="320">
                  <c:v>#N/A</c:v>
                </c:pt>
                <c:pt idx="321">
                  <c:v>#N/A</c:v>
                </c:pt>
                <c:pt idx="322">
                  <c:v>1</c:v>
                </c:pt>
                <c:pt idx="323">
                  <c:v>2</c:v>
                </c:pt>
                <c:pt idx="324">
                  <c:v>3</c:v>
                </c:pt>
                <c:pt idx="325">
                  <c:v>3</c:v>
                </c:pt>
                <c:pt idx="326">
                  <c:v>2</c:v>
                </c:pt>
                <c:pt idx="327">
                  <c:v>2</c:v>
                </c:pt>
                <c:pt idx="328">
                  <c:v>1</c:v>
                </c:pt>
                <c:pt idx="329">
                  <c:v>2</c:v>
                </c:pt>
                <c:pt idx="330">
                  <c:v>2</c:v>
                </c:pt>
                <c:pt idx="331">
                  <c:v>0</c:v>
                </c:pt>
                <c:pt idx="332">
                  <c:v>5</c:v>
                </c:pt>
                <c:pt idx="333">
                  <c:v>2</c:v>
                </c:pt>
                <c:pt idx="334">
                  <c:v>2</c:v>
                </c:pt>
                <c:pt idx="335">
                  <c:v>4</c:v>
                </c:pt>
                <c:pt idx="336">
                  <c:v>2</c:v>
                </c:pt>
                <c:pt idx="337">
                  <c:v>0</c:v>
                </c:pt>
                <c:pt idx="338">
                  <c:v>4</c:v>
                </c:pt>
                <c:pt idx="339">
                  <c:v>2</c:v>
                </c:pt>
                <c:pt idx="340">
                  <c:v>1</c:v>
                </c:pt>
                <c:pt idx="341">
                  <c:v>2</c:v>
                </c:pt>
                <c:pt idx="342">
                  <c:v>2</c:v>
                </c:pt>
                <c:pt idx="343">
                  <c:v>0</c:v>
                </c:pt>
                <c:pt idx="344">
                  <c:v>2</c:v>
                </c:pt>
                <c:pt idx="345">
                  <c:v>2</c:v>
                </c:pt>
                <c:pt idx="346">
                  <c:v>2</c:v>
                </c:pt>
                <c:pt idx="347">
                  <c:v>4</c:v>
                </c:pt>
                <c:pt idx="348">
                  <c:v>2</c:v>
                </c:pt>
                <c:pt idx="349">
                  <c:v>2</c:v>
                </c:pt>
                <c:pt idx="350">
                  <c:v>2</c:v>
                </c:pt>
                <c:pt idx="351">
                  <c:v>1</c:v>
                </c:pt>
                <c:pt idx="352">
                  <c:v>2</c:v>
                </c:pt>
                <c:pt idx="353">
                  <c:v>2</c:v>
                </c:pt>
                <c:pt idx="354">
                  <c:v>2</c:v>
                </c:pt>
                <c:pt idx="355">
                  <c:v>2</c:v>
                </c:pt>
                <c:pt idx="356">
                  <c:v>2</c:v>
                </c:pt>
                <c:pt idx="357">
                  <c:v>12</c:v>
                </c:pt>
                <c:pt idx="358">
                  <c:v>4</c:v>
                </c:pt>
                <c:pt idx="359">
                  <c:v>2</c:v>
                </c:pt>
                <c:pt idx="360">
                  <c:v>2</c:v>
                </c:pt>
                <c:pt idx="361">
                  <c:v>4</c:v>
                </c:pt>
                <c:pt idx="362">
                  <c:v>2</c:v>
                </c:pt>
                <c:pt idx="363">
                  <c:v>4</c:v>
                </c:pt>
                <c:pt idx="364">
                  <c:v>2</c:v>
                </c:pt>
                <c:pt idx="365">
                  <c:v>1</c:v>
                </c:pt>
                <c:pt idx="366">
                  <c:v>0</c:v>
                </c:pt>
                <c:pt idx="367">
                  <c:v>0</c:v>
                </c:pt>
                <c:pt idx="368">
                  <c:v>1</c:v>
                </c:pt>
                <c:pt idx="369">
                  <c:v>3</c:v>
                </c:pt>
                <c:pt idx="370">
                  <c:v>0</c:v>
                </c:pt>
                <c:pt idx="371">
                  <c:v>2</c:v>
                </c:pt>
                <c:pt idx="372">
                  <c:v>2</c:v>
                </c:pt>
                <c:pt idx="373">
                  <c:v>4</c:v>
                </c:pt>
                <c:pt idx="374">
                  <c:v>2</c:v>
                </c:pt>
                <c:pt idx="375">
                  <c:v>2</c:v>
                </c:pt>
                <c:pt idx="376">
                  <c:v>2</c:v>
                </c:pt>
                <c:pt idx="377">
                  <c:v>2</c:v>
                </c:pt>
                <c:pt idx="378">
                  <c:v>#N/A</c:v>
                </c:pt>
                <c:pt idx="379">
                  <c:v>2</c:v>
                </c:pt>
                <c:pt idx="380">
                  <c:v>2</c:v>
                </c:pt>
                <c:pt idx="381">
                  <c:v>2</c:v>
                </c:pt>
                <c:pt idx="382">
                  <c:v>2</c:v>
                </c:pt>
                <c:pt idx="383">
                  <c:v>2</c:v>
                </c:pt>
                <c:pt idx="384">
                  <c:v>2</c:v>
                </c:pt>
                <c:pt idx="385">
                  <c:v>#N/A</c:v>
                </c:pt>
                <c:pt idx="386">
                  <c:v>2</c:v>
                </c:pt>
                <c:pt idx="387">
                  <c:v>1</c:v>
                </c:pt>
                <c:pt idx="388">
                  <c:v>2</c:v>
                </c:pt>
                <c:pt idx="389">
                  <c:v>2</c:v>
                </c:pt>
                <c:pt idx="390">
                  <c:v>2</c:v>
                </c:pt>
                <c:pt idx="391">
                  <c:v>2</c:v>
                </c:pt>
                <c:pt idx="392">
                  <c:v>#N/A</c:v>
                </c:pt>
                <c:pt idx="393">
                  <c:v>2</c:v>
                </c:pt>
                <c:pt idx="394">
                  <c:v>2</c:v>
                </c:pt>
                <c:pt idx="395">
                  <c:v>1</c:v>
                </c:pt>
                <c:pt idx="396">
                  <c:v>2</c:v>
                </c:pt>
                <c:pt idx="397">
                  <c:v>2</c:v>
                </c:pt>
                <c:pt idx="398">
                  <c:v>2</c:v>
                </c:pt>
                <c:pt idx="399">
                  <c:v>1</c:v>
                </c:pt>
                <c:pt idx="400">
                  <c:v>1</c:v>
                </c:pt>
                <c:pt idx="401">
                  <c:v>4</c:v>
                </c:pt>
                <c:pt idx="402">
                  <c:v>2</c:v>
                </c:pt>
                <c:pt idx="403">
                  <c:v>4</c:v>
                </c:pt>
                <c:pt idx="404">
                  <c:v>7</c:v>
                </c:pt>
                <c:pt idx="405">
                  <c:v>1</c:v>
                </c:pt>
                <c:pt idx="406">
                  <c:v>5</c:v>
                </c:pt>
                <c:pt idx="407">
                  <c:v>10</c:v>
                </c:pt>
                <c:pt idx="408">
                  <c:v>2</c:v>
                </c:pt>
                <c:pt idx="409">
                  <c:v>2</c:v>
                </c:pt>
                <c:pt idx="410">
                  <c:v>1</c:v>
                </c:pt>
                <c:pt idx="411">
                  <c:v>1</c:v>
                </c:pt>
                <c:pt idx="412">
                  <c:v>4</c:v>
                </c:pt>
                <c:pt idx="413">
                  <c:v>2</c:v>
                </c:pt>
                <c:pt idx="414">
                  <c:v>4</c:v>
                </c:pt>
                <c:pt idx="415">
                  <c:v>4</c:v>
                </c:pt>
                <c:pt idx="416">
                  <c:v>3</c:v>
                </c:pt>
                <c:pt idx="417">
                  <c:v>2</c:v>
                </c:pt>
                <c:pt idx="418">
                  <c:v>4</c:v>
                </c:pt>
                <c:pt idx="419">
                  <c:v>2</c:v>
                </c:pt>
                <c:pt idx="420">
                  <c:v>1</c:v>
                </c:pt>
                <c:pt idx="421">
                  <c:v>2</c:v>
                </c:pt>
                <c:pt idx="422">
                  <c:v>2</c:v>
                </c:pt>
                <c:pt idx="423">
                  <c:v>2</c:v>
                </c:pt>
                <c:pt idx="424">
                  <c:v>2</c:v>
                </c:pt>
                <c:pt idx="425">
                  <c:v>1</c:v>
                </c:pt>
                <c:pt idx="426">
                  <c:v>3</c:v>
                </c:pt>
                <c:pt idx="427">
                  <c:v>4</c:v>
                </c:pt>
                <c:pt idx="428">
                  <c:v>1</c:v>
                </c:pt>
                <c:pt idx="429">
                  <c:v>2</c:v>
                </c:pt>
                <c:pt idx="430">
                  <c:v>4</c:v>
                </c:pt>
                <c:pt idx="431">
                  <c:v>2</c:v>
                </c:pt>
                <c:pt idx="432">
                  <c:v>2</c:v>
                </c:pt>
                <c:pt idx="433">
                  <c:v>4</c:v>
                </c:pt>
                <c:pt idx="434">
                  <c:v>2</c:v>
                </c:pt>
                <c:pt idx="435">
                  <c:v>2</c:v>
                </c:pt>
                <c:pt idx="436">
                  <c:v>4</c:v>
                </c:pt>
                <c:pt idx="437">
                  <c:v>2</c:v>
                </c:pt>
                <c:pt idx="438">
                  <c:v>2</c:v>
                </c:pt>
                <c:pt idx="439">
                  <c:v>2</c:v>
                </c:pt>
                <c:pt idx="440">
                  <c:v>6</c:v>
                </c:pt>
                <c:pt idx="441">
                  <c:v>2</c:v>
                </c:pt>
                <c:pt idx="442">
                  <c:v>4</c:v>
                </c:pt>
                <c:pt idx="443">
                  <c:v>2</c:v>
                </c:pt>
                <c:pt idx="444">
                  <c:v>4</c:v>
                </c:pt>
                <c:pt idx="445">
                  <c:v>2</c:v>
                </c:pt>
                <c:pt idx="446">
                  <c:v>4</c:v>
                </c:pt>
                <c:pt idx="447">
                  <c:v>1</c:v>
                </c:pt>
                <c:pt idx="448">
                  <c:v>2</c:v>
                </c:pt>
                <c:pt idx="449">
                  <c:v>2</c:v>
                </c:pt>
                <c:pt idx="450">
                  <c:v>0</c:v>
                </c:pt>
                <c:pt idx="451">
                  <c:v>2</c:v>
                </c:pt>
                <c:pt idx="452">
                  <c:v>4</c:v>
                </c:pt>
                <c:pt idx="453">
                  <c:v>2</c:v>
                </c:pt>
                <c:pt idx="454">
                  <c:v>1</c:v>
                </c:pt>
                <c:pt idx="455">
                  <c:v>4</c:v>
                </c:pt>
                <c:pt idx="456">
                  <c:v>2</c:v>
                </c:pt>
                <c:pt idx="457">
                  <c:v>1</c:v>
                </c:pt>
                <c:pt idx="458">
                  <c:v>2</c:v>
                </c:pt>
                <c:pt idx="459">
                  <c:v>2</c:v>
                </c:pt>
                <c:pt idx="460">
                  <c:v>4</c:v>
                </c:pt>
                <c:pt idx="461">
                  <c:v>4</c:v>
                </c:pt>
                <c:pt idx="462">
                  <c:v>1</c:v>
                </c:pt>
                <c:pt idx="463">
                  <c:v>1</c:v>
                </c:pt>
                <c:pt idx="464">
                  <c:v>4</c:v>
                </c:pt>
                <c:pt idx="465">
                  <c:v>1</c:v>
                </c:pt>
                <c:pt idx="466">
                  <c:v>3</c:v>
                </c:pt>
                <c:pt idx="467">
                  <c:v>1</c:v>
                </c:pt>
                <c:pt idx="468">
                  <c:v>2</c:v>
                </c:pt>
                <c:pt idx="469">
                  <c:v>1</c:v>
                </c:pt>
                <c:pt idx="470">
                  <c:v>2</c:v>
                </c:pt>
                <c:pt idx="471">
                  <c:v>1</c:v>
                </c:pt>
                <c:pt idx="472">
                  <c:v>4</c:v>
                </c:pt>
                <c:pt idx="473">
                  <c:v>8</c:v>
                </c:pt>
                <c:pt idx="474">
                  <c:v>2</c:v>
                </c:pt>
                <c:pt idx="475">
                  <c:v>1</c:v>
                </c:pt>
                <c:pt idx="476">
                  <c:v>2</c:v>
                </c:pt>
                <c:pt idx="477">
                  <c:v>4</c:v>
                </c:pt>
                <c:pt idx="478">
                  <c:v>6</c:v>
                </c:pt>
                <c:pt idx="479">
                  <c:v>2</c:v>
                </c:pt>
                <c:pt idx="480">
                  <c:v>2</c:v>
                </c:pt>
                <c:pt idx="481">
                  <c:v>1</c:v>
                </c:pt>
                <c:pt idx="482">
                  <c:v>1</c:v>
                </c:pt>
                <c:pt idx="483">
                  <c:v>1</c:v>
                </c:pt>
                <c:pt idx="484">
                  <c:v>1</c:v>
                </c:pt>
                <c:pt idx="485">
                  <c:v>2</c:v>
                </c:pt>
                <c:pt idx="486">
                  <c:v>10</c:v>
                </c:pt>
                <c:pt idx="487">
                  <c:v>2</c:v>
                </c:pt>
                <c:pt idx="488">
                  <c:v>2</c:v>
                </c:pt>
                <c:pt idx="489">
                  <c:v>1</c:v>
                </c:pt>
                <c:pt idx="490">
                  <c:v>2</c:v>
                </c:pt>
                <c:pt idx="491">
                  <c:v>#N/A</c:v>
                </c:pt>
                <c:pt idx="492">
                  <c:v>1</c:v>
                </c:pt>
                <c:pt idx="493">
                  <c:v>1</c:v>
                </c:pt>
                <c:pt idx="494">
                  <c:v>2</c:v>
                </c:pt>
                <c:pt idx="495">
                  <c:v>2</c:v>
                </c:pt>
                <c:pt idx="496">
                  <c:v>#N/A</c:v>
                </c:pt>
                <c:pt idx="497">
                  <c:v>1</c:v>
                </c:pt>
                <c:pt idx="498">
                  <c:v>2</c:v>
                </c:pt>
                <c:pt idx="499">
                  <c:v>2</c:v>
                </c:pt>
                <c:pt idx="500">
                  <c:v>2</c:v>
                </c:pt>
                <c:pt idx="501">
                  <c:v>4</c:v>
                </c:pt>
                <c:pt idx="502">
                  <c:v>2</c:v>
                </c:pt>
                <c:pt idx="503">
                  <c:v>2</c:v>
                </c:pt>
                <c:pt idx="504">
                  <c:v>2</c:v>
                </c:pt>
                <c:pt idx="505">
                  <c:v>2</c:v>
                </c:pt>
                <c:pt idx="506">
                  <c:v>2</c:v>
                </c:pt>
                <c:pt idx="507">
                  <c:v>1</c:v>
                </c:pt>
                <c:pt idx="508">
                  <c:v>2</c:v>
                </c:pt>
                <c:pt idx="509">
                  <c:v>2</c:v>
                </c:pt>
                <c:pt idx="510">
                  <c:v>2</c:v>
                </c:pt>
                <c:pt idx="511">
                  <c:v>2</c:v>
                </c:pt>
                <c:pt idx="512">
                  <c:v>2</c:v>
                </c:pt>
                <c:pt idx="513">
                  <c:v>1</c:v>
                </c:pt>
                <c:pt idx="514">
                  <c:v>#N/A</c:v>
                </c:pt>
                <c:pt idx="515">
                  <c:v>#N/A</c:v>
                </c:pt>
                <c:pt idx="516">
                  <c:v>#N/A</c:v>
                </c:pt>
                <c:pt idx="517">
                  <c:v>#N/A</c:v>
                </c:pt>
                <c:pt idx="518">
                  <c:v>#N/A</c:v>
                </c:pt>
                <c:pt idx="519">
                  <c:v>2</c:v>
                </c:pt>
                <c:pt idx="520">
                  <c:v>#N/A</c:v>
                </c:pt>
                <c:pt idx="521">
                  <c:v>2</c:v>
                </c:pt>
                <c:pt idx="522">
                  <c:v>2</c:v>
                </c:pt>
                <c:pt idx="523">
                  <c:v>2</c:v>
                </c:pt>
                <c:pt idx="524">
                  <c:v>2</c:v>
                </c:pt>
                <c:pt idx="525">
                  <c:v>2</c:v>
                </c:pt>
                <c:pt idx="526">
                  <c:v>6</c:v>
                </c:pt>
                <c:pt idx="527">
                  <c:v>2</c:v>
                </c:pt>
                <c:pt idx="528">
                  <c:v>2</c:v>
                </c:pt>
                <c:pt idx="529">
                  <c:v>1</c:v>
                </c:pt>
                <c:pt idx="530">
                  <c:v>2</c:v>
                </c:pt>
                <c:pt idx="531">
                  <c:v>1</c:v>
                </c:pt>
                <c:pt idx="532">
                  <c:v>2</c:v>
                </c:pt>
                <c:pt idx="533">
                  <c:v>4</c:v>
                </c:pt>
                <c:pt idx="534">
                  <c:v>6</c:v>
                </c:pt>
                <c:pt idx="535">
                  <c:v>5</c:v>
                </c:pt>
                <c:pt idx="536">
                  <c:v>1</c:v>
                </c:pt>
                <c:pt idx="537">
                  <c:v>2</c:v>
                </c:pt>
                <c:pt idx="538">
                  <c:v>2</c:v>
                </c:pt>
                <c:pt idx="539">
                  <c:v>0</c:v>
                </c:pt>
                <c:pt idx="540">
                  <c:v>2</c:v>
                </c:pt>
                <c:pt idx="541">
                  <c:v>2</c:v>
                </c:pt>
                <c:pt idx="542">
                  <c:v>1</c:v>
                </c:pt>
                <c:pt idx="543">
                  <c:v>2</c:v>
                </c:pt>
                <c:pt idx="544">
                  <c:v>2</c:v>
                </c:pt>
                <c:pt idx="545">
                  <c:v>6</c:v>
                </c:pt>
                <c:pt idx="546">
                  <c:v>2</c:v>
                </c:pt>
                <c:pt idx="547">
                  <c:v>0</c:v>
                </c:pt>
                <c:pt idx="548">
                  <c:v>1</c:v>
                </c:pt>
                <c:pt idx="549">
                  <c:v>1</c:v>
                </c:pt>
                <c:pt idx="550">
                  <c:v>2</c:v>
                </c:pt>
                <c:pt idx="551">
                  <c:v>2</c:v>
                </c:pt>
                <c:pt idx="552">
                  <c:v>1</c:v>
                </c:pt>
                <c:pt idx="553">
                  <c:v>0</c:v>
                </c:pt>
                <c:pt idx="554">
                  <c:v>2</c:v>
                </c:pt>
                <c:pt idx="555">
                  <c:v>3</c:v>
                </c:pt>
                <c:pt idx="556">
                  <c:v>#N/A</c:v>
                </c:pt>
                <c:pt idx="557">
                  <c:v>2</c:v>
                </c:pt>
                <c:pt idx="558">
                  <c:v>2</c:v>
                </c:pt>
                <c:pt idx="559">
                  <c:v>2</c:v>
                </c:pt>
                <c:pt idx="560">
                  <c:v>1</c:v>
                </c:pt>
                <c:pt idx="561">
                  <c:v>4</c:v>
                </c:pt>
                <c:pt idx="562">
                  <c:v>0</c:v>
                </c:pt>
                <c:pt idx="563">
                  <c:v>1</c:v>
                </c:pt>
                <c:pt idx="564">
                  <c:v>2</c:v>
                </c:pt>
                <c:pt idx="565">
                  <c:v>0</c:v>
                </c:pt>
                <c:pt idx="566">
                  <c:v>2</c:v>
                </c:pt>
                <c:pt idx="567">
                  <c:v>2</c:v>
                </c:pt>
                <c:pt idx="568">
                  <c:v>2</c:v>
                </c:pt>
                <c:pt idx="569">
                  <c:v>2</c:v>
                </c:pt>
                <c:pt idx="570">
                  <c:v>4</c:v>
                </c:pt>
                <c:pt idx="571">
                  <c:v>3</c:v>
                </c:pt>
                <c:pt idx="572">
                  <c:v>2</c:v>
                </c:pt>
                <c:pt idx="573">
                  <c:v>4</c:v>
                </c:pt>
                <c:pt idx="574">
                  <c:v>2</c:v>
                </c:pt>
                <c:pt idx="575">
                  <c:v>2</c:v>
                </c:pt>
                <c:pt idx="576">
                  <c:v>2</c:v>
                </c:pt>
                <c:pt idx="577">
                  <c:v>1</c:v>
                </c:pt>
                <c:pt idx="578">
                  <c:v>2</c:v>
                </c:pt>
                <c:pt idx="579">
                  <c:v>5</c:v>
                </c:pt>
                <c:pt idx="580">
                  <c:v>2</c:v>
                </c:pt>
                <c:pt idx="581">
                  <c:v>2</c:v>
                </c:pt>
                <c:pt idx="582">
                  <c:v>2</c:v>
                </c:pt>
                <c:pt idx="583">
                  <c:v>2</c:v>
                </c:pt>
                <c:pt idx="584">
                  <c:v>2</c:v>
                </c:pt>
                <c:pt idx="585">
                  <c:v>2</c:v>
                </c:pt>
                <c:pt idx="586">
                  <c:v>3</c:v>
                </c:pt>
                <c:pt idx="587">
                  <c:v>2</c:v>
                </c:pt>
                <c:pt idx="588">
                  <c:v>2</c:v>
                </c:pt>
                <c:pt idx="589">
                  <c:v>2</c:v>
                </c:pt>
                <c:pt idx="590">
                  <c:v>4</c:v>
                </c:pt>
                <c:pt idx="591">
                  <c:v>1</c:v>
                </c:pt>
                <c:pt idx="592">
                  <c:v>2</c:v>
                </c:pt>
                <c:pt idx="593">
                  <c:v>6</c:v>
                </c:pt>
                <c:pt idx="594">
                  <c:v>4</c:v>
                </c:pt>
                <c:pt idx="595">
                  <c:v>1</c:v>
                </c:pt>
                <c:pt idx="596">
                  <c:v>2</c:v>
                </c:pt>
                <c:pt idx="597">
                  <c:v>2</c:v>
                </c:pt>
                <c:pt idx="598">
                  <c:v>2</c:v>
                </c:pt>
                <c:pt idx="599">
                  <c:v>1</c:v>
                </c:pt>
                <c:pt idx="600">
                  <c:v>2</c:v>
                </c:pt>
                <c:pt idx="601">
                  <c:v>4</c:v>
                </c:pt>
                <c:pt idx="602">
                  <c:v>1</c:v>
                </c:pt>
                <c:pt idx="603">
                  <c:v>1</c:v>
                </c:pt>
                <c:pt idx="604">
                  <c:v>2</c:v>
                </c:pt>
                <c:pt idx="605">
                  <c:v>1</c:v>
                </c:pt>
                <c:pt idx="606">
                  <c:v>2</c:v>
                </c:pt>
                <c:pt idx="607">
                  <c:v>2</c:v>
                </c:pt>
                <c:pt idx="608">
                  <c:v>3</c:v>
                </c:pt>
                <c:pt idx="609">
                  <c:v>2</c:v>
                </c:pt>
                <c:pt idx="610">
                  <c:v>2</c:v>
                </c:pt>
                <c:pt idx="611">
                  <c:v>3</c:v>
                </c:pt>
                <c:pt idx="612">
                  <c:v>#N/A</c:v>
                </c:pt>
                <c:pt idx="613">
                  <c:v>2</c:v>
                </c:pt>
                <c:pt idx="614">
                  <c:v>2</c:v>
                </c:pt>
                <c:pt idx="615">
                  <c:v>2</c:v>
                </c:pt>
                <c:pt idx="616">
                  <c:v>2</c:v>
                </c:pt>
                <c:pt idx="617">
                  <c:v>2</c:v>
                </c:pt>
                <c:pt idx="618">
                  <c:v>4</c:v>
                </c:pt>
                <c:pt idx="619">
                  <c:v>#N/A</c:v>
                </c:pt>
                <c:pt idx="620">
                  <c:v>4</c:v>
                </c:pt>
                <c:pt idx="621">
                  <c:v>2</c:v>
                </c:pt>
                <c:pt idx="622">
                  <c:v>4</c:v>
                </c:pt>
                <c:pt idx="623">
                  <c:v>4</c:v>
                </c:pt>
                <c:pt idx="624">
                  <c:v>1</c:v>
                </c:pt>
                <c:pt idx="625">
                  <c:v>1</c:v>
                </c:pt>
                <c:pt idx="626">
                  <c:v>2</c:v>
                </c:pt>
                <c:pt idx="627">
                  <c:v>2</c:v>
                </c:pt>
                <c:pt idx="628">
                  <c:v>1</c:v>
                </c:pt>
                <c:pt idx="629">
                  <c:v>2</c:v>
                </c:pt>
                <c:pt idx="630">
                  <c:v>2</c:v>
                </c:pt>
                <c:pt idx="631">
                  <c:v>2</c:v>
                </c:pt>
                <c:pt idx="632">
                  <c:v>2</c:v>
                </c:pt>
                <c:pt idx="633">
                  <c:v>4</c:v>
                </c:pt>
                <c:pt idx="634">
                  <c:v>2</c:v>
                </c:pt>
                <c:pt idx="635">
                  <c:v>1</c:v>
                </c:pt>
                <c:pt idx="636">
                  <c:v>4</c:v>
                </c:pt>
                <c:pt idx="637">
                  <c:v>2</c:v>
                </c:pt>
                <c:pt idx="638">
                  <c:v>2</c:v>
                </c:pt>
                <c:pt idx="639">
                  <c:v>2</c:v>
                </c:pt>
                <c:pt idx="640">
                  <c:v>5</c:v>
                </c:pt>
                <c:pt idx="641">
                  <c:v>2</c:v>
                </c:pt>
                <c:pt idx="642">
                  <c:v>2</c:v>
                </c:pt>
                <c:pt idx="643">
                  <c:v>0</c:v>
                </c:pt>
                <c:pt idx="644">
                  <c:v>3</c:v>
                </c:pt>
                <c:pt idx="645">
                  <c:v>2</c:v>
                </c:pt>
                <c:pt idx="646">
                  <c:v>1</c:v>
                </c:pt>
                <c:pt idx="647">
                  <c:v>1</c:v>
                </c:pt>
                <c:pt idx="648">
                  <c:v>5</c:v>
                </c:pt>
                <c:pt idx="649">
                  <c:v>2</c:v>
                </c:pt>
                <c:pt idx="650">
                  <c:v>2</c:v>
                </c:pt>
                <c:pt idx="651">
                  <c:v>2</c:v>
                </c:pt>
                <c:pt idx="652">
                  <c:v>1</c:v>
                </c:pt>
                <c:pt idx="653">
                  <c:v>2</c:v>
                </c:pt>
                <c:pt idx="654">
                  <c:v>2</c:v>
                </c:pt>
                <c:pt idx="655">
                  <c:v>2</c:v>
                </c:pt>
                <c:pt idx="656">
                  <c:v>2</c:v>
                </c:pt>
                <c:pt idx="657">
                  <c:v>2</c:v>
                </c:pt>
                <c:pt idx="658">
                  <c:v>6</c:v>
                </c:pt>
                <c:pt idx="659">
                  <c:v>3</c:v>
                </c:pt>
                <c:pt idx="660">
                  <c:v>2</c:v>
                </c:pt>
                <c:pt idx="661">
                  <c:v>2</c:v>
                </c:pt>
                <c:pt idx="662">
                  <c:v>4</c:v>
                </c:pt>
                <c:pt idx="663">
                  <c:v>6</c:v>
                </c:pt>
                <c:pt idx="664">
                  <c:v>2</c:v>
                </c:pt>
                <c:pt idx="665">
                  <c:v>1</c:v>
                </c:pt>
                <c:pt idx="666">
                  <c:v>2</c:v>
                </c:pt>
                <c:pt idx="667">
                  <c:v>3</c:v>
                </c:pt>
                <c:pt idx="668">
                  <c:v>4</c:v>
                </c:pt>
                <c:pt idx="669">
                  <c:v>2</c:v>
                </c:pt>
                <c:pt idx="670">
                  <c:v>4</c:v>
                </c:pt>
                <c:pt idx="671">
                  <c:v>6</c:v>
                </c:pt>
                <c:pt idx="672">
                  <c:v>2</c:v>
                </c:pt>
                <c:pt idx="673">
                  <c:v>0</c:v>
                </c:pt>
                <c:pt idx="674">
                  <c:v>2</c:v>
                </c:pt>
                <c:pt idx="675">
                  <c:v>1</c:v>
                </c:pt>
                <c:pt idx="676">
                  <c:v>1</c:v>
                </c:pt>
                <c:pt idx="677">
                  <c:v>2</c:v>
                </c:pt>
                <c:pt idx="678">
                  <c:v>6</c:v>
                </c:pt>
                <c:pt idx="679">
                  <c:v>3</c:v>
                </c:pt>
                <c:pt idx="680">
                  <c:v>1</c:v>
                </c:pt>
                <c:pt idx="681">
                  <c:v>2</c:v>
                </c:pt>
                <c:pt idx="682">
                  <c:v>1</c:v>
                </c:pt>
                <c:pt idx="683">
                  <c:v>2</c:v>
                </c:pt>
                <c:pt idx="684">
                  <c:v>4</c:v>
                </c:pt>
                <c:pt idx="685">
                  <c:v>2</c:v>
                </c:pt>
                <c:pt idx="686">
                  <c:v>2</c:v>
                </c:pt>
                <c:pt idx="687">
                  <c:v>1</c:v>
                </c:pt>
                <c:pt idx="688">
                  <c:v>1</c:v>
                </c:pt>
                <c:pt idx="689">
                  <c:v>6</c:v>
                </c:pt>
                <c:pt idx="690">
                  <c:v>2</c:v>
                </c:pt>
                <c:pt idx="691">
                  <c:v>10</c:v>
                </c:pt>
                <c:pt idx="692">
                  <c:v>4</c:v>
                </c:pt>
                <c:pt idx="693">
                  <c:v>2</c:v>
                </c:pt>
                <c:pt idx="694">
                  <c:v>2</c:v>
                </c:pt>
                <c:pt idx="695">
                  <c:v>4</c:v>
                </c:pt>
                <c:pt idx="696">
                  <c:v>1</c:v>
                </c:pt>
                <c:pt idx="697">
                  <c:v>3</c:v>
                </c:pt>
                <c:pt idx="698">
                  <c:v>2</c:v>
                </c:pt>
                <c:pt idx="699">
                  <c:v>2</c:v>
                </c:pt>
                <c:pt idx="700">
                  <c:v>4</c:v>
                </c:pt>
                <c:pt idx="701">
                  <c:v>3</c:v>
                </c:pt>
                <c:pt idx="702">
                  <c:v>3</c:v>
                </c:pt>
                <c:pt idx="703">
                  <c:v>1</c:v>
                </c:pt>
                <c:pt idx="704">
                  <c:v>1</c:v>
                </c:pt>
                <c:pt idx="705">
                  <c:v>4</c:v>
                </c:pt>
                <c:pt idx="706">
                  <c:v>2</c:v>
                </c:pt>
                <c:pt idx="707">
                  <c:v>2</c:v>
                </c:pt>
                <c:pt idx="708">
                  <c:v>4</c:v>
                </c:pt>
                <c:pt idx="709">
                  <c:v>3</c:v>
                </c:pt>
                <c:pt idx="710">
                  <c:v>2</c:v>
                </c:pt>
                <c:pt idx="711">
                  <c:v>0</c:v>
                </c:pt>
                <c:pt idx="712">
                  <c:v>#N/A</c:v>
                </c:pt>
                <c:pt idx="713">
                  <c:v>#N/A</c:v>
                </c:pt>
                <c:pt idx="714">
                  <c:v>#N/A</c:v>
                </c:pt>
                <c:pt idx="715">
                  <c:v>#N/A</c:v>
                </c:pt>
                <c:pt idx="716">
                  <c:v>2</c:v>
                </c:pt>
                <c:pt idx="717">
                  <c:v>1</c:v>
                </c:pt>
                <c:pt idx="718">
                  <c:v>4</c:v>
                </c:pt>
                <c:pt idx="719">
                  <c:v>2</c:v>
                </c:pt>
                <c:pt idx="720">
                  <c:v>2</c:v>
                </c:pt>
                <c:pt idx="721">
                  <c:v>4</c:v>
                </c:pt>
                <c:pt idx="722">
                  <c:v>4</c:v>
                </c:pt>
                <c:pt idx="723">
                  <c:v>2</c:v>
                </c:pt>
                <c:pt idx="724">
                  <c:v>2</c:v>
                </c:pt>
                <c:pt idx="725">
                  <c:v>3</c:v>
                </c:pt>
                <c:pt idx="726">
                  <c:v>2</c:v>
                </c:pt>
                <c:pt idx="727">
                  <c:v>#N/A</c:v>
                </c:pt>
                <c:pt idx="728">
                  <c:v>8</c:v>
                </c:pt>
                <c:pt idx="729">
                  <c:v>4</c:v>
                </c:pt>
                <c:pt idx="730">
                  <c:v>2</c:v>
                </c:pt>
                <c:pt idx="731">
                  <c:v>2</c:v>
                </c:pt>
                <c:pt idx="732">
                  <c:v>2</c:v>
                </c:pt>
                <c:pt idx="733">
                  <c:v>2</c:v>
                </c:pt>
                <c:pt idx="734">
                  <c:v>1</c:v>
                </c:pt>
                <c:pt idx="735">
                  <c:v>2</c:v>
                </c:pt>
                <c:pt idx="736">
                  <c:v>2</c:v>
                </c:pt>
                <c:pt idx="737">
                  <c:v>2</c:v>
                </c:pt>
                <c:pt idx="738">
                  <c:v>2</c:v>
                </c:pt>
                <c:pt idx="739">
                  <c:v>5</c:v>
                </c:pt>
                <c:pt idx="740">
                  <c:v>3</c:v>
                </c:pt>
                <c:pt idx="741">
                  <c:v>2</c:v>
                </c:pt>
                <c:pt idx="742">
                  <c:v>1</c:v>
                </c:pt>
                <c:pt idx="743">
                  <c:v>2</c:v>
                </c:pt>
                <c:pt idx="744">
                  <c:v>2</c:v>
                </c:pt>
                <c:pt idx="745">
                  <c:v>2</c:v>
                </c:pt>
                <c:pt idx="746">
                  <c:v>2</c:v>
                </c:pt>
                <c:pt idx="747">
                  <c:v>2</c:v>
                </c:pt>
                <c:pt idx="748">
                  <c:v>2</c:v>
                </c:pt>
                <c:pt idx="749">
                  <c:v>4</c:v>
                </c:pt>
                <c:pt idx="750">
                  <c:v>3</c:v>
                </c:pt>
                <c:pt idx="751">
                  <c:v>2</c:v>
                </c:pt>
                <c:pt idx="752">
                  <c:v>2</c:v>
                </c:pt>
                <c:pt idx="753">
                  <c:v>1</c:v>
                </c:pt>
                <c:pt idx="754">
                  <c:v>2</c:v>
                </c:pt>
                <c:pt idx="755">
                  <c:v>2</c:v>
                </c:pt>
                <c:pt idx="756">
                  <c:v>1</c:v>
                </c:pt>
                <c:pt idx="757">
                  <c:v>2</c:v>
                </c:pt>
                <c:pt idx="758">
                  <c:v>3</c:v>
                </c:pt>
                <c:pt idx="759">
                  <c:v>2</c:v>
                </c:pt>
                <c:pt idx="760">
                  <c:v>2</c:v>
                </c:pt>
                <c:pt idx="761">
                  <c:v>2</c:v>
                </c:pt>
                <c:pt idx="762">
                  <c:v>1</c:v>
                </c:pt>
                <c:pt idx="763">
                  <c:v>1</c:v>
                </c:pt>
                <c:pt idx="764">
                  <c:v>6</c:v>
                </c:pt>
                <c:pt idx="765">
                  <c:v>2</c:v>
                </c:pt>
                <c:pt idx="766">
                  <c:v>2</c:v>
                </c:pt>
                <c:pt idx="767">
                  <c:v>1</c:v>
                </c:pt>
                <c:pt idx="768">
                  <c:v>1</c:v>
                </c:pt>
                <c:pt idx="769">
                  <c:v>1</c:v>
                </c:pt>
                <c:pt idx="770">
                  <c:v>3</c:v>
                </c:pt>
                <c:pt idx="771">
                  <c:v>#N/A</c:v>
                </c:pt>
                <c:pt idx="772">
                  <c:v>0</c:v>
                </c:pt>
                <c:pt idx="773">
                  <c:v>2</c:v>
                </c:pt>
                <c:pt idx="774">
                  <c:v>2</c:v>
                </c:pt>
                <c:pt idx="775">
                  <c:v>3</c:v>
                </c:pt>
                <c:pt idx="776">
                  <c:v>2</c:v>
                </c:pt>
                <c:pt idx="777">
                  <c:v>2</c:v>
                </c:pt>
                <c:pt idx="778">
                  <c:v>#N/A</c:v>
                </c:pt>
                <c:pt idx="779">
                  <c:v>2</c:v>
                </c:pt>
                <c:pt idx="780">
                  <c:v>3</c:v>
                </c:pt>
                <c:pt idx="781">
                  <c:v>1</c:v>
                </c:pt>
                <c:pt idx="782">
                  <c:v>2</c:v>
                </c:pt>
                <c:pt idx="783">
                  <c:v>2</c:v>
                </c:pt>
                <c:pt idx="784">
                  <c:v>2</c:v>
                </c:pt>
                <c:pt idx="785">
                  <c:v>#N/A</c:v>
                </c:pt>
                <c:pt idx="786">
                  <c:v>2</c:v>
                </c:pt>
                <c:pt idx="787">
                  <c:v>2</c:v>
                </c:pt>
                <c:pt idx="788">
                  <c:v>2</c:v>
                </c:pt>
                <c:pt idx="789">
                  <c:v>3</c:v>
                </c:pt>
                <c:pt idx="790">
                  <c:v>1</c:v>
                </c:pt>
                <c:pt idx="791">
                  <c:v>4</c:v>
                </c:pt>
                <c:pt idx="792">
                  <c:v>2</c:v>
                </c:pt>
                <c:pt idx="793">
                  <c:v>3</c:v>
                </c:pt>
                <c:pt idx="794">
                  <c:v>2</c:v>
                </c:pt>
                <c:pt idx="795">
                  <c:v>0</c:v>
                </c:pt>
                <c:pt idx="796">
                  <c:v>2</c:v>
                </c:pt>
                <c:pt idx="797">
                  <c:v>1</c:v>
                </c:pt>
                <c:pt idx="798">
                  <c:v>4</c:v>
                </c:pt>
                <c:pt idx="799">
                  <c:v>2</c:v>
                </c:pt>
                <c:pt idx="800">
                  <c:v>1</c:v>
                </c:pt>
                <c:pt idx="801">
                  <c:v>2</c:v>
                </c:pt>
                <c:pt idx="802">
                  <c:v>2</c:v>
                </c:pt>
                <c:pt idx="803">
                  <c:v>1</c:v>
                </c:pt>
                <c:pt idx="804">
                  <c:v>2</c:v>
                </c:pt>
                <c:pt idx="805">
                  <c:v>2</c:v>
                </c:pt>
                <c:pt idx="806">
                  <c:v>4</c:v>
                </c:pt>
                <c:pt idx="807">
                  <c:v>4</c:v>
                </c:pt>
                <c:pt idx="808">
                  <c:v>2</c:v>
                </c:pt>
                <c:pt idx="809">
                  <c:v>2</c:v>
                </c:pt>
                <c:pt idx="810">
                  <c:v>2</c:v>
                </c:pt>
                <c:pt idx="811">
                  <c:v>2</c:v>
                </c:pt>
                <c:pt idx="812">
                  <c:v>2</c:v>
                </c:pt>
                <c:pt idx="813">
                  <c:v>2</c:v>
                </c:pt>
                <c:pt idx="814">
                  <c:v>2</c:v>
                </c:pt>
                <c:pt idx="815">
                  <c:v>2</c:v>
                </c:pt>
                <c:pt idx="816">
                  <c:v>1</c:v>
                </c:pt>
                <c:pt idx="817">
                  <c:v>2</c:v>
                </c:pt>
                <c:pt idx="818">
                  <c:v>2</c:v>
                </c:pt>
                <c:pt idx="819">
                  <c:v>3</c:v>
                </c:pt>
                <c:pt idx="820">
                  <c:v>2</c:v>
                </c:pt>
                <c:pt idx="821">
                  <c:v>0</c:v>
                </c:pt>
                <c:pt idx="822">
                  <c:v>2</c:v>
                </c:pt>
                <c:pt idx="823">
                  <c:v>1</c:v>
                </c:pt>
                <c:pt idx="824">
                  <c:v>0</c:v>
                </c:pt>
                <c:pt idx="825">
                  <c:v>0</c:v>
                </c:pt>
                <c:pt idx="826">
                  <c:v>0</c:v>
                </c:pt>
                <c:pt idx="827">
                  <c:v>6</c:v>
                </c:pt>
                <c:pt idx="828">
                  <c:v>2</c:v>
                </c:pt>
                <c:pt idx="829">
                  <c:v>4</c:v>
                </c:pt>
                <c:pt idx="830">
                  <c:v>1</c:v>
                </c:pt>
                <c:pt idx="831">
                  <c:v>1</c:v>
                </c:pt>
                <c:pt idx="832">
                  <c:v>2</c:v>
                </c:pt>
                <c:pt idx="833">
                  <c:v>0</c:v>
                </c:pt>
                <c:pt idx="834">
                  <c:v>1</c:v>
                </c:pt>
                <c:pt idx="835">
                  <c:v>2</c:v>
                </c:pt>
                <c:pt idx="836">
                  <c:v>2</c:v>
                </c:pt>
                <c:pt idx="837">
                  <c:v>1</c:v>
                </c:pt>
                <c:pt idx="838">
                  <c:v>4</c:v>
                </c:pt>
                <c:pt idx="839">
                  <c:v>0</c:v>
                </c:pt>
                <c:pt idx="840">
                  <c:v>2</c:v>
                </c:pt>
                <c:pt idx="841">
                  <c:v>1</c:v>
                </c:pt>
                <c:pt idx="842">
                  <c:v>#N/A</c:v>
                </c:pt>
                <c:pt idx="843">
                  <c:v>5</c:v>
                </c:pt>
                <c:pt idx="844">
                  <c:v>2</c:v>
                </c:pt>
                <c:pt idx="845">
                  <c:v>1</c:v>
                </c:pt>
                <c:pt idx="846">
                  <c:v>4</c:v>
                </c:pt>
                <c:pt idx="847">
                  <c:v>1</c:v>
                </c:pt>
                <c:pt idx="848">
                  <c:v>6</c:v>
                </c:pt>
                <c:pt idx="849">
                  <c:v>#N/A</c:v>
                </c:pt>
                <c:pt idx="850">
                  <c:v>2</c:v>
                </c:pt>
                <c:pt idx="851">
                  <c:v>2</c:v>
                </c:pt>
                <c:pt idx="852">
                  <c:v>2</c:v>
                </c:pt>
                <c:pt idx="853">
                  <c:v>2</c:v>
                </c:pt>
                <c:pt idx="854">
                  <c:v>2</c:v>
                </c:pt>
                <c:pt idx="855">
                  <c:v>2</c:v>
                </c:pt>
                <c:pt idx="856">
                  <c:v>2</c:v>
                </c:pt>
                <c:pt idx="857">
                  <c:v>2</c:v>
                </c:pt>
                <c:pt idx="858">
                  <c:v>2</c:v>
                </c:pt>
                <c:pt idx="859">
                  <c:v>0</c:v>
                </c:pt>
                <c:pt idx="860">
                  <c:v>2</c:v>
                </c:pt>
                <c:pt idx="861">
                  <c:v>2</c:v>
                </c:pt>
                <c:pt idx="862">
                  <c:v>2</c:v>
                </c:pt>
                <c:pt idx="863">
                  <c:v>2</c:v>
                </c:pt>
                <c:pt idx="864">
                  <c:v>2</c:v>
                </c:pt>
                <c:pt idx="865">
                  <c:v>1</c:v>
                </c:pt>
                <c:pt idx="866">
                  <c:v>2</c:v>
                </c:pt>
                <c:pt idx="867">
                  <c:v>1</c:v>
                </c:pt>
                <c:pt idx="868">
                  <c:v>1</c:v>
                </c:pt>
                <c:pt idx="869">
                  <c:v>3</c:v>
                </c:pt>
                <c:pt idx="870">
                  <c:v>2</c:v>
                </c:pt>
                <c:pt idx="871">
                  <c:v>2</c:v>
                </c:pt>
                <c:pt idx="872">
                  <c:v>2</c:v>
                </c:pt>
                <c:pt idx="873">
                  <c:v>4</c:v>
                </c:pt>
                <c:pt idx="874">
                  <c:v>2</c:v>
                </c:pt>
                <c:pt idx="875">
                  <c:v>2</c:v>
                </c:pt>
                <c:pt idx="876">
                  <c:v>2</c:v>
                </c:pt>
                <c:pt idx="877">
                  <c:v>2</c:v>
                </c:pt>
                <c:pt idx="878">
                  <c:v>2</c:v>
                </c:pt>
                <c:pt idx="879">
                  <c:v>1</c:v>
                </c:pt>
                <c:pt idx="880">
                  <c:v>2</c:v>
                </c:pt>
                <c:pt idx="881">
                  <c:v>2</c:v>
                </c:pt>
                <c:pt idx="882">
                  <c:v>2</c:v>
                </c:pt>
                <c:pt idx="883">
                  <c:v>2</c:v>
                </c:pt>
                <c:pt idx="884">
                  <c:v>2</c:v>
                </c:pt>
                <c:pt idx="885">
                  <c:v>2</c:v>
                </c:pt>
                <c:pt idx="886">
                  <c:v>2</c:v>
                </c:pt>
                <c:pt idx="887">
                  <c:v>1</c:v>
                </c:pt>
                <c:pt idx="888">
                  <c:v>10</c:v>
                </c:pt>
                <c:pt idx="889">
                  <c:v>2</c:v>
                </c:pt>
                <c:pt idx="890">
                  <c:v>2</c:v>
                </c:pt>
                <c:pt idx="891">
                  <c:v>2</c:v>
                </c:pt>
                <c:pt idx="892">
                  <c:v>3</c:v>
                </c:pt>
                <c:pt idx="893">
                  <c:v>0</c:v>
                </c:pt>
                <c:pt idx="894">
                  <c:v>1</c:v>
                </c:pt>
                <c:pt idx="895">
                  <c:v>2</c:v>
                </c:pt>
                <c:pt idx="896">
                  <c:v>7</c:v>
                </c:pt>
                <c:pt idx="897">
                  <c:v>4</c:v>
                </c:pt>
                <c:pt idx="898">
                  <c:v>0</c:v>
                </c:pt>
                <c:pt idx="899">
                  <c:v>0</c:v>
                </c:pt>
                <c:pt idx="900">
                  <c:v>2</c:v>
                </c:pt>
                <c:pt idx="901">
                  <c:v>4</c:v>
                </c:pt>
                <c:pt idx="902">
                  <c:v>2</c:v>
                </c:pt>
                <c:pt idx="903">
                  <c:v>0</c:v>
                </c:pt>
                <c:pt idx="904">
                  <c:v>4</c:v>
                </c:pt>
                <c:pt idx="905">
                  <c:v>2</c:v>
                </c:pt>
                <c:pt idx="906">
                  <c:v>2</c:v>
                </c:pt>
                <c:pt idx="907">
                  <c:v>2</c:v>
                </c:pt>
                <c:pt idx="908">
                  <c:v>1</c:v>
                </c:pt>
                <c:pt idx="909">
                  <c:v>2</c:v>
                </c:pt>
                <c:pt idx="910">
                  <c:v>2</c:v>
                </c:pt>
                <c:pt idx="911">
                  <c:v>2</c:v>
                </c:pt>
                <c:pt idx="912">
                  <c:v>2</c:v>
                </c:pt>
                <c:pt idx="913">
                  <c:v>2</c:v>
                </c:pt>
                <c:pt idx="914">
                  <c:v>2</c:v>
                </c:pt>
                <c:pt idx="915">
                  <c:v>6</c:v>
                </c:pt>
                <c:pt idx="916">
                  <c:v>2</c:v>
                </c:pt>
                <c:pt idx="917">
                  <c:v>2</c:v>
                </c:pt>
                <c:pt idx="918">
                  <c:v>3</c:v>
                </c:pt>
                <c:pt idx="919">
                  <c:v>2</c:v>
                </c:pt>
                <c:pt idx="920">
                  <c:v>2</c:v>
                </c:pt>
                <c:pt idx="921">
                  <c:v>2</c:v>
                </c:pt>
                <c:pt idx="922">
                  <c:v>3</c:v>
                </c:pt>
                <c:pt idx="923">
                  <c:v>2</c:v>
                </c:pt>
                <c:pt idx="924">
                  <c:v>2</c:v>
                </c:pt>
                <c:pt idx="925">
                  <c:v>1</c:v>
                </c:pt>
                <c:pt idx="926">
                  <c:v>2</c:v>
                </c:pt>
                <c:pt idx="927">
                  <c:v>2</c:v>
                </c:pt>
                <c:pt idx="928">
                  <c:v>1</c:v>
                </c:pt>
                <c:pt idx="929">
                  <c:v>2</c:v>
                </c:pt>
                <c:pt idx="930">
                  <c:v>2</c:v>
                </c:pt>
                <c:pt idx="931">
                  <c:v>4</c:v>
                </c:pt>
                <c:pt idx="932">
                  <c:v>2</c:v>
                </c:pt>
                <c:pt idx="933">
                  <c:v>1</c:v>
                </c:pt>
                <c:pt idx="934">
                  <c:v>1</c:v>
                </c:pt>
                <c:pt idx="935">
                  <c:v>1</c:v>
                </c:pt>
                <c:pt idx="936">
                  <c:v>2</c:v>
                </c:pt>
                <c:pt idx="937">
                  <c:v>2</c:v>
                </c:pt>
                <c:pt idx="938">
                  <c:v>1</c:v>
                </c:pt>
                <c:pt idx="939">
                  <c:v>2</c:v>
                </c:pt>
                <c:pt idx="940">
                  <c:v>2</c:v>
                </c:pt>
                <c:pt idx="941">
                  <c:v>2</c:v>
                </c:pt>
                <c:pt idx="942">
                  <c:v>2</c:v>
                </c:pt>
                <c:pt idx="943">
                  <c:v>2</c:v>
                </c:pt>
                <c:pt idx="944">
                  <c:v>1</c:v>
                </c:pt>
                <c:pt idx="945">
                  <c:v>#N/A</c:v>
                </c:pt>
                <c:pt idx="946">
                  <c:v>4</c:v>
                </c:pt>
                <c:pt idx="947">
                  <c:v>0</c:v>
                </c:pt>
                <c:pt idx="948">
                  <c:v>8</c:v>
                </c:pt>
                <c:pt idx="949">
                  <c:v>4</c:v>
                </c:pt>
                <c:pt idx="950">
                  <c:v>2</c:v>
                </c:pt>
                <c:pt idx="951">
                  <c:v>2</c:v>
                </c:pt>
                <c:pt idx="952">
                  <c:v>1</c:v>
                </c:pt>
                <c:pt idx="953">
                  <c:v>0</c:v>
                </c:pt>
                <c:pt idx="954">
                  <c:v>12</c:v>
                </c:pt>
                <c:pt idx="955">
                  <c:v>2</c:v>
                </c:pt>
                <c:pt idx="956">
                  <c:v>2</c:v>
                </c:pt>
                <c:pt idx="957">
                  <c:v>3</c:v>
                </c:pt>
                <c:pt idx="958">
                  <c:v>1</c:v>
                </c:pt>
                <c:pt idx="959">
                  <c:v>1</c:v>
                </c:pt>
                <c:pt idx="960">
                  <c:v>2</c:v>
                </c:pt>
                <c:pt idx="961">
                  <c:v>2</c:v>
                </c:pt>
                <c:pt idx="962">
                  <c:v>2</c:v>
                </c:pt>
                <c:pt idx="963">
                  <c:v>2</c:v>
                </c:pt>
                <c:pt idx="964">
                  <c:v>2</c:v>
                </c:pt>
                <c:pt idx="965">
                  <c:v>2</c:v>
                </c:pt>
                <c:pt idx="966">
                  <c:v>2</c:v>
                </c:pt>
                <c:pt idx="967">
                  <c:v>1</c:v>
                </c:pt>
                <c:pt idx="968">
                  <c:v>2</c:v>
                </c:pt>
                <c:pt idx="969">
                  <c:v>8</c:v>
                </c:pt>
                <c:pt idx="970">
                  <c:v>2</c:v>
                </c:pt>
                <c:pt idx="971">
                  <c:v>2</c:v>
                </c:pt>
                <c:pt idx="972">
                  <c:v>2</c:v>
                </c:pt>
                <c:pt idx="973">
                  <c:v>0</c:v>
                </c:pt>
                <c:pt idx="974">
                  <c:v>10</c:v>
                </c:pt>
                <c:pt idx="975">
                  <c:v>2</c:v>
                </c:pt>
                <c:pt idx="976">
                  <c:v>2</c:v>
                </c:pt>
                <c:pt idx="977">
                  <c:v>2</c:v>
                </c:pt>
                <c:pt idx="978">
                  <c:v>2</c:v>
                </c:pt>
                <c:pt idx="979">
                  <c:v>1</c:v>
                </c:pt>
                <c:pt idx="980">
                  <c:v>0</c:v>
                </c:pt>
                <c:pt idx="981">
                  <c:v>10</c:v>
                </c:pt>
                <c:pt idx="982">
                  <c:v>1</c:v>
                </c:pt>
                <c:pt idx="983">
                  <c:v>1</c:v>
                </c:pt>
                <c:pt idx="984">
                  <c:v>2</c:v>
                </c:pt>
                <c:pt idx="985">
                  <c:v>0</c:v>
                </c:pt>
                <c:pt idx="986">
                  <c:v>2</c:v>
                </c:pt>
                <c:pt idx="987">
                  <c:v>5</c:v>
                </c:pt>
                <c:pt idx="988">
                  <c:v>2</c:v>
                </c:pt>
                <c:pt idx="989">
                  <c:v>6</c:v>
                </c:pt>
                <c:pt idx="990">
                  <c:v>2</c:v>
                </c:pt>
                <c:pt idx="991">
                  <c:v>1</c:v>
                </c:pt>
                <c:pt idx="992">
                  <c:v>2</c:v>
                </c:pt>
                <c:pt idx="993">
                  <c:v>2</c:v>
                </c:pt>
                <c:pt idx="994">
                  <c:v>2</c:v>
                </c:pt>
                <c:pt idx="995">
                  <c:v>6</c:v>
                </c:pt>
                <c:pt idx="996">
                  <c:v>2</c:v>
                </c:pt>
                <c:pt idx="997">
                  <c:v>2</c:v>
                </c:pt>
                <c:pt idx="998">
                  <c:v>3</c:v>
                </c:pt>
                <c:pt idx="999">
                  <c:v>2</c:v>
                </c:pt>
              </c:numCache>
            </c:numRef>
          </c:xVal>
          <c:yVal>
            <c:numRef>
              <c:f>Cleaned!$J$6:$J$1005</c:f>
              <c:numCache>
                <c:formatCode>_-[$$-C09]* #\ ##0_-;\-[$$-C09]* #\ ##0_-;_-[$$-C09]* "-"_-;_-@_-</c:formatCode>
                <c:ptCount val="1000"/>
                <c:pt idx="0">
                  <c:v>435000</c:v>
                </c:pt>
                <c:pt idx="1">
                  <c:v>320000</c:v>
                </c:pt>
                <c:pt idx="2">
                  <c:v>310000</c:v>
                </c:pt>
                <c:pt idx="3">
                  <c:v>259000</c:v>
                </c:pt>
                <c:pt idx="4">
                  <c:v>439000</c:v>
                </c:pt>
                <c:pt idx="5">
                  <c:v>825000</c:v>
                </c:pt>
                <c:pt idx="6">
                  <c:v>820000</c:v>
                </c:pt>
                <c:pt idx="7">
                  <c:v>369000</c:v>
                </c:pt>
                <c:pt idx="8">
                  <c:v>439000</c:v>
                </c:pt>
                <c:pt idx="9">
                  <c:v>455000</c:v>
                </c:pt>
                <c:pt idx="10">
                  <c:v>280000</c:v>
                </c:pt>
                <c:pt idx="11">
                  <c:v>#N/A</c:v>
                </c:pt>
                <c:pt idx="12">
                  <c:v>439000</c:v>
                </c:pt>
                <c:pt idx="13">
                  <c:v>775000</c:v>
                </c:pt>
                <c:pt idx="14">
                  <c:v>625000</c:v>
                </c:pt>
                <c:pt idx="15">
                  <c:v>599000</c:v>
                </c:pt>
                <c:pt idx="16">
                  <c:v>490000</c:v>
                </c:pt>
                <c:pt idx="17">
                  <c:v>337500</c:v>
                </c:pt>
                <c:pt idx="18">
                  <c:v>#N/A</c:v>
                </c:pt>
                <c:pt idx="19">
                  <c:v>439000</c:v>
                </c:pt>
                <c:pt idx="20">
                  <c:v>#N/A</c:v>
                </c:pt>
                <c:pt idx="21">
                  <c:v>440000</c:v>
                </c:pt>
                <c:pt idx="22">
                  <c:v>640000</c:v>
                </c:pt>
                <c:pt idx="23">
                  <c:v>500000</c:v>
                </c:pt>
                <c:pt idx="24">
                  <c:v>305000</c:v>
                </c:pt>
                <c:pt idx="25">
                  <c:v>295000</c:v>
                </c:pt>
                <c:pt idx="26">
                  <c:v>795000</c:v>
                </c:pt>
                <c:pt idx="27">
                  <c:v>950000</c:v>
                </c:pt>
                <c:pt idx="28">
                  <c:v>485000</c:v>
                </c:pt>
                <c:pt idx="29">
                  <c:v>250000</c:v>
                </c:pt>
                <c:pt idx="30">
                  <c:v>549000</c:v>
                </c:pt>
                <c:pt idx="31">
                  <c:v>299000</c:v>
                </c:pt>
                <c:pt idx="32">
                  <c:v>395000</c:v>
                </c:pt>
                <c:pt idx="33">
                  <c:v>#N/A</c:v>
                </c:pt>
                <c:pt idx="34">
                  <c:v>475000</c:v>
                </c:pt>
                <c:pt idx="35">
                  <c:v>#N/A</c:v>
                </c:pt>
                <c:pt idx="36">
                  <c:v>#N/A</c:v>
                </c:pt>
                <c:pt idx="37">
                  <c:v>465000</c:v>
                </c:pt>
                <c:pt idx="38">
                  <c:v>600000</c:v>
                </c:pt>
                <c:pt idx="39">
                  <c:v>980000</c:v>
                </c:pt>
                <c:pt idx="40">
                  <c:v>1050000</c:v>
                </c:pt>
                <c:pt idx="41">
                  <c:v>#N/A</c:v>
                </c:pt>
                <c:pt idx="42">
                  <c:v>450000</c:v>
                </c:pt>
                <c:pt idx="43">
                  <c:v>749000</c:v>
                </c:pt>
                <c:pt idx="44">
                  <c:v>#N/A</c:v>
                </c:pt>
                <c:pt idx="45">
                  <c:v>289000</c:v>
                </c:pt>
                <c:pt idx="46">
                  <c:v>490000</c:v>
                </c:pt>
                <c:pt idx="47">
                  <c:v>#N/A</c:v>
                </c:pt>
                <c:pt idx="48">
                  <c:v>565000</c:v>
                </c:pt>
                <c:pt idx="49">
                  <c:v>399000</c:v>
                </c:pt>
                <c:pt idx="50">
                  <c:v>469000</c:v>
                </c:pt>
                <c:pt idx="51">
                  <c:v>649000</c:v>
                </c:pt>
                <c:pt idx="52">
                  <c:v>499000</c:v>
                </c:pt>
                <c:pt idx="53">
                  <c:v>400000</c:v>
                </c:pt>
                <c:pt idx="54">
                  <c:v>800000</c:v>
                </c:pt>
                <c:pt idx="55">
                  <c:v>#N/A</c:v>
                </c:pt>
                <c:pt idx="56">
                  <c:v>299000</c:v>
                </c:pt>
                <c:pt idx="57">
                  <c:v>580000</c:v>
                </c:pt>
                <c:pt idx="58">
                  <c:v>375000</c:v>
                </c:pt>
                <c:pt idx="59">
                  <c:v>489000</c:v>
                </c:pt>
                <c:pt idx="60">
                  <c:v>195000</c:v>
                </c:pt>
                <c:pt idx="61">
                  <c:v>505000</c:v>
                </c:pt>
                <c:pt idx="62">
                  <c:v>325000</c:v>
                </c:pt>
                <c:pt idx="63">
                  <c:v>539000</c:v>
                </c:pt>
                <c:pt idx="64">
                  <c:v>180000</c:v>
                </c:pt>
                <c:pt idx="65">
                  <c:v>#N/A</c:v>
                </c:pt>
                <c:pt idx="66">
                  <c:v>145000</c:v>
                </c:pt>
                <c:pt idx="67">
                  <c:v>215000</c:v>
                </c:pt>
                <c:pt idx="68">
                  <c:v>450000</c:v>
                </c:pt>
                <c:pt idx="69">
                  <c:v>865000</c:v>
                </c:pt>
                <c:pt idx="70">
                  <c:v>400000</c:v>
                </c:pt>
                <c:pt idx="71">
                  <c:v>369000</c:v>
                </c:pt>
                <c:pt idx="72">
                  <c:v>350000</c:v>
                </c:pt>
                <c:pt idx="73">
                  <c:v>549000</c:v>
                </c:pt>
                <c:pt idx="74">
                  <c:v>539000</c:v>
                </c:pt>
                <c:pt idx="75">
                  <c:v>#N/A</c:v>
                </c:pt>
                <c:pt idx="76">
                  <c:v>490000</c:v>
                </c:pt>
                <c:pt idx="77">
                  <c:v>209000</c:v>
                </c:pt>
                <c:pt idx="78">
                  <c:v>420000</c:v>
                </c:pt>
                <c:pt idx="79">
                  <c:v>#N/A</c:v>
                </c:pt>
                <c:pt idx="80">
                  <c:v>510000</c:v>
                </c:pt>
                <c:pt idx="81">
                  <c:v>#N/A</c:v>
                </c:pt>
                <c:pt idx="82">
                  <c:v>535000</c:v>
                </c:pt>
                <c:pt idx="83">
                  <c:v>335000</c:v>
                </c:pt>
                <c:pt idx="84">
                  <c:v>#N/A</c:v>
                </c:pt>
                <c:pt idx="85">
                  <c:v>850000</c:v>
                </c:pt>
                <c:pt idx="86">
                  <c:v>510000</c:v>
                </c:pt>
                <c:pt idx="87">
                  <c:v>1300000</c:v>
                </c:pt>
                <c:pt idx="88">
                  <c:v>580000</c:v>
                </c:pt>
                <c:pt idx="89">
                  <c:v>470000</c:v>
                </c:pt>
                <c:pt idx="90">
                  <c:v>539000</c:v>
                </c:pt>
                <c:pt idx="91">
                  <c:v>519000</c:v>
                </c:pt>
                <c:pt idx="92">
                  <c:v>219000</c:v>
                </c:pt>
                <c:pt idx="93">
                  <c:v>235000</c:v>
                </c:pt>
                <c:pt idx="94">
                  <c:v>315000</c:v>
                </c:pt>
                <c:pt idx="95">
                  <c:v>450000</c:v>
                </c:pt>
                <c:pt idx="96">
                  <c:v>#N/A</c:v>
                </c:pt>
                <c:pt idx="97">
                  <c:v>380000</c:v>
                </c:pt>
                <c:pt idx="98">
                  <c:v>275000</c:v>
                </c:pt>
                <c:pt idx="99">
                  <c:v>1070000</c:v>
                </c:pt>
                <c:pt idx="100">
                  <c:v>270000</c:v>
                </c:pt>
                <c:pt idx="101">
                  <c:v>1100000</c:v>
                </c:pt>
                <c:pt idx="102">
                  <c:v>#N/A</c:v>
                </c:pt>
                <c:pt idx="103">
                  <c:v>550000</c:v>
                </c:pt>
                <c:pt idx="104">
                  <c:v>#N/A</c:v>
                </c:pt>
                <c:pt idx="105">
                  <c:v>380000</c:v>
                </c:pt>
                <c:pt idx="106">
                  <c:v>868000</c:v>
                </c:pt>
                <c:pt idx="107">
                  <c:v>#N/A</c:v>
                </c:pt>
                <c:pt idx="108">
                  <c:v>539000</c:v>
                </c:pt>
                <c:pt idx="109">
                  <c:v>165000</c:v>
                </c:pt>
                <c:pt idx="110">
                  <c:v>130000</c:v>
                </c:pt>
                <c:pt idx="111">
                  <c:v>589000</c:v>
                </c:pt>
                <c:pt idx="112">
                  <c:v>360000</c:v>
                </c:pt>
                <c:pt idx="113">
                  <c:v>430000</c:v>
                </c:pt>
                <c:pt idx="114">
                  <c:v>839000</c:v>
                </c:pt>
                <c:pt idx="115">
                  <c:v>147000</c:v>
                </c:pt>
                <c:pt idx="116">
                  <c:v>270000</c:v>
                </c:pt>
                <c:pt idx="117">
                  <c:v>795000</c:v>
                </c:pt>
                <c:pt idx="118">
                  <c:v>430000</c:v>
                </c:pt>
                <c:pt idx="119">
                  <c:v>#N/A</c:v>
                </c:pt>
                <c:pt idx="120">
                  <c:v>555000</c:v>
                </c:pt>
                <c:pt idx="121">
                  <c:v>#N/A</c:v>
                </c:pt>
                <c:pt idx="122">
                  <c:v>529000</c:v>
                </c:pt>
                <c:pt idx="123">
                  <c:v>460000</c:v>
                </c:pt>
                <c:pt idx="124">
                  <c:v>195000</c:v>
                </c:pt>
                <c:pt idx="125">
                  <c:v>479000</c:v>
                </c:pt>
                <c:pt idx="126">
                  <c:v>295000</c:v>
                </c:pt>
                <c:pt idx="127">
                  <c:v>370000</c:v>
                </c:pt>
                <c:pt idx="128">
                  <c:v>475000</c:v>
                </c:pt>
                <c:pt idx="129">
                  <c:v>520000</c:v>
                </c:pt>
                <c:pt idx="130">
                  <c:v>449000</c:v>
                </c:pt>
                <c:pt idx="131">
                  <c:v>525000</c:v>
                </c:pt>
                <c:pt idx="132">
                  <c:v>#N/A</c:v>
                </c:pt>
                <c:pt idx="133">
                  <c:v>500000</c:v>
                </c:pt>
                <c:pt idx="134">
                  <c:v>#N/A</c:v>
                </c:pt>
                <c:pt idx="135">
                  <c:v>595000</c:v>
                </c:pt>
                <c:pt idx="136">
                  <c:v>190000</c:v>
                </c:pt>
                <c:pt idx="137">
                  <c:v>#N/A</c:v>
                </c:pt>
                <c:pt idx="138">
                  <c:v>1500000</c:v>
                </c:pt>
                <c:pt idx="139">
                  <c:v>235000</c:v>
                </c:pt>
                <c:pt idx="140">
                  <c:v>389000</c:v>
                </c:pt>
                <c:pt idx="141">
                  <c:v>370000</c:v>
                </c:pt>
                <c:pt idx="142">
                  <c:v>1950000</c:v>
                </c:pt>
                <c:pt idx="143">
                  <c:v>175000</c:v>
                </c:pt>
                <c:pt idx="144">
                  <c:v>520000</c:v>
                </c:pt>
                <c:pt idx="145">
                  <c:v>329000</c:v>
                </c:pt>
                <c:pt idx="146">
                  <c:v>559000</c:v>
                </c:pt>
                <c:pt idx="147">
                  <c:v>#N/A</c:v>
                </c:pt>
                <c:pt idx="148">
                  <c:v>279000</c:v>
                </c:pt>
                <c:pt idx="149">
                  <c:v>500000</c:v>
                </c:pt>
                <c:pt idx="150">
                  <c:v>280000</c:v>
                </c:pt>
                <c:pt idx="151">
                  <c:v>1250000</c:v>
                </c:pt>
                <c:pt idx="152">
                  <c:v>800000</c:v>
                </c:pt>
                <c:pt idx="153">
                  <c:v>280000</c:v>
                </c:pt>
                <c:pt idx="154">
                  <c:v>449000</c:v>
                </c:pt>
                <c:pt idx="155">
                  <c:v>455000</c:v>
                </c:pt>
                <c:pt idx="156">
                  <c:v>450000</c:v>
                </c:pt>
                <c:pt idx="157">
                  <c:v>685000</c:v>
                </c:pt>
                <c:pt idx="158">
                  <c:v>289000</c:v>
                </c:pt>
                <c:pt idx="159">
                  <c:v>429000</c:v>
                </c:pt>
                <c:pt idx="160">
                  <c:v>559000</c:v>
                </c:pt>
                <c:pt idx="161">
                  <c:v>210000</c:v>
                </c:pt>
                <c:pt idx="162">
                  <c:v>200000</c:v>
                </c:pt>
                <c:pt idx="163">
                  <c:v>300000</c:v>
                </c:pt>
                <c:pt idx="164">
                  <c:v>450000</c:v>
                </c:pt>
                <c:pt idx="165">
                  <c:v>300000</c:v>
                </c:pt>
                <c:pt idx="166">
                  <c:v>499000</c:v>
                </c:pt>
                <c:pt idx="167">
                  <c:v>#N/A</c:v>
                </c:pt>
                <c:pt idx="168">
                  <c:v>480000</c:v>
                </c:pt>
                <c:pt idx="169">
                  <c:v>325000</c:v>
                </c:pt>
                <c:pt idx="170">
                  <c:v>#N/A</c:v>
                </c:pt>
                <c:pt idx="171">
                  <c:v>440000</c:v>
                </c:pt>
                <c:pt idx="172">
                  <c:v>#N/A</c:v>
                </c:pt>
                <c:pt idx="173">
                  <c:v>310000</c:v>
                </c:pt>
                <c:pt idx="174">
                  <c:v>200000</c:v>
                </c:pt>
                <c:pt idx="175">
                  <c:v>399000</c:v>
                </c:pt>
                <c:pt idx="176">
                  <c:v>430000</c:v>
                </c:pt>
                <c:pt idx="177">
                  <c:v>99950</c:v>
                </c:pt>
                <c:pt idx="178">
                  <c:v>900000</c:v>
                </c:pt>
                <c:pt idx="179">
                  <c:v>895000</c:v>
                </c:pt>
                <c:pt idx="180">
                  <c:v>990000</c:v>
                </c:pt>
                <c:pt idx="181">
                  <c:v>610000</c:v>
                </c:pt>
                <c:pt idx="182">
                  <c:v>1199000</c:v>
                </c:pt>
                <c:pt idx="183">
                  <c:v>1100000</c:v>
                </c:pt>
                <c:pt idx="184">
                  <c:v>665000</c:v>
                </c:pt>
                <c:pt idx="185">
                  <c:v>490000</c:v>
                </c:pt>
                <c:pt idx="186">
                  <c:v>#N/A</c:v>
                </c:pt>
                <c:pt idx="187">
                  <c:v>575000</c:v>
                </c:pt>
                <c:pt idx="188">
                  <c:v>700000</c:v>
                </c:pt>
                <c:pt idx="189">
                  <c:v>435000</c:v>
                </c:pt>
                <c:pt idx="190">
                  <c:v>550000</c:v>
                </c:pt>
                <c:pt idx="191">
                  <c:v>#N/A</c:v>
                </c:pt>
                <c:pt idx="192">
                  <c:v>1200000</c:v>
                </c:pt>
                <c:pt idx="193">
                  <c:v>#N/A</c:v>
                </c:pt>
                <c:pt idx="194">
                  <c:v>475000</c:v>
                </c:pt>
                <c:pt idx="195">
                  <c:v>320000</c:v>
                </c:pt>
                <c:pt idx="196">
                  <c:v>365000</c:v>
                </c:pt>
                <c:pt idx="197">
                  <c:v>310000</c:v>
                </c:pt>
                <c:pt idx="198">
                  <c:v>700000</c:v>
                </c:pt>
                <c:pt idx="199">
                  <c:v>565000</c:v>
                </c:pt>
                <c:pt idx="200">
                  <c:v>419000</c:v>
                </c:pt>
                <c:pt idx="201">
                  <c:v>370000</c:v>
                </c:pt>
                <c:pt idx="202">
                  <c:v>#N/A</c:v>
                </c:pt>
                <c:pt idx="203">
                  <c:v>#N/A</c:v>
                </c:pt>
                <c:pt idx="204">
                  <c:v>330000</c:v>
                </c:pt>
                <c:pt idx="205">
                  <c:v>560000</c:v>
                </c:pt>
                <c:pt idx="206">
                  <c:v>#N/A</c:v>
                </c:pt>
                <c:pt idx="207">
                  <c:v>460000</c:v>
                </c:pt>
                <c:pt idx="208">
                  <c:v>290000</c:v>
                </c:pt>
                <c:pt idx="209">
                  <c:v>420000</c:v>
                </c:pt>
                <c:pt idx="210">
                  <c:v>#N/A</c:v>
                </c:pt>
                <c:pt idx="211">
                  <c:v>570000</c:v>
                </c:pt>
                <c:pt idx="212">
                  <c:v>259000</c:v>
                </c:pt>
                <c:pt idx="213">
                  <c:v>569000</c:v>
                </c:pt>
                <c:pt idx="214">
                  <c:v>439000</c:v>
                </c:pt>
                <c:pt idx="215">
                  <c:v>#N/A</c:v>
                </c:pt>
                <c:pt idx="216">
                  <c:v>739000</c:v>
                </c:pt>
                <c:pt idx="217">
                  <c:v>399000</c:v>
                </c:pt>
                <c:pt idx="218">
                  <c:v>#N/A</c:v>
                </c:pt>
                <c:pt idx="219">
                  <c:v>599000</c:v>
                </c:pt>
                <c:pt idx="220">
                  <c:v>#N/A</c:v>
                </c:pt>
                <c:pt idx="221">
                  <c:v>660000</c:v>
                </c:pt>
                <c:pt idx="222">
                  <c:v>430000</c:v>
                </c:pt>
                <c:pt idx="223">
                  <c:v>#N/A</c:v>
                </c:pt>
                <c:pt idx="224">
                  <c:v>#N/A</c:v>
                </c:pt>
                <c:pt idx="225">
                  <c:v>250000</c:v>
                </c:pt>
                <c:pt idx="226">
                  <c:v>#N/A</c:v>
                </c:pt>
                <c:pt idx="227">
                  <c:v>800000</c:v>
                </c:pt>
                <c:pt idx="228">
                  <c:v>880000</c:v>
                </c:pt>
                <c:pt idx="229">
                  <c:v>#N/A</c:v>
                </c:pt>
                <c:pt idx="230">
                  <c:v>540000</c:v>
                </c:pt>
                <c:pt idx="231">
                  <c:v>825000</c:v>
                </c:pt>
                <c:pt idx="232">
                  <c:v>399000</c:v>
                </c:pt>
                <c:pt idx="233">
                  <c:v>820000</c:v>
                </c:pt>
                <c:pt idx="234">
                  <c:v>549000</c:v>
                </c:pt>
                <c:pt idx="235">
                  <c:v>#N/A</c:v>
                </c:pt>
                <c:pt idx="236">
                  <c:v>370000</c:v>
                </c:pt>
                <c:pt idx="237">
                  <c:v>500000</c:v>
                </c:pt>
                <c:pt idx="238">
                  <c:v>325000</c:v>
                </c:pt>
                <c:pt idx="239">
                  <c:v>450000</c:v>
                </c:pt>
                <c:pt idx="240">
                  <c:v>430000</c:v>
                </c:pt>
                <c:pt idx="241">
                  <c:v>450000</c:v>
                </c:pt>
                <c:pt idx="242">
                  <c:v>470000</c:v>
                </c:pt>
                <c:pt idx="243">
                  <c:v>612300</c:v>
                </c:pt>
                <c:pt idx="244">
                  <c:v>592000</c:v>
                </c:pt>
                <c:pt idx="245">
                  <c:v>614000</c:v>
                </c:pt>
                <c:pt idx="246">
                  <c:v>218000</c:v>
                </c:pt>
                <c:pt idx="247">
                  <c:v>255000</c:v>
                </c:pt>
                <c:pt idx="248">
                  <c:v>425000</c:v>
                </c:pt>
                <c:pt idx="249">
                  <c:v>325000</c:v>
                </c:pt>
                <c:pt idx="250">
                  <c:v>779000</c:v>
                </c:pt>
                <c:pt idx="251">
                  <c:v>450000</c:v>
                </c:pt>
                <c:pt idx="252">
                  <c:v>425000</c:v>
                </c:pt>
                <c:pt idx="253">
                  <c:v>369000</c:v>
                </c:pt>
                <c:pt idx="254">
                  <c:v>850000</c:v>
                </c:pt>
                <c:pt idx="255">
                  <c:v>539000</c:v>
                </c:pt>
                <c:pt idx="256">
                  <c:v>395000</c:v>
                </c:pt>
                <c:pt idx="257">
                  <c:v>340000</c:v>
                </c:pt>
                <c:pt idx="258">
                  <c:v>#N/A</c:v>
                </c:pt>
                <c:pt idx="259">
                  <c:v>475000</c:v>
                </c:pt>
                <c:pt idx="260">
                  <c:v>1050000</c:v>
                </c:pt>
                <c:pt idx="261">
                  <c:v>570000</c:v>
                </c:pt>
                <c:pt idx="262">
                  <c:v>419000</c:v>
                </c:pt>
                <c:pt idx="263">
                  <c:v>285000</c:v>
                </c:pt>
                <c:pt idx="264">
                  <c:v>439000</c:v>
                </c:pt>
                <c:pt idx="265">
                  <c:v>470000</c:v>
                </c:pt>
                <c:pt idx="266">
                  <c:v>#N/A</c:v>
                </c:pt>
                <c:pt idx="267">
                  <c:v>365000</c:v>
                </c:pt>
                <c:pt idx="268">
                  <c:v>299000</c:v>
                </c:pt>
                <c:pt idx="269">
                  <c:v>499000</c:v>
                </c:pt>
                <c:pt idx="270">
                  <c:v>420000</c:v>
                </c:pt>
                <c:pt idx="271">
                  <c:v>270000</c:v>
                </c:pt>
                <c:pt idx="272">
                  <c:v>280000</c:v>
                </c:pt>
                <c:pt idx="273">
                  <c:v>275000</c:v>
                </c:pt>
                <c:pt idx="274">
                  <c:v>269000</c:v>
                </c:pt>
                <c:pt idx="275">
                  <c:v>750000</c:v>
                </c:pt>
                <c:pt idx="276">
                  <c:v>285000</c:v>
                </c:pt>
                <c:pt idx="277">
                  <c:v>599000</c:v>
                </c:pt>
                <c:pt idx="278">
                  <c:v>455000</c:v>
                </c:pt>
                <c:pt idx="279">
                  <c:v>#N/A</c:v>
                </c:pt>
                <c:pt idx="280">
                  <c:v>#N/A</c:v>
                </c:pt>
                <c:pt idx="281">
                  <c:v>575000</c:v>
                </c:pt>
                <c:pt idx="282">
                  <c:v>#N/A</c:v>
                </c:pt>
                <c:pt idx="283">
                  <c:v>280000</c:v>
                </c:pt>
                <c:pt idx="284">
                  <c:v>#N/A</c:v>
                </c:pt>
                <c:pt idx="285">
                  <c:v>579000</c:v>
                </c:pt>
                <c:pt idx="286">
                  <c:v>#N/A</c:v>
                </c:pt>
                <c:pt idx="287">
                  <c:v>530000</c:v>
                </c:pt>
                <c:pt idx="288">
                  <c:v>#N/A</c:v>
                </c:pt>
                <c:pt idx="289">
                  <c:v>#N/A</c:v>
                </c:pt>
                <c:pt idx="290">
                  <c:v>#N/A</c:v>
                </c:pt>
                <c:pt idx="291">
                  <c:v>739000</c:v>
                </c:pt>
                <c:pt idx="292">
                  <c:v>750000</c:v>
                </c:pt>
                <c:pt idx="293">
                  <c:v>#N/A</c:v>
                </c:pt>
                <c:pt idx="294">
                  <c:v>535000</c:v>
                </c:pt>
                <c:pt idx="295">
                  <c:v>629000</c:v>
                </c:pt>
                <c:pt idx="296">
                  <c:v>275000</c:v>
                </c:pt>
                <c:pt idx="297">
                  <c:v>#N/A</c:v>
                </c:pt>
                <c:pt idx="298">
                  <c:v>550000</c:v>
                </c:pt>
                <c:pt idx="299">
                  <c:v>639000</c:v>
                </c:pt>
                <c:pt idx="300">
                  <c:v>#N/A</c:v>
                </c:pt>
                <c:pt idx="301">
                  <c:v>650000</c:v>
                </c:pt>
                <c:pt idx="302">
                  <c:v>#N/A</c:v>
                </c:pt>
                <c:pt idx="303">
                  <c:v>#N/A</c:v>
                </c:pt>
                <c:pt idx="304">
                  <c:v>#N/A</c:v>
                </c:pt>
                <c:pt idx="305">
                  <c:v>329000</c:v>
                </c:pt>
                <c:pt idx="306">
                  <c:v>#N/A</c:v>
                </c:pt>
                <c:pt idx="307">
                  <c:v>385000</c:v>
                </c:pt>
                <c:pt idx="308">
                  <c:v>550000</c:v>
                </c:pt>
                <c:pt idx="309">
                  <c:v>549000</c:v>
                </c:pt>
                <c:pt idx="310">
                  <c:v>300000</c:v>
                </c:pt>
                <c:pt idx="311">
                  <c:v>387000</c:v>
                </c:pt>
                <c:pt idx="312">
                  <c:v>420000</c:v>
                </c:pt>
                <c:pt idx="313">
                  <c:v>#N/A</c:v>
                </c:pt>
                <c:pt idx="314">
                  <c:v>590000</c:v>
                </c:pt>
                <c:pt idx="315">
                  <c:v>489000</c:v>
                </c:pt>
                <c:pt idx="316">
                  <c:v>569000</c:v>
                </c:pt>
                <c:pt idx="317">
                  <c:v>435000</c:v>
                </c:pt>
                <c:pt idx="318">
                  <c:v>1650000</c:v>
                </c:pt>
                <c:pt idx="319">
                  <c:v>293000</c:v>
                </c:pt>
                <c:pt idx="320">
                  <c:v>293000</c:v>
                </c:pt>
                <c:pt idx="321">
                  <c:v>293000</c:v>
                </c:pt>
                <c:pt idx="322">
                  <c:v>495000</c:v>
                </c:pt>
                <c:pt idx="323">
                  <c:v>439000</c:v>
                </c:pt>
                <c:pt idx="324">
                  <c:v>875000</c:v>
                </c:pt>
                <c:pt idx="325">
                  <c:v>#N/A</c:v>
                </c:pt>
                <c:pt idx="326">
                  <c:v>#N/A</c:v>
                </c:pt>
                <c:pt idx="327">
                  <c:v>380000</c:v>
                </c:pt>
                <c:pt idx="328">
                  <c:v>240000</c:v>
                </c:pt>
                <c:pt idx="329">
                  <c:v>315000</c:v>
                </c:pt>
                <c:pt idx="330">
                  <c:v>570000</c:v>
                </c:pt>
                <c:pt idx="331">
                  <c:v>460000</c:v>
                </c:pt>
                <c:pt idx="332">
                  <c:v>685000</c:v>
                </c:pt>
                <c:pt idx="333">
                  <c:v>775000</c:v>
                </c:pt>
                <c:pt idx="334">
                  <c:v>429000</c:v>
                </c:pt>
                <c:pt idx="335">
                  <c:v>635000</c:v>
                </c:pt>
                <c:pt idx="336">
                  <c:v>625000</c:v>
                </c:pt>
                <c:pt idx="337">
                  <c:v>580000</c:v>
                </c:pt>
                <c:pt idx="338">
                  <c:v>700000</c:v>
                </c:pt>
                <c:pt idx="339">
                  <c:v>#N/A</c:v>
                </c:pt>
                <c:pt idx="340">
                  <c:v>399000</c:v>
                </c:pt>
                <c:pt idx="341">
                  <c:v>750000</c:v>
                </c:pt>
                <c:pt idx="342">
                  <c:v>480000</c:v>
                </c:pt>
                <c:pt idx="343">
                  <c:v>#N/A</c:v>
                </c:pt>
                <c:pt idx="344">
                  <c:v>#N/A</c:v>
                </c:pt>
                <c:pt idx="345">
                  <c:v>529000</c:v>
                </c:pt>
                <c:pt idx="346">
                  <c:v>#N/A</c:v>
                </c:pt>
                <c:pt idx="347">
                  <c:v>650000</c:v>
                </c:pt>
                <c:pt idx="348">
                  <c:v>599000</c:v>
                </c:pt>
                <c:pt idx="349">
                  <c:v>659000</c:v>
                </c:pt>
                <c:pt idx="350">
                  <c:v>#N/A</c:v>
                </c:pt>
                <c:pt idx="351">
                  <c:v>490000</c:v>
                </c:pt>
                <c:pt idx="352">
                  <c:v>500000</c:v>
                </c:pt>
                <c:pt idx="353">
                  <c:v>405000</c:v>
                </c:pt>
                <c:pt idx="354">
                  <c:v>545000</c:v>
                </c:pt>
                <c:pt idx="355">
                  <c:v>420000</c:v>
                </c:pt>
                <c:pt idx="356">
                  <c:v>#N/A</c:v>
                </c:pt>
                <c:pt idx="357">
                  <c:v>690000</c:v>
                </c:pt>
                <c:pt idx="358">
                  <c:v>#N/A</c:v>
                </c:pt>
                <c:pt idx="359">
                  <c:v>1200000</c:v>
                </c:pt>
                <c:pt idx="360">
                  <c:v>#N/A</c:v>
                </c:pt>
                <c:pt idx="361">
                  <c:v>#N/A</c:v>
                </c:pt>
                <c:pt idx="362">
                  <c:v>510000</c:v>
                </c:pt>
                <c:pt idx="363">
                  <c:v>#N/A</c:v>
                </c:pt>
                <c:pt idx="364">
                  <c:v>750000</c:v>
                </c:pt>
                <c:pt idx="365">
                  <c:v>#N/A</c:v>
                </c:pt>
                <c:pt idx="366">
                  <c:v>337500</c:v>
                </c:pt>
                <c:pt idx="367">
                  <c:v>#N/A</c:v>
                </c:pt>
                <c:pt idx="368">
                  <c:v>439000</c:v>
                </c:pt>
                <c:pt idx="369">
                  <c:v>#N/A</c:v>
                </c:pt>
                <c:pt idx="370">
                  <c:v>299000</c:v>
                </c:pt>
                <c:pt idx="371">
                  <c:v>490000</c:v>
                </c:pt>
                <c:pt idx="372">
                  <c:v>649000</c:v>
                </c:pt>
                <c:pt idx="373">
                  <c:v>#N/A</c:v>
                </c:pt>
                <c:pt idx="374">
                  <c:v>#N/A</c:v>
                </c:pt>
                <c:pt idx="375">
                  <c:v>#N/A</c:v>
                </c:pt>
                <c:pt idx="376">
                  <c:v>#N/A</c:v>
                </c:pt>
                <c:pt idx="377">
                  <c:v>440000</c:v>
                </c:pt>
                <c:pt idx="378">
                  <c:v>#N/A</c:v>
                </c:pt>
                <c:pt idx="379">
                  <c:v>320000</c:v>
                </c:pt>
                <c:pt idx="380">
                  <c:v>490000</c:v>
                </c:pt>
                <c:pt idx="381">
                  <c:v>#N/A</c:v>
                </c:pt>
                <c:pt idx="382">
                  <c:v>489000</c:v>
                </c:pt>
                <c:pt idx="383">
                  <c:v>665000</c:v>
                </c:pt>
                <c:pt idx="384">
                  <c:v>630000</c:v>
                </c:pt>
                <c:pt idx="385">
                  <c:v>290000</c:v>
                </c:pt>
                <c:pt idx="386">
                  <c:v>298000</c:v>
                </c:pt>
                <c:pt idx="387">
                  <c:v>#N/A</c:v>
                </c:pt>
                <c:pt idx="388">
                  <c:v>660000</c:v>
                </c:pt>
                <c:pt idx="389">
                  <c:v>690000</c:v>
                </c:pt>
                <c:pt idx="390">
                  <c:v>590000</c:v>
                </c:pt>
                <c:pt idx="391">
                  <c:v>510000</c:v>
                </c:pt>
                <c:pt idx="392">
                  <c:v>400000</c:v>
                </c:pt>
                <c:pt idx="393">
                  <c:v>420000</c:v>
                </c:pt>
                <c:pt idx="394">
                  <c:v>640000</c:v>
                </c:pt>
                <c:pt idx="395">
                  <c:v>320000</c:v>
                </c:pt>
                <c:pt idx="396">
                  <c:v>695000</c:v>
                </c:pt>
                <c:pt idx="397">
                  <c:v>#N/A</c:v>
                </c:pt>
                <c:pt idx="398">
                  <c:v>#N/A</c:v>
                </c:pt>
                <c:pt idx="399">
                  <c:v>275000</c:v>
                </c:pt>
                <c:pt idx="400">
                  <c:v>285000</c:v>
                </c:pt>
                <c:pt idx="401">
                  <c:v>660000</c:v>
                </c:pt>
                <c:pt idx="402">
                  <c:v>435000</c:v>
                </c:pt>
                <c:pt idx="403">
                  <c:v>685000</c:v>
                </c:pt>
                <c:pt idx="404">
                  <c:v>950000</c:v>
                </c:pt>
                <c:pt idx="405">
                  <c:v>500000</c:v>
                </c:pt>
                <c:pt idx="406">
                  <c:v>498000</c:v>
                </c:pt>
                <c:pt idx="407">
                  <c:v>740000</c:v>
                </c:pt>
                <c:pt idx="408">
                  <c:v>450000</c:v>
                </c:pt>
                <c:pt idx="409">
                  <c:v>700000</c:v>
                </c:pt>
                <c:pt idx="410">
                  <c:v>305000</c:v>
                </c:pt>
                <c:pt idx="411">
                  <c:v>295000</c:v>
                </c:pt>
                <c:pt idx="412">
                  <c:v>795000</c:v>
                </c:pt>
                <c:pt idx="413">
                  <c:v>425000</c:v>
                </c:pt>
                <c:pt idx="414">
                  <c:v>700000</c:v>
                </c:pt>
                <c:pt idx="415">
                  <c:v>485000</c:v>
                </c:pt>
                <c:pt idx="416">
                  <c:v>#N/A</c:v>
                </c:pt>
                <c:pt idx="417">
                  <c:v>649000</c:v>
                </c:pt>
                <c:pt idx="418">
                  <c:v>665000</c:v>
                </c:pt>
                <c:pt idx="419">
                  <c:v>#N/A</c:v>
                </c:pt>
                <c:pt idx="420">
                  <c:v>215000</c:v>
                </c:pt>
                <c:pt idx="421">
                  <c:v>#N/A</c:v>
                </c:pt>
                <c:pt idx="422">
                  <c:v>#N/A</c:v>
                </c:pt>
                <c:pt idx="423">
                  <c:v>#N/A</c:v>
                </c:pt>
                <c:pt idx="424">
                  <c:v>339000</c:v>
                </c:pt>
                <c:pt idx="425">
                  <c:v>399000</c:v>
                </c:pt>
                <c:pt idx="426">
                  <c:v>735000</c:v>
                </c:pt>
                <c:pt idx="427">
                  <c:v>975000</c:v>
                </c:pt>
                <c:pt idx="428">
                  <c:v>295000</c:v>
                </c:pt>
                <c:pt idx="429">
                  <c:v>#N/A</c:v>
                </c:pt>
                <c:pt idx="430">
                  <c:v>#N/A</c:v>
                </c:pt>
                <c:pt idx="431">
                  <c:v>725000</c:v>
                </c:pt>
                <c:pt idx="432">
                  <c:v>485000</c:v>
                </c:pt>
                <c:pt idx="433">
                  <c:v>485000</c:v>
                </c:pt>
                <c:pt idx="434">
                  <c:v>950000</c:v>
                </c:pt>
                <c:pt idx="435">
                  <c:v>#N/A</c:v>
                </c:pt>
                <c:pt idx="436">
                  <c:v>610000</c:v>
                </c:pt>
                <c:pt idx="437">
                  <c:v>#N/A</c:v>
                </c:pt>
                <c:pt idx="438">
                  <c:v>500000</c:v>
                </c:pt>
                <c:pt idx="439">
                  <c:v>480000</c:v>
                </c:pt>
                <c:pt idx="440">
                  <c:v>449000</c:v>
                </c:pt>
                <c:pt idx="441">
                  <c:v>795000</c:v>
                </c:pt>
                <c:pt idx="442">
                  <c:v>520000</c:v>
                </c:pt>
                <c:pt idx="443">
                  <c:v>620000</c:v>
                </c:pt>
                <c:pt idx="444">
                  <c:v>#N/A</c:v>
                </c:pt>
                <c:pt idx="445">
                  <c:v>#N/A</c:v>
                </c:pt>
                <c:pt idx="446">
                  <c:v>#N/A</c:v>
                </c:pt>
                <c:pt idx="447">
                  <c:v>#N/A</c:v>
                </c:pt>
                <c:pt idx="448">
                  <c:v>#N/A</c:v>
                </c:pt>
                <c:pt idx="449">
                  <c:v>#N/A</c:v>
                </c:pt>
                <c:pt idx="450">
                  <c:v>#N/A</c:v>
                </c:pt>
                <c:pt idx="451">
                  <c:v>550000</c:v>
                </c:pt>
                <c:pt idx="452">
                  <c:v>1490000</c:v>
                </c:pt>
                <c:pt idx="453">
                  <c:v>#N/A</c:v>
                </c:pt>
                <c:pt idx="454">
                  <c:v>292000</c:v>
                </c:pt>
                <c:pt idx="455">
                  <c:v>#N/A</c:v>
                </c:pt>
                <c:pt idx="456">
                  <c:v>475000</c:v>
                </c:pt>
                <c:pt idx="457">
                  <c:v>399000</c:v>
                </c:pt>
                <c:pt idx="458">
                  <c:v>520000</c:v>
                </c:pt>
                <c:pt idx="459">
                  <c:v>#N/A</c:v>
                </c:pt>
                <c:pt idx="460">
                  <c:v>820000</c:v>
                </c:pt>
                <c:pt idx="461">
                  <c:v>460000</c:v>
                </c:pt>
                <c:pt idx="462">
                  <c:v>449000</c:v>
                </c:pt>
                <c:pt idx="463">
                  <c:v>220000</c:v>
                </c:pt>
                <c:pt idx="464">
                  <c:v>575000</c:v>
                </c:pt>
                <c:pt idx="465">
                  <c:v>329000</c:v>
                </c:pt>
                <c:pt idx="466">
                  <c:v>529000</c:v>
                </c:pt>
                <c:pt idx="467">
                  <c:v>349000</c:v>
                </c:pt>
                <c:pt idx="468">
                  <c:v>485000</c:v>
                </c:pt>
                <c:pt idx="469">
                  <c:v>389000</c:v>
                </c:pt>
                <c:pt idx="470">
                  <c:v>#N/A</c:v>
                </c:pt>
                <c:pt idx="471">
                  <c:v>250000</c:v>
                </c:pt>
                <c:pt idx="472">
                  <c:v>695000</c:v>
                </c:pt>
                <c:pt idx="473">
                  <c:v>735000</c:v>
                </c:pt>
                <c:pt idx="474">
                  <c:v>760000</c:v>
                </c:pt>
                <c:pt idx="475">
                  <c:v>535000</c:v>
                </c:pt>
                <c:pt idx="476">
                  <c:v>559000</c:v>
                </c:pt>
                <c:pt idx="477">
                  <c:v>630000</c:v>
                </c:pt>
                <c:pt idx="478">
                  <c:v>#N/A</c:v>
                </c:pt>
                <c:pt idx="479">
                  <c:v>429000</c:v>
                </c:pt>
                <c:pt idx="480">
                  <c:v>#N/A</c:v>
                </c:pt>
                <c:pt idx="481">
                  <c:v>300000</c:v>
                </c:pt>
                <c:pt idx="482">
                  <c:v>300000</c:v>
                </c:pt>
                <c:pt idx="483">
                  <c:v>220000</c:v>
                </c:pt>
                <c:pt idx="484">
                  <c:v>#N/A</c:v>
                </c:pt>
                <c:pt idx="485">
                  <c:v>575000</c:v>
                </c:pt>
                <c:pt idx="486">
                  <c:v>799000</c:v>
                </c:pt>
                <c:pt idx="487">
                  <c:v>480000</c:v>
                </c:pt>
                <c:pt idx="488">
                  <c:v>549000</c:v>
                </c:pt>
                <c:pt idx="489">
                  <c:v>299000</c:v>
                </c:pt>
                <c:pt idx="490">
                  <c:v>649000</c:v>
                </c:pt>
                <c:pt idx="491">
                  <c:v>525000</c:v>
                </c:pt>
                <c:pt idx="492">
                  <c:v>380000</c:v>
                </c:pt>
                <c:pt idx="493">
                  <c:v>395000</c:v>
                </c:pt>
                <c:pt idx="494">
                  <c:v>#N/A</c:v>
                </c:pt>
                <c:pt idx="495">
                  <c:v>860000</c:v>
                </c:pt>
                <c:pt idx="496">
                  <c:v>275000</c:v>
                </c:pt>
                <c:pt idx="497">
                  <c:v>#N/A</c:v>
                </c:pt>
                <c:pt idx="498">
                  <c:v>475000</c:v>
                </c:pt>
                <c:pt idx="499">
                  <c:v>485000</c:v>
                </c:pt>
                <c:pt idx="500">
                  <c:v>675000</c:v>
                </c:pt>
                <c:pt idx="501">
                  <c:v>449000</c:v>
                </c:pt>
                <c:pt idx="502">
                  <c:v>1250000</c:v>
                </c:pt>
                <c:pt idx="503">
                  <c:v>1200000</c:v>
                </c:pt>
                <c:pt idx="504">
                  <c:v>850000</c:v>
                </c:pt>
                <c:pt idx="505">
                  <c:v>#N/A</c:v>
                </c:pt>
                <c:pt idx="506">
                  <c:v>295000</c:v>
                </c:pt>
                <c:pt idx="507">
                  <c:v>349000</c:v>
                </c:pt>
                <c:pt idx="508">
                  <c:v>#N/A</c:v>
                </c:pt>
                <c:pt idx="509">
                  <c:v>#N/A</c:v>
                </c:pt>
                <c:pt idx="510">
                  <c:v>#N/A</c:v>
                </c:pt>
                <c:pt idx="511">
                  <c:v>#N/A</c:v>
                </c:pt>
                <c:pt idx="512">
                  <c:v>735000</c:v>
                </c:pt>
                <c:pt idx="513">
                  <c:v>610000</c:v>
                </c:pt>
                <c:pt idx="514">
                  <c:v>625000</c:v>
                </c:pt>
                <c:pt idx="515">
                  <c:v>355700</c:v>
                </c:pt>
                <c:pt idx="516">
                  <c:v>355700</c:v>
                </c:pt>
                <c:pt idx="517">
                  <c:v>359000</c:v>
                </c:pt>
                <c:pt idx="518">
                  <c:v>370990</c:v>
                </c:pt>
                <c:pt idx="519">
                  <c:v>465000</c:v>
                </c:pt>
                <c:pt idx="520">
                  <c:v>325000</c:v>
                </c:pt>
                <c:pt idx="521">
                  <c:v>700000</c:v>
                </c:pt>
                <c:pt idx="522">
                  <c:v>#N/A</c:v>
                </c:pt>
                <c:pt idx="523">
                  <c:v>729000</c:v>
                </c:pt>
                <c:pt idx="524">
                  <c:v>#N/A</c:v>
                </c:pt>
                <c:pt idx="525">
                  <c:v>620000</c:v>
                </c:pt>
                <c:pt idx="526">
                  <c:v>1100000</c:v>
                </c:pt>
                <c:pt idx="527">
                  <c:v>#N/A</c:v>
                </c:pt>
                <c:pt idx="528">
                  <c:v>595000</c:v>
                </c:pt>
                <c:pt idx="529">
                  <c:v>380000</c:v>
                </c:pt>
                <c:pt idx="530">
                  <c:v>435000</c:v>
                </c:pt>
                <c:pt idx="531">
                  <c:v>465000</c:v>
                </c:pt>
                <c:pt idx="532">
                  <c:v>#N/A</c:v>
                </c:pt>
                <c:pt idx="533">
                  <c:v>859000</c:v>
                </c:pt>
                <c:pt idx="534">
                  <c:v>#N/A</c:v>
                </c:pt>
                <c:pt idx="535">
                  <c:v>800000</c:v>
                </c:pt>
                <c:pt idx="536">
                  <c:v>#N/A</c:v>
                </c:pt>
                <c:pt idx="537">
                  <c:v>450000</c:v>
                </c:pt>
                <c:pt idx="538">
                  <c:v>850000</c:v>
                </c:pt>
                <c:pt idx="539">
                  <c:v>500000</c:v>
                </c:pt>
                <c:pt idx="540">
                  <c:v>600000</c:v>
                </c:pt>
                <c:pt idx="541">
                  <c:v>#N/A</c:v>
                </c:pt>
                <c:pt idx="542">
                  <c:v>#N/A</c:v>
                </c:pt>
                <c:pt idx="543">
                  <c:v>325000</c:v>
                </c:pt>
                <c:pt idx="544">
                  <c:v>#N/A</c:v>
                </c:pt>
                <c:pt idx="545">
                  <c:v>550000</c:v>
                </c:pt>
                <c:pt idx="546">
                  <c:v>489000</c:v>
                </c:pt>
                <c:pt idx="547">
                  <c:v>209000</c:v>
                </c:pt>
                <c:pt idx="548">
                  <c:v>370000</c:v>
                </c:pt>
                <c:pt idx="549">
                  <c:v>290000</c:v>
                </c:pt>
                <c:pt idx="550">
                  <c:v>630000</c:v>
                </c:pt>
                <c:pt idx="551">
                  <c:v>269000</c:v>
                </c:pt>
                <c:pt idx="552">
                  <c:v>316000</c:v>
                </c:pt>
                <c:pt idx="553">
                  <c:v>115000</c:v>
                </c:pt>
                <c:pt idx="554">
                  <c:v>535000</c:v>
                </c:pt>
                <c:pt idx="555">
                  <c:v>#N/A</c:v>
                </c:pt>
                <c:pt idx="556">
                  <c:v>1400000</c:v>
                </c:pt>
                <c:pt idx="557">
                  <c:v>#N/A</c:v>
                </c:pt>
                <c:pt idx="558">
                  <c:v>#N/A</c:v>
                </c:pt>
                <c:pt idx="559">
                  <c:v>418000</c:v>
                </c:pt>
                <c:pt idx="560">
                  <c:v>385000</c:v>
                </c:pt>
                <c:pt idx="561">
                  <c:v>780000</c:v>
                </c:pt>
                <c:pt idx="562">
                  <c:v>460000</c:v>
                </c:pt>
                <c:pt idx="563">
                  <c:v>410000</c:v>
                </c:pt>
                <c:pt idx="564">
                  <c:v>819000</c:v>
                </c:pt>
                <c:pt idx="565">
                  <c:v>449000</c:v>
                </c:pt>
                <c:pt idx="566">
                  <c:v>#N/A</c:v>
                </c:pt>
                <c:pt idx="567">
                  <c:v>#N/A</c:v>
                </c:pt>
                <c:pt idx="568">
                  <c:v>600000</c:v>
                </c:pt>
                <c:pt idx="569">
                  <c:v>#N/A</c:v>
                </c:pt>
                <c:pt idx="570">
                  <c:v>695000</c:v>
                </c:pt>
                <c:pt idx="571">
                  <c:v>339000</c:v>
                </c:pt>
                <c:pt idx="572">
                  <c:v>#N/A</c:v>
                </c:pt>
                <c:pt idx="573">
                  <c:v>#N/A</c:v>
                </c:pt>
                <c:pt idx="574">
                  <c:v>430000</c:v>
                </c:pt>
                <c:pt idx="575">
                  <c:v>980000</c:v>
                </c:pt>
                <c:pt idx="576">
                  <c:v>1050000</c:v>
                </c:pt>
                <c:pt idx="577">
                  <c:v>#N/A</c:v>
                </c:pt>
                <c:pt idx="578">
                  <c:v>#N/A</c:v>
                </c:pt>
                <c:pt idx="579">
                  <c:v>540000</c:v>
                </c:pt>
                <c:pt idx="580">
                  <c:v>450000</c:v>
                </c:pt>
                <c:pt idx="581">
                  <c:v>#N/A</c:v>
                </c:pt>
                <c:pt idx="582">
                  <c:v>830000</c:v>
                </c:pt>
                <c:pt idx="583">
                  <c:v>#N/A</c:v>
                </c:pt>
                <c:pt idx="584">
                  <c:v>375000</c:v>
                </c:pt>
                <c:pt idx="585">
                  <c:v>#N/A</c:v>
                </c:pt>
                <c:pt idx="586">
                  <c:v>515000</c:v>
                </c:pt>
                <c:pt idx="587">
                  <c:v>#N/A</c:v>
                </c:pt>
                <c:pt idx="588">
                  <c:v>665000</c:v>
                </c:pt>
                <c:pt idx="589">
                  <c:v>345000</c:v>
                </c:pt>
                <c:pt idx="590">
                  <c:v>505000</c:v>
                </c:pt>
                <c:pt idx="591">
                  <c:v>525000</c:v>
                </c:pt>
                <c:pt idx="592">
                  <c:v>#N/A</c:v>
                </c:pt>
                <c:pt idx="593">
                  <c:v>670000</c:v>
                </c:pt>
                <c:pt idx="594">
                  <c:v>625000</c:v>
                </c:pt>
                <c:pt idx="595">
                  <c:v>450000</c:v>
                </c:pt>
                <c:pt idx="596">
                  <c:v>590000</c:v>
                </c:pt>
                <c:pt idx="597">
                  <c:v>749000</c:v>
                </c:pt>
                <c:pt idx="598">
                  <c:v>#N/A</c:v>
                </c:pt>
                <c:pt idx="599">
                  <c:v>259000</c:v>
                </c:pt>
                <c:pt idx="600">
                  <c:v>225000</c:v>
                </c:pt>
                <c:pt idx="601">
                  <c:v>548000</c:v>
                </c:pt>
                <c:pt idx="602">
                  <c:v>399000</c:v>
                </c:pt>
                <c:pt idx="603">
                  <c:v>445000</c:v>
                </c:pt>
                <c:pt idx="604">
                  <c:v>515000</c:v>
                </c:pt>
                <c:pt idx="605">
                  <c:v>349000</c:v>
                </c:pt>
                <c:pt idx="606">
                  <c:v>420000</c:v>
                </c:pt>
                <c:pt idx="607">
                  <c:v>950000</c:v>
                </c:pt>
                <c:pt idx="608">
                  <c:v>#N/A</c:v>
                </c:pt>
                <c:pt idx="609">
                  <c:v>646000</c:v>
                </c:pt>
                <c:pt idx="610">
                  <c:v>485000</c:v>
                </c:pt>
                <c:pt idx="611">
                  <c:v>510000</c:v>
                </c:pt>
                <c:pt idx="612">
                  <c:v>220000</c:v>
                </c:pt>
                <c:pt idx="613">
                  <c:v>390000</c:v>
                </c:pt>
                <c:pt idx="614">
                  <c:v>#N/A</c:v>
                </c:pt>
                <c:pt idx="615">
                  <c:v>#N/A</c:v>
                </c:pt>
                <c:pt idx="616">
                  <c:v>559000</c:v>
                </c:pt>
                <c:pt idx="617">
                  <c:v>495000</c:v>
                </c:pt>
                <c:pt idx="618">
                  <c:v>525000</c:v>
                </c:pt>
                <c:pt idx="619">
                  <c:v>320000</c:v>
                </c:pt>
                <c:pt idx="620">
                  <c:v>475000</c:v>
                </c:pt>
                <c:pt idx="621">
                  <c:v>#N/A</c:v>
                </c:pt>
                <c:pt idx="622">
                  <c:v>555000</c:v>
                </c:pt>
                <c:pt idx="623">
                  <c:v>459000</c:v>
                </c:pt>
                <c:pt idx="624">
                  <c:v>#N/A</c:v>
                </c:pt>
                <c:pt idx="625">
                  <c:v>279000</c:v>
                </c:pt>
                <c:pt idx="626">
                  <c:v>#N/A</c:v>
                </c:pt>
                <c:pt idx="627">
                  <c:v>530000</c:v>
                </c:pt>
                <c:pt idx="628">
                  <c:v>289000</c:v>
                </c:pt>
                <c:pt idx="629">
                  <c:v>530000</c:v>
                </c:pt>
                <c:pt idx="630">
                  <c:v>490000</c:v>
                </c:pt>
                <c:pt idx="631">
                  <c:v>#N/A</c:v>
                </c:pt>
                <c:pt idx="632">
                  <c:v>449000</c:v>
                </c:pt>
                <c:pt idx="633">
                  <c:v>429000</c:v>
                </c:pt>
                <c:pt idx="634">
                  <c:v>399000</c:v>
                </c:pt>
                <c:pt idx="635">
                  <c:v>389000</c:v>
                </c:pt>
                <c:pt idx="636">
                  <c:v>575000</c:v>
                </c:pt>
                <c:pt idx="637">
                  <c:v>589500</c:v>
                </c:pt>
                <c:pt idx="638">
                  <c:v>600000</c:v>
                </c:pt>
                <c:pt idx="639">
                  <c:v>485000</c:v>
                </c:pt>
                <c:pt idx="640">
                  <c:v>#N/A</c:v>
                </c:pt>
                <c:pt idx="641">
                  <c:v>#N/A</c:v>
                </c:pt>
                <c:pt idx="642">
                  <c:v>#N/A</c:v>
                </c:pt>
                <c:pt idx="643">
                  <c:v>#N/A</c:v>
                </c:pt>
                <c:pt idx="644">
                  <c:v>850000</c:v>
                </c:pt>
                <c:pt idx="645">
                  <c:v>#N/A</c:v>
                </c:pt>
                <c:pt idx="646">
                  <c:v>#N/A</c:v>
                </c:pt>
                <c:pt idx="647">
                  <c:v>165000</c:v>
                </c:pt>
                <c:pt idx="648">
                  <c:v>355000</c:v>
                </c:pt>
                <c:pt idx="649">
                  <c:v>399000</c:v>
                </c:pt>
                <c:pt idx="650">
                  <c:v>565000</c:v>
                </c:pt>
                <c:pt idx="651">
                  <c:v>#N/A</c:v>
                </c:pt>
                <c:pt idx="652">
                  <c:v>330000</c:v>
                </c:pt>
                <c:pt idx="653">
                  <c:v>440000</c:v>
                </c:pt>
                <c:pt idx="654">
                  <c:v>650000</c:v>
                </c:pt>
                <c:pt idx="655">
                  <c:v>399000</c:v>
                </c:pt>
                <c:pt idx="656">
                  <c:v>479000</c:v>
                </c:pt>
                <c:pt idx="657">
                  <c:v>469000</c:v>
                </c:pt>
                <c:pt idx="658">
                  <c:v>410000</c:v>
                </c:pt>
                <c:pt idx="659">
                  <c:v>#N/A</c:v>
                </c:pt>
                <c:pt idx="660">
                  <c:v>620000</c:v>
                </c:pt>
                <c:pt idx="661">
                  <c:v>1200000</c:v>
                </c:pt>
                <c:pt idx="662">
                  <c:v>775000</c:v>
                </c:pt>
                <c:pt idx="663">
                  <c:v>#N/A</c:v>
                </c:pt>
                <c:pt idx="664">
                  <c:v>580000</c:v>
                </c:pt>
                <c:pt idx="665">
                  <c:v>329000</c:v>
                </c:pt>
                <c:pt idx="666">
                  <c:v>#N/A</c:v>
                </c:pt>
                <c:pt idx="667">
                  <c:v>1200000</c:v>
                </c:pt>
                <c:pt idx="668">
                  <c:v>660000</c:v>
                </c:pt>
                <c:pt idx="669">
                  <c:v>649000</c:v>
                </c:pt>
                <c:pt idx="670">
                  <c:v>899000</c:v>
                </c:pt>
                <c:pt idx="671">
                  <c:v>1100000</c:v>
                </c:pt>
                <c:pt idx="672">
                  <c:v>420000</c:v>
                </c:pt>
                <c:pt idx="673">
                  <c:v>335000</c:v>
                </c:pt>
                <c:pt idx="674">
                  <c:v>799000</c:v>
                </c:pt>
                <c:pt idx="675">
                  <c:v>#N/A</c:v>
                </c:pt>
                <c:pt idx="676">
                  <c:v>#N/A</c:v>
                </c:pt>
                <c:pt idx="677">
                  <c:v>639000</c:v>
                </c:pt>
                <c:pt idx="678">
                  <c:v>499000</c:v>
                </c:pt>
                <c:pt idx="679">
                  <c:v>1800000</c:v>
                </c:pt>
                <c:pt idx="680">
                  <c:v>499000</c:v>
                </c:pt>
                <c:pt idx="681">
                  <c:v>#N/A</c:v>
                </c:pt>
                <c:pt idx="682">
                  <c:v>400000</c:v>
                </c:pt>
                <c:pt idx="683">
                  <c:v>279000</c:v>
                </c:pt>
                <c:pt idx="684">
                  <c:v>695000</c:v>
                </c:pt>
                <c:pt idx="685">
                  <c:v>900000</c:v>
                </c:pt>
                <c:pt idx="686">
                  <c:v>575000</c:v>
                </c:pt>
                <c:pt idx="687">
                  <c:v>380000</c:v>
                </c:pt>
                <c:pt idx="688">
                  <c:v>345000</c:v>
                </c:pt>
                <c:pt idx="689">
                  <c:v>#N/A</c:v>
                </c:pt>
                <c:pt idx="690">
                  <c:v>859000</c:v>
                </c:pt>
                <c:pt idx="691">
                  <c:v>740000</c:v>
                </c:pt>
                <c:pt idx="692">
                  <c:v>569000</c:v>
                </c:pt>
                <c:pt idx="693">
                  <c:v>490000</c:v>
                </c:pt>
                <c:pt idx="694">
                  <c:v>600000</c:v>
                </c:pt>
                <c:pt idx="695">
                  <c:v>700000</c:v>
                </c:pt>
                <c:pt idx="696">
                  <c:v>290000</c:v>
                </c:pt>
                <c:pt idx="697">
                  <c:v>599000</c:v>
                </c:pt>
                <c:pt idx="698">
                  <c:v>800000</c:v>
                </c:pt>
                <c:pt idx="699">
                  <c:v>720000</c:v>
                </c:pt>
                <c:pt idx="700">
                  <c:v>600000</c:v>
                </c:pt>
                <c:pt idx="701">
                  <c:v>430000</c:v>
                </c:pt>
                <c:pt idx="702">
                  <c:v>#N/A</c:v>
                </c:pt>
                <c:pt idx="703">
                  <c:v>#N/A</c:v>
                </c:pt>
                <c:pt idx="704">
                  <c:v>#N/A</c:v>
                </c:pt>
                <c:pt idx="705">
                  <c:v>#N/A</c:v>
                </c:pt>
                <c:pt idx="706">
                  <c:v>#N/A</c:v>
                </c:pt>
                <c:pt idx="707">
                  <c:v>330000</c:v>
                </c:pt>
                <c:pt idx="708">
                  <c:v>#N/A</c:v>
                </c:pt>
                <c:pt idx="709">
                  <c:v>580000</c:v>
                </c:pt>
                <c:pt idx="710">
                  <c:v>400000</c:v>
                </c:pt>
                <c:pt idx="711">
                  <c:v>849000</c:v>
                </c:pt>
                <c:pt idx="712">
                  <c:v>225000</c:v>
                </c:pt>
                <c:pt idx="713">
                  <c:v>250000</c:v>
                </c:pt>
                <c:pt idx="714">
                  <c:v>387000</c:v>
                </c:pt>
                <c:pt idx="715">
                  <c:v>210000</c:v>
                </c:pt>
                <c:pt idx="716">
                  <c:v>599000</c:v>
                </c:pt>
                <c:pt idx="717">
                  <c:v>299000</c:v>
                </c:pt>
                <c:pt idx="718">
                  <c:v>#N/A</c:v>
                </c:pt>
                <c:pt idx="719">
                  <c:v>475000</c:v>
                </c:pt>
                <c:pt idx="720">
                  <c:v>679000</c:v>
                </c:pt>
                <c:pt idx="721">
                  <c:v>560000</c:v>
                </c:pt>
                <c:pt idx="722">
                  <c:v>475000</c:v>
                </c:pt>
                <c:pt idx="723">
                  <c:v>319000</c:v>
                </c:pt>
                <c:pt idx="724">
                  <c:v>520000</c:v>
                </c:pt>
                <c:pt idx="725">
                  <c:v>639000</c:v>
                </c:pt>
                <c:pt idx="726">
                  <c:v>750000</c:v>
                </c:pt>
                <c:pt idx="727">
                  <c:v>334000</c:v>
                </c:pt>
                <c:pt idx="728">
                  <c:v>#N/A</c:v>
                </c:pt>
                <c:pt idx="729">
                  <c:v>#N/A</c:v>
                </c:pt>
                <c:pt idx="730">
                  <c:v>#N/A</c:v>
                </c:pt>
                <c:pt idx="731">
                  <c:v>439000</c:v>
                </c:pt>
                <c:pt idx="732">
                  <c:v>550000</c:v>
                </c:pt>
                <c:pt idx="733">
                  <c:v>580000</c:v>
                </c:pt>
                <c:pt idx="734">
                  <c:v>580000</c:v>
                </c:pt>
                <c:pt idx="735">
                  <c:v>375000</c:v>
                </c:pt>
                <c:pt idx="736">
                  <c:v>495000</c:v>
                </c:pt>
                <c:pt idx="737">
                  <c:v>545000</c:v>
                </c:pt>
                <c:pt idx="738">
                  <c:v>429000</c:v>
                </c:pt>
                <c:pt idx="739">
                  <c:v>1090000</c:v>
                </c:pt>
                <c:pt idx="740">
                  <c:v>550000</c:v>
                </c:pt>
                <c:pt idx="741">
                  <c:v>480000</c:v>
                </c:pt>
                <c:pt idx="742">
                  <c:v>489000</c:v>
                </c:pt>
                <c:pt idx="743">
                  <c:v>599000</c:v>
                </c:pt>
                <c:pt idx="744">
                  <c:v>489000</c:v>
                </c:pt>
                <c:pt idx="745">
                  <c:v>550000</c:v>
                </c:pt>
                <c:pt idx="746">
                  <c:v>#N/A</c:v>
                </c:pt>
                <c:pt idx="747">
                  <c:v>700000</c:v>
                </c:pt>
                <c:pt idx="748">
                  <c:v>620000</c:v>
                </c:pt>
                <c:pt idx="749">
                  <c:v>399000</c:v>
                </c:pt>
                <c:pt idx="750">
                  <c:v>485000</c:v>
                </c:pt>
                <c:pt idx="751">
                  <c:v>#N/A</c:v>
                </c:pt>
                <c:pt idx="752">
                  <c:v>620000</c:v>
                </c:pt>
                <c:pt idx="753">
                  <c:v>390000</c:v>
                </c:pt>
                <c:pt idx="754">
                  <c:v>620000</c:v>
                </c:pt>
                <c:pt idx="755">
                  <c:v>320000</c:v>
                </c:pt>
                <c:pt idx="756">
                  <c:v>195000</c:v>
                </c:pt>
                <c:pt idx="757">
                  <c:v>435000</c:v>
                </c:pt>
                <c:pt idx="758">
                  <c:v>895000</c:v>
                </c:pt>
                <c:pt idx="759">
                  <c:v>505000</c:v>
                </c:pt>
                <c:pt idx="760">
                  <c:v>719000</c:v>
                </c:pt>
                <c:pt idx="761">
                  <c:v>470000</c:v>
                </c:pt>
                <c:pt idx="762">
                  <c:v>149000</c:v>
                </c:pt>
                <c:pt idx="763">
                  <c:v>480000</c:v>
                </c:pt>
                <c:pt idx="764">
                  <c:v>789000</c:v>
                </c:pt>
                <c:pt idx="765">
                  <c:v>325000</c:v>
                </c:pt>
                <c:pt idx="766">
                  <c:v>495000</c:v>
                </c:pt>
                <c:pt idx="767">
                  <c:v>539000</c:v>
                </c:pt>
                <c:pt idx="768">
                  <c:v>457000</c:v>
                </c:pt>
                <c:pt idx="769">
                  <c:v>350000</c:v>
                </c:pt>
                <c:pt idx="770">
                  <c:v>600000</c:v>
                </c:pt>
                <c:pt idx="771">
                  <c:v>510000</c:v>
                </c:pt>
                <c:pt idx="772">
                  <c:v>180000</c:v>
                </c:pt>
                <c:pt idx="773">
                  <c:v>600000</c:v>
                </c:pt>
                <c:pt idx="774">
                  <c:v>489000</c:v>
                </c:pt>
                <c:pt idx="775">
                  <c:v>499000</c:v>
                </c:pt>
                <c:pt idx="776">
                  <c:v>650000</c:v>
                </c:pt>
                <c:pt idx="777">
                  <c:v>#N/A</c:v>
                </c:pt>
                <c:pt idx="778">
                  <c:v>420000</c:v>
                </c:pt>
                <c:pt idx="779">
                  <c:v>#N/A</c:v>
                </c:pt>
                <c:pt idx="780">
                  <c:v>830000</c:v>
                </c:pt>
                <c:pt idx="781">
                  <c:v>400000</c:v>
                </c:pt>
                <c:pt idx="782">
                  <c:v>#N/A</c:v>
                </c:pt>
                <c:pt idx="783">
                  <c:v>450000</c:v>
                </c:pt>
                <c:pt idx="784">
                  <c:v>#N/A</c:v>
                </c:pt>
                <c:pt idx="785">
                  <c:v>380000</c:v>
                </c:pt>
                <c:pt idx="786">
                  <c:v>299000</c:v>
                </c:pt>
                <c:pt idx="787">
                  <c:v>635000</c:v>
                </c:pt>
                <c:pt idx="788">
                  <c:v>1050000</c:v>
                </c:pt>
                <c:pt idx="789">
                  <c:v>#N/A</c:v>
                </c:pt>
                <c:pt idx="790">
                  <c:v>199000</c:v>
                </c:pt>
                <c:pt idx="791">
                  <c:v>570000</c:v>
                </c:pt>
                <c:pt idx="792">
                  <c:v>#N/A</c:v>
                </c:pt>
                <c:pt idx="793">
                  <c:v>899000</c:v>
                </c:pt>
                <c:pt idx="794">
                  <c:v>419000</c:v>
                </c:pt>
                <c:pt idx="795">
                  <c:v>145000</c:v>
                </c:pt>
                <c:pt idx="796">
                  <c:v>#N/A</c:v>
                </c:pt>
                <c:pt idx="797">
                  <c:v>289000</c:v>
                </c:pt>
                <c:pt idx="798">
                  <c:v>499000</c:v>
                </c:pt>
                <c:pt idx="799">
                  <c:v>595000</c:v>
                </c:pt>
                <c:pt idx="800">
                  <c:v>499000</c:v>
                </c:pt>
                <c:pt idx="801">
                  <c:v>399000</c:v>
                </c:pt>
                <c:pt idx="802">
                  <c:v>#N/A</c:v>
                </c:pt>
                <c:pt idx="803">
                  <c:v>215000</c:v>
                </c:pt>
                <c:pt idx="804">
                  <c:v>480000</c:v>
                </c:pt>
                <c:pt idx="805">
                  <c:v>339000</c:v>
                </c:pt>
                <c:pt idx="806">
                  <c:v>340000</c:v>
                </c:pt>
                <c:pt idx="807">
                  <c:v>490000</c:v>
                </c:pt>
                <c:pt idx="808">
                  <c:v>500000</c:v>
                </c:pt>
                <c:pt idx="809">
                  <c:v>375000</c:v>
                </c:pt>
                <c:pt idx="810">
                  <c:v>462500</c:v>
                </c:pt>
                <c:pt idx="811">
                  <c:v>#N/A</c:v>
                </c:pt>
                <c:pt idx="812">
                  <c:v>410000</c:v>
                </c:pt>
                <c:pt idx="813">
                  <c:v>550000</c:v>
                </c:pt>
                <c:pt idx="814">
                  <c:v>430000</c:v>
                </c:pt>
                <c:pt idx="815">
                  <c:v>320000</c:v>
                </c:pt>
                <c:pt idx="816">
                  <c:v>450000</c:v>
                </c:pt>
                <c:pt idx="817">
                  <c:v>430000</c:v>
                </c:pt>
                <c:pt idx="818">
                  <c:v>865000</c:v>
                </c:pt>
                <c:pt idx="819">
                  <c:v>740000</c:v>
                </c:pt>
                <c:pt idx="820">
                  <c:v>895000</c:v>
                </c:pt>
                <c:pt idx="821">
                  <c:v>255000</c:v>
                </c:pt>
                <c:pt idx="822">
                  <c:v>775000</c:v>
                </c:pt>
                <c:pt idx="823">
                  <c:v>400000</c:v>
                </c:pt>
                <c:pt idx="824">
                  <c:v>400000</c:v>
                </c:pt>
                <c:pt idx="825">
                  <c:v>449000</c:v>
                </c:pt>
                <c:pt idx="826">
                  <c:v>780000</c:v>
                </c:pt>
                <c:pt idx="827">
                  <c:v>1200000</c:v>
                </c:pt>
                <c:pt idx="828">
                  <c:v>369000</c:v>
                </c:pt>
                <c:pt idx="829">
                  <c:v>#N/A</c:v>
                </c:pt>
                <c:pt idx="830">
                  <c:v>260000</c:v>
                </c:pt>
                <c:pt idx="831">
                  <c:v>525000</c:v>
                </c:pt>
                <c:pt idx="832">
                  <c:v>765000</c:v>
                </c:pt>
                <c:pt idx="833">
                  <c:v>#N/A</c:v>
                </c:pt>
                <c:pt idx="834">
                  <c:v>350000</c:v>
                </c:pt>
                <c:pt idx="835">
                  <c:v>549000</c:v>
                </c:pt>
                <c:pt idx="836">
                  <c:v>#N/A</c:v>
                </c:pt>
                <c:pt idx="837">
                  <c:v>539000</c:v>
                </c:pt>
                <c:pt idx="838">
                  <c:v>#N/A</c:v>
                </c:pt>
                <c:pt idx="839">
                  <c:v>#N/A</c:v>
                </c:pt>
                <c:pt idx="840">
                  <c:v>#N/A</c:v>
                </c:pt>
                <c:pt idx="841">
                  <c:v>490000</c:v>
                </c:pt>
                <c:pt idx="842">
                  <c:v>#N/A</c:v>
                </c:pt>
                <c:pt idx="843">
                  <c:v>550000</c:v>
                </c:pt>
                <c:pt idx="844">
                  <c:v>480000</c:v>
                </c:pt>
                <c:pt idx="845">
                  <c:v>289000</c:v>
                </c:pt>
                <c:pt idx="846">
                  <c:v>#N/A</c:v>
                </c:pt>
                <c:pt idx="847">
                  <c:v>209000</c:v>
                </c:pt>
                <c:pt idx="848">
                  <c:v>849000</c:v>
                </c:pt>
                <c:pt idx="849">
                  <c:v>770000</c:v>
                </c:pt>
                <c:pt idx="850">
                  <c:v>525000</c:v>
                </c:pt>
                <c:pt idx="851">
                  <c:v>#N/A</c:v>
                </c:pt>
                <c:pt idx="852">
                  <c:v>420000</c:v>
                </c:pt>
                <c:pt idx="853">
                  <c:v>#N/A</c:v>
                </c:pt>
                <c:pt idx="854">
                  <c:v>510000</c:v>
                </c:pt>
                <c:pt idx="855">
                  <c:v>#N/A</c:v>
                </c:pt>
                <c:pt idx="856">
                  <c:v>570000</c:v>
                </c:pt>
                <c:pt idx="857">
                  <c:v>549000</c:v>
                </c:pt>
                <c:pt idx="858">
                  <c:v>730000</c:v>
                </c:pt>
                <c:pt idx="859">
                  <c:v>590000</c:v>
                </c:pt>
                <c:pt idx="860">
                  <c:v>#N/A</c:v>
                </c:pt>
                <c:pt idx="861">
                  <c:v>575000</c:v>
                </c:pt>
                <c:pt idx="862">
                  <c:v>350000</c:v>
                </c:pt>
                <c:pt idx="863">
                  <c:v>500000</c:v>
                </c:pt>
                <c:pt idx="864">
                  <c:v>535000</c:v>
                </c:pt>
                <c:pt idx="865">
                  <c:v>325000</c:v>
                </c:pt>
                <c:pt idx="866">
                  <c:v>#N/A</c:v>
                </c:pt>
                <c:pt idx="867">
                  <c:v>335000</c:v>
                </c:pt>
                <c:pt idx="868">
                  <c:v>#N/A</c:v>
                </c:pt>
                <c:pt idx="869">
                  <c:v>780000</c:v>
                </c:pt>
                <c:pt idx="870">
                  <c:v>850000</c:v>
                </c:pt>
                <c:pt idx="871">
                  <c:v>750000</c:v>
                </c:pt>
                <c:pt idx="872">
                  <c:v>510000</c:v>
                </c:pt>
                <c:pt idx="873">
                  <c:v>560000</c:v>
                </c:pt>
                <c:pt idx="874">
                  <c:v>#N/A</c:v>
                </c:pt>
                <c:pt idx="875">
                  <c:v>440000</c:v>
                </c:pt>
                <c:pt idx="876">
                  <c:v>295000</c:v>
                </c:pt>
                <c:pt idx="877">
                  <c:v>610000</c:v>
                </c:pt>
                <c:pt idx="878">
                  <c:v>370000</c:v>
                </c:pt>
                <c:pt idx="879">
                  <c:v>359000</c:v>
                </c:pt>
                <c:pt idx="880">
                  <c:v>#N/A</c:v>
                </c:pt>
                <c:pt idx="881">
                  <c:v>#N/A</c:v>
                </c:pt>
                <c:pt idx="882">
                  <c:v>#N/A</c:v>
                </c:pt>
                <c:pt idx="883">
                  <c:v>#N/A</c:v>
                </c:pt>
                <c:pt idx="884">
                  <c:v>595000</c:v>
                </c:pt>
                <c:pt idx="885">
                  <c:v>#N/A</c:v>
                </c:pt>
                <c:pt idx="886">
                  <c:v>1300000</c:v>
                </c:pt>
                <c:pt idx="887">
                  <c:v>277500</c:v>
                </c:pt>
                <c:pt idx="888">
                  <c:v>#N/A</c:v>
                </c:pt>
                <c:pt idx="889">
                  <c:v>#N/A</c:v>
                </c:pt>
                <c:pt idx="890">
                  <c:v>#N/A</c:v>
                </c:pt>
                <c:pt idx="891">
                  <c:v>#N/A</c:v>
                </c:pt>
                <c:pt idx="892">
                  <c:v>650000</c:v>
                </c:pt>
                <c:pt idx="893">
                  <c:v>200000</c:v>
                </c:pt>
                <c:pt idx="894">
                  <c:v>385000</c:v>
                </c:pt>
                <c:pt idx="895">
                  <c:v>500000</c:v>
                </c:pt>
                <c:pt idx="896">
                  <c:v>570000</c:v>
                </c:pt>
                <c:pt idx="897">
                  <c:v>625000</c:v>
                </c:pt>
                <c:pt idx="898">
                  <c:v>520000</c:v>
                </c:pt>
                <c:pt idx="899">
                  <c:v>500000</c:v>
                </c:pt>
                <c:pt idx="900">
                  <c:v>345000</c:v>
                </c:pt>
                <c:pt idx="901">
                  <c:v>475000</c:v>
                </c:pt>
                <c:pt idx="902">
                  <c:v>360000</c:v>
                </c:pt>
                <c:pt idx="903">
                  <c:v>399000</c:v>
                </c:pt>
                <c:pt idx="904">
                  <c:v>1100000</c:v>
                </c:pt>
                <c:pt idx="905">
                  <c:v>580000</c:v>
                </c:pt>
                <c:pt idx="906">
                  <c:v>409000</c:v>
                </c:pt>
                <c:pt idx="907">
                  <c:v>470000</c:v>
                </c:pt>
                <c:pt idx="908">
                  <c:v>283000</c:v>
                </c:pt>
                <c:pt idx="909">
                  <c:v>#N/A</c:v>
                </c:pt>
                <c:pt idx="910">
                  <c:v>699000</c:v>
                </c:pt>
                <c:pt idx="911">
                  <c:v>#N/A</c:v>
                </c:pt>
                <c:pt idx="912">
                  <c:v>390000</c:v>
                </c:pt>
                <c:pt idx="913">
                  <c:v>615000</c:v>
                </c:pt>
                <c:pt idx="914">
                  <c:v>645000</c:v>
                </c:pt>
                <c:pt idx="915">
                  <c:v>599000</c:v>
                </c:pt>
                <c:pt idx="916">
                  <c:v>#N/A</c:v>
                </c:pt>
                <c:pt idx="917">
                  <c:v>615000</c:v>
                </c:pt>
                <c:pt idx="918">
                  <c:v>370000</c:v>
                </c:pt>
                <c:pt idx="919">
                  <c:v>515000</c:v>
                </c:pt>
                <c:pt idx="920">
                  <c:v>675000</c:v>
                </c:pt>
                <c:pt idx="921">
                  <c:v>289000</c:v>
                </c:pt>
                <c:pt idx="922">
                  <c:v>480000</c:v>
                </c:pt>
                <c:pt idx="923">
                  <c:v>500000</c:v>
                </c:pt>
                <c:pt idx="924">
                  <c:v>#N/A</c:v>
                </c:pt>
                <c:pt idx="925">
                  <c:v>299000</c:v>
                </c:pt>
                <c:pt idx="926">
                  <c:v>615000</c:v>
                </c:pt>
                <c:pt idx="927">
                  <c:v>#N/A</c:v>
                </c:pt>
                <c:pt idx="928">
                  <c:v>260000</c:v>
                </c:pt>
                <c:pt idx="929">
                  <c:v>675000</c:v>
                </c:pt>
                <c:pt idx="930">
                  <c:v>515000</c:v>
                </c:pt>
                <c:pt idx="931">
                  <c:v>#N/A</c:v>
                </c:pt>
                <c:pt idx="932">
                  <c:v>545000</c:v>
                </c:pt>
                <c:pt idx="933">
                  <c:v>#N/A</c:v>
                </c:pt>
                <c:pt idx="934">
                  <c:v>470000</c:v>
                </c:pt>
                <c:pt idx="935">
                  <c:v>539000</c:v>
                </c:pt>
                <c:pt idx="936">
                  <c:v>475000</c:v>
                </c:pt>
                <c:pt idx="937">
                  <c:v>#N/A</c:v>
                </c:pt>
                <c:pt idx="938">
                  <c:v>360000</c:v>
                </c:pt>
                <c:pt idx="939">
                  <c:v>449000</c:v>
                </c:pt>
                <c:pt idx="940">
                  <c:v>479000</c:v>
                </c:pt>
                <c:pt idx="941">
                  <c:v>370000</c:v>
                </c:pt>
                <c:pt idx="942">
                  <c:v>519000</c:v>
                </c:pt>
                <c:pt idx="943">
                  <c:v>540000</c:v>
                </c:pt>
                <c:pt idx="944">
                  <c:v>219000</c:v>
                </c:pt>
                <c:pt idx="945">
                  <c:v>385000</c:v>
                </c:pt>
                <c:pt idx="946">
                  <c:v>700000</c:v>
                </c:pt>
                <c:pt idx="947">
                  <c:v>499000</c:v>
                </c:pt>
                <c:pt idx="948">
                  <c:v>1200000</c:v>
                </c:pt>
                <c:pt idx="949">
                  <c:v>#N/A</c:v>
                </c:pt>
                <c:pt idx="950">
                  <c:v>539000</c:v>
                </c:pt>
                <c:pt idx="951">
                  <c:v>600000</c:v>
                </c:pt>
                <c:pt idx="952">
                  <c:v>235000</c:v>
                </c:pt>
                <c:pt idx="953">
                  <c:v>499000</c:v>
                </c:pt>
                <c:pt idx="954">
                  <c:v>1150000</c:v>
                </c:pt>
                <c:pt idx="955">
                  <c:v>699000</c:v>
                </c:pt>
                <c:pt idx="956">
                  <c:v>395000</c:v>
                </c:pt>
                <c:pt idx="957">
                  <c:v>645000</c:v>
                </c:pt>
                <c:pt idx="958">
                  <c:v>269000</c:v>
                </c:pt>
                <c:pt idx="959">
                  <c:v>3990000</c:v>
                </c:pt>
                <c:pt idx="960">
                  <c:v>419000</c:v>
                </c:pt>
                <c:pt idx="961">
                  <c:v>380000</c:v>
                </c:pt>
                <c:pt idx="962">
                  <c:v>430000</c:v>
                </c:pt>
                <c:pt idx="963">
                  <c:v>244000</c:v>
                </c:pt>
                <c:pt idx="964">
                  <c:v>599000</c:v>
                </c:pt>
                <c:pt idx="965">
                  <c:v>480000</c:v>
                </c:pt>
                <c:pt idx="966">
                  <c:v>560000</c:v>
                </c:pt>
                <c:pt idx="967">
                  <c:v>315000</c:v>
                </c:pt>
                <c:pt idx="968">
                  <c:v>585000</c:v>
                </c:pt>
                <c:pt idx="969">
                  <c:v>1550000</c:v>
                </c:pt>
                <c:pt idx="970">
                  <c:v>450000</c:v>
                </c:pt>
                <c:pt idx="971">
                  <c:v>#N/A</c:v>
                </c:pt>
                <c:pt idx="972">
                  <c:v>630000</c:v>
                </c:pt>
                <c:pt idx="973">
                  <c:v>300000</c:v>
                </c:pt>
                <c:pt idx="974">
                  <c:v>685000</c:v>
                </c:pt>
                <c:pt idx="975">
                  <c:v>#N/A</c:v>
                </c:pt>
                <c:pt idx="976">
                  <c:v>469000</c:v>
                </c:pt>
                <c:pt idx="977">
                  <c:v>#N/A</c:v>
                </c:pt>
                <c:pt idx="978">
                  <c:v>439000</c:v>
                </c:pt>
                <c:pt idx="979">
                  <c:v>299000</c:v>
                </c:pt>
                <c:pt idx="980">
                  <c:v>380000</c:v>
                </c:pt>
                <c:pt idx="981">
                  <c:v>#N/A</c:v>
                </c:pt>
                <c:pt idx="982">
                  <c:v>339000</c:v>
                </c:pt>
                <c:pt idx="983">
                  <c:v>275000</c:v>
                </c:pt>
                <c:pt idx="984">
                  <c:v>425000</c:v>
                </c:pt>
                <c:pt idx="985">
                  <c:v>370000</c:v>
                </c:pt>
                <c:pt idx="986">
                  <c:v>415000</c:v>
                </c:pt>
                <c:pt idx="987">
                  <c:v>550000</c:v>
                </c:pt>
                <c:pt idx="988">
                  <c:v>1070000</c:v>
                </c:pt>
                <c:pt idx="989">
                  <c:v>740000</c:v>
                </c:pt>
                <c:pt idx="990">
                  <c:v>#N/A</c:v>
                </c:pt>
                <c:pt idx="991">
                  <c:v>270000</c:v>
                </c:pt>
                <c:pt idx="992">
                  <c:v>390000</c:v>
                </c:pt>
                <c:pt idx="993">
                  <c:v>495000</c:v>
                </c:pt>
                <c:pt idx="994">
                  <c:v>#N/A</c:v>
                </c:pt>
                <c:pt idx="995">
                  <c:v>#N/A</c:v>
                </c:pt>
                <c:pt idx="996">
                  <c:v>601000</c:v>
                </c:pt>
                <c:pt idx="997">
                  <c:v>655000</c:v>
                </c:pt>
                <c:pt idx="998">
                  <c:v>675000</c:v>
                </c:pt>
                <c:pt idx="999">
                  <c:v>399000</c:v>
                </c:pt>
              </c:numCache>
            </c:numRef>
          </c:yVal>
          <c:smooth val="0"/>
          <c:extLst>
            <c:ext xmlns:c16="http://schemas.microsoft.com/office/drawing/2014/chart" uri="{C3380CC4-5D6E-409C-BE32-E72D297353CC}">
              <c16:uniqueId val="{00000001-4BBE-4765-8098-21AC9A6E2626}"/>
            </c:ext>
          </c:extLst>
        </c:ser>
        <c:ser>
          <c:idx val="0"/>
          <c:order val="1"/>
          <c:tx>
            <c:v>bedroom</c:v>
          </c:tx>
          <c:spPr>
            <a:ln w="25400" cap="flat" cmpd="sng" algn="ctr">
              <a:noFill/>
              <a:prstDash val="sysDot"/>
              <a:round/>
            </a:ln>
            <a:effectLst/>
          </c:spPr>
          <c:marker>
            <c:symbol val="circle"/>
            <c:size val="5"/>
            <c:spPr>
              <a:solidFill>
                <a:schemeClr val="accent2">
                  <a:lumMod val="60000"/>
                  <a:lumOff val="40000"/>
                  <a:alpha val="27000"/>
                </a:schemeClr>
              </a:solidFill>
              <a:ln w="9525" cap="flat" cmpd="sng" algn="ctr">
                <a:solidFill>
                  <a:schemeClr val="accent2">
                    <a:lumMod val="75000"/>
                  </a:schemeClr>
                </a:solidFill>
                <a:round/>
              </a:ln>
              <a:effectLst/>
            </c:spPr>
          </c:marker>
          <c:trendline>
            <c:spPr>
              <a:ln w="15875" cap="rnd">
                <a:solidFill>
                  <a:schemeClr val="accent2"/>
                </a:solidFill>
              </a:ln>
              <a:effectLst/>
            </c:spPr>
            <c:trendlineType val="linear"/>
            <c:dispRSqr val="0"/>
            <c:dispEq val="0"/>
          </c:trendline>
          <c:xVal>
            <c:numRef>
              <c:f>Cleaned!$S$6:$S$1005</c:f>
              <c:numCache>
                <c:formatCode>General</c:formatCode>
                <c:ptCount val="1000"/>
                <c:pt idx="0">
                  <c:v>2</c:v>
                </c:pt>
                <c:pt idx="1">
                  <c:v>3</c:v>
                </c:pt>
                <c:pt idx="2">
                  <c:v>2</c:v>
                </c:pt>
                <c:pt idx="3">
                  <c:v>1</c:v>
                </c:pt>
                <c:pt idx="4">
                  <c:v>3</c:v>
                </c:pt>
                <c:pt idx="5">
                  <c:v>3</c:v>
                </c:pt>
                <c:pt idx="6">
                  <c:v>3</c:v>
                </c:pt>
                <c:pt idx="7">
                  <c:v>2</c:v>
                </c:pt>
                <c:pt idx="8">
                  <c:v>2</c:v>
                </c:pt>
                <c:pt idx="9">
                  <c:v>2</c:v>
                </c:pt>
                <c:pt idx="10">
                  <c:v>1</c:v>
                </c:pt>
                <c:pt idx="11">
                  <c:v>3</c:v>
                </c:pt>
                <c:pt idx="12">
                  <c:v>2</c:v>
                </c:pt>
                <c:pt idx="13">
                  <c:v>3</c:v>
                </c:pt>
                <c:pt idx="14">
                  <c:v>3</c:v>
                </c:pt>
                <c:pt idx="15">
                  <c:v>2</c:v>
                </c:pt>
                <c:pt idx="16">
                  <c:v>1</c:v>
                </c:pt>
                <c:pt idx="17">
                  <c:v>1</c:v>
                </c:pt>
                <c:pt idx="18">
                  <c:v>1</c:v>
                </c:pt>
                <c:pt idx="19">
                  <c:v>2</c:v>
                </c:pt>
                <c:pt idx="20">
                  <c:v>3</c:v>
                </c:pt>
                <c:pt idx="21">
                  <c:v>2</c:v>
                </c:pt>
                <c:pt idx="22">
                  <c:v>2</c:v>
                </c:pt>
                <c:pt idx="23">
                  <c:v>1</c:v>
                </c:pt>
                <c:pt idx="24">
                  <c:v>1</c:v>
                </c:pt>
                <c:pt idx="25">
                  <c:v>1</c:v>
                </c:pt>
                <c:pt idx="26">
                  <c:v>3</c:v>
                </c:pt>
                <c:pt idx="27">
                  <c:v>3</c:v>
                </c:pt>
                <c:pt idx="28">
                  <c:v>2</c:v>
                </c:pt>
                <c:pt idx="29">
                  <c:v>1</c:v>
                </c:pt>
                <c:pt idx="30">
                  <c:v>2</c:v>
                </c:pt>
                <c:pt idx="31">
                  <c:v>1</c:v>
                </c:pt>
                <c:pt idx="32">
                  <c:v>3</c:v>
                </c:pt>
                <c:pt idx="33">
                  <c:v>1</c:v>
                </c:pt>
                <c:pt idx="34">
                  <c:v>2</c:v>
                </c:pt>
                <c:pt idx="35">
                  <c:v>2</c:v>
                </c:pt>
                <c:pt idx="36">
                  <c:v>2</c:v>
                </c:pt>
                <c:pt idx="37">
                  <c:v>1</c:v>
                </c:pt>
                <c:pt idx="38">
                  <c:v>3</c:v>
                </c:pt>
                <c:pt idx="39">
                  <c:v>3</c:v>
                </c:pt>
                <c:pt idx="40">
                  <c:v>3</c:v>
                </c:pt>
                <c:pt idx="41">
                  <c:v>3</c:v>
                </c:pt>
                <c:pt idx="42">
                  <c:v>1</c:v>
                </c:pt>
                <c:pt idx="43">
                  <c:v>3</c:v>
                </c:pt>
                <c:pt idx="44">
                  <c:v>3</c:v>
                </c:pt>
                <c:pt idx="45">
                  <c:v>1</c:v>
                </c:pt>
                <c:pt idx="46">
                  <c:v>2</c:v>
                </c:pt>
                <c:pt idx="47">
                  <c:v>3</c:v>
                </c:pt>
                <c:pt idx="48">
                  <c:v>2</c:v>
                </c:pt>
                <c:pt idx="49">
                  <c:v>2</c:v>
                </c:pt>
                <c:pt idx="50">
                  <c:v>3</c:v>
                </c:pt>
                <c:pt idx="51">
                  <c:v>4</c:v>
                </c:pt>
                <c:pt idx="52">
                  <c:v>1</c:v>
                </c:pt>
                <c:pt idx="53">
                  <c:v>2</c:v>
                </c:pt>
                <c:pt idx="54">
                  <c:v>3</c:v>
                </c:pt>
                <c:pt idx="55">
                  <c:v>1</c:v>
                </c:pt>
                <c:pt idx="56">
                  <c:v>1</c:v>
                </c:pt>
                <c:pt idx="57">
                  <c:v>1</c:v>
                </c:pt>
                <c:pt idx="58">
                  <c:v>2</c:v>
                </c:pt>
                <c:pt idx="59">
                  <c:v>2</c:v>
                </c:pt>
                <c:pt idx="60">
                  <c:v>1</c:v>
                </c:pt>
                <c:pt idx="61">
                  <c:v>2</c:v>
                </c:pt>
                <c:pt idx="62">
                  <c:v>2</c:v>
                </c:pt>
                <c:pt idx="63">
                  <c:v>2</c:v>
                </c:pt>
                <c:pt idx="64">
                  <c:v>1</c:v>
                </c:pt>
                <c:pt idx="65">
                  <c:v>3</c:v>
                </c:pt>
                <c:pt idx="66">
                  <c:v>1</c:v>
                </c:pt>
                <c:pt idx="67">
                  <c:v>1</c:v>
                </c:pt>
                <c:pt idx="68">
                  <c:v>2</c:v>
                </c:pt>
                <c:pt idx="69">
                  <c:v>3</c:v>
                </c:pt>
                <c:pt idx="70">
                  <c:v>2</c:v>
                </c:pt>
                <c:pt idx="71">
                  <c:v>2</c:v>
                </c:pt>
                <c:pt idx="72">
                  <c:v>1</c:v>
                </c:pt>
                <c:pt idx="73">
                  <c:v>3</c:v>
                </c:pt>
                <c:pt idx="74">
                  <c:v>2</c:v>
                </c:pt>
                <c:pt idx="75">
                  <c:v>1</c:v>
                </c:pt>
                <c:pt idx="76">
                  <c:v>2</c:v>
                </c:pt>
                <c:pt idx="77">
                  <c:v>1</c:v>
                </c:pt>
                <c:pt idx="78">
                  <c:v>2</c:v>
                </c:pt>
                <c:pt idx="79">
                  <c:v>2</c:v>
                </c:pt>
                <c:pt idx="80">
                  <c:v>3</c:v>
                </c:pt>
                <c:pt idx="81">
                  <c:v>3</c:v>
                </c:pt>
                <c:pt idx="82">
                  <c:v>2</c:v>
                </c:pt>
                <c:pt idx="83">
                  <c:v>1</c:v>
                </c:pt>
                <c:pt idx="84">
                  <c:v>2</c:v>
                </c:pt>
                <c:pt idx="85">
                  <c:v>4</c:v>
                </c:pt>
                <c:pt idx="86">
                  <c:v>3</c:v>
                </c:pt>
                <c:pt idx="87">
                  <c:v>3</c:v>
                </c:pt>
                <c:pt idx="88">
                  <c:v>2</c:v>
                </c:pt>
                <c:pt idx="89">
                  <c:v>3</c:v>
                </c:pt>
                <c:pt idx="90">
                  <c:v>2</c:v>
                </c:pt>
                <c:pt idx="91">
                  <c:v>2</c:v>
                </c:pt>
                <c:pt idx="92">
                  <c:v>1</c:v>
                </c:pt>
                <c:pt idx="93">
                  <c:v>1</c:v>
                </c:pt>
                <c:pt idx="94">
                  <c:v>1</c:v>
                </c:pt>
                <c:pt idx="95">
                  <c:v>3</c:v>
                </c:pt>
                <c:pt idx="96">
                  <c:v>3</c:v>
                </c:pt>
                <c:pt idx="97">
                  <c:v>2</c:v>
                </c:pt>
                <c:pt idx="98">
                  <c:v>2</c:v>
                </c:pt>
                <c:pt idx="99">
                  <c:v>4</c:v>
                </c:pt>
                <c:pt idx="100">
                  <c:v>1</c:v>
                </c:pt>
                <c:pt idx="101">
                  <c:v>3</c:v>
                </c:pt>
                <c:pt idx="102">
                  <c:v>3</c:v>
                </c:pt>
                <c:pt idx="103">
                  <c:v>3</c:v>
                </c:pt>
                <c:pt idx="104">
                  <c:v>2</c:v>
                </c:pt>
                <c:pt idx="105">
                  <c:v>1</c:v>
                </c:pt>
                <c:pt idx="106">
                  <c:v>3</c:v>
                </c:pt>
                <c:pt idx="107">
                  <c:v>2</c:v>
                </c:pt>
                <c:pt idx="108">
                  <c:v>2</c:v>
                </c:pt>
                <c:pt idx="109">
                  <c:v>1</c:v>
                </c:pt>
                <c:pt idx="110">
                  <c:v>1</c:v>
                </c:pt>
                <c:pt idx="111">
                  <c:v>3</c:v>
                </c:pt>
                <c:pt idx="112">
                  <c:v>2</c:v>
                </c:pt>
                <c:pt idx="113">
                  <c:v>3</c:v>
                </c:pt>
                <c:pt idx="114">
                  <c:v>3</c:v>
                </c:pt>
                <c:pt idx="115">
                  <c:v>1</c:v>
                </c:pt>
                <c:pt idx="116">
                  <c:v>2</c:v>
                </c:pt>
                <c:pt idx="117">
                  <c:v>3</c:v>
                </c:pt>
                <c:pt idx="118">
                  <c:v>2</c:v>
                </c:pt>
                <c:pt idx="119">
                  <c:v>3</c:v>
                </c:pt>
                <c:pt idx="120">
                  <c:v>2</c:v>
                </c:pt>
                <c:pt idx="121">
                  <c:v>2</c:v>
                </c:pt>
                <c:pt idx="122">
                  <c:v>2</c:v>
                </c:pt>
                <c:pt idx="123">
                  <c:v>1</c:v>
                </c:pt>
                <c:pt idx="124">
                  <c:v>1</c:v>
                </c:pt>
                <c:pt idx="125">
                  <c:v>3</c:v>
                </c:pt>
                <c:pt idx="126">
                  <c:v>2</c:v>
                </c:pt>
                <c:pt idx="127">
                  <c:v>1</c:v>
                </c:pt>
                <c:pt idx="128">
                  <c:v>2</c:v>
                </c:pt>
                <c:pt idx="129">
                  <c:v>3</c:v>
                </c:pt>
                <c:pt idx="130">
                  <c:v>2</c:v>
                </c:pt>
                <c:pt idx="131">
                  <c:v>2</c:v>
                </c:pt>
                <c:pt idx="132">
                  <c:v>1</c:v>
                </c:pt>
                <c:pt idx="133">
                  <c:v>3</c:v>
                </c:pt>
                <c:pt idx="134">
                  <c:v>3</c:v>
                </c:pt>
                <c:pt idx="135">
                  <c:v>2</c:v>
                </c:pt>
                <c:pt idx="136">
                  <c:v>1</c:v>
                </c:pt>
                <c:pt idx="137">
                  <c:v>2</c:v>
                </c:pt>
                <c:pt idx="138">
                  <c:v>4</c:v>
                </c:pt>
                <c:pt idx="139">
                  <c:v>1</c:v>
                </c:pt>
                <c:pt idx="140">
                  <c:v>2</c:v>
                </c:pt>
                <c:pt idx="141">
                  <c:v>2</c:v>
                </c:pt>
                <c:pt idx="142">
                  <c:v>5</c:v>
                </c:pt>
                <c:pt idx="143">
                  <c:v>1</c:v>
                </c:pt>
                <c:pt idx="144">
                  <c:v>1</c:v>
                </c:pt>
                <c:pt idx="145">
                  <c:v>2</c:v>
                </c:pt>
                <c:pt idx="146">
                  <c:v>3</c:v>
                </c:pt>
                <c:pt idx="147">
                  <c:v>1</c:v>
                </c:pt>
                <c:pt idx="148">
                  <c:v>1</c:v>
                </c:pt>
                <c:pt idx="149">
                  <c:v>2</c:v>
                </c:pt>
                <c:pt idx="150">
                  <c:v>2</c:v>
                </c:pt>
                <c:pt idx="151">
                  <c:v>3</c:v>
                </c:pt>
                <c:pt idx="152">
                  <c:v>3</c:v>
                </c:pt>
                <c:pt idx="153">
                  <c:v>2</c:v>
                </c:pt>
                <c:pt idx="154">
                  <c:v>3</c:v>
                </c:pt>
                <c:pt idx="155">
                  <c:v>2</c:v>
                </c:pt>
                <c:pt idx="156">
                  <c:v>2</c:v>
                </c:pt>
                <c:pt idx="157">
                  <c:v>2</c:v>
                </c:pt>
                <c:pt idx="158">
                  <c:v>2</c:v>
                </c:pt>
                <c:pt idx="159">
                  <c:v>2</c:v>
                </c:pt>
                <c:pt idx="160">
                  <c:v>2</c:v>
                </c:pt>
                <c:pt idx="161">
                  <c:v>0</c:v>
                </c:pt>
                <c:pt idx="162">
                  <c:v>1</c:v>
                </c:pt>
                <c:pt idx="163">
                  <c:v>1</c:v>
                </c:pt>
                <c:pt idx="164">
                  <c:v>2</c:v>
                </c:pt>
                <c:pt idx="165">
                  <c:v>1</c:v>
                </c:pt>
                <c:pt idx="166">
                  <c:v>2</c:v>
                </c:pt>
                <c:pt idx="167">
                  <c:v>4</c:v>
                </c:pt>
                <c:pt idx="168">
                  <c:v>3</c:v>
                </c:pt>
                <c:pt idx="169">
                  <c:v>2</c:v>
                </c:pt>
                <c:pt idx="170">
                  <c:v>3</c:v>
                </c:pt>
                <c:pt idx="171">
                  <c:v>1</c:v>
                </c:pt>
                <c:pt idx="172">
                  <c:v>2</c:v>
                </c:pt>
                <c:pt idx="173">
                  <c:v>2</c:v>
                </c:pt>
                <c:pt idx="174">
                  <c:v>1</c:v>
                </c:pt>
                <c:pt idx="175">
                  <c:v>1</c:v>
                </c:pt>
                <c:pt idx="176">
                  <c:v>1</c:v>
                </c:pt>
                <c:pt idx="177">
                  <c:v>0</c:v>
                </c:pt>
                <c:pt idx="178">
                  <c:v>3</c:v>
                </c:pt>
                <c:pt idx="179">
                  <c:v>3</c:v>
                </c:pt>
                <c:pt idx="180">
                  <c:v>3</c:v>
                </c:pt>
                <c:pt idx="181">
                  <c:v>2</c:v>
                </c:pt>
                <c:pt idx="182">
                  <c:v>3</c:v>
                </c:pt>
                <c:pt idx="183">
                  <c:v>3</c:v>
                </c:pt>
                <c:pt idx="184">
                  <c:v>4</c:v>
                </c:pt>
                <c:pt idx="185">
                  <c:v>#N/A</c:v>
                </c:pt>
                <c:pt idx="186">
                  <c:v>5</c:v>
                </c:pt>
                <c:pt idx="187">
                  <c:v>3</c:v>
                </c:pt>
                <c:pt idx="188">
                  <c:v>5</c:v>
                </c:pt>
                <c:pt idx="189">
                  <c:v>2</c:v>
                </c:pt>
                <c:pt idx="190">
                  <c:v>3</c:v>
                </c:pt>
                <c:pt idx="191">
                  <c:v>4</c:v>
                </c:pt>
                <c:pt idx="192">
                  <c:v>8</c:v>
                </c:pt>
                <c:pt idx="193">
                  <c:v>3</c:v>
                </c:pt>
                <c:pt idx="194">
                  <c:v>3</c:v>
                </c:pt>
                <c:pt idx="195">
                  <c:v>3</c:v>
                </c:pt>
                <c:pt idx="196">
                  <c:v>2</c:v>
                </c:pt>
                <c:pt idx="197">
                  <c:v>2</c:v>
                </c:pt>
                <c:pt idx="198">
                  <c:v>5</c:v>
                </c:pt>
                <c:pt idx="199">
                  <c:v>3</c:v>
                </c:pt>
                <c:pt idx="200">
                  <c:v>3</c:v>
                </c:pt>
                <c:pt idx="201">
                  <c:v>#N/A</c:v>
                </c:pt>
                <c:pt idx="202">
                  <c:v>4</c:v>
                </c:pt>
                <c:pt idx="203">
                  <c:v>4</c:v>
                </c:pt>
                <c:pt idx="204">
                  <c:v>2</c:v>
                </c:pt>
                <c:pt idx="205">
                  <c:v>3</c:v>
                </c:pt>
                <c:pt idx="206">
                  <c:v>4</c:v>
                </c:pt>
                <c:pt idx="207">
                  <c:v>2</c:v>
                </c:pt>
                <c:pt idx="208">
                  <c:v>2</c:v>
                </c:pt>
                <c:pt idx="209">
                  <c:v>2</c:v>
                </c:pt>
                <c:pt idx="210">
                  <c:v>2</c:v>
                </c:pt>
                <c:pt idx="211">
                  <c:v>4</c:v>
                </c:pt>
                <c:pt idx="212">
                  <c:v>1</c:v>
                </c:pt>
                <c:pt idx="213">
                  <c:v>4</c:v>
                </c:pt>
                <c:pt idx="214">
                  <c:v>3</c:v>
                </c:pt>
                <c:pt idx="215">
                  <c:v>3</c:v>
                </c:pt>
                <c:pt idx="216">
                  <c:v>4</c:v>
                </c:pt>
                <c:pt idx="217">
                  <c:v>4</c:v>
                </c:pt>
                <c:pt idx="218">
                  <c:v>3</c:v>
                </c:pt>
                <c:pt idx="219">
                  <c:v>3</c:v>
                </c:pt>
                <c:pt idx="220">
                  <c:v>4</c:v>
                </c:pt>
                <c:pt idx="221">
                  <c:v>3</c:v>
                </c:pt>
                <c:pt idx="222">
                  <c:v>2</c:v>
                </c:pt>
                <c:pt idx="223">
                  <c:v>4</c:v>
                </c:pt>
                <c:pt idx="224">
                  <c:v>2</c:v>
                </c:pt>
                <c:pt idx="225">
                  <c:v>1</c:v>
                </c:pt>
                <c:pt idx="226">
                  <c:v>5</c:v>
                </c:pt>
                <c:pt idx="227">
                  <c:v>5</c:v>
                </c:pt>
                <c:pt idx="228">
                  <c:v>4</c:v>
                </c:pt>
                <c:pt idx="229">
                  <c:v>4</c:v>
                </c:pt>
                <c:pt idx="230">
                  <c:v>3</c:v>
                </c:pt>
                <c:pt idx="231">
                  <c:v>3</c:v>
                </c:pt>
                <c:pt idx="232">
                  <c:v>3</c:v>
                </c:pt>
                <c:pt idx="233">
                  <c:v>3</c:v>
                </c:pt>
                <c:pt idx="234">
                  <c:v>4</c:v>
                </c:pt>
                <c:pt idx="235">
                  <c:v>5</c:v>
                </c:pt>
                <c:pt idx="236">
                  <c:v>3</c:v>
                </c:pt>
                <c:pt idx="237">
                  <c:v>4</c:v>
                </c:pt>
                <c:pt idx="238">
                  <c:v>2</c:v>
                </c:pt>
                <c:pt idx="239">
                  <c:v>2</c:v>
                </c:pt>
                <c:pt idx="240">
                  <c:v>2</c:v>
                </c:pt>
                <c:pt idx="241">
                  <c:v>2</c:v>
                </c:pt>
                <c:pt idx="242">
                  <c:v>3</c:v>
                </c:pt>
                <c:pt idx="243">
                  <c:v>4</c:v>
                </c:pt>
                <c:pt idx="244">
                  <c:v>4</c:v>
                </c:pt>
                <c:pt idx="245">
                  <c:v>4</c:v>
                </c:pt>
                <c:pt idx="246">
                  <c:v>#N/A</c:v>
                </c:pt>
                <c:pt idx="247">
                  <c:v>#N/A</c:v>
                </c:pt>
                <c:pt idx="248">
                  <c:v>3</c:v>
                </c:pt>
                <c:pt idx="249">
                  <c:v>2</c:v>
                </c:pt>
                <c:pt idx="250">
                  <c:v>5</c:v>
                </c:pt>
                <c:pt idx="251">
                  <c:v>2</c:v>
                </c:pt>
                <c:pt idx="252">
                  <c:v>2</c:v>
                </c:pt>
                <c:pt idx="253">
                  <c:v>2</c:v>
                </c:pt>
                <c:pt idx="254">
                  <c:v>3</c:v>
                </c:pt>
                <c:pt idx="255">
                  <c:v>3</c:v>
                </c:pt>
                <c:pt idx="256">
                  <c:v>1</c:v>
                </c:pt>
                <c:pt idx="257">
                  <c:v>2</c:v>
                </c:pt>
                <c:pt idx="258">
                  <c:v>5</c:v>
                </c:pt>
                <c:pt idx="259">
                  <c:v>2</c:v>
                </c:pt>
                <c:pt idx="260">
                  <c:v>4</c:v>
                </c:pt>
                <c:pt idx="261">
                  <c:v>4</c:v>
                </c:pt>
                <c:pt idx="262">
                  <c:v>3</c:v>
                </c:pt>
                <c:pt idx="263">
                  <c:v>2</c:v>
                </c:pt>
                <c:pt idx="264">
                  <c:v>2</c:v>
                </c:pt>
                <c:pt idx="265">
                  <c:v>3</c:v>
                </c:pt>
                <c:pt idx="266">
                  <c:v>2</c:v>
                </c:pt>
                <c:pt idx="267">
                  <c:v>2</c:v>
                </c:pt>
                <c:pt idx="268">
                  <c:v>2</c:v>
                </c:pt>
                <c:pt idx="269">
                  <c:v>3</c:v>
                </c:pt>
                <c:pt idx="270">
                  <c:v>2</c:v>
                </c:pt>
                <c:pt idx="271">
                  <c:v>2</c:v>
                </c:pt>
                <c:pt idx="272">
                  <c:v>2</c:v>
                </c:pt>
                <c:pt idx="273">
                  <c:v>2</c:v>
                </c:pt>
                <c:pt idx="274">
                  <c:v>#N/A</c:v>
                </c:pt>
                <c:pt idx="275">
                  <c:v>4</c:v>
                </c:pt>
                <c:pt idx="276">
                  <c:v>2</c:v>
                </c:pt>
                <c:pt idx="277">
                  <c:v>4</c:v>
                </c:pt>
                <c:pt idx="278">
                  <c:v>2</c:v>
                </c:pt>
                <c:pt idx="279">
                  <c:v>3</c:v>
                </c:pt>
                <c:pt idx="280">
                  <c:v>1</c:v>
                </c:pt>
                <c:pt idx="281">
                  <c:v>3</c:v>
                </c:pt>
                <c:pt idx="282">
                  <c:v>4</c:v>
                </c:pt>
                <c:pt idx="283">
                  <c:v>1</c:v>
                </c:pt>
                <c:pt idx="284">
                  <c:v>4</c:v>
                </c:pt>
                <c:pt idx="285">
                  <c:v>4</c:v>
                </c:pt>
                <c:pt idx="286">
                  <c:v>4</c:v>
                </c:pt>
                <c:pt idx="287">
                  <c:v>3</c:v>
                </c:pt>
                <c:pt idx="288">
                  <c:v>4</c:v>
                </c:pt>
                <c:pt idx="289">
                  <c:v>5</c:v>
                </c:pt>
                <c:pt idx="290">
                  <c:v>3</c:v>
                </c:pt>
                <c:pt idx="291">
                  <c:v>4</c:v>
                </c:pt>
                <c:pt idx="292">
                  <c:v>4</c:v>
                </c:pt>
                <c:pt idx="293">
                  <c:v>6</c:v>
                </c:pt>
                <c:pt idx="294">
                  <c:v>4</c:v>
                </c:pt>
                <c:pt idx="295">
                  <c:v>3</c:v>
                </c:pt>
                <c:pt idx="296">
                  <c:v>1</c:v>
                </c:pt>
                <c:pt idx="297">
                  <c:v>3</c:v>
                </c:pt>
                <c:pt idx="298">
                  <c:v>3</c:v>
                </c:pt>
                <c:pt idx="299">
                  <c:v>3</c:v>
                </c:pt>
                <c:pt idx="300">
                  <c:v>3</c:v>
                </c:pt>
                <c:pt idx="301">
                  <c:v>4</c:v>
                </c:pt>
                <c:pt idx="302">
                  <c:v>5</c:v>
                </c:pt>
                <c:pt idx="303">
                  <c:v>3</c:v>
                </c:pt>
                <c:pt idx="304">
                  <c:v>1</c:v>
                </c:pt>
                <c:pt idx="305">
                  <c:v>2</c:v>
                </c:pt>
                <c:pt idx="306">
                  <c:v>3</c:v>
                </c:pt>
                <c:pt idx="307">
                  <c:v>2</c:v>
                </c:pt>
                <c:pt idx="308">
                  <c:v>3</c:v>
                </c:pt>
                <c:pt idx="309">
                  <c:v>5</c:v>
                </c:pt>
                <c:pt idx="310">
                  <c:v>2</c:v>
                </c:pt>
                <c:pt idx="311">
                  <c:v>2</c:v>
                </c:pt>
                <c:pt idx="312">
                  <c:v>3</c:v>
                </c:pt>
                <c:pt idx="313">
                  <c:v>3</c:v>
                </c:pt>
                <c:pt idx="314">
                  <c:v>3</c:v>
                </c:pt>
                <c:pt idx="315">
                  <c:v>3</c:v>
                </c:pt>
                <c:pt idx="316">
                  <c:v>4</c:v>
                </c:pt>
                <c:pt idx="317">
                  <c:v>3</c:v>
                </c:pt>
                <c:pt idx="318">
                  <c:v>4</c:v>
                </c:pt>
                <c:pt idx="319">
                  <c:v>#N/A</c:v>
                </c:pt>
                <c:pt idx="320">
                  <c:v>#N/A</c:v>
                </c:pt>
                <c:pt idx="321">
                  <c:v>#N/A</c:v>
                </c:pt>
                <c:pt idx="322">
                  <c:v>3</c:v>
                </c:pt>
                <c:pt idx="323">
                  <c:v>2</c:v>
                </c:pt>
                <c:pt idx="324">
                  <c:v>4</c:v>
                </c:pt>
                <c:pt idx="325">
                  <c:v>3</c:v>
                </c:pt>
                <c:pt idx="326">
                  <c:v>2</c:v>
                </c:pt>
                <c:pt idx="327">
                  <c:v>3</c:v>
                </c:pt>
                <c:pt idx="328">
                  <c:v>1</c:v>
                </c:pt>
                <c:pt idx="329">
                  <c:v>2</c:v>
                </c:pt>
                <c:pt idx="330">
                  <c:v>4</c:v>
                </c:pt>
                <c:pt idx="331">
                  <c:v>3</c:v>
                </c:pt>
                <c:pt idx="332">
                  <c:v>3</c:v>
                </c:pt>
                <c:pt idx="333">
                  <c:v>3</c:v>
                </c:pt>
                <c:pt idx="334">
                  <c:v>3</c:v>
                </c:pt>
                <c:pt idx="335">
                  <c:v>4</c:v>
                </c:pt>
                <c:pt idx="336">
                  <c:v>3</c:v>
                </c:pt>
                <c:pt idx="337">
                  <c:v>4</c:v>
                </c:pt>
                <c:pt idx="338">
                  <c:v>4</c:v>
                </c:pt>
                <c:pt idx="339">
                  <c:v>5</c:v>
                </c:pt>
                <c:pt idx="340">
                  <c:v>3</c:v>
                </c:pt>
                <c:pt idx="341">
                  <c:v>5</c:v>
                </c:pt>
                <c:pt idx="342">
                  <c:v>3</c:v>
                </c:pt>
                <c:pt idx="343">
                  <c:v>3</c:v>
                </c:pt>
                <c:pt idx="344">
                  <c:v>3</c:v>
                </c:pt>
                <c:pt idx="345">
                  <c:v>3</c:v>
                </c:pt>
                <c:pt idx="346">
                  <c:v>3</c:v>
                </c:pt>
                <c:pt idx="347">
                  <c:v>4</c:v>
                </c:pt>
                <c:pt idx="348">
                  <c:v>2</c:v>
                </c:pt>
                <c:pt idx="349">
                  <c:v>3</c:v>
                </c:pt>
                <c:pt idx="350">
                  <c:v>2</c:v>
                </c:pt>
                <c:pt idx="351">
                  <c:v>1</c:v>
                </c:pt>
                <c:pt idx="352">
                  <c:v>3</c:v>
                </c:pt>
                <c:pt idx="353">
                  <c:v>3</c:v>
                </c:pt>
                <c:pt idx="354">
                  <c:v>3</c:v>
                </c:pt>
                <c:pt idx="355">
                  <c:v>3</c:v>
                </c:pt>
                <c:pt idx="356">
                  <c:v>6</c:v>
                </c:pt>
                <c:pt idx="357">
                  <c:v>5</c:v>
                </c:pt>
                <c:pt idx="358">
                  <c:v>5</c:v>
                </c:pt>
                <c:pt idx="359">
                  <c:v>4</c:v>
                </c:pt>
                <c:pt idx="360">
                  <c:v>5</c:v>
                </c:pt>
                <c:pt idx="361">
                  <c:v>5</c:v>
                </c:pt>
                <c:pt idx="362">
                  <c:v>3</c:v>
                </c:pt>
                <c:pt idx="363">
                  <c:v>3</c:v>
                </c:pt>
                <c:pt idx="364">
                  <c:v>3</c:v>
                </c:pt>
                <c:pt idx="365">
                  <c:v>2</c:v>
                </c:pt>
                <c:pt idx="366">
                  <c:v>1</c:v>
                </c:pt>
                <c:pt idx="367">
                  <c:v>1</c:v>
                </c:pt>
                <c:pt idx="368">
                  <c:v>2</c:v>
                </c:pt>
                <c:pt idx="369">
                  <c:v>4</c:v>
                </c:pt>
                <c:pt idx="370">
                  <c:v>2</c:v>
                </c:pt>
                <c:pt idx="371">
                  <c:v>3</c:v>
                </c:pt>
                <c:pt idx="372">
                  <c:v>4</c:v>
                </c:pt>
                <c:pt idx="373">
                  <c:v>4</c:v>
                </c:pt>
                <c:pt idx="374">
                  <c:v>3</c:v>
                </c:pt>
                <c:pt idx="375">
                  <c:v>3</c:v>
                </c:pt>
                <c:pt idx="376">
                  <c:v>3</c:v>
                </c:pt>
                <c:pt idx="377">
                  <c:v>2</c:v>
                </c:pt>
                <c:pt idx="378">
                  <c:v>#N/A</c:v>
                </c:pt>
                <c:pt idx="379">
                  <c:v>2</c:v>
                </c:pt>
                <c:pt idx="380">
                  <c:v>3</c:v>
                </c:pt>
                <c:pt idx="381">
                  <c:v>3</c:v>
                </c:pt>
                <c:pt idx="382">
                  <c:v>3</c:v>
                </c:pt>
                <c:pt idx="383">
                  <c:v>4</c:v>
                </c:pt>
                <c:pt idx="384">
                  <c:v>4</c:v>
                </c:pt>
                <c:pt idx="385">
                  <c:v>#N/A</c:v>
                </c:pt>
                <c:pt idx="386">
                  <c:v>2</c:v>
                </c:pt>
                <c:pt idx="387">
                  <c:v>2</c:v>
                </c:pt>
                <c:pt idx="388">
                  <c:v>4</c:v>
                </c:pt>
                <c:pt idx="389">
                  <c:v>4</c:v>
                </c:pt>
                <c:pt idx="390">
                  <c:v>4</c:v>
                </c:pt>
                <c:pt idx="391">
                  <c:v>4</c:v>
                </c:pt>
                <c:pt idx="392">
                  <c:v>#N/A</c:v>
                </c:pt>
                <c:pt idx="393">
                  <c:v>2</c:v>
                </c:pt>
                <c:pt idx="394">
                  <c:v>2</c:v>
                </c:pt>
                <c:pt idx="395">
                  <c:v>2</c:v>
                </c:pt>
                <c:pt idx="396">
                  <c:v>4</c:v>
                </c:pt>
                <c:pt idx="397">
                  <c:v>3</c:v>
                </c:pt>
                <c:pt idx="398">
                  <c:v>4</c:v>
                </c:pt>
                <c:pt idx="399">
                  <c:v>1</c:v>
                </c:pt>
                <c:pt idx="400">
                  <c:v>2</c:v>
                </c:pt>
                <c:pt idx="401">
                  <c:v>3</c:v>
                </c:pt>
                <c:pt idx="402">
                  <c:v>2</c:v>
                </c:pt>
                <c:pt idx="403">
                  <c:v>4</c:v>
                </c:pt>
                <c:pt idx="404">
                  <c:v>4</c:v>
                </c:pt>
                <c:pt idx="405">
                  <c:v>1</c:v>
                </c:pt>
                <c:pt idx="406">
                  <c:v>3</c:v>
                </c:pt>
                <c:pt idx="407">
                  <c:v>6</c:v>
                </c:pt>
                <c:pt idx="408">
                  <c:v>3</c:v>
                </c:pt>
                <c:pt idx="409">
                  <c:v>4</c:v>
                </c:pt>
                <c:pt idx="410">
                  <c:v>1</c:v>
                </c:pt>
                <c:pt idx="411">
                  <c:v>1</c:v>
                </c:pt>
                <c:pt idx="412">
                  <c:v>3</c:v>
                </c:pt>
                <c:pt idx="413">
                  <c:v>2</c:v>
                </c:pt>
                <c:pt idx="414">
                  <c:v>4</c:v>
                </c:pt>
                <c:pt idx="415">
                  <c:v>3</c:v>
                </c:pt>
                <c:pt idx="416">
                  <c:v>4</c:v>
                </c:pt>
                <c:pt idx="417">
                  <c:v>3</c:v>
                </c:pt>
                <c:pt idx="418">
                  <c:v>4</c:v>
                </c:pt>
                <c:pt idx="419">
                  <c:v>5</c:v>
                </c:pt>
                <c:pt idx="420">
                  <c:v>2</c:v>
                </c:pt>
                <c:pt idx="421">
                  <c:v>3</c:v>
                </c:pt>
                <c:pt idx="422">
                  <c:v>4</c:v>
                </c:pt>
                <c:pt idx="423">
                  <c:v>3</c:v>
                </c:pt>
                <c:pt idx="424">
                  <c:v>2</c:v>
                </c:pt>
                <c:pt idx="425">
                  <c:v>2</c:v>
                </c:pt>
                <c:pt idx="426">
                  <c:v>3</c:v>
                </c:pt>
                <c:pt idx="427">
                  <c:v>5</c:v>
                </c:pt>
                <c:pt idx="428">
                  <c:v>2</c:v>
                </c:pt>
                <c:pt idx="429">
                  <c:v>5</c:v>
                </c:pt>
                <c:pt idx="430">
                  <c:v>5</c:v>
                </c:pt>
                <c:pt idx="431">
                  <c:v>4</c:v>
                </c:pt>
                <c:pt idx="432">
                  <c:v>3</c:v>
                </c:pt>
                <c:pt idx="433">
                  <c:v>3</c:v>
                </c:pt>
                <c:pt idx="434">
                  <c:v>3</c:v>
                </c:pt>
                <c:pt idx="435">
                  <c:v>4</c:v>
                </c:pt>
                <c:pt idx="436">
                  <c:v>4</c:v>
                </c:pt>
                <c:pt idx="437">
                  <c:v>4</c:v>
                </c:pt>
                <c:pt idx="438">
                  <c:v>4</c:v>
                </c:pt>
                <c:pt idx="439">
                  <c:v>3</c:v>
                </c:pt>
                <c:pt idx="440">
                  <c:v>4</c:v>
                </c:pt>
                <c:pt idx="441">
                  <c:v>4</c:v>
                </c:pt>
                <c:pt idx="442">
                  <c:v>4</c:v>
                </c:pt>
                <c:pt idx="443">
                  <c:v>3</c:v>
                </c:pt>
                <c:pt idx="444">
                  <c:v>3</c:v>
                </c:pt>
                <c:pt idx="445">
                  <c:v>3</c:v>
                </c:pt>
                <c:pt idx="446">
                  <c:v>5</c:v>
                </c:pt>
                <c:pt idx="447">
                  <c:v>2</c:v>
                </c:pt>
                <c:pt idx="448">
                  <c:v>3</c:v>
                </c:pt>
                <c:pt idx="449">
                  <c:v>3</c:v>
                </c:pt>
                <c:pt idx="450">
                  <c:v>0</c:v>
                </c:pt>
                <c:pt idx="451">
                  <c:v>5</c:v>
                </c:pt>
                <c:pt idx="452">
                  <c:v>4</c:v>
                </c:pt>
                <c:pt idx="453">
                  <c:v>4</c:v>
                </c:pt>
                <c:pt idx="454">
                  <c:v>2</c:v>
                </c:pt>
                <c:pt idx="455">
                  <c:v>3</c:v>
                </c:pt>
                <c:pt idx="456">
                  <c:v>3</c:v>
                </c:pt>
                <c:pt idx="457">
                  <c:v>1</c:v>
                </c:pt>
                <c:pt idx="458">
                  <c:v>3</c:v>
                </c:pt>
                <c:pt idx="459">
                  <c:v>2</c:v>
                </c:pt>
                <c:pt idx="460">
                  <c:v>4</c:v>
                </c:pt>
                <c:pt idx="461">
                  <c:v>3</c:v>
                </c:pt>
                <c:pt idx="462">
                  <c:v>3</c:v>
                </c:pt>
                <c:pt idx="463">
                  <c:v>1</c:v>
                </c:pt>
                <c:pt idx="464">
                  <c:v>3</c:v>
                </c:pt>
                <c:pt idx="465">
                  <c:v>2</c:v>
                </c:pt>
                <c:pt idx="466">
                  <c:v>4</c:v>
                </c:pt>
                <c:pt idx="467">
                  <c:v>2</c:v>
                </c:pt>
                <c:pt idx="468">
                  <c:v>2</c:v>
                </c:pt>
                <c:pt idx="469">
                  <c:v>3</c:v>
                </c:pt>
                <c:pt idx="470">
                  <c:v>4</c:v>
                </c:pt>
                <c:pt idx="471">
                  <c:v>1</c:v>
                </c:pt>
                <c:pt idx="472">
                  <c:v>4</c:v>
                </c:pt>
                <c:pt idx="473">
                  <c:v>3</c:v>
                </c:pt>
                <c:pt idx="474">
                  <c:v>4</c:v>
                </c:pt>
                <c:pt idx="475">
                  <c:v>2</c:v>
                </c:pt>
                <c:pt idx="476">
                  <c:v>4</c:v>
                </c:pt>
                <c:pt idx="477">
                  <c:v>3</c:v>
                </c:pt>
                <c:pt idx="478">
                  <c:v>6</c:v>
                </c:pt>
                <c:pt idx="479">
                  <c:v>3</c:v>
                </c:pt>
                <c:pt idx="480">
                  <c:v>3</c:v>
                </c:pt>
                <c:pt idx="481">
                  <c:v>2</c:v>
                </c:pt>
                <c:pt idx="482">
                  <c:v>2</c:v>
                </c:pt>
                <c:pt idx="483">
                  <c:v>2</c:v>
                </c:pt>
                <c:pt idx="484">
                  <c:v>2</c:v>
                </c:pt>
                <c:pt idx="485">
                  <c:v>3</c:v>
                </c:pt>
                <c:pt idx="486">
                  <c:v>4</c:v>
                </c:pt>
                <c:pt idx="487">
                  <c:v>3</c:v>
                </c:pt>
                <c:pt idx="488">
                  <c:v>2</c:v>
                </c:pt>
                <c:pt idx="489">
                  <c:v>1</c:v>
                </c:pt>
                <c:pt idx="490">
                  <c:v>5</c:v>
                </c:pt>
                <c:pt idx="491">
                  <c:v>#N/A</c:v>
                </c:pt>
                <c:pt idx="492">
                  <c:v>3</c:v>
                </c:pt>
                <c:pt idx="493">
                  <c:v>3</c:v>
                </c:pt>
                <c:pt idx="494">
                  <c:v>3</c:v>
                </c:pt>
                <c:pt idx="495">
                  <c:v>3</c:v>
                </c:pt>
                <c:pt idx="496">
                  <c:v>#N/A</c:v>
                </c:pt>
                <c:pt idx="497">
                  <c:v>1</c:v>
                </c:pt>
                <c:pt idx="498">
                  <c:v>2</c:v>
                </c:pt>
                <c:pt idx="499">
                  <c:v>3</c:v>
                </c:pt>
                <c:pt idx="500">
                  <c:v>3</c:v>
                </c:pt>
                <c:pt idx="501">
                  <c:v>4</c:v>
                </c:pt>
                <c:pt idx="502">
                  <c:v>3</c:v>
                </c:pt>
                <c:pt idx="503">
                  <c:v>3</c:v>
                </c:pt>
                <c:pt idx="504">
                  <c:v>3</c:v>
                </c:pt>
                <c:pt idx="505">
                  <c:v>2</c:v>
                </c:pt>
                <c:pt idx="506">
                  <c:v>2</c:v>
                </c:pt>
                <c:pt idx="507">
                  <c:v>2</c:v>
                </c:pt>
                <c:pt idx="508">
                  <c:v>3</c:v>
                </c:pt>
                <c:pt idx="509">
                  <c:v>2</c:v>
                </c:pt>
                <c:pt idx="510">
                  <c:v>2</c:v>
                </c:pt>
                <c:pt idx="511">
                  <c:v>2</c:v>
                </c:pt>
                <c:pt idx="512">
                  <c:v>4</c:v>
                </c:pt>
                <c:pt idx="513">
                  <c:v>4</c:v>
                </c:pt>
                <c:pt idx="514">
                  <c:v>#N/A</c:v>
                </c:pt>
                <c:pt idx="515">
                  <c:v>#N/A</c:v>
                </c:pt>
                <c:pt idx="516">
                  <c:v>#N/A</c:v>
                </c:pt>
                <c:pt idx="517">
                  <c:v>#N/A</c:v>
                </c:pt>
                <c:pt idx="518">
                  <c:v>#N/A</c:v>
                </c:pt>
                <c:pt idx="519">
                  <c:v>3</c:v>
                </c:pt>
                <c:pt idx="520">
                  <c:v>#N/A</c:v>
                </c:pt>
                <c:pt idx="521">
                  <c:v>3</c:v>
                </c:pt>
                <c:pt idx="522">
                  <c:v>2</c:v>
                </c:pt>
                <c:pt idx="523">
                  <c:v>4</c:v>
                </c:pt>
                <c:pt idx="524">
                  <c:v>3</c:v>
                </c:pt>
                <c:pt idx="525">
                  <c:v>5</c:v>
                </c:pt>
                <c:pt idx="526">
                  <c:v>5</c:v>
                </c:pt>
                <c:pt idx="527">
                  <c:v>4</c:v>
                </c:pt>
                <c:pt idx="528">
                  <c:v>4</c:v>
                </c:pt>
                <c:pt idx="529">
                  <c:v>2</c:v>
                </c:pt>
                <c:pt idx="530">
                  <c:v>3</c:v>
                </c:pt>
                <c:pt idx="531">
                  <c:v>1</c:v>
                </c:pt>
                <c:pt idx="532">
                  <c:v>4</c:v>
                </c:pt>
                <c:pt idx="533">
                  <c:v>4</c:v>
                </c:pt>
                <c:pt idx="534">
                  <c:v>6</c:v>
                </c:pt>
                <c:pt idx="535">
                  <c:v>5</c:v>
                </c:pt>
                <c:pt idx="536">
                  <c:v>2</c:v>
                </c:pt>
                <c:pt idx="537">
                  <c:v>3</c:v>
                </c:pt>
                <c:pt idx="538">
                  <c:v>4</c:v>
                </c:pt>
                <c:pt idx="539">
                  <c:v>2</c:v>
                </c:pt>
                <c:pt idx="540">
                  <c:v>3</c:v>
                </c:pt>
                <c:pt idx="541">
                  <c:v>3</c:v>
                </c:pt>
                <c:pt idx="542">
                  <c:v>2</c:v>
                </c:pt>
                <c:pt idx="543">
                  <c:v>2</c:v>
                </c:pt>
                <c:pt idx="544">
                  <c:v>3</c:v>
                </c:pt>
                <c:pt idx="545">
                  <c:v>3</c:v>
                </c:pt>
                <c:pt idx="546">
                  <c:v>3</c:v>
                </c:pt>
                <c:pt idx="547">
                  <c:v>2</c:v>
                </c:pt>
                <c:pt idx="548">
                  <c:v>2</c:v>
                </c:pt>
                <c:pt idx="549">
                  <c:v>1</c:v>
                </c:pt>
                <c:pt idx="550">
                  <c:v>4</c:v>
                </c:pt>
                <c:pt idx="551">
                  <c:v>1</c:v>
                </c:pt>
                <c:pt idx="552">
                  <c:v>3</c:v>
                </c:pt>
                <c:pt idx="553">
                  <c:v>1</c:v>
                </c:pt>
                <c:pt idx="554">
                  <c:v>3</c:v>
                </c:pt>
                <c:pt idx="555">
                  <c:v>4</c:v>
                </c:pt>
                <c:pt idx="556">
                  <c:v>#N/A</c:v>
                </c:pt>
                <c:pt idx="557">
                  <c:v>2</c:v>
                </c:pt>
                <c:pt idx="558">
                  <c:v>4</c:v>
                </c:pt>
                <c:pt idx="559">
                  <c:v>2</c:v>
                </c:pt>
                <c:pt idx="560">
                  <c:v>2</c:v>
                </c:pt>
                <c:pt idx="561">
                  <c:v>6</c:v>
                </c:pt>
                <c:pt idx="562">
                  <c:v>3</c:v>
                </c:pt>
                <c:pt idx="563">
                  <c:v>3</c:v>
                </c:pt>
                <c:pt idx="564">
                  <c:v>4</c:v>
                </c:pt>
                <c:pt idx="565">
                  <c:v>2</c:v>
                </c:pt>
                <c:pt idx="566">
                  <c:v>4</c:v>
                </c:pt>
                <c:pt idx="567">
                  <c:v>4</c:v>
                </c:pt>
                <c:pt idx="568">
                  <c:v>3</c:v>
                </c:pt>
                <c:pt idx="569">
                  <c:v>3</c:v>
                </c:pt>
                <c:pt idx="570">
                  <c:v>4</c:v>
                </c:pt>
                <c:pt idx="571">
                  <c:v>2</c:v>
                </c:pt>
                <c:pt idx="572">
                  <c:v>2</c:v>
                </c:pt>
                <c:pt idx="573">
                  <c:v>3</c:v>
                </c:pt>
                <c:pt idx="574">
                  <c:v>3</c:v>
                </c:pt>
                <c:pt idx="575">
                  <c:v>3</c:v>
                </c:pt>
                <c:pt idx="576">
                  <c:v>3</c:v>
                </c:pt>
                <c:pt idx="577">
                  <c:v>2</c:v>
                </c:pt>
                <c:pt idx="578">
                  <c:v>2</c:v>
                </c:pt>
                <c:pt idx="579">
                  <c:v>3</c:v>
                </c:pt>
                <c:pt idx="580">
                  <c:v>2</c:v>
                </c:pt>
                <c:pt idx="581">
                  <c:v>4</c:v>
                </c:pt>
                <c:pt idx="582">
                  <c:v>3</c:v>
                </c:pt>
                <c:pt idx="583">
                  <c:v>4</c:v>
                </c:pt>
                <c:pt idx="584">
                  <c:v>3</c:v>
                </c:pt>
                <c:pt idx="585">
                  <c:v>4</c:v>
                </c:pt>
                <c:pt idx="586">
                  <c:v>3</c:v>
                </c:pt>
                <c:pt idx="587">
                  <c:v>3</c:v>
                </c:pt>
                <c:pt idx="588">
                  <c:v>3</c:v>
                </c:pt>
                <c:pt idx="589">
                  <c:v>3</c:v>
                </c:pt>
                <c:pt idx="590">
                  <c:v>3</c:v>
                </c:pt>
                <c:pt idx="591">
                  <c:v>2</c:v>
                </c:pt>
                <c:pt idx="592">
                  <c:v>4</c:v>
                </c:pt>
                <c:pt idx="593">
                  <c:v>3</c:v>
                </c:pt>
                <c:pt idx="594">
                  <c:v>3</c:v>
                </c:pt>
                <c:pt idx="595">
                  <c:v>1</c:v>
                </c:pt>
                <c:pt idx="596">
                  <c:v>4</c:v>
                </c:pt>
                <c:pt idx="597">
                  <c:v>3</c:v>
                </c:pt>
                <c:pt idx="598">
                  <c:v>2</c:v>
                </c:pt>
                <c:pt idx="599">
                  <c:v>2</c:v>
                </c:pt>
                <c:pt idx="600">
                  <c:v>2</c:v>
                </c:pt>
                <c:pt idx="601">
                  <c:v>3</c:v>
                </c:pt>
                <c:pt idx="602">
                  <c:v>3</c:v>
                </c:pt>
                <c:pt idx="603">
                  <c:v>2</c:v>
                </c:pt>
                <c:pt idx="604">
                  <c:v>3</c:v>
                </c:pt>
                <c:pt idx="605">
                  <c:v>2</c:v>
                </c:pt>
                <c:pt idx="606">
                  <c:v>3</c:v>
                </c:pt>
                <c:pt idx="607">
                  <c:v>5</c:v>
                </c:pt>
                <c:pt idx="608">
                  <c:v>5</c:v>
                </c:pt>
                <c:pt idx="609">
                  <c:v>3</c:v>
                </c:pt>
                <c:pt idx="610">
                  <c:v>3</c:v>
                </c:pt>
                <c:pt idx="611">
                  <c:v>3</c:v>
                </c:pt>
                <c:pt idx="612">
                  <c:v>#N/A</c:v>
                </c:pt>
                <c:pt idx="613">
                  <c:v>2</c:v>
                </c:pt>
                <c:pt idx="614">
                  <c:v>3</c:v>
                </c:pt>
                <c:pt idx="615">
                  <c:v>4</c:v>
                </c:pt>
                <c:pt idx="616">
                  <c:v>4</c:v>
                </c:pt>
                <c:pt idx="617">
                  <c:v>3</c:v>
                </c:pt>
                <c:pt idx="618">
                  <c:v>2</c:v>
                </c:pt>
                <c:pt idx="619">
                  <c:v>#N/A</c:v>
                </c:pt>
                <c:pt idx="620">
                  <c:v>4</c:v>
                </c:pt>
                <c:pt idx="621">
                  <c:v>2</c:v>
                </c:pt>
                <c:pt idx="622">
                  <c:v>3</c:v>
                </c:pt>
                <c:pt idx="623">
                  <c:v>3</c:v>
                </c:pt>
                <c:pt idx="624">
                  <c:v>1</c:v>
                </c:pt>
                <c:pt idx="625">
                  <c:v>2</c:v>
                </c:pt>
                <c:pt idx="626">
                  <c:v>3</c:v>
                </c:pt>
                <c:pt idx="627">
                  <c:v>5</c:v>
                </c:pt>
                <c:pt idx="628">
                  <c:v>1</c:v>
                </c:pt>
                <c:pt idx="629">
                  <c:v>4</c:v>
                </c:pt>
                <c:pt idx="630">
                  <c:v>2</c:v>
                </c:pt>
                <c:pt idx="631">
                  <c:v>3</c:v>
                </c:pt>
                <c:pt idx="632">
                  <c:v>3</c:v>
                </c:pt>
                <c:pt idx="633">
                  <c:v>3</c:v>
                </c:pt>
                <c:pt idx="634">
                  <c:v>3</c:v>
                </c:pt>
                <c:pt idx="635">
                  <c:v>1</c:v>
                </c:pt>
                <c:pt idx="636">
                  <c:v>4</c:v>
                </c:pt>
                <c:pt idx="637">
                  <c:v>3</c:v>
                </c:pt>
                <c:pt idx="638">
                  <c:v>4</c:v>
                </c:pt>
                <c:pt idx="639">
                  <c:v>3</c:v>
                </c:pt>
                <c:pt idx="640">
                  <c:v>4</c:v>
                </c:pt>
                <c:pt idx="641">
                  <c:v>3</c:v>
                </c:pt>
                <c:pt idx="642">
                  <c:v>3</c:v>
                </c:pt>
                <c:pt idx="643">
                  <c:v>2</c:v>
                </c:pt>
                <c:pt idx="644">
                  <c:v>6</c:v>
                </c:pt>
                <c:pt idx="645">
                  <c:v>3</c:v>
                </c:pt>
                <c:pt idx="646">
                  <c:v>2</c:v>
                </c:pt>
                <c:pt idx="647">
                  <c:v>1</c:v>
                </c:pt>
                <c:pt idx="648">
                  <c:v>3</c:v>
                </c:pt>
                <c:pt idx="649">
                  <c:v>3</c:v>
                </c:pt>
                <c:pt idx="650">
                  <c:v>2</c:v>
                </c:pt>
                <c:pt idx="651">
                  <c:v>3</c:v>
                </c:pt>
                <c:pt idx="652">
                  <c:v>2</c:v>
                </c:pt>
                <c:pt idx="653">
                  <c:v>3</c:v>
                </c:pt>
                <c:pt idx="654">
                  <c:v>5</c:v>
                </c:pt>
                <c:pt idx="655">
                  <c:v>2</c:v>
                </c:pt>
                <c:pt idx="656">
                  <c:v>2</c:v>
                </c:pt>
                <c:pt idx="657">
                  <c:v>3</c:v>
                </c:pt>
                <c:pt idx="658">
                  <c:v>3</c:v>
                </c:pt>
                <c:pt idx="659">
                  <c:v>3</c:v>
                </c:pt>
                <c:pt idx="660">
                  <c:v>4</c:v>
                </c:pt>
                <c:pt idx="661">
                  <c:v>3</c:v>
                </c:pt>
                <c:pt idx="662">
                  <c:v>4</c:v>
                </c:pt>
                <c:pt idx="663">
                  <c:v>9</c:v>
                </c:pt>
                <c:pt idx="664">
                  <c:v>3</c:v>
                </c:pt>
                <c:pt idx="665">
                  <c:v>2</c:v>
                </c:pt>
                <c:pt idx="666">
                  <c:v>2</c:v>
                </c:pt>
                <c:pt idx="667">
                  <c:v>3</c:v>
                </c:pt>
                <c:pt idx="668">
                  <c:v>5</c:v>
                </c:pt>
                <c:pt idx="669">
                  <c:v>4</c:v>
                </c:pt>
                <c:pt idx="670">
                  <c:v>3</c:v>
                </c:pt>
                <c:pt idx="671">
                  <c:v>5</c:v>
                </c:pt>
                <c:pt idx="672">
                  <c:v>3</c:v>
                </c:pt>
                <c:pt idx="673">
                  <c:v>2</c:v>
                </c:pt>
                <c:pt idx="674">
                  <c:v>4</c:v>
                </c:pt>
                <c:pt idx="675">
                  <c:v>3</c:v>
                </c:pt>
                <c:pt idx="676">
                  <c:v>2</c:v>
                </c:pt>
                <c:pt idx="677">
                  <c:v>4</c:v>
                </c:pt>
                <c:pt idx="678">
                  <c:v>4</c:v>
                </c:pt>
                <c:pt idx="679">
                  <c:v>4</c:v>
                </c:pt>
                <c:pt idx="680">
                  <c:v>1</c:v>
                </c:pt>
                <c:pt idx="681">
                  <c:v>3</c:v>
                </c:pt>
                <c:pt idx="682">
                  <c:v>2</c:v>
                </c:pt>
                <c:pt idx="683">
                  <c:v>2</c:v>
                </c:pt>
                <c:pt idx="684">
                  <c:v>4</c:v>
                </c:pt>
                <c:pt idx="685">
                  <c:v>3</c:v>
                </c:pt>
                <c:pt idx="686">
                  <c:v>3</c:v>
                </c:pt>
                <c:pt idx="687">
                  <c:v>2</c:v>
                </c:pt>
                <c:pt idx="688">
                  <c:v>2</c:v>
                </c:pt>
                <c:pt idx="689">
                  <c:v>3</c:v>
                </c:pt>
                <c:pt idx="690">
                  <c:v>4</c:v>
                </c:pt>
                <c:pt idx="691">
                  <c:v>5</c:v>
                </c:pt>
                <c:pt idx="692">
                  <c:v>3</c:v>
                </c:pt>
                <c:pt idx="693">
                  <c:v>3</c:v>
                </c:pt>
                <c:pt idx="694">
                  <c:v>4</c:v>
                </c:pt>
                <c:pt idx="695">
                  <c:v>4</c:v>
                </c:pt>
                <c:pt idx="696">
                  <c:v>1</c:v>
                </c:pt>
                <c:pt idx="697">
                  <c:v>4</c:v>
                </c:pt>
                <c:pt idx="698">
                  <c:v>3</c:v>
                </c:pt>
                <c:pt idx="699">
                  <c:v>4</c:v>
                </c:pt>
                <c:pt idx="700">
                  <c:v>3</c:v>
                </c:pt>
                <c:pt idx="701">
                  <c:v>3</c:v>
                </c:pt>
                <c:pt idx="702">
                  <c:v>4</c:v>
                </c:pt>
                <c:pt idx="703">
                  <c:v>1</c:v>
                </c:pt>
                <c:pt idx="704">
                  <c:v>3</c:v>
                </c:pt>
                <c:pt idx="705">
                  <c:v>4</c:v>
                </c:pt>
                <c:pt idx="706">
                  <c:v>3</c:v>
                </c:pt>
                <c:pt idx="707">
                  <c:v>2</c:v>
                </c:pt>
                <c:pt idx="708">
                  <c:v>3</c:v>
                </c:pt>
                <c:pt idx="709">
                  <c:v>3</c:v>
                </c:pt>
                <c:pt idx="710">
                  <c:v>3</c:v>
                </c:pt>
                <c:pt idx="711">
                  <c:v>3</c:v>
                </c:pt>
                <c:pt idx="712">
                  <c:v>#N/A</c:v>
                </c:pt>
                <c:pt idx="713">
                  <c:v>#N/A</c:v>
                </c:pt>
                <c:pt idx="714">
                  <c:v>#N/A</c:v>
                </c:pt>
                <c:pt idx="715">
                  <c:v>#N/A</c:v>
                </c:pt>
                <c:pt idx="716">
                  <c:v>4</c:v>
                </c:pt>
                <c:pt idx="717">
                  <c:v>1</c:v>
                </c:pt>
                <c:pt idx="718">
                  <c:v>3</c:v>
                </c:pt>
                <c:pt idx="719">
                  <c:v>3</c:v>
                </c:pt>
                <c:pt idx="720">
                  <c:v>4</c:v>
                </c:pt>
                <c:pt idx="721">
                  <c:v>3</c:v>
                </c:pt>
                <c:pt idx="722">
                  <c:v>3</c:v>
                </c:pt>
                <c:pt idx="723">
                  <c:v>2</c:v>
                </c:pt>
                <c:pt idx="724">
                  <c:v>4</c:v>
                </c:pt>
                <c:pt idx="725">
                  <c:v>3</c:v>
                </c:pt>
                <c:pt idx="726">
                  <c:v>4</c:v>
                </c:pt>
                <c:pt idx="727">
                  <c:v>#N/A</c:v>
                </c:pt>
                <c:pt idx="728">
                  <c:v>0</c:v>
                </c:pt>
                <c:pt idx="729">
                  <c:v>4</c:v>
                </c:pt>
                <c:pt idx="730">
                  <c:v>4</c:v>
                </c:pt>
                <c:pt idx="731">
                  <c:v>3</c:v>
                </c:pt>
                <c:pt idx="732">
                  <c:v>3</c:v>
                </c:pt>
                <c:pt idx="733">
                  <c:v>4</c:v>
                </c:pt>
                <c:pt idx="734">
                  <c:v>1</c:v>
                </c:pt>
                <c:pt idx="735">
                  <c:v>2</c:v>
                </c:pt>
                <c:pt idx="736">
                  <c:v>2</c:v>
                </c:pt>
                <c:pt idx="737">
                  <c:v>3</c:v>
                </c:pt>
                <c:pt idx="738">
                  <c:v>3</c:v>
                </c:pt>
                <c:pt idx="739">
                  <c:v>5</c:v>
                </c:pt>
                <c:pt idx="740">
                  <c:v>4</c:v>
                </c:pt>
                <c:pt idx="741">
                  <c:v>3</c:v>
                </c:pt>
                <c:pt idx="742">
                  <c:v>2</c:v>
                </c:pt>
                <c:pt idx="743">
                  <c:v>4</c:v>
                </c:pt>
                <c:pt idx="744">
                  <c:v>3</c:v>
                </c:pt>
                <c:pt idx="745">
                  <c:v>3</c:v>
                </c:pt>
                <c:pt idx="746">
                  <c:v>3</c:v>
                </c:pt>
                <c:pt idx="747">
                  <c:v>3</c:v>
                </c:pt>
                <c:pt idx="748">
                  <c:v>3</c:v>
                </c:pt>
                <c:pt idx="749">
                  <c:v>4</c:v>
                </c:pt>
                <c:pt idx="750">
                  <c:v>4</c:v>
                </c:pt>
                <c:pt idx="751">
                  <c:v>4</c:v>
                </c:pt>
                <c:pt idx="752">
                  <c:v>4</c:v>
                </c:pt>
                <c:pt idx="753">
                  <c:v>2</c:v>
                </c:pt>
                <c:pt idx="754">
                  <c:v>4</c:v>
                </c:pt>
                <c:pt idx="755">
                  <c:v>2</c:v>
                </c:pt>
                <c:pt idx="756">
                  <c:v>1</c:v>
                </c:pt>
                <c:pt idx="757">
                  <c:v>3</c:v>
                </c:pt>
                <c:pt idx="758">
                  <c:v>4</c:v>
                </c:pt>
                <c:pt idx="759">
                  <c:v>2</c:v>
                </c:pt>
                <c:pt idx="760">
                  <c:v>4</c:v>
                </c:pt>
                <c:pt idx="761">
                  <c:v>3</c:v>
                </c:pt>
                <c:pt idx="762">
                  <c:v>1</c:v>
                </c:pt>
                <c:pt idx="763">
                  <c:v>3</c:v>
                </c:pt>
                <c:pt idx="764">
                  <c:v>4</c:v>
                </c:pt>
                <c:pt idx="765">
                  <c:v>2</c:v>
                </c:pt>
                <c:pt idx="766">
                  <c:v>3</c:v>
                </c:pt>
                <c:pt idx="767">
                  <c:v>2</c:v>
                </c:pt>
                <c:pt idx="768">
                  <c:v>3</c:v>
                </c:pt>
                <c:pt idx="769">
                  <c:v>2</c:v>
                </c:pt>
                <c:pt idx="770">
                  <c:v>4</c:v>
                </c:pt>
                <c:pt idx="771">
                  <c:v>#N/A</c:v>
                </c:pt>
                <c:pt idx="772">
                  <c:v>1</c:v>
                </c:pt>
                <c:pt idx="773">
                  <c:v>3</c:v>
                </c:pt>
                <c:pt idx="774">
                  <c:v>5</c:v>
                </c:pt>
                <c:pt idx="775">
                  <c:v>3</c:v>
                </c:pt>
                <c:pt idx="776">
                  <c:v>4</c:v>
                </c:pt>
                <c:pt idx="777">
                  <c:v>3</c:v>
                </c:pt>
                <c:pt idx="778">
                  <c:v>#N/A</c:v>
                </c:pt>
                <c:pt idx="779">
                  <c:v>3</c:v>
                </c:pt>
                <c:pt idx="780">
                  <c:v>3</c:v>
                </c:pt>
                <c:pt idx="781">
                  <c:v>2</c:v>
                </c:pt>
                <c:pt idx="782">
                  <c:v>3</c:v>
                </c:pt>
                <c:pt idx="783">
                  <c:v>4</c:v>
                </c:pt>
                <c:pt idx="784">
                  <c:v>3</c:v>
                </c:pt>
                <c:pt idx="785">
                  <c:v>#N/A</c:v>
                </c:pt>
                <c:pt idx="786">
                  <c:v>2</c:v>
                </c:pt>
                <c:pt idx="787">
                  <c:v>4</c:v>
                </c:pt>
                <c:pt idx="788">
                  <c:v>3</c:v>
                </c:pt>
                <c:pt idx="789">
                  <c:v>3</c:v>
                </c:pt>
                <c:pt idx="790">
                  <c:v>1</c:v>
                </c:pt>
                <c:pt idx="791">
                  <c:v>4</c:v>
                </c:pt>
                <c:pt idx="792">
                  <c:v>4</c:v>
                </c:pt>
                <c:pt idx="793">
                  <c:v>5</c:v>
                </c:pt>
                <c:pt idx="794">
                  <c:v>3</c:v>
                </c:pt>
                <c:pt idx="795">
                  <c:v>1</c:v>
                </c:pt>
                <c:pt idx="796">
                  <c:v>3</c:v>
                </c:pt>
                <c:pt idx="797">
                  <c:v>1</c:v>
                </c:pt>
                <c:pt idx="798">
                  <c:v>4</c:v>
                </c:pt>
                <c:pt idx="799">
                  <c:v>4</c:v>
                </c:pt>
                <c:pt idx="800">
                  <c:v>3</c:v>
                </c:pt>
                <c:pt idx="801">
                  <c:v>3</c:v>
                </c:pt>
                <c:pt idx="802">
                  <c:v>3</c:v>
                </c:pt>
                <c:pt idx="803">
                  <c:v>1</c:v>
                </c:pt>
                <c:pt idx="804">
                  <c:v>3</c:v>
                </c:pt>
                <c:pt idx="805">
                  <c:v>3</c:v>
                </c:pt>
                <c:pt idx="806">
                  <c:v>3</c:v>
                </c:pt>
                <c:pt idx="807">
                  <c:v>4</c:v>
                </c:pt>
                <c:pt idx="808">
                  <c:v>3</c:v>
                </c:pt>
                <c:pt idx="809">
                  <c:v>3</c:v>
                </c:pt>
                <c:pt idx="810">
                  <c:v>3</c:v>
                </c:pt>
                <c:pt idx="811">
                  <c:v>4</c:v>
                </c:pt>
                <c:pt idx="812">
                  <c:v>2</c:v>
                </c:pt>
                <c:pt idx="813">
                  <c:v>4</c:v>
                </c:pt>
                <c:pt idx="814">
                  <c:v>3</c:v>
                </c:pt>
                <c:pt idx="815">
                  <c:v>2</c:v>
                </c:pt>
                <c:pt idx="816">
                  <c:v>2</c:v>
                </c:pt>
                <c:pt idx="817">
                  <c:v>2</c:v>
                </c:pt>
                <c:pt idx="818">
                  <c:v>3</c:v>
                </c:pt>
                <c:pt idx="819">
                  <c:v>4</c:v>
                </c:pt>
                <c:pt idx="820">
                  <c:v>4</c:v>
                </c:pt>
                <c:pt idx="821">
                  <c:v>2</c:v>
                </c:pt>
                <c:pt idx="822">
                  <c:v>4</c:v>
                </c:pt>
                <c:pt idx="823">
                  <c:v>2</c:v>
                </c:pt>
                <c:pt idx="824">
                  <c:v>4</c:v>
                </c:pt>
                <c:pt idx="825">
                  <c:v>3</c:v>
                </c:pt>
                <c:pt idx="826">
                  <c:v>3</c:v>
                </c:pt>
                <c:pt idx="827">
                  <c:v>6</c:v>
                </c:pt>
                <c:pt idx="828">
                  <c:v>2</c:v>
                </c:pt>
                <c:pt idx="829">
                  <c:v>3</c:v>
                </c:pt>
                <c:pt idx="830">
                  <c:v>2</c:v>
                </c:pt>
                <c:pt idx="831">
                  <c:v>3</c:v>
                </c:pt>
                <c:pt idx="832">
                  <c:v>3</c:v>
                </c:pt>
                <c:pt idx="833">
                  <c:v>8</c:v>
                </c:pt>
                <c:pt idx="834">
                  <c:v>1</c:v>
                </c:pt>
                <c:pt idx="835">
                  <c:v>3</c:v>
                </c:pt>
                <c:pt idx="836">
                  <c:v>3</c:v>
                </c:pt>
                <c:pt idx="837">
                  <c:v>2</c:v>
                </c:pt>
                <c:pt idx="838">
                  <c:v>5</c:v>
                </c:pt>
                <c:pt idx="839">
                  <c:v>1</c:v>
                </c:pt>
                <c:pt idx="840">
                  <c:v>4</c:v>
                </c:pt>
                <c:pt idx="841">
                  <c:v>2</c:v>
                </c:pt>
                <c:pt idx="842">
                  <c:v>#N/A</c:v>
                </c:pt>
                <c:pt idx="843">
                  <c:v>5</c:v>
                </c:pt>
                <c:pt idx="844">
                  <c:v>3</c:v>
                </c:pt>
                <c:pt idx="845">
                  <c:v>1</c:v>
                </c:pt>
                <c:pt idx="846">
                  <c:v>4</c:v>
                </c:pt>
                <c:pt idx="847">
                  <c:v>1</c:v>
                </c:pt>
                <c:pt idx="848">
                  <c:v>6</c:v>
                </c:pt>
                <c:pt idx="849">
                  <c:v>#N/A</c:v>
                </c:pt>
                <c:pt idx="850">
                  <c:v>4</c:v>
                </c:pt>
                <c:pt idx="851">
                  <c:v>3</c:v>
                </c:pt>
                <c:pt idx="852">
                  <c:v>2</c:v>
                </c:pt>
                <c:pt idx="853">
                  <c:v>2</c:v>
                </c:pt>
                <c:pt idx="854">
                  <c:v>3</c:v>
                </c:pt>
                <c:pt idx="855">
                  <c:v>3</c:v>
                </c:pt>
                <c:pt idx="856">
                  <c:v>3</c:v>
                </c:pt>
                <c:pt idx="857">
                  <c:v>3</c:v>
                </c:pt>
                <c:pt idx="858">
                  <c:v>4</c:v>
                </c:pt>
                <c:pt idx="859">
                  <c:v>3</c:v>
                </c:pt>
                <c:pt idx="860">
                  <c:v>4</c:v>
                </c:pt>
                <c:pt idx="861">
                  <c:v>3</c:v>
                </c:pt>
                <c:pt idx="862">
                  <c:v>2</c:v>
                </c:pt>
                <c:pt idx="863">
                  <c:v>3</c:v>
                </c:pt>
                <c:pt idx="864">
                  <c:v>2</c:v>
                </c:pt>
                <c:pt idx="865">
                  <c:v>2</c:v>
                </c:pt>
                <c:pt idx="866">
                  <c:v>3</c:v>
                </c:pt>
                <c:pt idx="867">
                  <c:v>1</c:v>
                </c:pt>
                <c:pt idx="868">
                  <c:v>2</c:v>
                </c:pt>
                <c:pt idx="869">
                  <c:v>3</c:v>
                </c:pt>
                <c:pt idx="870">
                  <c:v>4</c:v>
                </c:pt>
                <c:pt idx="871">
                  <c:v>4</c:v>
                </c:pt>
                <c:pt idx="872">
                  <c:v>3</c:v>
                </c:pt>
                <c:pt idx="873">
                  <c:v>5</c:v>
                </c:pt>
                <c:pt idx="874">
                  <c:v>3</c:v>
                </c:pt>
                <c:pt idx="875">
                  <c:v>3</c:v>
                </c:pt>
                <c:pt idx="876">
                  <c:v>2</c:v>
                </c:pt>
                <c:pt idx="877">
                  <c:v>4</c:v>
                </c:pt>
                <c:pt idx="878">
                  <c:v>3</c:v>
                </c:pt>
                <c:pt idx="879">
                  <c:v>3</c:v>
                </c:pt>
                <c:pt idx="880">
                  <c:v>4</c:v>
                </c:pt>
                <c:pt idx="881">
                  <c:v>2</c:v>
                </c:pt>
                <c:pt idx="882">
                  <c:v>4</c:v>
                </c:pt>
                <c:pt idx="883">
                  <c:v>4</c:v>
                </c:pt>
                <c:pt idx="884">
                  <c:v>4</c:v>
                </c:pt>
                <c:pt idx="885">
                  <c:v>4</c:v>
                </c:pt>
                <c:pt idx="886">
                  <c:v>3</c:v>
                </c:pt>
                <c:pt idx="887">
                  <c:v>2</c:v>
                </c:pt>
                <c:pt idx="888">
                  <c:v>7</c:v>
                </c:pt>
                <c:pt idx="889">
                  <c:v>4</c:v>
                </c:pt>
                <c:pt idx="890">
                  <c:v>4</c:v>
                </c:pt>
                <c:pt idx="891">
                  <c:v>2</c:v>
                </c:pt>
                <c:pt idx="892">
                  <c:v>6</c:v>
                </c:pt>
                <c:pt idx="893">
                  <c:v>2</c:v>
                </c:pt>
                <c:pt idx="894">
                  <c:v>2</c:v>
                </c:pt>
                <c:pt idx="895">
                  <c:v>4</c:v>
                </c:pt>
                <c:pt idx="896">
                  <c:v>3</c:v>
                </c:pt>
                <c:pt idx="897">
                  <c:v>5</c:v>
                </c:pt>
                <c:pt idx="898">
                  <c:v>3</c:v>
                </c:pt>
                <c:pt idx="899">
                  <c:v>4</c:v>
                </c:pt>
                <c:pt idx="900">
                  <c:v>2</c:v>
                </c:pt>
                <c:pt idx="901">
                  <c:v>3</c:v>
                </c:pt>
                <c:pt idx="902">
                  <c:v>3</c:v>
                </c:pt>
                <c:pt idx="903">
                  <c:v>3</c:v>
                </c:pt>
                <c:pt idx="904">
                  <c:v>6</c:v>
                </c:pt>
                <c:pt idx="905">
                  <c:v>2</c:v>
                </c:pt>
                <c:pt idx="906">
                  <c:v>3</c:v>
                </c:pt>
                <c:pt idx="907">
                  <c:v>3</c:v>
                </c:pt>
                <c:pt idx="908">
                  <c:v>1</c:v>
                </c:pt>
                <c:pt idx="909">
                  <c:v>4</c:v>
                </c:pt>
                <c:pt idx="910">
                  <c:v>4</c:v>
                </c:pt>
                <c:pt idx="911">
                  <c:v>4</c:v>
                </c:pt>
                <c:pt idx="912">
                  <c:v>3</c:v>
                </c:pt>
                <c:pt idx="913">
                  <c:v>3</c:v>
                </c:pt>
                <c:pt idx="914">
                  <c:v>3</c:v>
                </c:pt>
                <c:pt idx="915">
                  <c:v>4</c:v>
                </c:pt>
                <c:pt idx="916">
                  <c:v>3</c:v>
                </c:pt>
                <c:pt idx="917">
                  <c:v>4</c:v>
                </c:pt>
                <c:pt idx="918">
                  <c:v>1</c:v>
                </c:pt>
                <c:pt idx="919">
                  <c:v>4</c:v>
                </c:pt>
                <c:pt idx="920">
                  <c:v>4</c:v>
                </c:pt>
                <c:pt idx="921">
                  <c:v>2</c:v>
                </c:pt>
                <c:pt idx="922">
                  <c:v>3</c:v>
                </c:pt>
                <c:pt idx="923">
                  <c:v>3</c:v>
                </c:pt>
                <c:pt idx="924">
                  <c:v>2</c:v>
                </c:pt>
                <c:pt idx="925">
                  <c:v>2</c:v>
                </c:pt>
                <c:pt idx="926">
                  <c:v>4</c:v>
                </c:pt>
                <c:pt idx="927">
                  <c:v>4</c:v>
                </c:pt>
                <c:pt idx="928">
                  <c:v>2</c:v>
                </c:pt>
                <c:pt idx="929">
                  <c:v>4</c:v>
                </c:pt>
                <c:pt idx="930">
                  <c:v>3</c:v>
                </c:pt>
                <c:pt idx="931">
                  <c:v>6</c:v>
                </c:pt>
                <c:pt idx="932">
                  <c:v>3</c:v>
                </c:pt>
                <c:pt idx="933">
                  <c:v>1</c:v>
                </c:pt>
                <c:pt idx="934">
                  <c:v>3</c:v>
                </c:pt>
                <c:pt idx="935">
                  <c:v>2</c:v>
                </c:pt>
                <c:pt idx="936">
                  <c:v>3</c:v>
                </c:pt>
                <c:pt idx="937">
                  <c:v>3</c:v>
                </c:pt>
                <c:pt idx="938">
                  <c:v>3</c:v>
                </c:pt>
                <c:pt idx="939">
                  <c:v>3</c:v>
                </c:pt>
                <c:pt idx="940">
                  <c:v>3</c:v>
                </c:pt>
                <c:pt idx="941">
                  <c:v>2</c:v>
                </c:pt>
                <c:pt idx="942">
                  <c:v>2</c:v>
                </c:pt>
                <c:pt idx="943">
                  <c:v>4</c:v>
                </c:pt>
                <c:pt idx="944">
                  <c:v>1</c:v>
                </c:pt>
                <c:pt idx="945">
                  <c:v>#N/A</c:v>
                </c:pt>
                <c:pt idx="946">
                  <c:v>4</c:v>
                </c:pt>
                <c:pt idx="947">
                  <c:v>3</c:v>
                </c:pt>
                <c:pt idx="948">
                  <c:v>5</c:v>
                </c:pt>
                <c:pt idx="949">
                  <c:v>5</c:v>
                </c:pt>
                <c:pt idx="950">
                  <c:v>3</c:v>
                </c:pt>
                <c:pt idx="951">
                  <c:v>4</c:v>
                </c:pt>
                <c:pt idx="952">
                  <c:v>1</c:v>
                </c:pt>
                <c:pt idx="953">
                  <c:v>2</c:v>
                </c:pt>
                <c:pt idx="954">
                  <c:v>3</c:v>
                </c:pt>
                <c:pt idx="955">
                  <c:v>3</c:v>
                </c:pt>
                <c:pt idx="956">
                  <c:v>2</c:v>
                </c:pt>
                <c:pt idx="957">
                  <c:v>3</c:v>
                </c:pt>
                <c:pt idx="958">
                  <c:v>2</c:v>
                </c:pt>
                <c:pt idx="959">
                  <c:v>2</c:v>
                </c:pt>
                <c:pt idx="960">
                  <c:v>2</c:v>
                </c:pt>
                <c:pt idx="961">
                  <c:v>2</c:v>
                </c:pt>
                <c:pt idx="962">
                  <c:v>2</c:v>
                </c:pt>
                <c:pt idx="963">
                  <c:v>2</c:v>
                </c:pt>
                <c:pt idx="964">
                  <c:v>3</c:v>
                </c:pt>
                <c:pt idx="965">
                  <c:v>2</c:v>
                </c:pt>
                <c:pt idx="966">
                  <c:v>3</c:v>
                </c:pt>
                <c:pt idx="967">
                  <c:v>1</c:v>
                </c:pt>
                <c:pt idx="968">
                  <c:v>3</c:v>
                </c:pt>
                <c:pt idx="969">
                  <c:v>4</c:v>
                </c:pt>
                <c:pt idx="970">
                  <c:v>3</c:v>
                </c:pt>
                <c:pt idx="971">
                  <c:v>4</c:v>
                </c:pt>
                <c:pt idx="972">
                  <c:v>5</c:v>
                </c:pt>
                <c:pt idx="973">
                  <c:v>3</c:v>
                </c:pt>
                <c:pt idx="974">
                  <c:v>3</c:v>
                </c:pt>
                <c:pt idx="975">
                  <c:v>1</c:v>
                </c:pt>
                <c:pt idx="976">
                  <c:v>3</c:v>
                </c:pt>
                <c:pt idx="977">
                  <c:v>3</c:v>
                </c:pt>
                <c:pt idx="978">
                  <c:v>3</c:v>
                </c:pt>
                <c:pt idx="979">
                  <c:v>2</c:v>
                </c:pt>
                <c:pt idx="980">
                  <c:v>2</c:v>
                </c:pt>
                <c:pt idx="981">
                  <c:v>5</c:v>
                </c:pt>
                <c:pt idx="982">
                  <c:v>2</c:v>
                </c:pt>
                <c:pt idx="983">
                  <c:v>2</c:v>
                </c:pt>
                <c:pt idx="984">
                  <c:v>3</c:v>
                </c:pt>
                <c:pt idx="985">
                  <c:v>2</c:v>
                </c:pt>
                <c:pt idx="986">
                  <c:v>3</c:v>
                </c:pt>
                <c:pt idx="987">
                  <c:v>4</c:v>
                </c:pt>
                <c:pt idx="988">
                  <c:v>4</c:v>
                </c:pt>
                <c:pt idx="989">
                  <c:v>5</c:v>
                </c:pt>
                <c:pt idx="990">
                  <c:v>2</c:v>
                </c:pt>
                <c:pt idx="991">
                  <c:v>1</c:v>
                </c:pt>
                <c:pt idx="992">
                  <c:v>2</c:v>
                </c:pt>
                <c:pt idx="993">
                  <c:v>4</c:v>
                </c:pt>
                <c:pt idx="994">
                  <c:v>2</c:v>
                </c:pt>
                <c:pt idx="995">
                  <c:v>4</c:v>
                </c:pt>
                <c:pt idx="996">
                  <c:v>4</c:v>
                </c:pt>
                <c:pt idx="997">
                  <c:v>4</c:v>
                </c:pt>
                <c:pt idx="998">
                  <c:v>4</c:v>
                </c:pt>
                <c:pt idx="999">
                  <c:v>2</c:v>
                </c:pt>
              </c:numCache>
            </c:numRef>
          </c:xVal>
          <c:yVal>
            <c:numRef>
              <c:f>Cleaned!$J$6:$J$1005</c:f>
              <c:numCache>
                <c:formatCode>_-[$$-C09]* #\ ##0_-;\-[$$-C09]* #\ ##0_-;_-[$$-C09]* "-"_-;_-@_-</c:formatCode>
                <c:ptCount val="1000"/>
                <c:pt idx="0">
                  <c:v>435000</c:v>
                </c:pt>
                <c:pt idx="1">
                  <c:v>320000</c:v>
                </c:pt>
                <c:pt idx="2">
                  <c:v>310000</c:v>
                </c:pt>
                <c:pt idx="3">
                  <c:v>259000</c:v>
                </c:pt>
                <c:pt idx="4">
                  <c:v>439000</c:v>
                </c:pt>
                <c:pt idx="5">
                  <c:v>825000</c:v>
                </c:pt>
                <c:pt idx="6">
                  <c:v>820000</c:v>
                </c:pt>
                <c:pt idx="7">
                  <c:v>369000</c:v>
                </c:pt>
                <c:pt idx="8">
                  <c:v>439000</c:v>
                </c:pt>
                <c:pt idx="9">
                  <c:v>455000</c:v>
                </c:pt>
                <c:pt idx="10">
                  <c:v>280000</c:v>
                </c:pt>
                <c:pt idx="11">
                  <c:v>#N/A</c:v>
                </c:pt>
                <c:pt idx="12">
                  <c:v>439000</c:v>
                </c:pt>
                <c:pt idx="13">
                  <c:v>775000</c:v>
                </c:pt>
                <c:pt idx="14">
                  <c:v>625000</c:v>
                </c:pt>
                <c:pt idx="15">
                  <c:v>599000</c:v>
                </c:pt>
                <c:pt idx="16">
                  <c:v>490000</c:v>
                </c:pt>
                <c:pt idx="17">
                  <c:v>337500</c:v>
                </c:pt>
                <c:pt idx="18">
                  <c:v>#N/A</c:v>
                </c:pt>
                <c:pt idx="19">
                  <c:v>439000</c:v>
                </c:pt>
                <c:pt idx="20">
                  <c:v>#N/A</c:v>
                </c:pt>
                <c:pt idx="21">
                  <c:v>440000</c:v>
                </c:pt>
                <c:pt idx="22">
                  <c:v>640000</c:v>
                </c:pt>
                <c:pt idx="23">
                  <c:v>500000</c:v>
                </c:pt>
                <c:pt idx="24">
                  <c:v>305000</c:v>
                </c:pt>
                <c:pt idx="25">
                  <c:v>295000</c:v>
                </c:pt>
                <c:pt idx="26">
                  <c:v>795000</c:v>
                </c:pt>
                <c:pt idx="27">
                  <c:v>950000</c:v>
                </c:pt>
                <c:pt idx="28">
                  <c:v>485000</c:v>
                </c:pt>
                <c:pt idx="29">
                  <c:v>250000</c:v>
                </c:pt>
                <c:pt idx="30">
                  <c:v>549000</c:v>
                </c:pt>
                <c:pt idx="31">
                  <c:v>299000</c:v>
                </c:pt>
                <c:pt idx="32">
                  <c:v>395000</c:v>
                </c:pt>
                <c:pt idx="33">
                  <c:v>#N/A</c:v>
                </c:pt>
                <c:pt idx="34">
                  <c:v>475000</c:v>
                </c:pt>
                <c:pt idx="35">
                  <c:v>#N/A</c:v>
                </c:pt>
                <c:pt idx="36">
                  <c:v>#N/A</c:v>
                </c:pt>
                <c:pt idx="37">
                  <c:v>465000</c:v>
                </c:pt>
                <c:pt idx="38">
                  <c:v>600000</c:v>
                </c:pt>
                <c:pt idx="39">
                  <c:v>980000</c:v>
                </c:pt>
                <c:pt idx="40">
                  <c:v>1050000</c:v>
                </c:pt>
                <c:pt idx="41">
                  <c:v>#N/A</c:v>
                </c:pt>
                <c:pt idx="42">
                  <c:v>450000</c:v>
                </c:pt>
                <c:pt idx="43">
                  <c:v>749000</c:v>
                </c:pt>
                <c:pt idx="44">
                  <c:v>#N/A</c:v>
                </c:pt>
                <c:pt idx="45">
                  <c:v>289000</c:v>
                </c:pt>
                <c:pt idx="46">
                  <c:v>490000</c:v>
                </c:pt>
                <c:pt idx="47">
                  <c:v>#N/A</c:v>
                </c:pt>
                <c:pt idx="48">
                  <c:v>565000</c:v>
                </c:pt>
                <c:pt idx="49">
                  <c:v>399000</c:v>
                </c:pt>
                <c:pt idx="50">
                  <c:v>469000</c:v>
                </c:pt>
                <c:pt idx="51">
                  <c:v>649000</c:v>
                </c:pt>
                <c:pt idx="52">
                  <c:v>499000</c:v>
                </c:pt>
                <c:pt idx="53">
                  <c:v>400000</c:v>
                </c:pt>
                <c:pt idx="54">
                  <c:v>800000</c:v>
                </c:pt>
                <c:pt idx="55">
                  <c:v>#N/A</c:v>
                </c:pt>
                <c:pt idx="56">
                  <c:v>299000</c:v>
                </c:pt>
                <c:pt idx="57">
                  <c:v>580000</c:v>
                </c:pt>
                <c:pt idx="58">
                  <c:v>375000</c:v>
                </c:pt>
                <c:pt idx="59">
                  <c:v>489000</c:v>
                </c:pt>
                <c:pt idx="60">
                  <c:v>195000</c:v>
                </c:pt>
                <c:pt idx="61">
                  <c:v>505000</c:v>
                </c:pt>
                <c:pt idx="62">
                  <c:v>325000</c:v>
                </c:pt>
                <c:pt idx="63">
                  <c:v>539000</c:v>
                </c:pt>
                <c:pt idx="64">
                  <c:v>180000</c:v>
                </c:pt>
                <c:pt idx="65">
                  <c:v>#N/A</c:v>
                </c:pt>
                <c:pt idx="66">
                  <c:v>145000</c:v>
                </c:pt>
                <c:pt idx="67">
                  <c:v>215000</c:v>
                </c:pt>
                <c:pt idx="68">
                  <c:v>450000</c:v>
                </c:pt>
                <c:pt idx="69">
                  <c:v>865000</c:v>
                </c:pt>
                <c:pt idx="70">
                  <c:v>400000</c:v>
                </c:pt>
                <c:pt idx="71">
                  <c:v>369000</c:v>
                </c:pt>
                <c:pt idx="72">
                  <c:v>350000</c:v>
                </c:pt>
                <c:pt idx="73">
                  <c:v>549000</c:v>
                </c:pt>
                <c:pt idx="74">
                  <c:v>539000</c:v>
                </c:pt>
                <c:pt idx="75">
                  <c:v>#N/A</c:v>
                </c:pt>
                <c:pt idx="76">
                  <c:v>490000</c:v>
                </c:pt>
                <c:pt idx="77">
                  <c:v>209000</c:v>
                </c:pt>
                <c:pt idx="78">
                  <c:v>420000</c:v>
                </c:pt>
                <c:pt idx="79">
                  <c:v>#N/A</c:v>
                </c:pt>
                <c:pt idx="80">
                  <c:v>510000</c:v>
                </c:pt>
                <c:pt idx="81">
                  <c:v>#N/A</c:v>
                </c:pt>
                <c:pt idx="82">
                  <c:v>535000</c:v>
                </c:pt>
                <c:pt idx="83">
                  <c:v>335000</c:v>
                </c:pt>
                <c:pt idx="84">
                  <c:v>#N/A</c:v>
                </c:pt>
                <c:pt idx="85">
                  <c:v>850000</c:v>
                </c:pt>
                <c:pt idx="86">
                  <c:v>510000</c:v>
                </c:pt>
                <c:pt idx="87">
                  <c:v>1300000</c:v>
                </c:pt>
                <c:pt idx="88">
                  <c:v>580000</c:v>
                </c:pt>
                <c:pt idx="89">
                  <c:v>470000</c:v>
                </c:pt>
                <c:pt idx="90">
                  <c:v>539000</c:v>
                </c:pt>
                <c:pt idx="91">
                  <c:v>519000</c:v>
                </c:pt>
                <c:pt idx="92">
                  <c:v>219000</c:v>
                </c:pt>
                <c:pt idx="93">
                  <c:v>235000</c:v>
                </c:pt>
                <c:pt idx="94">
                  <c:v>315000</c:v>
                </c:pt>
                <c:pt idx="95">
                  <c:v>450000</c:v>
                </c:pt>
                <c:pt idx="96">
                  <c:v>#N/A</c:v>
                </c:pt>
                <c:pt idx="97">
                  <c:v>380000</c:v>
                </c:pt>
                <c:pt idx="98">
                  <c:v>275000</c:v>
                </c:pt>
                <c:pt idx="99">
                  <c:v>1070000</c:v>
                </c:pt>
                <c:pt idx="100">
                  <c:v>270000</c:v>
                </c:pt>
                <c:pt idx="101">
                  <c:v>1100000</c:v>
                </c:pt>
                <c:pt idx="102">
                  <c:v>#N/A</c:v>
                </c:pt>
                <c:pt idx="103">
                  <c:v>550000</c:v>
                </c:pt>
                <c:pt idx="104">
                  <c:v>#N/A</c:v>
                </c:pt>
                <c:pt idx="105">
                  <c:v>380000</c:v>
                </c:pt>
                <c:pt idx="106">
                  <c:v>868000</c:v>
                </c:pt>
                <c:pt idx="107">
                  <c:v>#N/A</c:v>
                </c:pt>
                <c:pt idx="108">
                  <c:v>539000</c:v>
                </c:pt>
                <c:pt idx="109">
                  <c:v>165000</c:v>
                </c:pt>
                <c:pt idx="110">
                  <c:v>130000</c:v>
                </c:pt>
                <c:pt idx="111">
                  <c:v>589000</c:v>
                </c:pt>
                <c:pt idx="112">
                  <c:v>360000</c:v>
                </c:pt>
                <c:pt idx="113">
                  <c:v>430000</c:v>
                </c:pt>
                <c:pt idx="114">
                  <c:v>839000</c:v>
                </c:pt>
                <c:pt idx="115">
                  <c:v>147000</c:v>
                </c:pt>
                <c:pt idx="116">
                  <c:v>270000</c:v>
                </c:pt>
                <c:pt idx="117">
                  <c:v>795000</c:v>
                </c:pt>
                <c:pt idx="118">
                  <c:v>430000</c:v>
                </c:pt>
                <c:pt idx="119">
                  <c:v>#N/A</c:v>
                </c:pt>
                <c:pt idx="120">
                  <c:v>555000</c:v>
                </c:pt>
                <c:pt idx="121">
                  <c:v>#N/A</c:v>
                </c:pt>
                <c:pt idx="122">
                  <c:v>529000</c:v>
                </c:pt>
                <c:pt idx="123">
                  <c:v>460000</c:v>
                </c:pt>
                <c:pt idx="124">
                  <c:v>195000</c:v>
                </c:pt>
                <c:pt idx="125">
                  <c:v>479000</c:v>
                </c:pt>
                <c:pt idx="126">
                  <c:v>295000</c:v>
                </c:pt>
                <c:pt idx="127">
                  <c:v>370000</c:v>
                </c:pt>
                <c:pt idx="128">
                  <c:v>475000</c:v>
                </c:pt>
                <c:pt idx="129">
                  <c:v>520000</c:v>
                </c:pt>
                <c:pt idx="130">
                  <c:v>449000</c:v>
                </c:pt>
                <c:pt idx="131">
                  <c:v>525000</c:v>
                </c:pt>
                <c:pt idx="132">
                  <c:v>#N/A</c:v>
                </c:pt>
                <c:pt idx="133">
                  <c:v>500000</c:v>
                </c:pt>
                <c:pt idx="134">
                  <c:v>#N/A</c:v>
                </c:pt>
                <c:pt idx="135">
                  <c:v>595000</c:v>
                </c:pt>
                <c:pt idx="136">
                  <c:v>190000</c:v>
                </c:pt>
                <c:pt idx="137">
                  <c:v>#N/A</c:v>
                </c:pt>
                <c:pt idx="138">
                  <c:v>1500000</c:v>
                </c:pt>
                <c:pt idx="139">
                  <c:v>235000</c:v>
                </c:pt>
                <c:pt idx="140">
                  <c:v>389000</c:v>
                </c:pt>
                <c:pt idx="141">
                  <c:v>370000</c:v>
                </c:pt>
                <c:pt idx="142">
                  <c:v>1950000</c:v>
                </c:pt>
                <c:pt idx="143">
                  <c:v>175000</c:v>
                </c:pt>
                <c:pt idx="144">
                  <c:v>520000</c:v>
                </c:pt>
                <c:pt idx="145">
                  <c:v>329000</c:v>
                </c:pt>
                <c:pt idx="146">
                  <c:v>559000</c:v>
                </c:pt>
                <c:pt idx="147">
                  <c:v>#N/A</c:v>
                </c:pt>
                <c:pt idx="148">
                  <c:v>279000</c:v>
                </c:pt>
                <c:pt idx="149">
                  <c:v>500000</c:v>
                </c:pt>
                <c:pt idx="150">
                  <c:v>280000</c:v>
                </c:pt>
                <c:pt idx="151">
                  <c:v>1250000</c:v>
                </c:pt>
                <c:pt idx="152">
                  <c:v>800000</c:v>
                </c:pt>
                <c:pt idx="153">
                  <c:v>280000</c:v>
                </c:pt>
                <c:pt idx="154">
                  <c:v>449000</c:v>
                </c:pt>
                <c:pt idx="155">
                  <c:v>455000</c:v>
                </c:pt>
                <c:pt idx="156">
                  <c:v>450000</c:v>
                </c:pt>
                <c:pt idx="157">
                  <c:v>685000</c:v>
                </c:pt>
                <c:pt idx="158">
                  <c:v>289000</c:v>
                </c:pt>
                <c:pt idx="159">
                  <c:v>429000</c:v>
                </c:pt>
                <c:pt idx="160">
                  <c:v>559000</c:v>
                </c:pt>
                <c:pt idx="161">
                  <c:v>210000</c:v>
                </c:pt>
                <c:pt idx="162">
                  <c:v>200000</c:v>
                </c:pt>
                <c:pt idx="163">
                  <c:v>300000</c:v>
                </c:pt>
                <c:pt idx="164">
                  <c:v>450000</c:v>
                </c:pt>
                <c:pt idx="165">
                  <c:v>300000</c:v>
                </c:pt>
                <c:pt idx="166">
                  <c:v>499000</c:v>
                </c:pt>
                <c:pt idx="167">
                  <c:v>#N/A</c:v>
                </c:pt>
                <c:pt idx="168">
                  <c:v>480000</c:v>
                </c:pt>
                <c:pt idx="169">
                  <c:v>325000</c:v>
                </c:pt>
                <c:pt idx="170">
                  <c:v>#N/A</c:v>
                </c:pt>
                <c:pt idx="171">
                  <c:v>440000</c:v>
                </c:pt>
                <c:pt idx="172">
                  <c:v>#N/A</c:v>
                </c:pt>
                <c:pt idx="173">
                  <c:v>310000</c:v>
                </c:pt>
                <c:pt idx="174">
                  <c:v>200000</c:v>
                </c:pt>
                <c:pt idx="175">
                  <c:v>399000</c:v>
                </c:pt>
                <c:pt idx="176">
                  <c:v>430000</c:v>
                </c:pt>
                <c:pt idx="177">
                  <c:v>99950</c:v>
                </c:pt>
                <c:pt idx="178">
                  <c:v>900000</c:v>
                </c:pt>
                <c:pt idx="179">
                  <c:v>895000</c:v>
                </c:pt>
                <c:pt idx="180">
                  <c:v>990000</c:v>
                </c:pt>
                <c:pt idx="181">
                  <c:v>610000</c:v>
                </c:pt>
                <c:pt idx="182">
                  <c:v>1199000</c:v>
                </c:pt>
                <c:pt idx="183">
                  <c:v>1100000</c:v>
                </c:pt>
                <c:pt idx="184">
                  <c:v>665000</c:v>
                </c:pt>
                <c:pt idx="185">
                  <c:v>490000</c:v>
                </c:pt>
                <c:pt idx="186">
                  <c:v>#N/A</c:v>
                </c:pt>
                <c:pt idx="187">
                  <c:v>575000</c:v>
                </c:pt>
                <c:pt idx="188">
                  <c:v>700000</c:v>
                </c:pt>
                <c:pt idx="189">
                  <c:v>435000</c:v>
                </c:pt>
                <c:pt idx="190">
                  <c:v>550000</c:v>
                </c:pt>
                <c:pt idx="191">
                  <c:v>#N/A</c:v>
                </c:pt>
                <c:pt idx="192">
                  <c:v>1200000</c:v>
                </c:pt>
                <c:pt idx="193">
                  <c:v>#N/A</c:v>
                </c:pt>
                <c:pt idx="194">
                  <c:v>475000</c:v>
                </c:pt>
                <c:pt idx="195">
                  <c:v>320000</c:v>
                </c:pt>
                <c:pt idx="196">
                  <c:v>365000</c:v>
                </c:pt>
                <c:pt idx="197">
                  <c:v>310000</c:v>
                </c:pt>
                <c:pt idx="198">
                  <c:v>700000</c:v>
                </c:pt>
                <c:pt idx="199">
                  <c:v>565000</c:v>
                </c:pt>
                <c:pt idx="200">
                  <c:v>419000</c:v>
                </c:pt>
                <c:pt idx="201">
                  <c:v>370000</c:v>
                </c:pt>
                <c:pt idx="202">
                  <c:v>#N/A</c:v>
                </c:pt>
                <c:pt idx="203">
                  <c:v>#N/A</c:v>
                </c:pt>
                <c:pt idx="204">
                  <c:v>330000</c:v>
                </c:pt>
                <c:pt idx="205">
                  <c:v>560000</c:v>
                </c:pt>
                <c:pt idx="206">
                  <c:v>#N/A</c:v>
                </c:pt>
                <c:pt idx="207">
                  <c:v>460000</c:v>
                </c:pt>
                <c:pt idx="208">
                  <c:v>290000</c:v>
                </c:pt>
                <c:pt idx="209">
                  <c:v>420000</c:v>
                </c:pt>
                <c:pt idx="210">
                  <c:v>#N/A</c:v>
                </c:pt>
                <c:pt idx="211">
                  <c:v>570000</c:v>
                </c:pt>
                <c:pt idx="212">
                  <c:v>259000</c:v>
                </c:pt>
                <c:pt idx="213">
                  <c:v>569000</c:v>
                </c:pt>
                <c:pt idx="214">
                  <c:v>439000</c:v>
                </c:pt>
                <c:pt idx="215">
                  <c:v>#N/A</c:v>
                </c:pt>
                <c:pt idx="216">
                  <c:v>739000</c:v>
                </c:pt>
                <c:pt idx="217">
                  <c:v>399000</c:v>
                </c:pt>
                <c:pt idx="218">
                  <c:v>#N/A</c:v>
                </c:pt>
                <c:pt idx="219">
                  <c:v>599000</c:v>
                </c:pt>
                <c:pt idx="220">
                  <c:v>#N/A</c:v>
                </c:pt>
                <c:pt idx="221">
                  <c:v>660000</c:v>
                </c:pt>
                <c:pt idx="222">
                  <c:v>430000</c:v>
                </c:pt>
                <c:pt idx="223">
                  <c:v>#N/A</c:v>
                </c:pt>
                <c:pt idx="224">
                  <c:v>#N/A</c:v>
                </c:pt>
                <c:pt idx="225">
                  <c:v>250000</c:v>
                </c:pt>
                <c:pt idx="226">
                  <c:v>#N/A</c:v>
                </c:pt>
                <c:pt idx="227">
                  <c:v>800000</c:v>
                </c:pt>
                <c:pt idx="228">
                  <c:v>880000</c:v>
                </c:pt>
                <c:pt idx="229">
                  <c:v>#N/A</c:v>
                </c:pt>
                <c:pt idx="230">
                  <c:v>540000</c:v>
                </c:pt>
                <c:pt idx="231">
                  <c:v>825000</c:v>
                </c:pt>
                <c:pt idx="232">
                  <c:v>399000</c:v>
                </c:pt>
                <c:pt idx="233">
                  <c:v>820000</c:v>
                </c:pt>
                <c:pt idx="234">
                  <c:v>549000</c:v>
                </c:pt>
                <c:pt idx="235">
                  <c:v>#N/A</c:v>
                </c:pt>
                <c:pt idx="236">
                  <c:v>370000</c:v>
                </c:pt>
                <c:pt idx="237">
                  <c:v>500000</c:v>
                </c:pt>
                <c:pt idx="238">
                  <c:v>325000</c:v>
                </c:pt>
                <c:pt idx="239">
                  <c:v>450000</c:v>
                </c:pt>
                <c:pt idx="240">
                  <c:v>430000</c:v>
                </c:pt>
                <c:pt idx="241">
                  <c:v>450000</c:v>
                </c:pt>
                <c:pt idx="242">
                  <c:v>470000</c:v>
                </c:pt>
                <c:pt idx="243">
                  <c:v>612300</c:v>
                </c:pt>
                <c:pt idx="244">
                  <c:v>592000</c:v>
                </c:pt>
                <c:pt idx="245">
                  <c:v>614000</c:v>
                </c:pt>
                <c:pt idx="246">
                  <c:v>218000</c:v>
                </c:pt>
                <c:pt idx="247">
                  <c:v>255000</c:v>
                </c:pt>
                <c:pt idx="248">
                  <c:v>425000</c:v>
                </c:pt>
                <c:pt idx="249">
                  <c:v>325000</c:v>
                </c:pt>
                <c:pt idx="250">
                  <c:v>779000</c:v>
                </c:pt>
                <c:pt idx="251">
                  <c:v>450000</c:v>
                </c:pt>
                <c:pt idx="252">
                  <c:v>425000</c:v>
                </c:pt>
                <c:pt idx="253">
                  <c:v>369000</c:v>
                </c:pt>
                <c:pt idx="254">
                  <c:v>850000</c:v>
                </c:pt>
                <c:pt idx="255">
                  <c:v>539000</c:v>
                </c:pt>
                <c:pt idx="256">
                  <c:v>395000</c:v>
                </c:pt>
                <c:pt idx="257">
                  <c:v>340000</c:v>
                </c:pt>
                <c:pt idx="258">
                  <c:v>#N/A</c:v>
                </c:pt>
                <c:pt idx="259">
                  <c:v>475000</c:v>
                </c:pt>
                <c:pt idx="260">
                  <c:v>1050000</c:v>
                </c:pt>
                <c:pt idx="261">
                  <c:v>570000</c:v>
                </c:pt>
                <c:pt idx="262">
                  <c:v>419000</c:v>
                </c:pt>
                <c:pt idx="263">
                  <c:v>285000</c:v>
                </c:pt>
                <c:pt idx="264">
                  <c:v>439000</c:v>
                </c:pt>
                <c:pt idx="265">
                  <c:v>470000</c:v>
                </c:pt>
                <c:pt idx="266">
                  <c:v>#N/A</c:v>
                </c:pt>
                <c:pt idx="267">
                  <c:v>365000</c:v>
                </c:pt>
                <c:pt idx="268">
                  <c:v>299000</c:v>
                </c:pt>
                <c:pt idx="269">
                  <c:v>499000</c:v>
                </c:pt>
                <c:pt idx="270">
                  <c:v>420000</c:v>
                </c:pt>
                <c:pt idx="271">
                  <c:v>270000</c:v>
                </c:pt>
                <c:pt idx="272">
                  <c:v>280000</c:v>
                </c:pt>
                <c:pt idx="273">
                  <c:v>275000</c:v>
                </c:pt>
                <c:pt idx="274">
                  <c:v>269000</c:v>
                </c:pt>
                <c:pt idx="275">
                  <c:v>750000</c:v>
                </c:pt>
                <c:pt idx="276">
                  <c:v>285000</c:v>
                </c:pt>
                <c:pt idx="277">
                  <c:v>599000</c:v>
                </c:pt>
                <c:pt idx="278">
                  <c:v>455000</c:v>
                </c:pt>
                <c:pt idx="279">
                  <c:v>#N/A</c:v>
                </c:pt>
                <c:pt idx="280">
                  <c:v>#N/A</c:v>
                </c:pt>
                <c:pt idx="281">
                  <c:v>575000</c:v>
                </c:pt>
                <c:pt idx="282">
                  <c:v>#N/A</c:v>
                </c:pt>
                <c:pt idx="283">
                  <c:v>280000</c:v>
                </c:pt>
                <c:pt idx="284">
                  <c:v>#N/A</c:v>
                </c:pt>
                <c:pt idx="285">
                  <c:v>579000</c:v>
                </c:pt>
                <c:pt idx="286">
                  <c:v>#N/A</c:v>
                </c:pt>
                <c:pt idx="287">
                  <c:v>530000</c:v>
                </c:pt>
                <c:pt idx="288">
                  <c:v>#N/A</c:v>
                </c:pt>
                <c:pt idx="289">
                  <c:v>#N/A</c:v>
                </c:pt>
                <c:pt idx="290">
                  <c:v>#N/A</c:v>
                </c:pt>
                <c:pt idx="291">
                  <c:v>739000</c:v>
                </c:pt>
                <c:pt idx="292">
                  <c:v>750000</c:v>
                </c:pt>
                <c:pt idx="293">
                  <c:v>#N/A</c:v>
                </c:pt>
                <c:pt idx="294">
                  <c:v>535000</c:v>
                </c:pt>
                <c:pt idx="295">
                  <c:v>629000</c:v>
                </c:pt>
                <c:pt idx="296">
                  <c:v>275000</c:v>
                </c:pt>
                <c:pt idx="297">
                  <c:v>#N/A</c:v>
                </c:pt>
                <c:pt idx="298">
                  <c:v>550000</c:v>
                </c:pt>
                <c:pt idx="299">
                  <c:v>639000</c:v>
                </c:pt>
                <c:pt idx="300">
                  <c:v>#N/A</c:v>
                </c:pt>
                <c:pt idx="301">
                  <c:v>650000</c:v>
                </c:pt>
                <c:pt idx="302">
                  <c:v>#N/A</c:v>
                </c:pt>
                <c:pt idx="303">
                  <c:v>#N/A</c:v>
                </c:pt>
                <c:pt idx="304">
                  <c:v>#N/A</c:v>
                </c:pt>
                <c:pt idx="305">
                  <c:v>329000</c:v>
                </c:pt>
                <c:pt idx="306">
                  <c:v>#N/A</c:v>
                </c:pt>
                <c:pt idx="307">
                  <c:v>385000</c:v>
                </c:pt>
                <c:pt idx="308">
                  <c:v>550000</c:v>
                </c:pt>
                <c:pt idx="309">
                  <c:v>549000</c:v>
                </c:pt>
                <c:pt idx="310">
                  <c:v>300000</c:v>
                </c:pt>
                <c:pt idx="311">
                  <c:v>387000</c:v>
                </c:pt>
                <c:pt idx="312">
                  <c:v>420000</c:v>
                </c:pt>
                <c:pt idx="313">
                  <c:v>#N/A</c:v>
                </c:pt>
                <c:pt idx="314">
                  <c:v>590000</c:v>
                </c:pt>
                <c:pt idx="315">
                  <c:v>489000</c:v>
                </c:pt>
                <c:pt idx="316">
                  <c:v>569000</c:v>
                </c:pt>
                <c:pt idx="317">
                  <c:v>435000</c:v>
                </c:pt>
                <c:pt idx="318">
                  <c:v>1650000</c:v>
                </c:pt>
                <c:pt idx="319">
                  <c:v>293000</c:v>
                </c:pt>
                <c:pt idx="320">
                  <c:v>293000</c:v>
                </c:pt>
                <c:pt idx="321">
                  <c:v>293000</c:v>
                </c:pt>
                <c:pt idx="322">
                  <c:v>495000</c:v>
                </c:pt>
                <c:pt idx="323">
                  <c:v>439000</c:v>
                </c:pt>
                <c:pt idx="324">
                  <c:v>875000</c:v>
                </c:pt>
                <c:pt idx="325">
                  <c:v>#N/A</c:v>
                </c:pt>
                <c:pt idx="326">
                  <c:v>#N/A</c:v>
                </c:pt>
                <c:pt idx="327">
                  <c:v>380000</c:v>
                </c:pt>
                <c:pt idx="328">
                  <c:v>240000</c:v>
                </c:pt>
                <c:pt idx="329">
                  <c:v>315000</c:v>
                </c:pt>
                <c:pt idx="330">
                  <c:v>570000</c:v>
                </c:pt>
                <c:pt idx="331">
                  <c:v>460000</c:v>
                </c:pt>
                <c:pt idx="332">
                  <c:v>685000</c:v>
                </c:pt>
                <c:pt idx="333">
                  <c:v>775000</c:v>
                </c:pt>
                <c:pt idx="334">
                  <c:v>429000</c:v>
                </c:pt>
                <c:pt idx="335">
                  <c:v>635000</c:v>
                </c:pt>
                <c:pt idx="336">
                  <c:v>625000</c:v>
                </c:pt>
                <c:pt idx="337">
                  <c:v>580000</c:v>
                </c:pt>
                <c:pt idx="338">
                  <c:v>700000</c:v>
                </c:pt>
                <c:pt idx="339">
                  <c:v>#N/A</c:v>
                </c:pt>
                <c:pt idx="340">
                  <c:v>399000</c:v>
                </c:pt>
                <c:pt idx="341">
                  <c:v>750000</c:v>
                </c:pt>
                <c:pt idx="342">
                  <c:v>480000</c:v>
                </c:pt>
                <c:pt idx="343">
                  <c:v>#N/A</c:v>
                </c:pt>
                <c:pt idx="344">
                  <c:v>#N/A</c:v>
                </c:pt>
                <c:pt idx="345">
                  <c:v>529000</c:v>
                </c:pt>
                <c:pt idx="346">
                  <c:v>#N/A</c:v>
                </c:pt>
                <c:pt idx="347">
                  <c:v>650000</c:v>
                </c:pt>
                <c:pt idx="348">
                  <c:v>599000</c:v>
                </c:pt>
                <c:pt idx="349">
                  <c:v>659000</c:v>
                </c:pt>
                <c:pt idx="350">
                  <c:v>#N/A</c:v>
                </c:pt>
                <c:pt idx="351">
                  <c:v>490000</c:v>
                </c:pt>
                <c:pt idx="352">
                  <c:v>500000</c:v>
                </c:pt>
                <c:pt idx="353">
                  <c:v>405000</c:v>
                </c:pt>
                <c:pt idx="354">
                  <c:v>545000</c:v>
                </c:pt>
                <c:pt idx="355">
                  <c:v>420000</c:v>
                </c:pt>
                <c:pt idx="356">
                  <c:v>#N/A</c:v>
                </c:pt>
                <c:pt idx="357">
                  <c:v>690000</c:v>
                </c:pt>
                <c:pt idx="358">
                  <c:v>#N/A</c:v>
                </c:pt>
                <c:pt idx="359">
                  <c:v>1200000</c:v>
                </c:pt>
                <c:pt idx="360">
                  <c:v>#N/A</c:v>
                </c:pt>
                <c:pt idx="361">
                  <c:v>#N/A</c:v>
                </c:pt>
                <c:pt idx="362">
                  <c:v>510000</c:v>
                </c:pt>
                <c:pt idx="363">
                  <c:v>#N/A</c:v>
                </c:pt>
                <c:pt idx="364">
                  <c:v>750000</c:v>
                </c:pt>
                <c:pt idx="365">
                  <c:v>#N/A</c:v>
                </c:pt>
                <c:pt idx="366">
                  <c:v>337500</c:v>
                </c:pt>
                <c:pt idx="367">
                  <c:v>#N/A</c:v>
                </c:pt>
                <c:pt idx="368">
                  <c:v>439000</c:v>
                </c:pt>
                <c:pt idx="369">
                  <c:v>#N/A</c:v>
                </c:pt>
                <c:pt idx="370">
                  <c:v>299000</c:v>
                </c:pt>
                <c:pt idx="371">
                  <c:v>490000</c:v>
                </c:pt>
                <c:pt idx="372">
                  <c:v>649000</c:v>
                </c:pt>
                <c:pt idx="373">
                  <c:v>#N/A</c:v>
                </c:pt>
                <c:pt idx="374">
                  <c:v>#N/A</c:v>
                </c:pt>
                <c:pt idx="375">
                  <c:v>#N/A</c:v>
                </c:pt>
                <c:pt idx="376">
                  <c:v>#N/A</c:v>
                </c:pt>
                <c:pt idx="377">
                  <c:v>440000</c:v>
                </c:pt>
                <c:pt idx="378">
                  <c:v>#N/A</c:v>
                </c:pt>
                <c:pt idx="379">
                  <c:v>320000</c:v>
                </c:pt>
                <c:pt idx="380">
                  <c:v>490000</c:v>
                </c:pt>
                <c:pt idx="381">
                  <c:v>#N/A</c:v>
                </c:pt>
                <c:pt idx="382">
                  <c:v>489000</c:v>
                </c:pt>
                <c:pt idx="383">
                  <c:v>665000</c:v>
                </c:pt>
                <c:pt idx="384">
                  <c:v>630000</c:v>
                </c:pt>
                <c:pt idx="385">
                  <c:v>290000</c:v>
                </c:pt>
                <c:pt idx="386">
                  <c:v>298000</c:v>
                </c:pt>
                <c:pt idx="387">
                  <c:v>#N/A</c:v>
                </c:pt>
                <c:pt idx="388">
                  <c:v>660000</c:v>
                </c:pt>
                <c:pt idx="389">
                  <c:v>690000</c:v>
                </c:pt>
                <c:pt idx="390">
                  <c:v>590000</c:v>
                </c:pt>
                <c:pt idx="391">
                  <c:v>510000</c:v>
                </c:pt>
                <c:pt idx="392">
                  <c:v>400000</c:v>
                </c:pt>
                <c:pt idx="393">
                  <c:v>420000</c:v>
                </c:pt>
                <c:pt idx="394">
                  <c:v>640000</c:v>
                </c:pt>
                <c:pt idx="395">
                  <c:v>320000</c:v>
                </c:pt>
                <c:pt idx="396">
                  <c:v>695000</c:v>
                </c:pt>
                <c:pt idx="397">
                  <c:v>#N/A</c:v>
                </c:pt>
                <c:pt idx="398">
                  <c:v>#N/A</c:v>
                </c:pt>
                <c:pt idx="399">
                  <c:v>275000</c:v>
                </c:pt>
                <c:pt idx="400">
                  <c:v>285000</c:v>
                </c:pt>
                <c:pt idx="401">
                  <c:v>660000</c:v>
                </c:pt>
                <c:pt idx="402">
                  <c:v>435000</c:v>
                </c:pt>
                <c:pt idx="403">
                  <c:v>685000</c:v>
                </c:pt>
                <c:pt idx="404">
                  <c:v>950000</c:v>
                </c:pt>
                <c:pt idx="405">
                  <c:v>500000</c:v>
                </c:pt>
                <c:pt idx="406">
                  <c:v>498000</c:v>
                </c:pt>
                <c:pt idx="407">
                  <c:v>740000</c:v>
                </c:pt>
                <c:pt idx="408">
                  <c:v>450000</c:v>
                </c:pt>
                <c:pt idx="409">
                  <c:v>700000</c:v>
                </c:pt>
                <c:pt idx="410">
                  <c:v>305000</c:v>
                </c:pt>
                <c:pt idx="411">
                  <c:v>295000</c:v>
                </c:pt>
                <c:pt idx="412">
                  <c:v>795000</c:v>
                </c:pt>
                <c:pt idx="413">
                  <c:v>425000</c:v>
                </c:pt>
                <c:pt idx="414">
                  <c:v>700000</c:v>
                </c:pt>
                <c:pt idx="415">
                  <c:v>485000</c:v>
                </c:pt>
                <c:pt idx="416">
                  <c:v>#N/A</c:v>
                </c:pt>
                <c:pt idx="417">
                  <c:v>649000</c:v>
                </c:pt>
                <c:pt idx="418">
                  <c:v>665000</c:v>
                </c:pt>
                <c:pt idx="419">
                  <c:v>#N/A</c:v>
                </c:pt>
                <c:pt idx="420">
                  <c:v>215000</c:v>
                </c:pt>
                <c:pt idx="421">
                  <c:v>#N/A</c:v>
                </c:pt>
                <c:pt idx="422">
                  <c:v>#N/A</c:v>
                </c:pt>
                <c:pt idx="423">
                  <c:v>#N/A</c:v>
                </c:pt>
                <c:pt idx="424">
                  <c:v>339000</c:v>
                </c:pt>
                <c:pt idx="425">
                  <c:v>399000</c:v>
                </c:pt>
                <c:pt idx="426">
                  <c:v>735000</c:v>
                </c:pt>
                <c:pt idx="427">
                  <c:v>975000</c:v>
                </c:pt>
                <c:pt idx="428">
                  <c:v>295000</c:v>
                </c:pt>
                <c:pt idx="429">
                  <c:v>#N/A</c:v>
                </c:pt>
                <c:pt idx="430">
                  <c:v>#N/A</c:v>
                </c:pt>
                <c:pt idx="431">
                  <c:v>725000</c:v>
                </c:pt>
                <c:pt idx="432">
                  <c:v>485000</c:v>
                </c:pt>
                <c:pt idx="433">
                  <c:v>485000</c:v>
                </c:pt>
                <c:pt idx="434">
                  <c:v>950000</c:v>
                </c:pt>
                <c:pt idx="435">
                  <c:v>#N/A</c:v>
                </c:pt>
                <c:pt idx="436">
                  <c:v>610000</c:v>
                </c:pt>
                <c:pt idx="437">
                  <c:v>#N/A</c:v>
                </c:pt>
                <c:pt idx="438">
                  <c:v>500000</c:v>
                </c:pt>
                <c:pt idx="439">
                  <c:v>480000</c:v>
                </c:pt>
                <c:pt idx="440">
                  <c:v>449000</c:v>
                </c:pt>
                <c:pt idx="441">
                  <c:v>795000</c:v>
                </c:pt>
                <c:pt idx="442">
                  <c:v>520000</c:v>
                </c:pt>
                <c:pt idx="443">
                  <c:v>620000</c:v>
                </c:pt>
                <c:pt idx="444">
                  <c:v>#N/A</c:v>
                </c:pt>
                <c:pt idx="445">
                  <c:v>#N/A</c:v>
                </c:pt>
                <c:pt idx="446">
                  <c:v>#N/A</c:v>
                </c:pt>
                <c:pt idx="447">
                  <c:v>#N/A</c:v>
                </c:pt>
                <c:pt idx="448">
                  <c:v>#N/A</c:v>
                </c:pt>
                <c:pt idx="449">
                  <c:v>#N/A</c:v>
                </c:pt>
                <c:pt idx="450">
                  <c:v>#N/A</c:v>
                </c:pt>
                <c:pt idx="451">
                  <c:v>550000</c:v>
                </c:pt>
                <c:pt idx="452">
                  <c:v>1490000</c:v>
                </c:pt>
                <c:pt idx="453">
                  <c:v>#N/A</c:v>
                </c:pt>
                <c:pt idx="454">
                  <c:v>292000</c:v>
                </c:pt>
                <c:pt idx="455">
                  <c:v>#N/A</c:v>
                </c:pt>
                <c:pt idx="456">
                  <c:v>475000</c:v>
                </c:pt>
                <c:pt idx="457">
                  <c:v>399000</c:v>
                </c:pt>
                <c:pt idx="458">
                  <c:v>520000</c:v>
                </c:pt>
                <c:pt idx="459">
                  <c:v>#N/A</c:v>
                </c:pt>
                <c:pt idx="460">
                  <c:v>820000</c:v>
                </c:pt>
                <c:pt idx="461">
                  <c:v>460000</c:v>
                </c:pt>
                <c:pt idx="462">
                  <c:v>449000</c:v>
                </c:pt>
                <c:pt idx="463">
                  <c:v>220000</c:v>
                </c:pt>
                <c:pt idx="464">
                  <c:v>575000</c:v>
                </c:pt>
                <c:pt idx="465">
                  <c:v>329000</c:v>
                </c:pt>
                <c:pt idx="466">
                  <c:v>529000</c:v>
                </c:pt>
                <c:pt idx="467">
                  <c:v>349000</c:v>
                </c:pt>
                <c:pt idx="468">
                  <c:v>485000</c:v>
                </c:pt>
                <c:pt idx="469">
                  <c:v>389000</c:v>
                </c:pt>
                <c:pt idx="470">
                  <c:v>#N/A</c:v>
                </c:pt>
                <c:pt idx="471">
                  <c:v>250000</c:v>
                </c:pt>
                <c:pt idx="472">
                  <c:v>695000</c:v>
                </c:pt>
                <c:pt idx="473">
                  <c:v>735000</c:v>
                </c:pt>
                <c:pt idx="474">
                  <c:v>760000</c:v>
                </c:pt>
                <c:pt idx="475">
                  <c:v>535000</c:v>
                </c:pt>
                <c:pt idx="476">
                  <c:v>559000</c:v>
                </c:pt>
                <c:pt idx="477">
                  <c:v>630000</c:v>
                </c:pt>
                <c:pt idx="478">
                  <c:v>#N/A</c:v>
                </c:pt>
                <c:pt idx="479">
                  <c:v>429000</c:v>
                </c:pt>
                <c:pt idx="480">
                  <c:v>#N/A</c:v>
                </c:pt>
                <c:pt idx="481">
                  <c:v>300000</c:v>
                </c:pt>
                <c:pt idx="482">
                  <c:v>300000</c:v>
                </c:pt>
                <c:pt idx="483">
                  <c:v>220000</c:v>
                </c:pt>
                <c:pt idx="484">
                  <c:v>#N/A</c:v>
                </c:pt>
                <c:pt idx="485">
                  <c:v>575000</c:v>
                </c:pt>
                <c:pt idx="486">
                  <c:v>799000</c:v>
                </c:pt>
                <c:pt idx="487">
                  <c:v>480000</c:v>
                </c:pt>
                <c:pt idx="488">
                  <c:v>549000</c:v>
                </c:pt>
                <c:pt idx="489">
                  <c:v>299000</c:v>
                </c:pt>
                <c:pt idx="490">
                  <c:v>649000</c:v>
                </c:pt>
                <c:pt idx="491">
                  <c:v>525000</c:v>
                </c:pt>
                <c:pt idx="492">
                  <c:v>380000</c:v>
                </c:pt>
                <c:pt idx="493">
                  <c:v>395000</c:v>
                </c:pt>
                <c:pt idx="494">
                  <c:v>#N/A</c:v>
                </c:pt>
                <c:pt idx="495">
                  <c:v>860000</c:v>
                </c:pt>
                <c:pt idx="496">
                  <c:v>275000</c:v>
                </c:pt>
                <c:pt idx="497">
                  <c:v>#N/A</c:v>
                </c:pt>
                <c:pt idx="498">
                  <c:v>475000</c:v>
                </c:pt>
                <c:pt idx="499">
                  <c:v>485000</c:v>
                </c:pt>
                <c:pt idx="500">
                  <c:v>675000</c:v>
                </c:pt>
                <c:pt idx="501">
                  <c:v>449000</c:v>
                </c:pt>
                <c:pt idx="502">
                  <c:v>1250000</c:v>
                </c:pt>
                <c:pt idx="503">
                  <c:v>1200000</c:v>
                </c:pt>
                <c:pt idx="504">
                  <c:v>850000</c:v>
                </c:pt>
                <c:pt idx="505">
                  <c:v>#N/A</c:v>
                </c:pt>
                <c:pt idx="506">
                  <c:v>295000</c:v>
                </c:pt>
                <c:pt idx="507">
                  <c:v>349000</c:v>
                </c:pt>
                <c:pt idx="508">
                  <c:v>#N/A</c:v>
                </c:pt>
                <c:pt idx="509">
                  <c:v>#N/A</c:v>
                </c:pt>
                <c:pt idx="510">
                  <c:v>#N/A</c:v>
                </c:pt>
                <c:pt idx="511">
                  <c:v>#N/A</c:v>
                </c:pt>
                <c:pt idx="512">
                  <c:v>735000</c:v>
                </c:pt>
                <c:pt idx="513">
                  <c:v>610000</c:v>
                </c:pt>
                <c:pt idx="514">
                  <c:v>625000</c:v>
                </c:pt>
                <c:pt idx="515">
                  <c:v>355700</c:v>
                </c:pt>
                <c:pt idx="516">
                  <c:v>355700</c:v>
                </c:pt>
                <c:pt idx="517">
                  <c:v>359000</c:v>
                </c:pt>
                <c:pt idx="518">
                  <c:v>370990</c:v>
                </c:pt>
                <c:pt idx="519">
                  <c:v>465000</c:v>
                </c:pt>
                <c:pt idx="520">
                  <c:v>325000</c:v>
                </c:pt>
                <c:pt idx="521">
                  <c:v>700000</c:v>
                </c:pt>
                <c:pt idx="522">
                  <c:v>#N/A</c:v>
                </c:pt>
                <c:pt idx="523">
                  <c:v>729000</c:v>
                </c:pt>
                <c:pt idx="524">
                  <c:v>#N/A</c:v>
                </c:pt>
                <c:pt idx="525">
                  <c:v>620000</c:v>
                </c:pt>
                <c:pt idx="526">
                  <c:v>1100000</c:v>
                </c:pt>
                <c:pt idx="527">
                  <c:v>#N/A</c:v>
                </c:pt>
                <c:pt idx="528">
                  <c:v>595000</c:v>
                </c:pt>
                <c:pt idx="529">
                  <c:v>380000</c:v>
                </c:pt>
                <c:pt idx="530">
                  <c:v>435000</c:v>
                </c:pt>
                <c:pt idx="531">
                  <c:v>465000</c:v>
                </c:pt>
                <c:pt idx="532">
                  <c:v>#N/A</c:v>
                </c:pt>
                <c:pt idx="533">
                  <c:v>859000</c:v>
                </c:pt>
                <c:pt idx="534">
                  <c:v>#N/A</c:v>
                </c:pt>
                <c:pt idx="535">
                  <c:v>800000</c:v>
                </c:pt>
                <c:pt idx="536">
                  <c:v>#N/A</c:v>
                </c:pt>
                <c:pt idx="537">
                  <c:v>450000</c:v>
                </c:pt>
                <c:pt idx="538">
                  <c:v>850000</c:v>
                </c:pt>
                <c:pt idx="539">
                  <c:v>500000</c:v>
                </c:pt>
                <c:pt idx="540">
                  <c:v>600000</c:v>
                </c:pt>
                <c:pt idx="541">
                  <c:v>#N/A</c:v>
                </c:pt>
                <c:pt idx="542">
                  <c:v>#N/A</c:v>
                </c:pt>
                <c:pt idx="543">
                  <c:v>325000</c:v>
                </c:pt>
                <c:pt idx="544">
                  <c:v>#N/A</c:v>
                </c:pt>
                <c:pt idx="545">
                  <c:v>550000</c:v>
                </c:pt>
                <c:pt idx="546">
                  <c:v>489000</c:v>
                </c:pt>
                <c:pt idx="547">
                  <c:v>209000</c:v>
                </c:pt>
                <c:pt idx="548">
                  <c:v>370000</c:v>
                </c:pt>
                <c:pt idx="549">
                  <c:v>290000</c:v>
                </c:pt>
                <c:pt idx="550">
                  <c:v>630000</c:v>
                </c:pt>
                <c:pt idx="551">
                  <c:v>269000</c:v>
                </c:pt>
                <c:pt idx="552">
                  <c:v>316000</c:v>
                </c:pt>
                <c:pt idx="553">
                  <c:v>115000</c:v>
                </c:pt>
                <c:pt idx="554">
                  <c:v>535000</c:v>
                </c:pt>
                <c:pt idx="555">
                  <c:v>#N/A</c:v>
                </c:pt>
                <c:pt idx="556">
                  <c:v>1400000</c:v>
                </c:pt>
                <c:pt idx="557">
                  <c:v>#N/A</c:v>
                </c:pt>
                <c:pt idx="558">
                  <c:v>#N/A</c:v>
                </c:pt>
                <c:pt idx="559">
                  <c:v>418000</c:v>
                </c:pt>
                <c:pt idx="560">
                  <c:v>385000</c:v>
                </c:pt>
                <c:pt idx="561">
                  <c:v>780000</c:v>
                </c:pt>
                <c:pt idx="562">
                  <c:v>460000</c:v>
                </c:pt>
                <c:pt idx="563">
                  <c:v>410000</c:v>
                </c:pt>
                <c:pt idx="564">
                  <c:v>819000</c:v>
                </c:pt>
                <c:pt idx="565">
                  <c:v>449000</c:v>
                </c:pt>
                <c:pt idx="566">
                  <c:v>#N/A</c:v>
                </c:pt>
                <c:pt idx="567">
                  <c:v>#N/A</c:v>
                </c:pt>
                <c:pt idx="568">
                  <c:v>600000</c:v>
                </c:pt>
                <c:pt idx="569">
                  <c:v>#N/A</c:v>
                </c:pt>
                <c:pt idx="570">
                  <c:v>695000</c:v>
                </c:pt>
                <c:pt idx="571">
                  <c:v>339000</c:v>
                </c:pt>
                <c:pt idx="572">
                  <c:v>#N/A</c:v>
                </c:pt>
                <c:pt idx="573">
                  <c:v>#N/A</c:v>
                </c:pt>
                <c:pt idx="574">
                  <c:v>430000</c:v>
                </c:pt>
                <c:pt idx="575">
                  <c:v>980000</c:v>
                </c:pt>
                <c:pt idx="576">
                  <c:v>1050000</c:v>
                </c:pt>
                <c:pt idx="577">
                  <c:v>#N/A</c:v>
                </c:pt>
                <c:pt idx="578">
                  <c:v>#N/A</c:v>
                </c:pt>
                <c:pt idx="579">
                  <c:v>540000</c:v>
                </c:pt>
                <c:pt idx="580">
                  <c:v>450000</c:v>
                </c:pt>
                <c:pt idx="581">
                  <c:v>#N/A</c:v>
                </c:pt>
                <c:pt idx="582">
                  <c:v>830000</c:v>
                </c:pt>
                <c:pt idx="583">
                  <c:v>#N/A</c:v>
                </c:pt>
                <c:pt idx="584">
                  <c:v>375000</c:v>
                </c:pt>
                <c:pt idx="585">
                  <c:v>#N/A</c:v>
                </c:pt>
                <c:pt idx="586">
                  <c:v>515000</c:v>
                </c:pt>
                <c:pt idx="587">
                  <c:v>#N/A</c:v>
                </c:pt>
                <c:pt idx="588">
                  <c:v>665000</c:v>
                </c:pt>
                <c:pt idx="589">
                  <c:v>345000</c:v>
                </c:pt>
                <c:pt idx="590">
                  <c:v>505000</c:v>
                </c:pt>
                <c:pt idx="591">
                  <c:v>525000</c:v>
                </c:pt>
                <c:pt idx="592">
                  <c:v>#N/A</c:v>
                </c:pt>
                <c:pt idx="593">
                  <c:v>670000</c:v>
                </c:pt>
                <c:pt idx="594">
                  <c:v>625000</c:v>
                </c:pt>
                <c:pt idx="595">
                  <c:v>450000</c:v>
                </c:pt>
                <c:pt idx="596">
                  <c:v>590000</c:v>
                </c:pt>
                <c:pt idx="597">
                  <c:v>749000</c:v>
                </c:pt>
                <c:pt idx="598">
                  <c:v>#N/A</c:v>
                </c:pt>
                <c:pt idx="599">
                  <c:v>259000</c:v>
                </c:pt>
                <c:pt idx="600">
                  <c:v>225000</c:v>
                </c:pt>
                <c:pt idx="601">
                  <c:v>548000</c:v>
                </c:pt>
                <c:pt idx="602">
                  <c:v>399000</c:v>
                </c:pt>
                <c:pt idx="603">
                  <c:v>445000</c:v>
                </c:pt>
                <c:pt idx="604">
                  <c:v>515000</c:v>
                </c:pt>
                <c:pt idx="605">
                  <c:v>349000</c:v>
                </c:pt>
                <c:pt idx="606">
                  <c:v>420000</c:v>
                </c:pt>
                <c:pt idx="607">
                  <c:v>950000</c:v>
                </c:pt>
                <c:pt idx="608">
                  <c:v>#N/A</c:v>
                </c:pt>
                <c:pt idx="609">
                  <c:v>646000</c:v>
                </c:pt>
                <c:pt idx="610">
                  <c:v>485000</c:v>
                </c:pt>
                <c:pt idx="611">
                  <c:v>510000</c:v>
                </c:pt>
                <c:pt idx="612">
                  <c:v>220000</c:v>
                </c:pt>
                <c:pt idx="613">
                  <c:v>390000</c:v>
                </c:pt>
                <c:pt idx="614">
                  <c:v>#N/A</c:v>
                </c:pt>
                <c:pt idx="615">
                  <c:v>#N/A</c:v>
                </c:pt>
                <c:pt idx="616">
                  <c:v>559000</c:v>
                </c:pt>
                <c:pt idx="617">
                  <c:v>495000</c:v>
                </c:pt>
                <c:pt idx="618">
                  <c:v>525000</c:v>
                </c:pt>
                <c:pt idx="619">
                  <c:v>320000</c:v>
                </c:pt>
                <c:pt idx="620">
                  <c:v>475000</c:v>
                </c:pt>
                <c:pt idx="621">
                  <c:v>#N/A</c:v>
                </c:pt>
                <c:pt idx="622">
                  <c:v>555000</c:v>
                </c:pt>
                <c:pt idx="623">
                  <c:v>459000</c:v>
                </c:pt>
                <c:pt idx="624">
                  <c:v>#N/A</c:v>
                </c:pt>
                <c:pt idx="625">
                  <c:v>279000</c:v>
                </c:pt>
                <c:pt idx="626">
                  <c:v>#N/A</c:v>
                </c:pt>
                <c:pt idx="627">
                  <c:v>530000</c:v>
                </c:pt>
                <c:pt idx="628">
                  <c:v>289000</c:v>
                </c:pt>
                <c:pt idx="629">
                  <c:v>530000</c:v>
                </c:pt>
                <c:pt idx="630">
                  <c:v>490000</c:v>
                </c:pt>
                <c:pt idx="631">
                  <c:v>#N/A</c:v>
                </c:pt>
                <c:pt idx="632">
                  <c:v>449000</c:v>
                </c:pt>
                <c:pt idx="633">
                  <c:v>429000</c:v>
                </c:pt>
                <c:pt idx="634">
                  <c:v>399000</c:v>
                </c:pt>
                <c:pt idx="635">
                  <c:v>389000</c:v>
                </c:pt>
                <c:pt idx="636">
                  <c:v>575000</c:v>
                </c:pt>
                <c:pt idx="637">
                  <c:v>589500</c:v>
                </c:pt>
                <c:pt idx="638">
                  <c:v>600000</c:v>
                </c:pt>
                <c:pt idx="639">
                  <c:v>485000</c:v>
                </c:pt>
                <c:pt idx="640">
                  <c:v>#N/A</c:v>
                </c:pt>
                <c:pt idx="641">
                  <c:v>#N/A</c:v>
                </c:pt>
                <c:pt idx="642">
                  <c:v>#N/A</c:v>
                </c:pt>
                <c:pt idx="643">
                  <c:v>#N/A</c:v>
                </c:pt>
                <c:pt idx="644">
                  <c:v>850000</c:v>
                </c:pt>
                <c:pt idx="645">
                  <c:v>#N/A</c:v>
                </c:pt>
                <c:pt idx="646">
                  <c:v>#N/A</c:v>
                </c:pt>
                <c:pt idx="647">
                  <c:v>165000</c:v>
                </c:pt>
                <c:pt idx="648">
                  <c:v>355000</c:v>
                </c:pt>
                <c:pt idx="649">
                  <c:v>399000</c:v>
                </c:pt>
                <c:pt idx="650">
                  <c:v>565000</c:v>
                </c:pt>
                <c:pt idx="651">
                  <c:v>#N/A</c:v>
                </c:pt>
                <c:pt idx="652">
                  <c:v>330000</c:v>
                </c:pt>
                <c:pt idx="653">
                  <c:v>440000</c:v>
                </c:pt>
                <c:pt idx="654">
                  <c:v>650000</c:v>
                </c:pt>
                <c:pt idx="655">
                  <c:v>399000</c:v>
                </c:pt>
                <c:pt idx="656">
                  <c:v>479000</c:v>
                </c:pt>
                <c:pt idx="657">
                  <c:v>469000</c:v>
                </c:pt>
                <c:pt idx="658">
                  <c:v>410000</c:v>
                </c:pt>
                <c:pt idx="659">
                  <c:v>#N/A</c:v>
                </c:pt>
                <c:pt idx="660">
                  <c:v>620000</c:v>
                </c:pt>
                <c:pt idx="661">
                  <c:v>1200000</c:v>
                </c:pt>
                <c:pt idx="662">
                  <c:v>775000</c:v>
                </c:pt>
                <c:pt idx="663">
                  <c:v>#N/A</c:v>
                </c:pt>
                <c:pt idx="664">
                  <c:v>580000</c:v>
                </c:pt>
                <c:pt idx="665">
                  <c:v>329000</c:v>
                </c:pt>
                <c:pt idx="666">
                  <c:v>#N/A</c:v>
                </c:pt>
                <c:pt idx="667">
                  <c:v>1200000</c:v>
                </c:pt>
                <c:pt idx="668">
                  <c:v>660000</c:v>
                </c:pt>
                <c:pt idx="669">
                  <c:v>649000</c:v>
                </c:pt>
                <c:pt idx="670">
                  <c:v>899000</c:v>
                </c:pt>
                <c:pt idx="671">
                  <c:v>1100000</c:v>
                </c:pt>
                <c:pt idx="672">
                  <c:v>420000</c:v>
                </c:pt>
                <c:pt idx="673">
                  <c:v>335000</c:v>
                </c:pt>
                <c:pt idx="674">
                  <c:v>799000</c:v>
                </c:pt>
                <c:pt idx="675">
                  <c:v>#N/A</c:v>
                </c:pt>
                <c:pt idx="676">
                  <c:v>#N/A</c:v>
                </c:pt>
                <c:pt idx="677">
                  <c:v>639000</c:v>
                </c:pt>
                <c:pt idx="678">
                  <c:v>499000</c:v>
                </c:pt>
                <c:pt idx="679">
                  <c:v>1800000</c:v>
                </c:pt>
                <c:pt idx="680">
                  <c:v>499000</c:v>
                </c:pt>
                <c:pt idx="681">
                  <c:v>#N/A</c:v>
                </c:pt>
                <c:pt idx="682">
                  <c:v>400000</c:v>
                </c:pt>
                <c:pt idx="683">
                  <c:v>279000</c:v>
                </c:pt>
                <c:pt idx="684">
                  <c:v>695000</c:v>
                </c:pt>
                <c:pt idx="685">
                  <c:v>900000</c:v>
                </c:pt>
                <c:pt idx="686">
                  <c:v>575000</c:v>
                </c:pt>
                <c:pt idx="687">
                  <c:v>380000</c:v>
                </c:pt>
                <c:pt idx="688">
                  <c:v>345000</c:v>
                </c:pt>
                <c:pt idx="689">
                  <c:v>#N/A</c:v>
                </c:pt>
                <c:pt idx="690">
                  <c:v>859000</c:v>
                </c:pt>
                <c:pt idx="691">
                  <c:v>740000</c:v>
                </c:pt>
                <c:pt idx="692">
                  <c:v>569000</c:v>
                </c:pt>
                <c:pt idx="693">
                  <c:v>490000</c:v>
                </c:pt>
                <c:pt idx="694">
                  <c:v>600000</c:v>
                </c:pt>
                <c:pt idx="695">
                  <c:v>700000</c:v>
                </c:pt>
                <c:pt idx="696">
                  <c:v>290000</c:v>
                </c:pt>
                <c:pt idx="697">
                  <c:v>599000</c:v>
                </c:pt>
                <c:pt idx="698">
                  <c:v>800000</c:v>
                </c:pt>
                <c:pt idx="699">
                  <c:v>720000</c:v>
                </c:pt>
                <c:pt idx="700">
                  <c:v>600000</c:v>
                </c:pt>
                <c:pt idx="701">
                  <c:v>430000</c:v>
                </c:pt>
                <c:pt idx="702">
                  <c:v>#N/A</c:v>
                </c:pt>
                <c:pt idx="703">
                  <c:v>#N/A</c:v>
                </c:pt>
                <c:pt idx="704">
                  <c:v>#N/A</c:v>
                </c:pt>
                <c:pt idx="705">
                  <c:v>#N/A</c:v>
                </c:pt>
                <c:pt idx="706">
                  <c:v>#N/A</c:v>
                </c:pt>
                <c:pt idx="707">
                  <c:v>330000</c:v>
                </c:pt>
                <c:pt idx="708">
                  <c:v>#N/A</c:v>
                </c:pt>
                <c:pt idx="709">
                  <c:v>580000</c:v>
                </c:pt>
                <c:pt idx="710">
                  <c:v>400000</c:v>
                </c:pt>
                <c:pt idx="711">
                  <c:v>849000</c:v>
                </c:pt>
                <c:pt idx="712">
                  <c:v>225000</c:v>
                </c:pt>
                <c:pt idx="713">
                  <c:v>250000</c:v>
                </c:pt>
                <c:pt idx="714">
                  <c:v>387000</c:v>
                </c:pt>
                <c:pt idx="715">
                  <c:v>210000</c:v>
                </c:pt>
                <c:pt idx="716">
                  <c:v>599000</c:v>
                </c:pt>
                <c:pt idx="717">
                  <c:v>299000</c:v>
                </c:pt>
                <c:pt idx="718">
                  <c:v>#N/A</c:v>
                </c:pt>
                <c:pt idx="719">
                  <c:v>475000</c:v>
                </c:pt>
                <c:pt idx="720">
                  <c:v>679000</c:v>
                </c:pt>
                <c:pt idx="721">
                  <c:v>560000</c:v>
                </c:pt>
                <c:pt idx="722">
                  <c:v>475000</c:v>
                </c:pt>
                <c:pt idx="723">
                  <c:v>319000</c:v>
                </c:pt>
                <c:pt idx="724">
                  <c:v>520000</c:v>
                </c:pt>
                <c:pt idx="725">
                  <c:v>639000</c:v>
                </c:pt>
                <c:pt idx="726">
                  <c:v>750000</c:v>
                </c:pt>
                <c:pt idx="727">
                  <c:v>334000</c:v>
                </c:pt>
                <c:pt idx="728">
                  <c:v>#N/A</c:v>
                </c:pt>
                <c:pt idx="729">
                  <c:v>#N/A</c:v>
                </c:pt>
                <c:pt idx="730">
                  <c:v>#N/A</c:v>
                </c:pt>
                <c:pt idx="731">
                  <c:v>439000</c:v>
                </c:pt>
                <c:pt idx="732">
                  <c:v>550000</c:v>
                </c:pt>
                <c:pt idx="733">
                  <c:v>580000</c:v>
                </c:pt>
                <c:pt idx="734">
                  <c:v>580000</c:v>
                </c:pt>
                <c:pt idx="735">
                  <c:v>375000</c:v>
                </c:pt>
                <c:pt idx="736">
                  <c:v>495000</c:v>
                </c:pt>
                <c:pt idx="737">
                  <c:v>545000</c:v>
                </c:pt>
                <c:pt idx="738">
                  <c:v>429000</c:v>
                </c:pt>
                <c:pt idx="739">
                  <c:v>1090000</c:v>
                </c:pt>
                <c:pt idx="740">
                  <c:v>550000</c:v>
                </c:pt>
                <c:pt idx="741">
                  <c:v>480000</c:v>
                </c:pt>
                <c:pt idx="742">
                  <c:v>489000</c:v>
                </c:pt>
                <c:pt idx="743">
                  <c:v>599000</c:v>
                </c:pt>
                <c:pt idx="744">
                  <c:v>489000</c:v>
                </c:pt>
                <c:pt idx="745">
                  <c:v>550000</c:v>
                </c:pt>
                <c:pt idx="746">
                  <c:v>#N/A</c:v>
                </c:pt>
                <c:pt idx="747">
                  <c:v>700000</c:v>
                </c:pt>
                <c:pt idx="748">
                  <c:v>620000</c:v>
                </c:pt>
                <c:pt idx="749">
                  <c:v>399000</c:v>
                </c:pt>
                <c:pt idx="750">
                  <c:v>485000</c:v>
                </c:pt>
                <c:pt idx="751">
                  <c:v>#N/A</c:v>
                </c:pt>
                <c:pt idx="752">
                  <c:v>620000</c:v>
                </c:pt>
                <c:pt idx="753">
                  <c:v>390000</c:v>
                </c:pt>
                <c:pt idx="754">
                  <c:v>620000</c:v>
                </c:pt>
                <c:pt idx="755">
                  <c:v>320000</c:v>
                </c:pt>
                <c:pt idx="756">
                  <c:v>195000</c:v>
                </c:pt>
                <c:pt idx="757">
                  <c:v>435000</c:v>
                </c:pt>
                <c:pt idx="758">
                  <c:v>895000</c:v>
                </c:pt>
                <c:pt idx="759">
                  <c:v>505000</c:v>
                </c:pt>
                <c:pt idx="760">
                  <c:v>719000</c:v>
                </c:pt>
                <c:pt idx="761">
                  <c:v>470000</c:v>
                </c:pt>
                <c:pt idx="762">
                  <c:v>149000</c:v>
                </c:pt>
                <c:pt idx="763">
                  <c:v>480000</c:v>
                </c:pt>
                <c:pt idx="764">
                  <c:v>789000</c:v>
                </c:pt>
                <c:pt idx="765">
                  <c:v>325000</c:v>
                </c:pt>
                <c:pt idx="766">
                  <c:v>495000</c:v>
                </c:pt>
                <c:pt idx="767">
                  <c:v>539000</c:v>
                </c:pt>
                <c:pt idx="768">
                  <c:v>457000</c:v>
                </c:pt>
                <c:pt idx="769">
                  <c:v>350000</c:v>
                </c:pt>
                <c:pt idx="770">
                  <c:v>600000</c:v>
                </c:pt>
                <c:pt idx="771">
                  <c:v>510000</c:v>
                </c:pt>
                <c:pt idx="772">
                  <c:v>180000</c:v>
                </c:pt>
                <c:pt idx="773">
                  <c:v>600000</c:v>
                </c:pt>
                <c:pt idx="774">
                  <c:v>489000</c:v>
                </c:pt>
                <c:pt idx="775">
                  <c:v>499000</c:v>
                </c:pt>
                <c:pt idx="776">
                  <c:v>650000</c:v>
                </c:pt>
                <c:pt idx="777">
                  <c:v>#N/A</c:v>
                </c:pt>
                <c:pt idx="778">
                  <c:v>420000</c:v>
                </c:pt>
                <c:pt idx="779">
                  <c:v>#N/A</c:v>
                </c:pt>
                <c:pt idx="780">
                  <c:v>830000</c:v>
                </c:pt>
                <c:pt idx="781">
                  <c:v>400000</c:v>
                </c:pt>
                <c:pt idx="782">
                  <c:v>#N/A</c:v>
                </c:pt>
                <c:pt idx="783">
                  <c:v>450000</c:v>
                </c:pt>
                <c:pt idx="784">
                  <c:v>#N/A</c:v>
                </c:pt>
                <c:pt idx="785">
                  <c:v>380000</c:v>
                </c:pt>
                <c:pt idx="786">
                  <c:v>299000</c:v>
                </c:pt>
                <c:pt idx="787">
                  <c:v>635000</c:v>
                </c:pt>
                <c:pt idx="788">
                  <c:v>1050000</c:v>
                </c:pt>
                <c:pt idx="789">
                  <c:v>#N/A</c:v>
                </c:pt>
                <c:pt idx="790">
                  <c:v>199000</c:v>
                </c:pt>
                <c:pt idx="791">
                  <c:v>570000</c:v>
                </c:pt>
                <c:pt idx="792">
                  <c:v>#N/A</c:v>
                </c:pt>
                <c:pt idx="793">
                  <c:v>899000</c:v>
                </c:pt>
                <c:pt idx="794">
                  <c:v>419000</c:v>
                </c:pt>
                <c:pt idx="795">
                  <c:v>145000</c:v>
                </c:pt>
                <c:pt idx="796">
                  <c:v>#N/A</c:v>
                </c:pt>
                <c:pt idx="797">
                  <c:v>289000</c:v>
                </c:pt>
                <c:pt idx="798">
                  <c:v>499000</c:v>
                </c:pt>
                <c:pt idx="799">
                  <c:v>595000</c:v>
                </c:pt>
                <c:pt idx="800">
                  <c:v>499000</c:v>
                </c:pt>
                <c:pt idx="801">
                  <c:v>399000</c:v>
                </c:pt>
                <c:pt idx="802">
                  <c:v>#N/A</c:v>
                </c:pt>
                <c:pt idx="803">
                  <c:v>215000</c:v>
                </c:pt>
                <c:pt idx="804">
                  <c:v>480000</c:v>
                </c:pt>
                <c:pt idx="805">
                  <c:v>339000</c:v>
                </c:pt>
                <c:pt idx="806">
                  <c:v>340000</c:v>
                </c:pt>
                <c:pt idx="807">
                  <c:v>490000</c:v>
                </c:pt>
                <c:pt idx="808">
                  <c:v>500000</c:v>
                </c:pt>
                <c:pt idx="809">
                  <c:v>375000</c:v>
                </c:pt>
                <c:pt idx="810">
                  <c:v>462500</c:v>
                </c:pt>
                <c:pt idx="811">
                  <c:v>#N/A</c:v>
                </c:pt>
                <c:pt idx="812">
                  <c:v>410000</c:v>
                </c:pt>
                <c:pt idx="813">
                  <c:v>550000</c:v>
                </c:pt>
                <c:pt idx="814">
                  <c:v>430000</c:v>
                </c:pt>
                <c:pt idx="815">
                  <c:v>320000</c:v>
                </c:pt>
                <c:pt idx="816">
                  <c:v>450000</c:v>
                </c:pt>
                <c:pt idx="817">
                  <c:v>430000</c:v>
                </c:pt>
                <c:pt idx="818">
                  <c:v>865000</c:v>
                </c:pt>
                <c:pt idx="819">
                  <c:v>740000</c:v>
                </c:pt>
                <c:pt idx="820">
                  <c:v>895000</c:v>
                </c:pt>
                <c:pt idx="821">
                  <c:v>255000</c:v>
                </c:pt>
                <c:pt idx="822">
                  <c:v>775000</c:v>
                </c:pt>
                <c:pt idx="823">
                  <c:v>400000</c:v>
                </c:pt>
                <c:pt idx="824">
                  <c:v>400000</c:v>
                </c:pt>
                <c:pt idx="825">
                  <c:v>449000</c:v>
                </c:pt>
                <c:pt idx="826">
                  <c:v>780000</c:v>
                </c:pt>
                <c:pt idx="827">
                  <c:v>1200000</c:v>
                </c:pt>
                <c:pt idx="828">
                  <c:v>369000</c:v>
                </c:pt>
                <c:pt idx="829">
                  <c:v>#N/A</c:v>
                </c:pt>
                <c:pt idx="830">
                  <c:v>260000</c:v>
                </c:pt>
                <c:pt idx="831">
                  <c:v>525000</c:v>
                </c:pt>
                <c:pt idx="832">
                  <c:v>765000</c:v>
                </c:pt>
                <c:pt idx="833">
                  <c:v>#N/A</c:v>
                </c:pt>
                <c:pt idx="834">
                  <c:v>350000</c:v>
                </c:pt>
                <c:pt idx="835">
                  <c:v>549000</c:v>
                </c:pt>
                <c:pt idx="836">
                  <c:v>#N/A</c:v>
                </c:pt>
                <c:pt idx="837">
                  <c:v>539000</c:v>
                </c:pt>
                <c:pt idx="838">
                  <c:v>#N/A</c:v>
                </c:pt>
                <c:pt idx="839">
                  <c:v>#N/A</c:v>
                </c:pt>
                <c:pt idx="840">
                  <c:v>#N/A</c:v>
                </c:pt>
                <c:pt idx="841">
                  <c:v>490000</c:v>
                </c:pt>
                <c:pt idx="842">
                  <c:v>#N/A</c:v>
                </c:pt>
                <c:pt idx="843">
                  <c:v>550000</c:v>
                </c:pt>
                <c:pt idx="844">
                  <c:v>480000</c:v>
                </c:pt>
                <c:pt idx="845">
                  <c:v>289000</c:v>
                </c:pt>
                <c:pt idx="846">
                  <c:v>#N/A</c:v>
                </c:pt>
                <c:pt idx="847">
                  <c:v>209000</c:v>
                </c:pt>
                <c:pt idx="848">
                  <c:v>849000</c:v>
                </c:pt>
                <c:pt idx="849">
                  <c:v>770000</c:v>
                </c:pt>
                <c:pt idx="850">
                  <c:v>525000</c:v>
                </c:pt>
                <c:pt idx="851">
                  <c:v>#N/A</c:v>
                </c:pt>
                <c:pt idx="852">
                  <c:v>420000</c:v>
                </c:pt>
                <c:pt idx="853">
                  <c:v>#N/A</c:v>
                </c:pt>
                <c:pt idx="854">
                  <c:v>510000</c:v>
                </c:pt>
                <c:pt idx="855">
                  <c:v>#N/A</c:v>
                </c:pt>
                <c:pt idx="856">
                  <c:v>570000</c:v>
                </c:pt>
                <c:pt idx="857">
                  <c:v>549000</c:v>
                </c:pt>
                <c:pt idx="858">
                  <c:v>730000</c:v>
                </c:pt>
                <c:pt idx="859">
                  <c:v>590000</c:v>
                </c:pt>
                <c:pt idx="860">
                  <c:v>#N/A</c:v>
                </c:pt>
                <c:pt idx="861">
                  <c:v>575000</c:v>
                </c:pt>
                <c:pt idx="862">
                  <c:v>350000</c:v>
                </c:pt>
                <c:pt idx="863">
                  <c:v>500000</c:v>
                </c:pt>
                <c:pt idx="864">
                  <c:v>535000</c:v>
                </c:pt>
                <c:pt idx="865">
                  <c:v>325000</c:v>
                </c:pt>
                <c:pt idx="866">
                  <c:v>#N/A</c:v>
                </c:pt>
                <c:pt idx="867">
                  <c:v>335000</c:v>
                </c:pt>
                <c:pt idx="868">
                  <c:v>#N/A</c:v>
                </c:pt>
                <c:pt idx="869">
                  <c:v>780000</c:v>
                </c:pt>
                <c:pt idx="870">
                  <c:v>850000</c:v>
                </c:pt>
                <c:pt idx="871">
                  <c:v>750000</c:v>
                </c:pt>
                <c:pt idx="872">
                  <c:v>510000</c:v>
                </c:pt>
                <c:pt idx="873">
                  <c:v>560000</c:v>
                </c:pt>
                <c:pt idx="874">
                  <c:v>#N/A</c:v>
                </c:pt>
                <c:pt idx="875">
                  <c:v>440000</c:v>
                </c:pt>
                <c:pt idx="876">
                  <c:v>295000</c:v>
                </c:pt>
                <c:pt idx="877">
                  <c:v>610000</c:v>
                </c:pt>
                <c:pt idx="878">
                  <c:v>370000</c:v>
                </c:pt>
                <c:pt idx="879">
                  <c:v>359000</c:v>
                </c:pt>
                <c:pt idx="880">
                  <c:v>#N/A</c:v>
                </c:pt>
                <c:pt idx="881">
                  <c:v>#N/A</c:v>
                </c:pt>
                <c:pt idx="882">
                  <c:v>#N/A</c:v>
                </c:pt>
                <c:pt idx="883">
                  <c:v>#N/A</c:v>
                </c:pt>
                <c:pt idx="884">
                  <c:v>595000</c:v>
                </c:pt>
                <c:pt idx="885">
                  <c:v>#N/A</c:v>
                </c:pt>
                <c:pt idx="886">
                  <c:v>1300000</c:v>
                </c:pt>
                <c:pt idx="887">
                  <c:v>277500</c:v>
                </c:pt>
                <c:pt idx="888">
                  <c:v>#N/A</c:v>
                </c:pt>
                <c:pt idx="889">
                  <c:v>#N/A</c:v>
                </c:pt>
                <c:pt idx="890">
                  <c:v>#N/A</c:v>
                </c:pt>
                <c:pt idx="891">
                  <c:v>#N/A</c:v>
                </c:pt>
                <c:pt idx="892">
                  <c:v>650000</c:v>
                </c:pt>
                <c:pt idx="893">
                  <c:v>200000</c:v>
                </c:pt>
                <c:pt idx="894">
                  <c:v>385000</c:v>
                </c:pt>
                <c:pt idx="895">
                  <c:v>500000</c:v>
                </c:pt>
                <c:pt idx="896">
                  <c:v>570000</c:v>
                </c:pt>
                <c:pt idx="897">
                  <c:v>625000</c:v>
                </c:pt>
                <c:pt idx="898">
                  <c:v>520000</c:v>
                </c:pt>
                <c:pt idx="899">
                  <c:v>500000</c:v>
                </c:pt>
                <c:pt idx="900">
                  <c:v>345000</c:v>
                </c:pt>
                <c:pt idx="901">
                  <c:v>475000</c:v>
                </c:pt>
                <c:pt idx="902">
                  <c:v>360000</c:v>
                </c:pt>
                <c:pt idx="903">
                  <c:v>399000</c:v>
                </c:pt>
                <c:pt idx="904">
                  <c:v>1100000</c:v>
                </c:pt>
                <c:pt idx="905">
                  <c:v>580000</c:v>
                </c:pt>
                <c:pt idx="906">
                  <c:v>409000</c:v>
                </c:pt>
                <c:pt idx="907">
                  <c:v>470000</c:v>
                </c:pt>
                <c:pt idx="908">
                  <c:v>283000</c:v>
                </c:pt>
                <c:pt idx="909">
                  <c:v>#N/A</c:v>
                </c:pt>
                <c:pt idx="910">
                  <c:v>699000</c:v>
                </c:pt>
                <c:pt idx="911">
                  <c:v>#N/A</c:v>
                </c:pt>
                <c:pt idx="912">
                  <c:v>390000</c:v>
                </c:pt>
                <c:pt idx="913">
                  <c:v>615000</c:v>
                </c:pt>
                <c:pt idx="914">
                  <c:v>645000</c:v>
                </c:pt>
                <c:pt idx="915">
                  <c:v>599000</c:v>
                </c:pt>
                <c:pt idx="916">
                  <c:v>#N/A</c:v>
                </c:pt>
                <c:pt idx="917">
                  <c:v>615000</c:v>
                </c:pt>
                <c:pt idx="918">
                  <c:v>370000</c:v>
                </c:pt>
                <c:pt idx="919">
                  <c:v>515000</c:v>
                </c:pt>
                <c:pt idx="920">
                  <c:v>675000</c:v>
                </c:pt>
                <c:pt idx="921">
                  <c:v>289000</c:v>
                </c:pt>
                <c:pt idx="922">
                  <c:v>480000</c:v>
                </c:pt>
                <c:pt idx="923">
                  <c:v>500000</c:v>
                </c:pt>
                <c:pt idx="924">
                  <c:v>#N/A</c:v>
                </c:pt>
                <c:pt idx="925">
                  <c:v>299000</c:v>
                </c:pt>
                <c:pt idx="926">
                  <c:v>615000</c:v>
                </c:pt>
                <c:pt idx="927">
                  <c:v>#N/A</c:v>
                </c:pt>
                <c:pt idx="928">
                  <c:v>260000</c:v>
                </c:pt>
                <c:pt idx="929">
                  <c:v>675000</c:v>
                </c:pt>
                <c:pt idx="930">
                  <c:v>515000</c:v>
                </c:pt>
                <c:pt idx="931">
                  <c:v>#N/A</c:v>
                </c:pt>
                <c:pt idx="932">
                  <c:v>545000</c:v>
                </c:pt>
                <c:pt idx="933">
                  <c:v>#N/A</c:v>
                </c:pt>
                <c:pt idx="934">
                  <c:v>470000</c:v>
                </c:pt>
                <c:pt idx="935">
                  <c:v>539000</c:v>
                </c:pt>
                <c:pt idx="936">
                  <c:v>475000</c:v>
                </c:pt>
                <c:pt idx="937">
                  <c:v>#N/A</c:v>
                </c:pt>
                <c:pt idx="938">
                  <c:v>360000</c:v>
                </c:pt>
                <c:pt idx="939">
                  <c:v>449000</c:v>
                </c:pt>
                <c:pt idx="940">
                  <c:v>479000</c:v>
                </c:pt>
                <c:pt idx="941">
                  <c:v>370000</c:v>
                </c:pt>
                <c:pt idx="942">
                  <c:v>519000</c:v>
                </c:pt>
                <c:pt idx="943">
                  <c:v>540000</c:v>
                </c:pt>
                <c:pt idx="944">
                  <c:v>219000</c:v>
                </c:pt>
                <c:pt idx="945">
                  <c:v>385000</c:v>
                </c:pt>
                <c:pt idx="946">
                  <c:v>700000</c:v>
                </c:pt>
                <c:pt idx="947">
                  <c:v>499000</c:v>
                </c:pt>
                <c:pt idx="948">
                  <c:v>1200000</c:v>
                </c:pt>
                <c:pt idx="949">
                  <c:v>#N/A</c:v>
                </c:pt>
                <c:pt idx="950">
                  <c:v>539000</c:v>
                </c:pt>
                <c:pt idx="951">
                  <c:v>600000</c:v>
                </c:pt>
                <c:pt idx="952">
                  <c:v>235000</c:v>
                </c:pt>
                <c:pt idx="953">
                  <c:v>499000</c:v>
                </c:pt>
                <c:pt idx="954">
                  <c:v>1150000</c:v>
                </c:pt>
                <c:pt idx="955">
                  <c:v>699000</c:v>
                </c:pt>
                <c:pt idx="956">
                  <c:v>395000</c:v>
                </c:pt>
                <c:pt idx="957">
                  <c:v>645000</c:v>
                </c:pt>
                <c:pt idx="958">
                  <c:v>269000</c:v>
                </c:pt>
                <c:pt idx="959">
                  <c:v>3990000</c:v>
                </c:pt>
                <c:pt idx="960">
                  <c:v>419000</c:v>
                </c:pt>
                <c:pt idx="961">
                  <c:v>380000</c:v>
                </c:pt>
                <c:pt idx="962">
                  <c:v>430000</c:v>
                </c:pt>
                <c:pt idx="963">
                  <c:v>244000</c:v>
                </c:pt>
                <c:pt idx="964">
                  <c:v>599000</c:v>
                </c:pt>
                <c:pt idx="965">
                  <c:v>480000</c:v>
                </c:pt>
                <c:pt idx="966">
                  <c:v>560000</c:v>
                </c:pt>
                <c:pt idx="967">
                  <c:v>315000</c:v>
                </c:pt>
                <c:pt idx="968">
                  <c:v>585000</c:v>
                </c:pt>
                <c:pt idx="969">
                  <c:v>1550000</c:v>
                </c:pt>
                <c:pt idx="970">
                  <c:v>450000</c:v>
                </c:pt>
                <c:pt idx="971">
                  <c:v>#N/A</c:v>
                </c:pt>
                <c:pt idx="972">
                  <c:v>630000</c:v>
                </c:pt>
                <c:pt idx="973">
                  <c:v>300000</c:v>
                </c:pt>
                <c:pt idx="974">
                  <c:v>685000</c:v>
                </c:pt>
                <c:pt idx="975">
                  <c:v>#N/A</c:v>
                </c:pt>
                <c:pt idx="976">
                  <c:v>469000</c:v>
                </c:pt>
                <c:pt idx="977">
                  <c:v>#N/A</c:v>
                </c:pt>
                <c:pt idx="978">
                  <c:v>439000</c:v>
                </c:pt>
                <c:pt idx="979">
                  <c:v>299000</c:v>
                </c:pt>
                <c:pt idx="980">
                  <c:v>380000</c:v>
                </c:pt>
                <c:pt idx="981">
                  <c:v>#N/A</c:v>
                </c:pt>
                <c:pt idx="982">
                  <c:v>339000</c:v>
                </c:pt>
                <c:pt idx="983">
                  <c:v>275000</c:v>
                </c:pt>
                <c:pt idx="984">
                  <c:v>425000</c:v>
                </c:pt>
                <c:pt idx="985">
                  <c:v>370000</c:v>
                </c:pt>
                <c:pt idx="986">
                  <c:v>415000</c:v>
                </c:pt>
                <c:pt idx="987">
                  <c:v>550000</c:v>
                </c:pt>
                <c:pt idx="988">
                  <c:v>1070000</c:v>
                </c:pt>
                <c:pt idx="989">
                  <c:v>740000</c:v>
                </c:pt>
                <c:pt idx="990">
                  <c:v>#N/A</c:v>
                </c:pt>
                <c:pt idx="991">
                  <c:v>270000</c:v>
                </c:pt>
                <c:pt idx="992">
                  <c:v>390000</c:v>
                </c:pt>
                <c:pt idx="993">
                  <c:v>495000</c:v>
                </c:pt>
                <c:pt idx="994">
                  <c:v>#N/A</c:v>
                </c:pt>
                <c:pt idx="995">
                  <c:v>#N/A</c:v>
                </c:pt>
                <c:pt idx="996">
                  <c:v>601000</c:v>
                </c:pt>
                <c:pt idx="997">
                  <c:v>655000</c:v>
                </c:pt>
                <c:pt idx="998">
                  <c:v>675000</c:v>
                </c:pt>
                <c:pt idx="999">
                  <c:v>399000</c:v>
                </c:pt>
              </c:numCache>
            </c:numRef>
          </c:yVal>
          <c:smooth val="0"/>
          <c:extLst>
            <c:ext xmlns:c16="http://schemas.microsoft.com/office/drawing/2014/chart" uri="{C3380CC4-5D6E-409C-BE32-E72D297353CC}">
              <c16:uniqueId val="{00000003-4BBE-4765-8098-21AC9A6E2626}"/>
            </c:ext>
          </c:extLst>
        </c:ser>
        <c:ser>
          <c:idx val="1"/>
          <c:order val="2"/>
          <c:tx>
            <c:v>bathroom</c:v>
          </c:tx>
          <c:spPr>
            <a:ln w="25400" cap="flat" cmpd="sng" algn="ctr">
              <a:noFill/>
              <a:prstDash val="sysDot"/>
              <a:round/>
            </a:ln>
            <a:effectLst/>
          </c:spPr>
          <c:marker>
            <c:symbol val="circle"/>
            <c:size val="5"/>
            <c:spPr>
              <a:solidFill>
                <a:schemeClr val="accent1">
                  <a:lumMod val="60000"/>
                  <a:lumOff val="40000"/>
                </a:schemeClr>
              </a:solidFill>
              <a:ln w="9525" cap="flat" cmpd="sng" algn="ctr">
                <a:solidFill>
                  <a:schemeClr val="accent1">
                    <a:lumMod val="75000"/>
                  </a:schemeClr>
                </a:solidFill>
                <a:round/>
              </a:ln>
              <a:effectLst/>
            </c:spPr>
          </c:marker>
          <c:trendline>
            <c:spPr>
              <a:ln w="19050" cap="rnd">
                <a:solidFill>
                  <a:schemeClr val="accent1"/>
                </a:solidFill>
              </a:ln>
              <a:effectLst/>
            </c:spPr>
            <c:trendlineType val="linear"/>
            <c:dispRSqr val="0"/>
            <c:dispEq val="0"/>
          </c:trendline>
          <c:xVal>
            <c:numRef>
              <c:f>Cleaned!$T$6:$T$1005</c:f>
              <c:numCache>
                <c:formatCode>General</c:formatCode>
                <c:ptCount val="1000"/>
                <c:pt idx="0">
                  <c:v>1</c:v>
                </c:pt>
                <c:pt idx="1">
                  <c:v>2</c:v>
                </c:pt>
                <c:pt idx="2">
                  <c:v>1</c:v>
                </c:pt>
                <c:pt idx="3">
                  <c:v>1</c:v>
                </c:pt>
                <c:pt idx="4">
                  <c:v>2</c:v>
                </c:pt>
                <c:pt idx="5">
                  <c:v>2</c:v>
                </c:pt>
                <c:pt idx="6">
                  <c:v>2</c:v>
                </c:pt>
                <c:pt idx="7">
                  <c:v>1</c:v>
                </c:pt>
                <c:pt idx="8">
                  <c:v>2</c:v>
                </c:pt>
                <c:pt idx="9">
                  <c:v>2</c:v>
                </c:pt>
                <c:pt idx="10">
                  <c:v>1</c:v>
                </c:pt>
                <c:pt idx="11">
                  <c:v>2</c:v>
                </c:pt>
                <c:pt idx="12">
                  <c:v>2</c:v>
                </c:pt>
                <c:pt idx="13">
                  <c:v>2</c:v>
                </c:pt>
                <c:pt idx="14">
                  <c:v>2</c:v>
                </c:pt>
                <c:pt idx="15">
                  <c:v>2</c:v>
                </c:pt>
                <c:pt idx="16">
                  <c:v>1</c:v>
                </c:pt>
                <c:pt idx="17">
                  <c:v>1</c:v>
                </c:pt>
                <c:pt idx="18">
                  <c:v>1</c:v>
                </c:pt>
                <c:pt idx="19">
                  <c:v>2</c:v>
                </c:pt>
                <c:pt idx="20">
                  <c:v>2</c:v>
                </c:pt>
                <c:pt idx="21">
                  <c:v>2</c:v>
                </c:pt>
                <c:pt idx="22">
                  <c:v>2</c:v>
                </c:pt>
                <c:pt idx="23">
                  <c:v>1</c:v>
                </c:pt>
                <c:pt idx="24">
                  <c:v>1</c:v>
                </c:pt>
                <c:pt idx="25">
                  <c:v>1</c:v>
                </c:pt>
                <c:pt idx="26">
                  <c:v>3</c:v>
                </c:pt>
                <c:pt idx="27">
                  <c:v>2</c:v>
                </c:pt>
                <c:pt idx="28">
                  <c:v>2</c:v>
                </c:pt>
                <c:pt idx="29">
                  <c:v>1</c:v>
                </c:pt>
                <c:pt idx="30">
                  <c:v>2</c:v>
                </c:pt>
                <c:pt idx="31">
                  <c:v>1</c:v>
                </c:pt>
                <c:pt idx="32">
                  <c:v>1</c:v>
                </c:pt>
                <c:pt idx="33">
                  <c:v>1</c:v>
                </c:pt>
                <c:pt idx="34">
                  <c:v>2</c:v>
                </c:pt>
                <c:pt idx="35">
                  <c:v>2</c:v>
                </c:pt>
                <c:pt idx="36">
                  <c:v>2</c:v>
                </c:pt>
                <c:pt idx="37">
                  <c:v>1</c:v>
                </c:pt>
                <c:pt idx="38">
                  <c:v>2</c:v>
                </c:pt>
                <c:pt idx="39">
                  <c:v>2</c:v>
                </c:pt>
                <c:pt idx="40">
                  <c:v>2</c:v>
                </c:pt>
                <c:pt idx="41">
                  <c:v>2</c:v>
                </c:pt>
                <c:pt idx="42">
                  <c:v>1</c:v>
                </c:pt>
                <c:pt idx="43">
                  <c:v>2</c:v>
                </c:pt>
                <c:pt idx="44">
                  <c:v>3</c:v>
                </c:pt>
                <c:pt idx="45">
                  <c:v>1</c:v>
                </c:pt>
                <c:pt idx="46">
                  <c:v>2</c:v>
                </c:pt>
                <c:pt idx="47">
                  <c:v>2</c:v>
                </c:pt>
                <c:pt idx="48">
                  <c:v>2</c:v>
                </c:pt>
                <c:pt idx="49">
                  <c:v>2</c:v>
                </c:pt>
                <c:pt idx="50">
                  <c:v>2</c:v>
                </c:pt>
                <c:pt idx="51">
                  <c:v>2</c:v>
                </c:pt>
                <c:pt idx="52">
                  <c:v>1</c:v>
                </c:pt>
                <c:pt idx="53">
                  <c:v>2</c:v>
                </c:pt>
                <c:pt idx="54">
                  <c:v>2</c:v>
                </c:pt>
                <c:pt idx="55">
                  <c:v>1</c:v>
                </c:pt>
                <c:pt idx="56">
                  <c:v>1</c:v>
                </c:pt>
                <c:pt idx="57">
                  <c:v>1</c:v>
                </c:pt>
                <c:pt idx="58">
                  <c:v>2</c:v>
                </c:pt>
                <c:pt idx="59">
                  <c:v>2</c:v>
                </c:pt>
                <c:pt idx="60">
                  <c:v>1</c:v>
                </c:pt>
                <c:pt idx="61">
                  <c:v>2</c:v>
                </c:pt>
                <c:pt idx="62">
                  <c:v>2</c:v>
                </c:pt>
                <c:pt idx="63">
                  <c:v>2</c:v>
                </c:pt>
                <c:pt idx="64">
                  <c:v>1</c:v>
                </c:pt>
                <c:pt idx="65">
                  <c:v>2</c:v>
                </c:pt>
                <c:pt idx="66">
                  <c:v>1</c:v>
                </c:pt>
                <c:pt idx="67">
                  <c:v>1</c:v>
                </c:pt>
                <c:pt idx="68">
                  <c:v>2</c:v>
                </c:pt>
                <c:pt idx="69">
                  <c:v>2</c:v>
                </c:pt>
                <c:pt idx="70">
                  <c:v>2</c:v>
                </c:pt>
                <c:pt idx="71">
                  <c:v>2</c:v>
                </c:pt>
                <c:pt idx="72">
                  <c:v>1</c:v>
                </c:pt>
                <c:pt idx="73">
                  <c:v>2</c:v>
                </c:pt>
                <c:pt idx="74">
                  <c:v>2</c:v>
                </c:pt>
                <c:pt idx="75">
                  <c:v>1</c:v>
                </c:pt>
                <c:pt idx="76">
                  <c:v>2</c:v>
                </c:pt>
                <c:pt idx="77">
                  <c:v>1</c:v>
                </c:pt>
                <c:pt idx="78">
                  <c:v>2</c:v>
                </c:pt>
                <c:pt idx="79">
                  <c:v>2</c:v>
                </c:pt>
                <c:pt idx="80">
                  <c:v>2</c:v>
                </c:pt>
                <c:pt idx="81">
                  <c:v>2</c:v>
                </c:pt>
                <c:pt idx="82">
                  <c:v>2</c:v>
                </c:pt>
                <c:pt idx="83">
                  <c:v>1</c:v>
                </c:pt>
                <c:pt idx="84">
                  <c:v>2</c:v>
                </c:pt>
                <c:pt idx="85">
                  <c:v>2</c:v>
                </c:pt>
                <c:pt idx="86">
                  <c:v>2</c:v>
                </c:pt>
                <c:pt idx="87">
                  <c:v>2</c:v>
                </c:pt>
                <c:pt idx="88">
                  <c:v>2</c:v>
                </c:pt>
                <c:pt idx="89">
                  <c:v>2</c:v>
                </c:pt>
                <c:pt idx="90">
                  <c:v>2</c:v>
                </c:pt>
                <c:pt idx="91">
                  <c:v>2</c:v>
                </c:pt>
                <c:pt idx="92">
                  <c:v>1</c:v>
                </c:pt>
                <c:pt idx="93">
                  <c:v>1</c:v>
                </c:pt>
                <c:pt idx="94">
                  <c:v>1</c:v>
                </c:pt>
                <c:pt idx="95">
                  <c:v>2</c:v>
                </c:pt>
                <c:pt idx="96">
                  <c:v>2</c:v>
                </c:pt>
                <c:pt idx="97">
                  <c:v>2</c:v>
                </c:pt>
                <c:pt idx="98">
                  <c:v>1</c:v>
                </c:pt>
                <c:pt idx="99">
                  <c:v>2</c:v>
                </c:pt>
                <c:pt idx="100">
                  <c:v>1</c:v>
                </c:pt>
                <c:pt idx="101">
                  <c:v>2</c:v>
                </c:pt>
                <c:pt idx="102">
                  <c:v>2</c:v>
                </c:pt>
                <c:pt idx="103">
                  <c:v>2</c:v>
                </c:pt>
                <c:pt idx="104">
                  <c:v>2</c:v>
                </c:pt>
                <c:pt idx="105">
                  <c:v>1</c:v>
                </c:pt>
                <c:pt idx="106">
                  <c:v>2</c:v>
                </c:pt>
                <c:pt idx="107">
                  <c:v>2</c:v>
                </c:pt>
                <c:pt idx="108">
                  <c:v>2</c:v>
                </c:pt>
                <c:pt idx="109">
                  <c:v>1</c:v>
                </c:pt>
                <c:pt idx="110">
                  <c:v>1</c:v>
                </c:pt>
                <c:pt idx="111">
                  <c:v>2</c:v>
                </c:pt>
                <c:pt idx="112">
                  <c:v>2</c:v>
                </c:pt>
                <c:pt idx="113">
                  <c:v>2</c:v>
                </c:pt>
                <c:pt idx="114">
                  <c:v>2</c:v>
                </c:pt>
                <c:pt idx="115">
                  <c:v>1</c:v>
                </c:pt>
                <c:pt idx="116">
                  <c:v>1</c:v>
                </c:pt>
                <c:pt idx="117">
                  <c:v>2</c:v>
                </c:pt>
                <c:pt idx="118">
                  <c:v>2</c:v>
                </c:pt>
                <c:pt idx="119">
                  <c:v>3</c:v>
                </c:pt>
                <c:pt idx="120">
                  <c:v>2</c:v>
                </c:pt>
                <c:pt idx="121">
                  <c:v>2</c:v>
                </c:pt>
                <c:pt idx="122">
                  <c:v>2</c:v>
                </c:pt>
                <c:pt idx="123">
                  <c:v>1</c:v>
                </c:pt>
                <c:pt idx="124">
                  <c:v>1</c:v>
                </c:pt>
                <c:pt idx="125">
                  <c:v>2</c:v>
                </c:pt>
                <c:pt idx="126">
                  <c:v>1</c:v>
                </c:pt>
                <c:pt idx="127">
                  <c:v>1</c:v>
                </c:pt>
                <c:pt idx="128">
                  <c:v>2</c:v>
                </c:pt>
                <c:pt idx="129">
                  <c:v>2</c:v>
                </c:pt>
                <c:pt idx="130">
                  <c:v>2</c:v>
                </c:pt>
                <c:pt idx="131">
                  <c:v>2</c:v>
                </c:pt>
                <c:pt idx="132">
                  <c:v>1</c:v>
                </c:pt>
                <c:pt idx="133">
                  <c:v>2</c:v>
                </c:pt>
                <c:pt idx="134">
                  <c:v>2</c:v>
                </c:pt>
                <c:pt idx="135">
                  <c:v>2</c:v>
                </c:pt>
                <c:pt idx="136">
                  <c:v>1</c:v>
                </c:pt>
                <c:pt idx="137">
                  <c:v>2</c:v>
                </c:pt>
                <c:pt idx="138">
                  <c:v>2</c:v>
                </c:pt>
                <c:pt idx="139">
                  <c:v>1</c:v>
                </c:pt>
                <c:pt idx="140">
                  <c:v>2</c:v>
                </c:pt>
                <c:pt idx="141">
                  <c:v>2</c:v>
                </c:pt>
                <c:pt idx="142">
                  <c:v>3</c:v>
                </c:pt>
                <c:pt idx="143">
                  <c:v>1</c:v>
                </c:pt>
                <c:pt idx="144">
                  <c:v>1</c:v>
                </c:pt>
                <c:pt idx="145">
                  <c:v>2</c:v>
                </c:pt>
                <c:pt idx="146">
                  <c:v>2</c:v>
                </c:pt>
                <c:pt idx="147">
                  <c:v>1</c:v>
                </c:pt>
                <c:pt idx="148">
                  <c:v>1</c:v>
                </c:pt>
                <c:pt idx="149">
                  <c:v>2</c:v>
                </c:pt>
                <c:pt idx="150">
                  <c:v>1</c:v>
                </c:pt>
                <c:pt idx="151">
                  <c:v>2</c:v>
                </c:pt>
                <c:pt idx="152">
                  <c:v>2</c:v>
                </c:pt>
                <c:pt idx="153">
                  <c:v>1</c:v>
                </c:pt>
                <c:pt idx="154">
                  <c:v>2</c:v>
                </c:pt>
                <c:pt idx="155">
                  <c:v>2</c:v>
                </c:pt>
                <c:pt idx="156">
                  <c:v>2</c:v>
                </c:pt>
                <c:pt idx="157">
                  <c:v>2</c:v>
                </c:pt>
                <c:pt idx="158">
                  <c:v>2</c:v>
                </c:pt>
                <c:pt idx="159">
                  <c:v>2</c:v>
                </c:pt>
                <c:pt idx="160">
                  <c:v>2</c:v>
                </c:pt>
                <c:pt idx="161">
                  <c:v>1</c:v>
                </c:pt>
                <c:pt idx="162">
                  <c:v>1</c:v>
                </c:pt>
                <c:pt idx="163">
                  <c:v>1</c:v>
                </c:pt>
                <c:pt idx="164">
                  <c:v>2</c:v>
                </c:pt>
                <c:pt idx="165">
                  <c:v>1</c:v>
                </c:pt>
                <c:pt idx="166">
                  <c:v>2</c:v>
                </c:pt>
                <c:pt idx="167">
                  <c:v>3</c:v>
                </c:pt>
                <c:pt idx="168">
                  <c:v>2</c:v>
                </c:pt>
                <c:pt idx="169">
                  <c:v>2</c:v>
                </c:pt>
                <c:pt idx="170">
                  <c:v>2</c:v>
                </c:pt>
                <c:pt idx="171">
                  <c:v>1</c:v>
                </c:pt>
                <c:pt idx="172">
                  <c:v>2</c:v>
                </c:pt>
                <c:pt idx="173">
                  <c:v>1</c:v>
                </c:pt>
                <c:pt idx="174">
                  <c:v>1</c:v>
                </c:pt>
                <c:pt idx="175">
                  <c:v>1</c:v>
                </c:pt>
                <c:pt idx="176">
                  <c:v>1</c:v>
                </c:pt>
                <c:pt idx="177">
                  <c:v>1</c:v>
                </c:pt>
                <c:pt idx="178">
                  <c:v>2</c:v>
                </c:pt>
                <c:pt idx="179">
                  <c:v>2</c:v>
                </c:pt>
                <c:pt idx="180">
                  <c:v>2</c:v>
                </c:pt>
                <c:pt idx="181">
                  <c:v>2</c:v>
                </c:pt>
                <c:pt idx="182">
                  <c:v>2</c:v>
                </c:pt>
                <c:pt idx="183">
                  <c:v>2</c:v>
                </c:pt>
                <c:pt idx="184">
                  <c:v>2</c:v>
                </c:pt>
                <c:pt idx="185">
                  <c:v>#N/A</c:v>
                </c:pt>
                <c:pt idx="186">
                  <c:v>2</c:v>
                </c:pt>
                <c:pt idx="187">
                  <c:v>2</c:v>
                </c:pt>
                <c:pt idx="188">
                  <c:v>2</c:v>
                </c:pt>
                <c:pt idx="189">
                  <c:v>1</c:v>
                </c:pt>
                <c:pt idx="190">
                  <c:v>2</c:v>
                </c:pt>
                <c:pt idx="191">
                  <c:v>4</c:v>
                </c:pt>
                <c:pt idx="192">
                  <c:v>4</c:v>
                </c:pt>
                <c:pt idx="193">
                  <c:v>1</c:v>
                </c:pt>
                <c:pt idx="194">
                  <c:v>1</c:v>
                </c:pt>
                <c:pt idx="195">
                  <c:v>2</c:v>
                </c:pt>
                <c:pt idx="196">
                  <c:v>1</c:v>
                </c:pt>
                <c:pt idx="197">
                  <c:v>1</c:v>
                </c:pt>
                <c:pt idx="198">
                  <c:v>2</c:v>
                </c:pt>
                <c:pt idx="199">
                  <c:v>2</c:v>
                </c:pt>
                <c:pt idx="200">
                  <c:v>1</c:v>
                </c:pt>
                <c:pt idx="201">
                  <c:v>#N/A</c:v>
                </c:pt>
                <c:pt idx="202">
                  <c:v>2</c:v>
                </c:pt>
                <c:pt idx="203">
                  <c:v>2</c:v>
                </c:pt>
                <c:pt idx="204">
                  <c:v>2</c:v>
                </c:pt>
                <c:pt idx="205">
                  <c:v>2</c:v>
                </c:pt>
                <c:pt idx="206">
                  <c:v>3</c:v>
                </c:pt>
                <c:pt idx="207">
                  <c:v>1</c:v>
                </c:pt>
                <c:pt idx="208">
                  <c:v>1</c:v>
                </c:pt>
                <c:pt idx="209">
                  <c:v>1</c:v>
                </c:pt>
                <c:pt idx="210">
                  <c:v>1</c:v>
                </c:pt>
                <c:pt idx="211">
                  <c:v>2</c:v>
                </c:pt>
                <c:pt idx="212">
                  <c:v>1</c:v>
                </c:pt>
                <c:pt idx="213">
                  <c:v>2</c:v>
                </c:pt>
                <c:pt idx="214">
                  <c:v>2</c:v>
                </c:pt>
                <c:pt idx="215">
                  <c:v>1</c:v>
                </c:pt>
                <c:pt idx="216">
                  <c:v>2</c:v>
                </c:pt>
                <c:pt idx="217">
                  <c:v>1</c:v>
                </c:pt>
                <c:pt idx="218">
                  <c:v>2</c:v>
                </c:pt>
                <c:pt idx="219">
                  <c:v>1</c:v>
                </c:pt>
                <c:pt idx="220">
                  <c:v>3</c:v>
                </c:pt>
                <c:pt idx="221">
                  <c:v>2</c:v>
                </c:pt>
                <c:pt idx="222">
                  <c:v>2</c:v>
                </c:pt>
                <c:pt idx="223">
                  <c:v>3</c:v>
                </c:pt>
                <c:pt idx="224">
                  <c:v>2</c:v>
                </c:pt>
                <c:pt idx="225">
                  <c:v>1</c:v>
                </c:pt>
                <c:pt idx="226">
                  <c:v>2</c:v>
                </c:pt>
                <c:pt idx="227">
                  <c:v>3</c:v>
                </c:pt>
                <c:pt idx="228">
                  <c:v>2</c:v>
                </c:pt>
                <c:pt idx="229">
                  <c:v>2</c:v>
                </c:pt>
                <c:pt idx="230">
                  <c:v>2</c:v>
                </c:pt>
                <c:pt idx="231">
                  <c:v>2</c:v>
                </c:pt>
                <c:pt idx="232">
                  <c:v>1</c:v>
                </c:pt>
                <c:pt idx="233">
                  <c:v>2</c:v>
                </c:pt>
                <c:pt idx="234">
                  <c:v>2</c:v>
                </c:pt>
                <c:pt idx="235">
                  <c:v>3</c:v>
                </c:pt>
                <c:pt idx="236">
                  <c:v>1</c:v>
                </c:pt>
                <c:pt idx="237">
                  <c:v>2</c:v>
                </c:pt>
                <c:pt idx="238">
                  <c:v>1</c:v>
                </c:pt>
                <c:pt idx="239">
                  <c:v>2</c:v>
                </c:pt>
                <c:pt idx="240">
                  <c:v>2</c:v>
                </c:pt>
                <c:pt idx="241">
                  <c:v>2</c:v>
                </c:pt>
                <c:pt idx="242">
                  <c:v>2</c:v>
                </c:pt>
                <c:pt idx="243">
                  <c:v>2</c:v>
                </c:pt>
                <c:pt idx="244">
                  <c:v>2</c:v>
                </c:pt>
                <c:pt idx="245">
                  <c:v>2</c:v>
                </c:pt>
                <c:pt idx="246">
                  <c:v>#N/A</c:v>
                </c:pt>
                <c:pt idx="247">
                  <c:v>#N/A</c:v>
                </c:pt>
                <c:pt idx="248">
                  <c:v>1</c:v>
                </c:pt>
                <c:pt idx="249">
                  <c:v>1</c:v>
                </c:pt>
                <c:pt idx="250">
                  <c:v>3</c:v>
                </c:pt>
                <c:pt idx="251">
                  <c:v>2</c:v>
                </c:pt>
                <c:pt idx="252">
                  <c:v>2</c:v>
                </c:pt>
                <c:pt idx="253">
                  <c:v>1</c:v>
                </c:pt>
                <c:pt idx="254">
                  <c:v>1</c:v>
                </c:pt>
                <c:pt idx="255">
                  <c:v>1</c:v>
                </c:pt>
                <c:pt idx="256">
                  <c:v>1</c:v>
                </c:pt>
                <c:pt idx="257">
                  <c:v>2</c:v>
                </c:pt>
                <c:pt idx="258">
                  <c:v>3</c:v>
                </c:pt>
                <c:pt idx="259">
                  <c:v>1</c:v>
                </c:pt>
                <c:pt idx="260">
                  <c:v>2</c:v>
                </c:pt>
                <c:pt idx="261">
                  <c:v>2</c:v>
                </c:pt>
                <c:pt idx="262">
                  <c:v>2</c:v>
                </c:pt>
                <c:pt idx="263">
                  <c:v>1</c:v>
                </c:pt>
                <c:pt idx="264">
                  <c:v>2</c:v>
                </c:pt>
                <c:pt idx="265">
                  <c:v>1</c:v>
                </c:pt>
                <c:pt idx="266">
                  <c:v>2</c:v>
                </c:pt>
                <c:pt idx="267">
                  <c:v>2</c:v>
                </c:pt>
                <c:pt idx="268">
                  <c:v>1</c:v>
                </c:pt>
                <c:pt idx="269">
                  <c:v>2</c:v>
                </c:pt>
                <c:pt idx="270">
                  <c:v>2</c:v>
                </c:pt>
                <c:pt idx="271">
                  <c:v>1</c:v>
                </c:pt>
                <c:pt idx="272">
                  <c:v>1</c:v>
                </c:pt>
                <c:pt idx="273">
                  <c:v>1</c:v>
                </c:pt>
                <c:pt idx="274">
                  <c:v>#N/A</c:v>
                </c:pt>
                <c:pt idx="275">
                  <c:v>2</c:v>
                </c:pt>
                <c:pt idx="276">
                  <c:v>1</c:v>
                </c:pt>
                <c:pt idx="277">
                  <c:v>2</c:v>
                </c:pt>
                <c:pt idx="278">
                  <c:v>2</c:v>
                </c:pt>
                <c:pt idx="279">
                  <c:v>1</c:v>
                </c:pt>
                <c:pt idx="280">
                  <c:v>1</c:v>
                </c:pt>
                <c:pt idx="281">
                  <c:v>2</c:v>
                </c:pt>
                <c:pt idx="282">
                  <c:v>2</c:v>
                </c:pt>
                <c:pt idx="283">
                  <c:v>1</c:v>
                </c:pt>
                <c:pt idx="284">
                  <c:v>3</c:v>
                </c:pt>
                <c:pt idx="285">
                  <c:v>2</c:v>
                </c:pt>
                <c:pt idx="286">
                  <c:v>3</c:v>
                </c:pt>
                <c:pt idx="287">
                  <c:v>1</c:v>
                </c:pt>
                <c:pt idx="288">
                  <c:v>2</c:v>
                </c:pt>
                <c:pt idx="289">
                  <c:v>3</c:v>
                </c:pt>
                <c:pt idx="290">
                  <c:v>3</c:v>
                </c:pt>
                <c:pt idx="291">
                  <c:v>2</c:v>
                </c:pt>
                <c:pt idx="292">
                  <c:v>2</c:v>
                </c:pt>
                <c:pt idx="293">
                  <c:v>2</c:v>
                </c:pt>
                <c:pt idx="294">
                  <c:v>3</c:v>
                </c:pt>
                <c:pt idx="295">
                  <c:v>1</c:v>
                </c:pt>
                <c:pt idx="296">
                  <c:v>1</c:v>
                </c:pt>
                <c:pt idx="297">
                  <c:v>2</c:v>
                </c:pt>
                <c:pt idx="298">
                  <c:v>1</c:v>
                </c:pt>
                <c:pt idx="299">
                  <c:v>2</c:v>
                </c:pt>
                <c:pt idx="300">
                  <c:v>2</c:v>
                </c:pt>
                <c:pt idx="301">
                  <c:v>2</c:v>
                </c:pt>
                <c:pt idx="302">
                  <c:v>4</c:v>
                </c:pt>
                <c:pt idx="303">
                  <c:v>3</c:v>
                </c:pt>
                <c:pt idx="304">
                  <c:v>1</c:v>
                </c:pt>
                <c:pt idx="305">
                  <c:v>1</c:v>
                </c:pt>
                <c:pt idx="306">
                  <c:v>2</c:v>
                </c:pt>
                <c:pt idx="307">
                  <c:v>2</c:v>
                </c:pt>
                <c:pt idx="308">
                  <c:v>2</c:v>
                </c:pt>
                <c:pt idx="309">
                  <c:v>2</c:v>
                </c:pt>
                <c:pt idx="310">
                  <c:v>1</c:v>
                </c:pt>
                <c:pt idx="311">
                  <c:v>2</c:v>
                </c:pt>
                <c:pt idx="312">
                  <c:v>1</c:v>
                </c:pt>
                <c:pt idx="313">
                  <c:v>1</c:v>
                </c:pt>
                <c:pt idx="314">
                  <c:v>3</c:v>
                </c:pt>
                <c:pt idx="315">
                  <c:v>2</c:v>
                </c:pt>
                <c:pt idx="316">
                  <c:v>2</c:v>
                </c:pt>
                <c:pt idx="317">
                  <c:v>1</c:v>
                </c:pt>
                <c:pt idx="318">
                  <c:v>4</c:v>
                </c:pt>
                <c:pt idx="319">
                  <c:v>#N/A</c:v>
                </c:pt>
                <c:pt idx="320">
                  <c:v>#N/A</c:v>
                </c:pt>
                <c:pt idx="321">
                  <c:v>#N/A</c:v>
                </c:pt>
                <c:pt idx="322">
                  <c:v>1</c:v>
                </c:pt>
                <c:pt idx="323">
                  <c:v>2</c:v>
                </c:pt>
                <c:pt idx="324">
                  <c:v>2</c:v>
                </c:pt>
                <c:pt idx="325">
                  <c:v>1</c:v>
                </c:pt>
                <c:pt idx="326">
                  <c:v>2</c:v>
                </c:pt>
                <c:pt idx="327">
                  <c:v>2</c:v>
                </c:pt>
                <c:pt idx="328">
                  <c:v>1</c:v>
                </c:pt>
                <c:pt idx="329">
                  <c:v>2</c:v>
                </c:pt>
                <c:pt idx="330">
                  <c:v>3</c:v>
                </c:pt>
                <c:pt idx="331">
                  <c:v>2</c:v>
                </c:pt>
                <c:pt idx="332">
                  <c:v>1</c:v>
                </c:pt>
                <c:pt idx="333">
                  <c:v>2</c:v>
                </c:pt>
                <c:pt idx="334">
                  <c:v>2</c:v>
                </c:pt>
                <c:pt idx="335">
                  <c:v>2</c:v>
                </c:pt>
                <c:pt idx="336">
                  <c:v>2</c:v>
                </c:pt>
                <c:pt idx="337">
                  <c:v>2</c:v>
                </c:pt>
                <c:pt idx="338">
                  <c:v>2</c:v>
                </c:pt>
                <c:pt idx="339">
                  <c:v>3</c:v>
                </c:pt>
                <c:pt idx="340">
                  <c:v>1</c:v>
                </c:pt>
                <c:pt idx="341">
                  <c:v>2</c:v>
                </c:pt>
                <c:pt idx="342">
                  <c:v>1</c:v>
                </c:pt>
                <c:pt idx="343">
                  <c:v>1</c:v>
                </c:pt>
                <c:pt idx="344">
                  <c:v>1</c:v>
                </c:pt>
                <c:pt idx="345">
                  <c:v>2</c:v>
                </c:pt>
                <c:pt idx="346">
                  <c:v>2</c:v>
                </c:pt>
                <c:pt idx="347">
                  <c:v>2</c:v>
                </c:pt>
                <c:pt idx="348">
                  <c:v>2</c:v>
                </c:pt>
                <c:pt idx="349">
                  <c:v>2</c:v>
                </c:pt>
                <c:pt idx="350">
                  <c:v>1</c:v>
                </c:pt>
                <c:pt idx="351">
                  <c:v>1</c:v>
                </c:pt>
                <c:pt idx="352">
                  <c:v>1</c:v>
                </c:pt>
                <c:pt idx="353">
                  <c:v>1</c:v>
                </c:pt>
                <c:pt idx="354">
                  <c:v>2</c:v>
                </c:pt>
                <c:pt idx="355">
                  <c:v>2</c:v>
                </c:pt>
                <c:pt idx="356">
                  <c:v>3</c:v>
                </c:pt>
                <c:pt idx="357">
                  <c:v>2</c:v>
                </c:pt>
                <c:pt idx="358">
                  <c:v>2</c:v>
                </c:pt>
                <c:pt idx="359">
                  <c:v>2</c:v>
                </c:pt>
                <c:pt idx="360">
                  <c:v>2</c:v>
                </c:pt>
                <c:pt idx="361">
                  <c:v>3</c:v>
                </c:pt>
                <c:pt idx="362">
                  <c:v>2</c:v>
                </c:pt>
                <c:pt idx="363">
                  <c:v>1</c:v>
                </c:pt>
                <c:pt idx="364">
                  <c:v>2</c:v>
                </c:pt>
                <c:pt idx="365">
                  <c:v>1</c:v>
                </c:pt>
                <c:pt idx="366">
                  <c:v>1</c:v>
                </c:pt>
                <c:pt idx="367">
                  <c:v>1</c:v>
                </c:pt>
                <c:pt idx="368">
                  <c:v>2</c:v>
                </c:pt>
                <c:pt idx="369">
                  <c:v>2</c:v>
                </c:pt>
                <c:pt idx="370">
                  <c:v>1</c:v>
                </c:pt>
                <c:pt idx="371">
                  <c:v>2</c:v>
                </c:pt>
                <c:pt idx="372">
                  <c:v>2</c:v>
                </c:pt>
                <c:pt idx="373">
                  <c:v>2</c:v>
                </c:pt>
                <c:pt idx="374">
                  <c:v>2</c:v>
                </c:pt>
                <c:pt idx="375">
                  <c:v>2</c:v>
                </c:pt>
                <c:pt idx="376">
                  <c:v>1</c:v>
                </c:pt>
                <c:pt idx="377">
                  <c:v>2</c:v>
                </c:pt>
                <c:pt idx="378">
                  <c:v>#N/A</c:v>
                </c:pt>
                <c:pt idx="379">
                  <c:v>1</c:v>
                </c:pt>
                <c:pt idx="380">
                  <c:v>2</c:v>
                </c:pt>
                <c:pt idx="381">
                  <c:v>2</c:v>
                </c:pt>
                <c:pt idx="382">
                  <c:v>2</c:v>
                </c:pt>
                <c:pt idx="383">
                  <c:v>2</c:v>
                </c:pt>
                <c:pt idx="384">
                  <c:v>2</c:v>
                </c:pt>
                <c:pt idx="385">
                  <c:v>#N/A</c:v>
                </c:pt>
                <c:pt idx="386">
                  <c:v>1</c:v>
                </c:pt>
                <c:pt idx="387">
                  <c:v>1</c:v>
                </c:pt>
                <c:pt idx="388">
                  <c:v>2</c:v>
                </c:pt>
                <c:pt idx="389">
                  <c:v>2</c:v>
                </c:pt>
                <c:pt idx="390">
                  <c:v>2</c:v>
                </c:pt>
                <c:pt idx="391">
                  <c:v>2</c:v>
                </c:pt>
                <c:pt idx="392">
                  <c:v>#N/A</c:v>
                </c:pt>
                <c:pt idx="393">
                  <c:v>2</c:v>
                </c:pt>
                <c:pt idx="394">
                  <c:v>2</c:v>
                </c:pt>
                <c:pt idx="395">
                  <c:v>1</c:v>
                </c:pt>
                <c:pt idx="396">
                  <c:v>2</c:v>
                </c:pt>
                <c:pt idx="397">
                  <c:v>2</c:v>
                </c:pt>
                <c:pt idx="398">
                  <c:v>2</c:v>
                </c:pt>
                <c:pt idx="399">
                  <c:v>1</c:v>
                </c:pt>
                <c:pt idx="400">
                  <c:v>1</c:v>
                </c:pt>
                <c:pt idx="401">
                  <c:v>1</c:v>
                </c:pt>
                <c:pt idx="402">
                  <c:v>2</c:v>
                </c:pt>
                <c:pt idx="403">
                  <c:v>2</c:v>
                </c:pt>
                <c:pt idx="404">
                  <c:v>2</c:v>
                </c:pt>
                <c:pt idx="405">
                  <c:v>1</c:v>
                </c:pt>
                <c:pt idx="406">
                  <c:v>2</c:v>
                </c:pt>
                <c:pt idx="407">
                  <c:v>4</c:v>
                </c:pt>
                <c:pt idx="408">
                  <c:v>2</c:v>
                </c:pt>
                <c:pt idx="409">
                  <c:v>2</c:v>
                </c:pt>
                <c:pt idx="410">
                  <c:v>1</c:v>
                </c:pt>
                <c:pt idx="411">
                  <c:v>1</c:v>
                </c:pt>
                <c:pt idx="412">
                  <c:v>3</c:v>
                </c:pt>
                <c:pt idx="413">
                  <c:v>1</c:v>
                </c:pt>
                <c:pt idx="414">
                  <c:v>2</c:v>
                </c:pt>
                <c:pt idx="415">
                  <c:v>2</c:v>
                </c:pt>
                <c:pt idx="416">
                  <c:v>2</c:v>
                </c:pt>
                <c:pt idx="417">
                  <c:v>3</c:v>
                </c:pt>
                <c:pt idx="418">
                  <c:v>2</c:v>
                </c:pt>
                <c:pt idx="419">
                  <c:v>3</c:v>
                </c:pt>
                <c:pt idx="420">
                  <c:v>1</c:v>
                </c:pt>
                <c:pt idx="421">
                  <c:v>1</c:v>
                </c:pt>
                <c:pt idx="422">
                  <c:v>2</c:v>
                </c:pt>
                <c:pt idx="423">
                  <c:v>2</c:v>
                </c:pt>
                <c:pt idx="424">
                  <c:v>2</c:v>
                </c:pt>
                <c:pt idx="425">
                  <c:v>1</c:v>
                </c:pt>
                <c:pt idx="426">
                  <c:v>2</c:v>
                </c:pt>
                <c:pt idx="427">
                  <c:v>2</c:v>
                </c:pt>
                <c:pt idx="428">
                  <c:v>1</c:v>
                </c:pt>
                <c:pt idx="429">
                  <c:v>3</c:v>
                </c:pt>
                <c:pt idx="430">
                  <c:v>3</c:v>
                </c:pt>
                <c:pt idx="431">
                  <c:v>2</c:v>
                </c:pt>
                <c:pt idx="432">
                  <c:v>1</c:v>
                </c:pt>
                <c:pt idx="433">
                  <c:v>1</c:v>
                </c:pt>
                <c:pt idx="434">
                  <c:v>2</c:v>
                </c:pt>
                <c:pt idx="435">
                  <c:v>2</c:v>
                </c:pt>
                <c:pt idx="436">
                  <c:v>2</c:v>
                </c:pt>
                <c:pt idx="437">
                  <c:v>2</c:v>
                </c:pt>
                <c:pt idx="438">
                  <c:v>2</c:v>
                </c:pt>
                <c:pt idx="439">
                  <c:v>2</c:v>
                </c:pt>
                <c:pt idx="440">
                  <c:v>1</c:v>
                </c:pt>
                <c:pt idx="441">
                  <c:v>2</c:v>
                </c:pt>
                <c:pt idx="442">
                  <c:v>2</c:v>
                </c:pt>
                <c:pt idx="443">
                  <c:v>2</c:v>
                </c:pt>
                <c:pt idx="444">
                  <c:v>1</c:v>
                </c:pt>
                <c:pt idx="445">
                  <c:v>2</c:v>
                </c:pt>
                <c:pt idx="446">
                  <c:v>2</c:v>
                </c:pt>
                <c:pt idx="447">
                  <c:v>1</c:v>
                </c:pt>
                <c:pt idx="448">
                  <c:v>1</c:v>
                </c:pt>
                <c:pt idx="449">
                  <c:v>2</c:v>
                </c:pt>
                <c:pt idx="450">
                  <c:v>1</c:v>
                </c:pt>
                <c:pt idx="451">
                  <c:v>2</c:v>
                </c:pt>
                <c:pt idx="452">
                  <c:v>3</c:v>
                </c:pt>
                <c:pt idx="453">
                  <c:v>2</c:v>
                </c:pt>
                <c:pt idx="454">
                  <c:v>1</c:v>
                </c:pt>
                <c:pt idx="455">
                  <c:v>2</c:v>
                </c:pt>
                <c:pt idx="456">
                  <c:v>1</c:v>
                </c:pt>
                <c:pt idx="457">
                  <c:v>1</c:v>
                </c:pt>
                <c:pt idx="458">
                  <c:v>2</c:v>
                </c:pt>
                <c:pt idx="459">
                  <c:v>1</c:v>
                </c:pt>
                <c:pt idx="460">
                  <c:v>2</c:v>
                </c:pt>
                <c:pt idx="461">
                  <c:v>2</c:v>
                </c:pt>
                <c:pt idx="462">
                  <c:v>2</c:v>
                </c:pt>
                <c:pt idx="463">
                  <c:v>1</c:v>
                </c:pt>
                <c:pt idx="464">
                  <c:v>2</c:v>
                </c:pt>
                <c:pt idx="465">
                  <c:v>1</c:v>
                </c:pt>
                <c:pt idx="466">
                  <c:v>2</c:v>
                </c:pt>
                <c:pt idx="467">
                  <c:v>1</c:v>
                </c:pt>
                <c:pt idx="468">
                  <c:v>2</c:v>
                </c:pt>
                <c:pt idx="469">
                  <c:v>1</c:v>
                </c:pt>
                <c:pt idx="470">
                  <c:v>1</c:v>
                </c:pt>
                <c:pt idx="471">
                  <c:v>1</c:v>
                </c:pt>
                <c:pt idx="472">
                  <c:v>2</c:v>
                </c:pt>
                <c:pt idx="473">
                  <c:v>2</c:v>
                </c:pt>
                <c:pt idx="474">
                  <c:v>2</c:v>
                </c:pt>
                <c:pt idx="475">
                  <c:v>2</c:v>
                </c:pt>
                <c:pt idx="476">
                  <c:v>2</c:v>
                </c:pt>
                <c:pt idx="477">
                  <c:v>1</c:v>
                </c:pt>
                <c:pt idx="478">
                  <c:v>2</c:v>
                </c:pt>
                <c:pt idx="479">
                  <c:v>2</c:v>
                </c:pt>
                <c:pt idx="480">
                  <c:v>2</c:v>
                </c:pt>
                <c:pt idx="481">
                  <c:v>1</c:v>
                </c:pt>
                <c:pt idx="482">
                  <c:v>2</c:v>
                </c:pt>
                <c:pt idx="483">
                  <c:v>1</c:v>
                </c:pt>
                <c:pt idx="484">
                  <c:v>1</c:v>
                </c:pt>
                <c:pt idx="485">
                  <c:v>2</c:v>
                </c:pt>
                <c:pt idx="486">
                  <c:v>2</c:v>
                </c:pt>
                <c:pt idx="487">
                  <c:v>1</c:v>
                </c:pt>
                <c:pt idx="488">
                  <c:v>2</c:v>
                </c:pt>
                <c:pt idx="489">
                  <c:v>1</c:v>
                </c:pt>
                <c:pt idx="490">
                  <c:v>2</c:v>
                </c:pt>
                <c:pt idx="491">
                  <c:v>#N/A</c:v>
                </c:pt>
                <c:pt idx="492">
                  <c:v>1</c:v>
                </c:pt>
                <c:pt idx="493">
                  <c:v>1</c:v>
                </c:pt>
                <c:pt idx="494">
                  <c:v>2</c:v>
                </c:pt>
                <c:pt idx="495">
                  <c:v>2</c:v>
                </c:pt>
                <c:pt idx="496">
                  <c:v>#N/A</c:v>
                </c:pt>
                <c:pt idx="497">
                  <c:v>1</c:v>
                </c:pt>
                <c:pt idx="498">
                  <c:v>2</c:v>
                </c:pt>
                <c:pt idx="499">
                  <c:v>2</c:v>
                </c:pt>
                <c:pt idx="500">
                  <c:v>2</c:v>
                </c:pt>
                <c:pt idx="501">
                  <c:v>1</c:v>
                </c:pt>
                <c:pt idx="502">
                  <c:v>2</c:v>
                </c:pt>
                <c:pt idx="503">
                  <c:v>2</c:v>
                </c:pt>
                <c:pt idx="504">
                  <c:v>2</c:v>
                </c:pt>
                <c:pt idx="505">
                  <c:v>2</c:v>
                </c:pt>
                <c:pt idx="506">
                  <c:v>1</c:v>
                </c:pt>
                <c:pt idx="507">
                  <c:v>1</c:v>
                </c:pt>
                <c:pt idx="508">
                  <c:v>1</c:v>
                </c:pt>
                <c:pt idx="509">
                  <c:v>2</c:v>
                </c:pt>
                <c:pt idx="510">
                  <c:v>2</c:v>
                </c:pt>
                <c:pt idx="511">
                  <c:v>1</c:v>
                </c:pt>
                <c:pt idx="512">
                  <c:v>2</c:v>
                </c:pt>
                <c:pt idx="513">
                  <c:v>2</c:v>
                </c:pt>
                <c:pt idx="514">
                  <c:v>#N/A</c:v>
                </c:pt>
                <c:pt idx="515">
                  <c:v>#N/A</c:v>
                </c:pt>
                <c:pt idx="516">
                  <c:v>#N/A</c:v>
                </c:pt>
                <c:pt idx="517">
                  <c:v>#N/A</c:v>
                </c:pt>
                <c:pt idx="518">
                  <c:v>#N/A</c:v>
                </c:pt>
                <c:pt idx="519">
                  <c:v>2</c:v>
                </c:pt>
                <c:pt idx="520">
                  <c:v>#N/A</c:v>
                </c:pt>
                <c:pt idx="521">
                  <c:v>2</c:v>
                </c:pt>
                <c:pt idx="522">
                  <c:v>2</c:v>
                </c:pt>
                <c:pt idx="523">
                  <c:v>2</c:v>
                </c:pt>
                <c:pt idx="524">
                  <c:v>2</c:v>
                </c:pt>
                <c:pt idx="525">
                  <c:v>3</c:v>
                </c:pt>
                <c:pt idx="526">
                  <c:v>4</c:v>
                </c:pt>
                <c:pt idx="527">
                  <c:v>2</c:v>
                </c:pt>
                <c:pt idx="528">
                  <c:v>2</c:v>
                </c:pt>
                <c:pt idx="529">
                  <c:v>1</c:v>
                </c:pt>
                <c:pt idx="530">
                  <c:v>1</c:v>
                </c:pt>
                <c:pt idx="531">
                  <c:v>1</c:v>
                </c:pt>
                <c:pt idx="532">
                  <c:v>2</c:v>
                </c:pt>
                <c:pt idx="533">
                  <c:v>2</c:v>
                </c:pt>
                <c:pt idx="534">
                  <c:v>2</c:v>
                </c:pt>
                <c:pt idx="535">
                  <c:v>2</c:v>
                </c:pt>
                <c:pt idx="536">
                  <c:v>1</c:v>
                </c:pt>
                <c:pt idx="537">
                  <c:v>1</c:v>
                </c:pt>
                <c:pt idx="538">
                  <c:v>1</c:v>
                </c:pt>
                <c:pt idx="539">
                  <c:v>1</c:v>
                </c:pt>
                <c:pt idx="540">
                  <c:v>2</c:v>
                </c:pt>
                <c:pt idx="541">
                  <c:v>2</c:v>
                </c:pt>
                <c:pt idx="542">
                  <c:v>1</c:v>
                </c:pt>
                <c:pt idx="543">
                  <c:v>1</c:v>
                </c:pt>
                <c:pt idx="544">
                  <c:v>2</c:v>
                </c:pt>
                <c:pt idx="545">
                  <c:v>1</c:v>
                </c:pt>
                <c:pt idx="546">
                  <c:v>2</c:v>
                </c:pt>
                <c:pt idx="547">
                  <c:v>1</c:v>
                </c:pt>
                <c:pt idx="548">
                  <c:v>1</c:v>
                </c:pt>
                <c:pt idx="549">
                  <c:v>1</c:v>
                </c:pt>
                <c:pt idx="550">
                  <c:v>2</c:v>
                </c:pt>
                <c:pt idx="551">
                  <c:v>1</c:v>
                </c:pt>
                <c:pt idx="552">
                  <c:v>1</c:v>
                </c:pt>
                <c:pt idx="553">
                  <c:v>1</c:v>
                </c:pt>
                <c:pt idx="554">
                  <c:v>2</c:v>
                </c:pt>
                <c:pt idx="555">
                  <c:v>3</c:v>
                </c:pt>
                <c:pt idx="556">
                  <c:v>#N/A</c:v>
                </c:pt>
                <c:pt idx="557">
                  <c:v>2</c:v>
                </c:pt>
                <c:pt idx="558">
                  <c:v>2</c:v>
                </c:pt>
                <c:pt idx="559">
                  <c:v>1</c:v>
                </c:pt>
                <c:pt idx="560">
                  <c:v>1</c:v>
                </c:pt>
                <c:pt idx="561">
                  <c:v>3</c:v>
                </c:pt>
                <c:pt idx="562">
                  <c:v>1</c:v>
                </c:pt>
                <c:pt idx="563">
                  <c:v>1</c:v>
                </c:pt>
                <c:pt idx="564">
                  <c:v>2</c:v>
                </c:pt>
                <c:pt idx="565">
                  <c:v>2</c:v>
                </c:pt>
                <c:pt idx="566">
                  <c:v>1</c:v>
                </c:pt>
                <c:pt idx="567">
                  <c:v>2</c:v>
                </c:pt>
                <c:pt idx="568">
                  <c:v>2</c:v>
                </c:pt>
                <c:pt idx="569">
                  <c:v>1</c:v>
                </c:pt>
                <c:pt idx="570">
                  <c:v>3</c:v>
                </c:pt>
                <c:pt idx="571">
                  <c:v>1</c:v>
                </c:pt>
                <c:pt idx="572">
                  <c:v>1</c:v>
                </c:pt>
                <c:pt idx="573">
                  <c:v>2</c:v>
                </c:pt>
                <c:pt idx="574">
                  <c:v>2</c:v>
                </c:pt>
                <c:pt idx="575">
                  <c:v>2</c:v>
                </c:pt>
                <c:pt idx="576">
                  <c:v>2</c:v>
                </c:pt>
                <c:pt idx="577">
                  <c:v>1</c:v>
                </c:pt>
                <c:pt idx="578">
                  <c:v>1</c:v>
                </c:pt>
                <c:pt idx="579">
                  <c:v>1</c:v>
                </c:pt>
                <c:pt idx="580">
                  <c:v>2</c:v>
                </c:pt>
                <c:pt idx="581">
                  <c:v>2</c:v>
                </c:pt>
                <c:pt idx="582">
                  <c:v>2</c:v>
                </c:pt>
                <c:pt idx="583">
                  <c:v>2</c:v>
                </c:pt>
                <c:pt idx="584">
                  <c:v>1</c:v>
                </c:pt>
                <c:pt idx="585">
                  <c:v>2</c:v>
                </c:pt>
                <c:pt idx="586">
                  <c:v>2</c:v>
                </c:pt>
                <c:pt idx="587">
                  <c:v>2</c:v>
                </c:pt>
                <c:pt idx="588">
                  <c:v>3</c:v>
                </c:pt>
                <c:pt idx="589">
                  <c:v>2</c:v>
                </c:pt>
                <c:pt idx="590">
                  <c:v>1</c:v>
                </c:pt>
                <c:pt idx="591">
                  <c:v>1</c:v>
                </c:pt>
                <c:pt idx="592">
                  <c:v>2</c:v>
                </c:pt>
                <c:pt idx="593">
                  <c:v>2</c:v>
                </c:pt>
                <c:pt idx="594">
                  <c:v>1</c:v>
                </c:pt>
                <c:pt idx="595">
                  <c:v>1</c:v>
                </c:pt>
                <c:pt idx="596">
                  <c:v>2</c:v>
                </c:pt>
                <c:pt idx="597">
                  <c:v>2</c:v>
                </c:pt>
                <c:pt idx="598">
                  <c:v>1</c:v>
                </c:pt>
                <c:pt idx="599">
                  <c:v>1</c:v>
                </c:pt>
                <c:pt idx="600">
                  <c:v>1</c:v>
                </c:pt>
                <c:pt idx="601">
                  <c:v>1</c:v>
                </c:pt>
                <c:pt idx="602">
                  <c:v>1</c:v>
                </c:pt>
                <c:pt idx="603">
                  <c:v>1</c:v>
                </c:pt>
                <c:pt idx="604">
                  <c:v>1</c:v>
                </c:pt>
                <c:pt idx="605">
                  <c:v>1</c:v>
                </c:pt>
                <c:pt idx="606">
                  <c:v>2</c:v>
                </c:pt>
                <c:pt idx="607">
                  <c:v>3</c:v>
                </c:pt>
                <c:pt idx="608">
                  <c:v>2</c:v>
                </c:pt>
                <c:pt idx="609">
                  <c:v>2</c:v>
                </c:pt>
                <c:pt idx="610">
                  <c:v>2</c:v>
                </c:pt>
                <c:pt idx="611">
                  <c:v>2</c:v>
                </c:pt>
                <c:pt idx="612">
                  <c:v>#N/A</c:v>
                </c:pt>
                <c:pt idx="613">
                  <c:v>1</c:v>
                </c:pt>
                <c:pt idx="614">
                  <c:v>3</c:v>
                </c:pt>
                <c:pt idx="615">
                  <c:v>2</c:v>
                </c:pt>
                <c:pt idx="616">
                  <c:v>2</c:v>
                </c:pt>
                <c:pt idx="617">
                  <c:v>2</c:v>
                </c:pt>
                <c:pt idx="618">
                  <c:v>1</c:v>
                </c:pt>
                <c:pt idx="619">
                  <c:v>#N/A</c:v>
                </c:pt>
                <c:pt idx="620">
                  <c:v>2</c:v>
                </c:pt>
                <c:pt idx="621">
                  <c:v>1</c:v>
                </c:pt>
                <c:pt idx="622">
                  <c:v>2</c:v>
                </c:pt>
                <c:pt idx="623">
                  <c:v>2</c:v>
                </c:pt>
                <c:pt idx="624">
                  <c:v>1</c:v>
                </c:pt>
                <c:pt idx="625">
                  <c:v>1</c:v>
                </c:pt>
                <c:pt idx="626">
                  <c:v>2</c:v>
                </c:pt>
                <c:pt idx="627">
                  <c:v>2</c:v>
                </c:pt>
                <c:pt idx="628">
                  <c:v>1</c:v>
                </c:pt>
                <c:pt idx="629">
                  <c:v>2</c:v>
                </c:pt>
                <c:pt idx="630">
                  <c:v>2</c:v>
                </c:pt>
                <c:pt idx="631">
                  <c:v>2</c:v>
                </c:pt>
                <c:pt idx="632">
                  <c:v>2</c:v>
                </c:pt>
                <c:pt idx="633">
                  <c:v>1</c:v>
                </c:pt>
                <c:pt idx="634">
                  <c:v>1</c:v>
                </c:pt>
                <c:pt idx="635">
                  <c:v>1</c:v>
                </c:pt>
                <c:pt idx="636">
                  <c:v>2</c:v>
                </c:pt>
                <c:pt idx="637">
                  <c:v>2</c:v>
                </c:pt>
                <c:pt idx="638">
                  <c:v>2</c:v>
                </c:pt>
                <c:pt idx="639">
                  <c:v>2</c:v>
                </c:pt>
                <c:pt idx="640">
                  <c:v>2</c:v>
                </c:pt>
                <c:pt idx="641">
                  <c:v>2</c:v>
                </c:pt>
                <c:pt idx="642">
                  <c:v>2</c:v>
                </c:pt>
                <c:pt idx="643">
                  <c:v>1</c:v>
                </c:pt>
                <c:pt idx="644">
                  <c:v>2</c:v>
                </c:pt>
                <c:pt idx="645">
                  <c:v>2</c:v>
                </c:pt>
                <c:pt idx="646">
                  <c:v>1</c:v>
                </c:pt>
                <c:pt idx="647">
                  <c:v>1</c:v>
                </c:pt>
                <c:pt idx="648">
                  <c:v>2</c:v>
                </c:pt>
                <c:pt idx="649">
                  <c:v>1</c:v>
                </c:pt>
                <c:pt idx="650">
                  <c:v>2</c:v>
                </c:pt>
                <c:pt idx="651">
                  <c:v>1</c:v>
                </c:pt>
                <c:pt idx="652">
                  <c:v>1</c:v>
                </c:pt>
                <c:pt idx="653">
                  <c:v>2</c:v>
                </c:pt>
                <c:pt idx="654">
                  <c:v>2</c:v>
                </c:pt>
                <c:pt idx="655">
                  <c:v>2</c:v>
                </c:pt>
                <c:pt idx="656">
                  <c:v>2</c:v>
                </c:pt>
                <c:pt idx="657">
                  <c:v>2</c:v>
                </c:pt>
                <c:pt idx="658">
                  <c:v>2</c:v>
                </c:pt>
                <c:pt idx="659">
                  <c:v>1</c:v>
                </c:pt>
                <c:pt idx="660">
                  <c:v>2</c:v>
                </c:pt>
                <c:pt idx="661">
                  <c:v>1</c:v>
                </c:pt>
                <c:pt idx="662">
                  <c:v>2</c:v>
                </c:pt>
                <c:pt idx="663">
                  <c:v>4</c:v>
                </c:pt>
                <c:pt idx="664">
                  <c:v>2</c:v>
                </c:pt>
                <c:pt idx="665">
                  <c:v>1</c:v>
                </c:pt>
                <c:pt idx="666">
                  <c:v>1</c:v>
                </c:pt>
                <c:pt idx="667">
                  <c:v>2</c:v>
                </c:pt>
                <c:pt idx="668">
                  <c:v>2</c:v>
                </c:pt>
                <c:pt idx="669">
                  <c:v>2</c:v>
                </c:pt>
                <c:pt idx="670">
                  <c:v>2</c:v>
                </c:pt>
                <c:pt idx="671">
                  <c:v>3</c:v>
                </c:pt>
                <c:pt idx="672">
                  <c:v>1</c:v>
                </c:pt>
                <c:pt idx="673">
                  <c:v>1</c:v>
                </c:pt>
                <c:pt idx="674">
                  <c:v>2</c:v>
                </c:pt>
                <c:pt idx="675">
                  <c:v>1</c:v>
                </c:pt>
                <c:pt idx="676">
                  <c:v>1</c:v>
                </c:pt>
                <c:pt idx="677">
                  <c:v>2</c:v>
                </c:pt>
                <c:pt idx="678">
                  <c:v>2</c:v>
                </c:pt>
                <c:pt idx="679">
                  <c:v>3</c:v>
                </c:pt>
                <c:pt idx="680">
                  <c:v>1</c:v>
                </c:pt>
                <c:pt idx="681">
                  <c:v>2</c:v>
                </c:pt>
                <c:pt idx="682">
                  <c:v>2</c:v>
                </c:pt>
                <c:pt idx="683">
                  <c:v>1</c:v>
                </c:pt>
                <c:pt idx="684">
                  <c:v>2</c:v>
                </c:pt>
                <c:pt idx="685">
                  <c:v>3</c:v>
                </c:pt>
                <c:pt idx="686">
                  <c:v>2</c:v>
                </c:pt>
                <c:pt idx="687">
                  <c:v>2</c:v>
                </c:pt>
                <c:pt idx="688">
                  <c:v>1</c:v>
                </c:pt>
                <c:pt idx="689">
                  <c:v>1</c:v>
                </c:pt>
                <c:pt idx="690">
                  <c:v>2</c:v>
                </c:pt>
                <c:pt idx="691">
                  <c:v>2</c:v>
                </c:pt>
                <c:pt idx="692">
                  <c:v>2</c:v>
                </c:pt>
                <c:pt idx="693">
                  <c:v>1</c:v>
                </c:pt>
                <c:pt idx="694">
                  <c:v>2</c:v>
                </c:pt>
                <c:pt idx="695">
                  <c:v>2</c:v>
                </c:pt>
                <c:pt idx="696">
                  <c:v>1</c:v>
                </c:pt>
                <c:pt idx="697">
                  <c:v>2</c:v>
                </c:pt>
                <c:pt idx="698">
                  <c:v>2</c:v>
                </c:pt>
                <c:pt idx="699">
                  <c:v>2</c:v>
                </c:pt>
                <c:pt idx="700">
                  <c:v>1</c:v>
                </c:pt>
                <c:pt idx="701">
                  <c:v>1</c:v>
                </c:pt>
                <c:pt idx="702">
                  <c:v>2</c:v>
                </c:pt>
                <c:pt idx="703">
                  <c:v>1</c:v>
                </c:pt>
                <c:pt idx="704">
                  <c:v>1</c:v>
                </c:pt>
                <c:pt idx="705">
                  <c:v>2</c:v>
                </c:pt>
                <c:pt idx="706">
                  <c:v>2</c:v>
                </c:pt>
                <c:pt idx="707">
                  <c:v>2</c:v>
                </c:pt>
                <c:pt idx="708">
                  <c:v>2</c:v>
                </c:pt>
                <c:pt idx="709">
                  <c:v>2</c:v>
                </c:pt>
                <c:pt idx="710">
                  <c:v>1</c:v>
                </c:pt>
                <c:pt idx="711">
                  <c:v>3</c:v>
                </c:pt>
                <c:pt idx="712">
                  <c:v>#N/A</c:v>
                </c:pt>
                <c:pt idx="713">
                  <c:v>#N/A</c:v>
                </c:pt>
                <c:pt idx="714">
                  <c:v>#N/A</c:v>
                </c:pt>
                <c:pt idx="715">
                  <c:v>#N/A</c:v>
                </c:pt>
                <c:pt idx="716">
                  <c:v>2</c:v>
                </c:pt>
                <c:pt idx="717">
                  <c:v>1</c:v>
                </c:pt>
                <c:pt idx="718">
                  <c:v>2</c:v>
                </c:pt>
                <c:pt idx="719">
                  <c:v>1</c:v>
                </c:pt>
                <c:pt idx="720">
                  <c:v>2</c:v>
                </c:pt>
                <c:pt idx="721">
                  <c:v>1</c:v>
                </c:pt>
                <c:pt idx="722">
                  <c:v>1</c:v>
                </c:pt>
                <c:pt idx="723">
                  <c:v>1</c:v>
                </c:pt>
                <c:pt idx="724">
                  <c:v>2</c:v>
                </c:pt>
                <c:pt idx="725">
                  <c:v>1</c:v>
                </c:pt>
                <c:pt idx="726">
                  <c:v>2</c:v>
                </c:pt>
                <c:pt idx="727">
                  <c:v>#N/A</c:v>
                </c:pt>
                <c:pt idx="728">
                  <c:v>1</c:v>
                </c:pt>
                <c:pt idx="729">
                  <c:v>2</c:v>
                </c:pt>
                <c:pt idx="730">
                  <c:v>1</c:v>
                </c:pt>
                <c:pt idx="731">
                  <c:v>2</c:v>
                </c:pt>
                <c:pt idx="732">
                  <c:v>2</c:v>
                </c:pt>
                <c:pt idx="733">
                  <c:v>2</c:v>
                </c:pt>
                <c:pt idx="734">
                  <c:v>1</c:v>
                </c:pt>
                <c:pt idx="735">
                  <c:v>2</c:v>
                </c:pt>
                <c:pt idx="736">
                  <c:v>2</c:v>
                </c:pt>
                <c:pt idx="737">
                  <c:v>1</c:v>
                </c:pt>
                <c:pt idx="738">
                  <c:v>1</c:v>
                </c:pt>
                <c:pt idx="739">
                  <c:v>4</c:v>
                </c:pt>
                <c:pt idx="740">
                  <c:v>1</c:v>
                </c:pt>
                <c:pt idx="741">
                  <c:v>2</c:v>
                </c:pt>
                <c:pt idx="742">
                  <c:v>2</c:v>
                </c:pt>
                <c:pt idx="743">
                  <c:v>2</c:v>
                </c:pt>
                <c:pt idx="744">
                  <c:v>2</c:v>
                </c:pt>
                <c:pt idx="745">
                  <c:v>2</c:v>
                </c:pt>
                <c:pt idx="746">
                  <c:v>3</c:v>
                </c:pt>
                <c:pt idx="747">
                  <c:v>2</c:v>
                </c:pt>
                <c:pt idx="748">
                  <c:v>2</c:v>
                </c:pt>
                <c:pt idx="749">
                  <c:v>1</c:v>
                </c:pt>
                <c:pt idx="750">
                  <c:v>2</c:v>
                </c:pt>
                <c:pt idx="751">
                  <c:v>3</c:v>
                </c:pt>
                <c:pt idx="752">
                  <c:v>2</c:v>
                </c:pt>
                <c:pt idx="753">
                  <c:v>1</c:v>
                </c:pt>
                <c:pt idx="754">
                  <c:v>2</c:v>
                </c:pt>
                <c:pt idx="755">
                  <c:v>1</c:v>
                </c:pt>
                <c:pt idx="756">
                  <c:v>1</c:v>
                </c:pt>
                <c:pt idx="757">
                  <c:v>1</c:v>
                </c:pt>
                <c:pt idx="758">
                  <c:v>3</c:v>
                </c:pt>
                <c:pt idx="759">
                  <c:v>2</c:v>
                </c:pt>
                <c:pt idx="760">
                  <c:v>2</c:v>
                </c:pt>
                <c:pt idx="761">
                  <c:v>1</c:v>
                </c:pt>
                <c:pt idx="762">
                  <c:v>1</c:v>
                </c:pt>
                <c:pt idx="763">
                  <c:v>1</c:v>
                </c:pt>
                <c:pt idx="764">
                  <c:v>2</c:v>
                </c:pt>
                <c:pt idx="765">
                  <c:v>2</c:v>
                </c:pt>
                <c:pt idx="766">
                  <c:v>1</c:v>
                </c:pt>
                <c:pt idx="767">
                  <c:v>2</c:v>
                </c:pt>
                <c:pt idx="768">
                  <c:v>1</c:v>
                </c:pt>
                <c:pt idx="769">
                  <c:v>1</c:v>
                </c:pt>
                <c:pt idx="770">
                  <c:v>2</c:v>
                </c:pt>
                <c:pt idx="771">
                  <c:v>#N/A</c:v>
                </c:pt>
                <c:pt idx="772">
                  <c:v>1</c:v>
                </c:pt>
                <c:pt idx="773">
                  <c:v>2</c:v>
                </c:pt>
                <c:pt idx="774">
                  <c:v>3</c:v>
                </c:pt>
                <c:pt idx="775">
                  <c:v>2</c:v>
                </c:pt>
                <c:pt idx="776">
                  <c:v>2</c:v>
                </c:pt>
                <c:pt idx="777">
                  <c:v>1</c:v>
                </c:pt>
                <c:pt idx="778">
                  <c:v>#N/A</c:v>
                </c:pt>
                <c:pt idx="779">
                  <c:v>2</c:v>
                </c:pt>
                <c:pt idx="780">
                  <c:v>1</c:v>
                </c:pt>
                <c:pt idx="781">
                  <c:v>1</c:v>
                </c:pt>
                <c:pt idx="782">
                  <c:v>2</c:v>
                </c:pt>
                <c:pt idx="783">
                  <c:v>2</c:v>
                </c:pt>
                <c:pt idx="784">
                  <c:v>2</c:v>
                </c:pt>
                <c:pt idx="785">
                  <c:v>#N/A</c:v>
                </c:pt>
                <c:pt idx="786">
                  <c:v>1</c:v>
                </c:pt>
                <c:pt idx="787">
                  <c:v>2</c:v>
                </c:pt>
                <c:pt idx="788">
                  <c:v>2</c:v>
                </c:pt>
                <c:pt idx="789">
                  <c:v>2</c:v>
                </c:pt>
                <c:pt idx="790">
                  <c:v>1</c:v>
                </c:pt>
                <c:pt idx="791">
                  <c:v>2</c:v>
                </c:pt>
                <c:pt idx="792">
                  <c:v>2</c:v>
                </c:pt>
                <c:pt idx="793">
                  <c:v>2</c:v>
                </c:pt>
                <c:pt idx="794">
                  <c:v>1</c:v>
                </c:pt>
                <c:pt idx="795">
                  <c:v>1</c:v>
                </c:pt>
                <c:pt idx="796">
                  <c:v>2</c:v>
                </c:pt>
                <c:pt idx="797">
                  <c:v>1</c:v>
                </c:pt>
                <c:pt idx="798">
                  <c:v>2</c:v>
                </c:pt>
                <c:pt idx="799">
                  <c:v>2</c:v>
                </c:pt>
                <c:pt idx="800">
                  <c:v>2</c:v>
                </c:pt>
                <c:pt idx="801">
                  <c:v>2</c:v>
                </c:pt>
                <c:pt idx="802">
                  <c:v>2</c:v>
                </c:pt>
                <c:pt idx="803">
                  <c:v>1</c:v>
                </c:pt>
                <c:pt idx="804">
                  <c:v>2</c:v>
                </c:pt>
                <c:pt idx="805">
                  <c:v>2</c:v>
                </c:pt>
                <c:pt idx="806">
                  <c:v>1</c:v>
                </c:pt>
                <c:pt idx="807">
                  <c:v>2</c:v>
                </c:pt>
                <c:pt idx="808">
                  <c:v>2</c:v>
                </c:pt>
                <c:pt idx="809">
                  <c:v>1</c:v>
                </c:pt>
                <c:pt idx="810">
                  <c:v>1</c:v>
                </c:pt>
                <c:pt idx="811">
                  <c:v>2</c:v>
                </c:pt>
                <c:pt idx="812">
                  <c:v>1</c:v>
                </c:pt>
                <c:pt idx="813">
                  <c:v>2</c:v>
                </c:pt>
                <c:pt idx="814">
                  <c:v>1</c:v>
                </c:pt>
                <c:pt idx="815">
                  <c:v>1</c:v>
                </c:pt>
                <c:pt idx="816">
                  <c:v>2</c:v>
                </c:pt>
                <c:pt idx="817">
                  <c:v>2</c:v>
                </c:pt>
                <c:pt idx="818">
                  <c:v>2</c:v>
                </c:pt>
                <c:pt idx="819">
                  <c:v>2</c:v>
                </c:pt>
                <c:pt idx="820">
                  <c:v>3</c:v>
                </c:pt>
                <c:pt idx="821">
                  <c:v>1</c:v>
                </c:pt>
                <c:pt idx="822">
                  <c:v>2</c:v>
                </c:pt>
                <c:pt idx="823">
                  <c:v>2</c:v>
                </c:pt>
                <c:pt idx="824">
                  <c:v>1</c:v>
                </c:pt>
                <c:pt idx="825">
                  <c:v>1</c:v>
                </c:pt>
                <c:pt idx="826">
                  <c:v>2</c:v>
                </c:pt>
                <c:pt idx="827">
                  <c:v>5</c:v>
                </c:pt>
                <c:pt idx="828">
                  <c:v>2</c:v>
                </c:pt>
                <c:pt idx="829">
                  <c:v>1</c:v>
                </c:pt>
                <c:pt idx="830">
                  <c:v>1</c:v>
                </c:pt>
                <c:pt idx="831">
                  <c:v>2</c:v>
                </c:pt>
                <c:pt idx="832">
                  <c:v>2</c:v>
                </c:pt>
                <c:pt idx="833">
                  <c:v>4</c:v>
                </c:pt>
                <c:pt idx="834">
                  <c:v>1</c:v>
                </c:pt>
                <c:pt idx="835">
                  <c:v>2</c:v>
                </c:pt>
                <c:pt idx="836">
                  <c:v>2</c:v>
                </c:pt>
                <c:pt idx="837">
                  <c:v>2</c:v>
                </c:pt>
                <c:pt idx="838">
                  <c:v>2</c:v>
                </c:pt>
                <c:pt idx="839">
                  <c:v>1</c:v>
                </c:pt>
                <c:pt idx="840">
                  <c:v>2</c:v>
                </c:pt>
                <c:pt idx="841">
                  <c:v>2</c:v>
                </c:pt>
                <c:pt idx="842">
                  <c:v>#N/A</c:v>
                </c:pt>
                <c:pt idx="843">
                  <c:v>2</c:v>
                </c:pt>
                <c:pt idx="844">
                  <c:v>1</c:v>
                </c:pt>
                <c:pt idx="845">
                  <c:v>1</c:v>
                </c:pt>
                <c:pt idx="846">
                  <c:v>2</c:v>
                </c:pt>
                <c:pt idx="847">
                  <c:v>1</c:v>
                </c:pt>
                <c:pt idx="848">
                  <c:v>4</c:v>
                </c:pt>
                <c:pt idx="849">
                  <c:v>#N/A</c:v>
                </c:pt>
                <c:pt idx="850">
                  <c:v>2</c:v>
                </c:pt>
                <c:pt idx="851">
                  <c:v>1</c:v>
                </c:pt>
                <c:pt idx="852">
                  <c:v>2</c:v>
                </c:pt>
                <c:pt idx="853">
                  <c:v>2</c:v>
                </c:pt>
                <c:pt idx="854">
                  <c:v>2</c:v>
                </c:pt>
                <c:pt idx="855">
                  <c:v>2</c:v>
                </c:pt>
                <c:pt idx="856">
                  <c:v>2</c:v>
                </c:pt>
                <c:pt idx="857">
                  <c:v>2</c:v>
                </c:pt>
                <c:pt idx="858">
                  <c:v>2</c:v>
                </c:pt>
                <c:pt idx="859">
                  <c:v>2</c:v>
                </c:pt>
                <c:pt idx="860">
                  <c:v>2</c:v>
                </c:pt>
                <c:pt idx="861">
                  <c:v>2</c:v>
                </c:pt>
                <c:pt idx="862">
                  <c:v>1</c:v>
                </c:pt>
                <c:pt idx="863">
                  <c:v>2</c:v>
                </c:pt>
                <c:pt idx="864">
                  <c:v>2</c:v>
                </c:pt>
                <c:pt idx="865">
                  <c:v>1</c:v>
                </c:pt>
                <c:pt idx="866">
                  <c:v>1</c:v>
                </c:pt>
                <c:pt idx="867">
                  <c:v>1</c:v>
                </c:pt>
                <c:pt idx="868">
                  <c:v>2</c:v>
                </c:pt>
                <c:pt idx="869">
                  <c:v>2</c:v>
                </c:pt>
                <c:pt idx="870">
                  <c:v>2</c:v>
                </c:pt>
                <c:pt idx="871">
                  <c:v>2</c:v>
                </c:pt>
                <c:pt idx="872">
                  <c:v>2</c:v>
                </c:pt>
                <c:pt idx="873">
                  <c:v>2</c:v>
                </c:pt>
                <c:pt idx="874">
                  <c:v>2</c:v>
                </c:pt>
                <c:pt idx="875">
                  <c:v>2</c:v>
                </c:pt>
                <c:pt idx="876">
                  <c:v>1</c:v>
                </c:pt>
                <c:pt idx="877">
                  <c:v>2</c:v>
                </c:pt>
                <c:pt idx="878">
                  <c:v>1</c:v>
                </c:pt>
                <c:pt idx="879">
                  <c:v>2</c:v>
                </c:pt>
                <c:pt idx="880">
                  <c:v>2</c:v>
                </c:pt>
                <c:pt idx="881">
                  <c:v>2</c:v>
                </c:pt>
                <c:pt idx="882">
                  <c:v>3</c:v>
                </c:pt>
                <c:pt idx="883">
                  <c:v>2</c:v>
                </c:pt>
                <c:pt idx="884">
                  <c:v>2</c:v>
                </c:pt>
                <c:pt idx="885">
                  <c:v>2</c:v>
                </c:pt>
                <c:pt idx="886">
                  <c:v>2</c:v>
                </c:pt>
                <c:pt idx="887">
                  <c:v>1</c:v>
                </c:pt>
                <c:pt idx="888">
                  <c:v>5</c:v>
                </c:pt>
                <c:pt idx="889">
                  <c:v>2</c:v>
                </c:pt>
                <c:pt idx="890">
                  <c:v>2</c:v>
                </c:pt>
                <c:pt idx="891">
                  <c:v>2</c:v>
                </c:pt>
                <c:pt idx="892">
                  <c:v>3</c:v>
                </c:pt>
                <c:pt idx="893">
                  <c:v>1</c:v>
                </c:pt>
                <c:pt idx="894">
                  <c:v>1</c:v>
                </c:pt>
                <c:pt idx="895">
                  <c:v>2</c:v>
                </c:pt>
                <c:pt idx="896">
                  <c:v>2</c:v>
                </c:pt>
                <c:pt idx="897">
                  <c:v>2</c:v>
                </c:pt>
                <c:pt idx="898">
                  <c:v>2</c:v>
                </c:pt>
                <c:pt idx="899">
                  <c:v>3</c:v>
                </c:pt>
                <c:pt idx="900">
                  <c:v>2</c:v>
                </c:pt>
                <c:pt idx="901">
                  <c:v>2</c:v>
                </c:pt>
                <c:pt idx="902">
                  <c:v>2</c:v>
                </c:pt>
                <c:pt idx="903">
                  <c:v>1</c:v>
                </c:pt>
                <c:pt idx="904">
                  <c:v>4</c:v>
                </c:pt>
                <c:pt idx="905">
                  <c:v>2</c:v>
                </c:pt>
                <c:pt idx="906">
                  <c:v>2</c:v>
                </c:pt>
                <c:pt idx="907">
                  <c:v>2</c:v>
                </c:pt>
                <c:pt idx="908">
                  <c:v>1</c:v>
                </c:pt>
                <c:pt idx="909">
                  <c:v>2</c:v>
                </c:pt>
                <c:pt idx="910">
                  <c:v>2</c:v>
                </c:pt>
                <c:pt idx="911">
                  <c:v>2</c:v>
                </c:pt>
                <c:pt idx="912">
                  <c:v>2</c:v>
                </c:pt>
                <c:pt idx="913">
                  <c:v>1</c:v>
                </c:pt>
                <c:pt idx="914">
                  <c:v>3</c:v>
                </c:pt>
                <c:pt idx="915">
                  <c:v>2</c:v>
                </c:pt>
                <c:pt idx="916">
                  <c:v>2</c:v>
                </c:pt>
                <c:pt idx="917">
                  <c:v>2</c:v>
                </c:pt>
                <c:pt idx="918">
                  <c:v>1</c:v>
                </c:pt>
                <c:pt idx="919">
                  <c:v>2</c:v>
                </c:pt>
                <c:pt idx="920">
                  <c:v>2</c:v>
                </c:pt>
                <c:pt idx="921">
                  <c:v>2</c:v>
                </c:pt>
                <c:pt idx="922">
                  <c:v>2</c:v>
                </c:pt>
                <c:pt idx="923">
                  <c:v>2</c:v>
                </c:pt>
                <c:pt idx="924">
                  <c:v>2</c:v>
                </c:pt>
                <c:pt idx="925">
                  <c:v>2</c:v>
                </c:pt>
                <c:pt idx="926">
                  <c:v>2</c:v>
                </c:pt>
                <c:pt idx="927">
                  <c:v>2</c:v>
                </c:pt>
                <c:pt idx="928">
                  <c:v>1</c:v>
                </c:pt>
                <c:pt idx="929">
                  <c:v>3</c:v>
                </c:pt>
                <c:pt idx="930">
                  <c:v>2</c:v>
                </c:pt>
                <c:pt idx="931">
                  <c:v>2</c:v>
                </c:pt>
                <c:pt idx="932">
                  <c:v>2</c:v>
                </c:pt>
                <c:pt idx="933">
                  <c:v>1</c:v>
                </c:pt>
                <c:pt idx="934">
                  <c:v>2</c:v>
                </c:pt>
                <c:pt idx="935">
                  <c:v>2</c:v>
                </c:pt>
                <c:pt idx="936">
                  <c:v>1</c:v>
                </c:pt>
                <c:pt idx="937">
                  <c:v>2</c:v>
                </c:pt>
                <c:pt idx="938">
                  <c:v>1</c:v>
                </c:pt>
                <c:pt idx="939">
                  <c:v>1</c:v>
                </c:pt>
                <c:pt idx="940">
                  <c:v>1</c:v>
                </c:pt>
                <c:pt idx="941">
                  <c:v>1</c:v>
                </c:pt>
                <c:pt idx="942">
                  <c:v>2</c:v>
                </c:pt>
                <c:pt idx="943">
                  <c:v>2</c:v>
                </c:pt>
                <c:pt idx="944">
                  <c:v>1</c:v>
                </c:pt>
                <c:pt idx="945">
                  <c:v>#N/A</c:v>
                </c:pt>
                <c:pt idx="946">
                  <c:v>2</c:v>
                </c:pt>
                <c:pt idx="947">
                  <c:v>1</c:v>
                </c:pt>
                <c:pt idx="948">
                  <c:v>3</c:v>
                </c:pt>
                <c:pt idx="949">
                  <c:v>2</c:v>
                </c:pt>
                <c:pt idx="950">
                  <c:v>1</c:v>
                </c:pt>
                <c:pt idx="951">
                  <c:v>2</c:v>
                </c:pt>
                <c:pt idx="952">
                  <c:v>1</c:v>
                </c:pt>
                <c:pt idx="953">
                  <c:v>1</c:v>
                </c:pt>
                <c:pt idx="954">
                  <c:v>2</c:v>
                </c:pt>
                <c:pt idx="955">
                  <c:v>2</c:v>
                </c:pt>
                <c:pt idx="956">
                  <c:v>1</c:v>
                </c:pt>
                <c:pt idx="957">
                  <c:v>3</c:v>
                </c:pt>
                <c:pt idx="958">
                  <c:v>1</c:v>
                </c:pt>
                <c:pt idx="959">
                  <c:v>1</c:v>
                </c:pt>
                <c:pt idx="960">
                  <c:v>2</c:v>
                </c:pt>
                <c:pt idx="961">
                  <c:v>1</c:v>
                </c:pt>
                <c:pt idx="962">
                  <c:v>2</c:v>
                </c:pt>
                <c:pt idx="963">
                  <c:v>1</c:v>
                </c:pt>
                <c:pt idx="964">
                  <c:v>2</c:v>
                </c:pt>
                <c:pt idx="965">
                  <c:v>2</c:v>
                </c:pt>
                <c:pt idx="966">
                  <c:v>2</c:v>
                </c:pt>
                <c:pt idx="967">
                  <c:v>1</c:v>
                </c:pt>
                <c:pt idx="968">
                  <c:v>2</c:v>
                </c:pt>
                <c:pt idx="969">
                  <c:v>4</c:v>
                </c:pt>
                <c:pt idx="970">
                  <c:v>2</c:v>
                </c:pt>
                <c:pt idx="971">
                  <c:v>2</c:v>
                </c:pt>
                <c:pt idx="972">
                  <c:v>2</c:v>
                </c:pt>
                <c:pt idx="973">
                  <c:v>1</c:v>
                </c:pt>
                <c:pt idx="974">
                  <c:v>1</c:v>
                </c:pt>
                <c:pt idx="975">
                  <c:v>1</c:v>
                </c:pt>
                <c:pt idx="976">
                  <c:v>2</c:v>
                </c:pt>
                <c:pt idx="977">
                  <c:v>2</c:v>
                </c:pt>
                <c:pt idx="978">
                  <c:v>2</c:v>
                </c:pt>
                <c:pt idx="979">
                  <c:v>2</c:v>
                </c:pt>
                <c:pt idx="980">
                  <c:v>2</c:v>
                </c:pt>
                <c:pt idx="981">
                  <c:v>3</c:v>
                </c:pt>
                <c:pt idx="982">
                  <c:v>1</c:v>
                </c:pt>
                <c:pt idx="983">
                  <c:v>1</c:v>
                </c:pt>
                <c:pt idx="984">
                  <c:v>2</c:v>
                </c:pt>
                <c:pt idx="985">
                  <c:v>2</c:v>
                </c:pt>
                <c:pt idx="986">
                  <c:v>1</c:v>
                </c:pt>
                <c:pt idx="987">
                  <c:v>2</c:v>
                </c:pt>
                <c:pt idx="988">
                  <c:v>2</c:v>
                </c:pt>
                <c:pt idx="989">
                  <c:v>2</c:v>
                </c:pt>
                <c:pt idx="990">
                  <c:v>1</c:v>
                </c:pt>
                <c:pt idx="991">
                  <c:v>1</c:v>
                </c:pt>
                <c:pt idx="992">
                  <c:v>2</c:v>
                </c:pt>
                <c:pt idx="993">
                  <c:v>2</c:v>
                </c:pt>
                <c:pt idx="994">
                  <c:v>1</c:v>
                </c:pt>
                <c:pt idx="995">
                  <c:v>3</c:v>
                </c:pt>
                <c:pt idx="996">
                  <c:v>2</c:v>
                </c:pt>
                <c:pt idx="997">
                  <c:v>2</c:v>
                </c:pt>
                <c:pt idx="998">
                  <c:v>2</c:v>
                </c:pt>
                <c:pt idx="999">
                  <c:v>2</c:v>
                </c:pt>
              </c:numCache>
            </c:numRef>
          </c:xVal>
          <c:yVal>
            <c:numRef>
              <c:f>Cleaned!$J$6:$J$1005</c:f>
              <c:numCache>
                <c:formatCode>_-[$$-C09]* #\ ##0_-;\-[$$-C09]* #\ ##0_-;_-[$$-C09]* "-"_-;_-@_-</c:formatCode>
                <c:ptCount val="1000"/>
                <c:pt idx="0">
                  <c:v>435000</c:v>
                </c:pt>
                <c:pt idx="1">
                  <c:v>320000</c:v>
                </c:pt>
                <c:pt idx="2">
                  <c:v>310000</c:v>
                </c:pt>
                <c:pt idx="3">
                  <c:v>259000</c:v>
                </c:pt>
                <c:pt idx="4">
                  <c:v>439000</c:v>
                </c:pt>
                <c:pt idx="5">
                  <c:v>825000</c:v>
                </c:pt>
                <c:pt idx="6">
                  <c:v>820000</c:v>
                </c:pt>
                <c:pt idx="7">
                  <c:v>369000</c:v>
                </c:pt>
                <c:pt idx="8">
                  <c:v>439000</c:v>
                </c:pt>
                <c:pt idx="9">
                  <c:v>455000</c:v>
                </c:pt>
                <c:pt idx="10">
                  <c:v>280000</c:v>
                </c:pt>
                <c:pt idx="11">
                  <c:v>#N/A</c:v>
                </c:pt>
                <c:pt idx="12">
                  <c:v>439000</c:v>
                </c:pt>
                <c:pt idx="13">
                  <c:v>775000</c:v>
                </c:pt>
                <c:pt idx="14">
                  <c:v>625000</c:v>
                </c:pt>
                <c:pt idx="15">
                  <c:v>599000</c:v>
                </c:pt>
                <c:pt idx="16">
                  <c:v>490000</c:v>
                </c:pt>
                <c:pt idx="17">
                  <c:v>337500</c:v>
                </c:pt>
                <c:pt idx="18">
                  <c:v>#N/A</c:v>
                </c:pt>
                <c:pt idx="19">
                  <c:v>439000</c:v>
                </c:pt>
                <c:pt idx="20">
                  <c:v>#N/A</c:v>
                </c:pt>
                <c:pt idx="21">
                  <c:v>440000</c:v>
                </c:pt>
                <c:pt idx="22">
                  <c:v>640000</c:v>
                </c:pt>
                <c:pt idx="23">
                  <c:v>500000</c:v>
                </c:pt>
                <c:pt idx="24">
                  <c:v>305000</c:v>
                </c:pt>
                <c:pt idx="25">
                  <c:v>295000</c:v>
                </c:pt>
                <c:pt idx="26">
                  <c:v>795000</c:v>
                </c:pt>
                <c:pt idx="27">
                  <c:v>950000</c:v>
                </c:pt>
                <c:pt idx="28">
                  <c:v>485000</c:v>
                </c:pt>
                <c:pt idx="29">
                  <c:v>250000</c:v>
                </c:pt>
                <c:pt idx="30">
                  <c:v>549000</c:v>
                </c:pt>
                <c:pt idx="31">
                  <c:v>299000</c:v>
                </c:pt>
                <c:pt idx="32">
                  <c:v>395000</c:v>
                </c:pt>
                <c:pt idx="33">
                  <c:v>#N/A</c:v>
                </c:pt>
                <c:pt idx="34">
                  <c:v>475000</c:v>
                </c:pt>
                <c:pt idx="35">
                  <c:v>#N/A</c:v>
                </c:pt>
                <c:pt idx="36">
                  <c:v>#N/A</c:v>
                </c:pt>
                <c:pt idx="37">
                  <c:v>465000</c:v>
                </c:pt>
                <c:pt idx="38">
                  <c:v>600000</c:v>
                </c:pt>
                <c:pt idx="39">
                  <c:v>980000</c:v>
                </c:pt>
                <c:pt idx="40">
                  <c:v>1050000</c:v>
                </c:pt>
                <c:pt idx="41">
                  <c:v>#N/A</c:v>
                </c:pt>
                <c:pt idx="42">
                  <c:v>450000</c:v>
                </c:pt>
                <c:pt idx="43">
                  <c:v>749000</c:v>
                </c:pt>
                <c:pt idx="44">
                  <c:v>#N/A</c:v>
                </c:pt>
                <c:pt idx="45">
                  <c:v>289000</c:v>
                </c:pt>
                <c:pt idx="46">
                  <c:v>490000</c:v>
                </c:pt>
                <c:pt idx="47">
                  <c:v>#N/A</c:v>
                </c:pt>
                <c:pt idx="48">
                  <c:v>565000</c:v>
                </c:pt>
                <c:pt idx="49">
                  <c:v>399000</c:v>
                </c:pt>
                <c:pt idx="50">
                  <c:v>469000</c:v>
                </c:pt>
                <c:pt idx="51">
                  <c:v>649000</c:v>
                </c:pt>
                <c:pt idx="52">
                  <c:v>499000</c:v>
                </c:pt>
                <c:pt idx="53">
                  <c:v>400000</c:v>
                </c:pt>
                <c:pt idx="54">
                  <c:v>800000</c:v>
                </c:pt>
                <c:pt idx="55">
                  <c:v>#N/A</c:v>
                </c:pt>
                <c:pt idx="56">
                  <c:v>299000</c:v>
                </c:pt>
                <c:pt idx="57">
                  <c:v>580000</c:v>
                </c:pt>
                <c:pt idx="58">
                  <c:v>375000</c:v>
                </c:pt>
                <c:pt idx="59">
                  <c:v>489000</c:v>
                </c:pt>
                <c:pt idx="60">
                  <c:v>195000</c:v>
                </c:pt>
                <c:pt idx="61">
                  <c:v>505000</c:v>
                </c:pt>
                <c:pt idx="62">
                  <c:v>325000</c:v>
                </c:pt>
                <c:pt idx="63">
                  <c:v>539000</c:v>
                </c:pt>
                <c:pt idx="64">
                  <c:v>180000</c:v>
                </c:pt>
                <c:pt idx="65">
                  <c:v>#N/A</c:v>
                </c:pt>
                <c:pt idx="66">
                  <c:v>145000</c:v>
                </c:pt>
                <c:pt idx="67">
                  <c:v>215000</c:v>
                </c:pt>
                <c:pt idx="68">
                  <c:v>450000</c:v>
                </c:pt>
                <c:pt idx="69">
                  <c:v>865000</c:v>
                </c:pt>
                <c:pt idx="70">
                  <c:v>400000</c:v>
                </c:pt>
                <c:pt idx="71">
                  <c:v>369000</c:v>
                </c:pt>
                <c:pt idx="72">
                  <c:v>350000</c:v>
                </c:pt>
                <c:pt idx="73">
                  <c:v>549000</c:v>
                </c:pt>
                <c:pt idx="74">
                  <c:v>539000</c:v>
                </c:pt>
                <c:pt idx="75">
                  <c:v>#N/A</c:v>
                </c:pt>
                <c:pt idx="76">
                  <c:v>490000</c:v>
                </c:pt>
                <c:pt idx="77">
                  <c:v>209000</c:v>
                </c:pt>
                <c:pt idx="78">
                  <c:v>420000</c:v>
                </c:pt>
                <c:pt idx="79">
                  <c:v>#N/A</c:v>
                </c:pt>
                <c:pt idx="80">
                  <c:v>510000</c:v>
                </c:pt>
                <c:pt idx="81">
                  <c:v>#N/A</c:v>
                </c:pt>
                <c:pt idx="82">
                  <c:v>535000</c:v>
                </c:pt>
                <c:pt idx="83">
                  <c:v>335000</c:v>
                </c:pt>
                <c:pt idx="84">
                  <c:v>#N/A</c:v>
                </c:pt>
                <c:pt idx="85">
                  <c:v>850000</c:v>
                </c:pt>
                <c:pt idx="86">
                  <c:v>510000</c:v>
                </c:pt>
                <c:pt idx="87">
                  <c:v>1300000</c:v>
                </c:pt>
                <c:pt idx="88">
                  <c:v>580000</c:v>
                </c:pt>
                <c:pt idx="89">
                  <c:v>470000</c:v>
                </c:pt>
                <c:pt idx="90">
                  <c:v>539000</c:v>
                </c:pt>
                <c:pt idx="91">
                  <c:v>519000</c:v>
                </c:pt>
                <c:pt idx="92">
                  <c:v>219000</c:v>
                </c:pt>
                <c:pt idx="93">
                  <c:v>235000</c:v>
                </c:pt>
                <c:pt idx="94">
                  <c:v>315000</c:v>
                </c:pt>
                <c:pt idx="95">
                  <c:v>450000</c:v>
                </c:pt>
                <c:pt idx="96">
                  <c:v>#N/A</c:v>
                </c:pt>
                <c:pt idx="97">
                  <c:v>380000</c:v>
                </c:pt>
                <c:pt idx="98">
                  <c:v>275000</c:v>
                </c:pt>
                <c:pt idx="99">
                  <c:v>1070000</c:v>
                </c:pt>
                <c:pt idx="100">
                  <c:v>270000</c:v>
                </c:pt>
                <c:pt idx="101">
                  <c:v>1100000</c:v>
                </c:pt>
                <c:pt idx="102">
                  <c:v>#N/A</c:v>
                </c:pt>
                <c:pt idx="103">
                  <c:v>550000</c:v>
                </c:pt>
                <c:pt idx="104">
                  <c:v>#N/A</c:v>
                </c:pt>
                <c:pt idx="105">
                  <c:v>380000</c:v>
                </c:pt>
                <c:pt idx="106">
                  <c:v>868000</c:v>
                </c:pt>
                <c:pt idx="107">
                  <c:v>#N/A</c:v>
                </c:pt>
                <c:pt idx="108">
                  <c:v>539000</c:v>
                </c:pt>
                <c:pt idx="109">
                  <c:v>165000</c:v>
                </c:pt>
                <c:pt idx="110">
                  <c:v>130000</c:v>
                </c:pt>
                <c:pt idx="111">
                  <c:v>589000</c:v>
                </c:pt>
                <c:pt idx="112">
                  <c:v>360000</c:v>
                </c:pt>
                <c:pt idx="113">
                  <c:v>430000</c:v>
                </c:pt>
                <c:pt idx="114">
                  <c:v>839000</c:v>
                </c:pt>
                <c:pt idx="115">
                  <c:v>147000</c:v>
                </c:pt>
                <c:pt idx="116">
                  <c:v>270000</c:v>
                </c:pt>
                <c:pt idx="117">
                  <c:v>795000</c:v>
                </c:pt>
                <c:pt idx="118">
                  <c:v>430000</c:v>
                </c:pt>
                <c:pt idx="119">
                  <c:v>#N/A</c:v>
                </c:pt>
                <c:pt idx="120">
                  <c:v>555000</c:v>
                </c:pt>
                <c:pt idx="121">
                  <c:v>#N/A</c:v>
                </c:pt>
                <c:pt idx="122">
                  <c:v>529000</c:v>
                </c:pt>
                <c:pt idx="123">
                  <c:v>460000</c:v>
                </c:pt>
                <c:pt idx="124">
                  <c:v>195000</c:v>
                </c:pt>
                <c:pt idx="125">
                  <c:v>479000</c:v>
                </c:pt>
                <c:pt idx="126">
                  <c:v>295000</c:v>
                </c:pt>
                <c:pt idx="127">
                  <c:v>370000</c:v>
                </c:pt>
                <c:pt idx="128">
                  <c:v>475000</c:v>
                </c:pt>
                <c:pt idx="129">
                  <c:v>520000</c:v>
                </c:pt>
                <c:pt idx="130">
                  <c:v>449000</c:v>
                </c:pt>
                <c:pt idx="131">
                  <c:v>525000</c:v>
                </c:pt>
                <c:pt idx="132">
                  <c:v>#N/A</c:v>
                </c:pt>
                <c:pt idx="133">
                  <c:v>500000</c:v>
                </c:pt>
                <c:pt idx="134">
                  <c:v>#N/A</c:v>
                </c:pt>
                <c:pt idx="135">
                  <c:v>595000</c:v>
                </c:pt>
                <c:pt idx="136">
                  <c:v>190000</c:v>
                </c:pt>
                <c:pt idx="137">
                  <c:v>#N/A</c:v>
                </c:pt>
                <c:pt idx="138">
                  <c:v>1500000</c:v>
                </c:pt>
                <c:pt idx="139">
                  <c:v>235000</c:v>
                </c:pt>
                <c:pt idx="140">
                  <c:v>389000</c:v>
                </c:pt>
                <c:pt idx="141">
                  <c:v>370000</c:v>
                </c:pt>
                <c:pt idx="142">
                  <c:v>1950000</c:v>
                </c:pt>
                <c:pt idx="143">
                  <c:v>175000</c:v>
                </c:pt>
                <c:pt idx="144">
                  <c:v>520000</c:v>
                </c:pt>
                <c:pt idx="145">
                  <c:v>329000</c:v>
                </c:pt>
                <c:pt idx="146">
                  <c:v>559000</c:v>
                </c:pt>
                <c:pt idx="147">
                  <c:v>#N/A</c:v>
                </c:pt>
                <c:pt idx="148">
                  <c:v>279000</c:v>
                </c:pt>
                <c:pt idx="149">
                  <c:v>500000</c:v>
                </c:pt>
                <c:pt idx="150">
                  <c:v>280000</c:v>
                </c:pt>
                <c:pt idx="151">
                  <c:v>1250000</c:v>
                </c:pt>
                <c:pt idx="152">
                  <c:v>800000</c:v>
                </c:pt>
                <c:pt idx="153">
                  <c:v>280000</c:v>
                </c:pt>
                <c:pt idx="154">
                  <c:v>449000</c:v>
                </c:pt>
                <c:pt idx="155">
                  <c:v>455000</c:v>
                </c:pt>
                <c:pt idx="156">
                  <c:v>450000</c:v>
                </c:pt>
                <c:pt idx="157">
                  <c:v>685000</c:v>
                </c:pt>
                <c:pt idx="158">
                  <c:v>289000</c:v>
                </c:pt>
                <c:pt idx="159">
                  <c:v>429000</c:v>
                </c:pt>
                <c:pt idx="160">
                  <c:v>559000</c:v>
                </c:pt>
                <c:pt idx="161">
                  <c:v>210000</c:v>
                </c:pt>
                <c:pt idx="162">
                  <c:v>200000</c:v>
                </c:pt>
                <c:pt idx="163">
                  <c:v>300000</c:v>
                </c:pt>
                <c:pt idx="164">
                  <c:v>450000</c:v>
                </c:pt>
                <c:pt idx="165">
                  <c:v>300000</c:v>
                </c:pt>
                <c:pt idx="166">
                  <c:v>499000</c:v>
                </c:pt>
                <c:pt idx="167">
                  <c:v>#N/A</c:v>
                </c:pt>
                <c:pt idx="168">
                  <c:v>480000</c:v>
                </c:pt>
                <c:pt idx="169">
                  <c:v>325000</c:v>
                </c:pt>
                <c:pt idx="170">
                  <c:v>#N/A</c:v>
                </c:pt>
                <c:pt idx="171">
                  <c:v>440000</c:v>
                </c:pt>
                <c:pt idx="172">
                  <c:v>#N/A</c:v>
                </c:pt>
                <c:pt idx="173">
                  <c:v>310000</c:v>
                </c:pt>
                <c:pt idx="174">
                  <c:v>200000</c:v>
                </c:pt>
                <c:pt idx="175">
                  <c:v>399000</c:v>
                </c:pt>
                <c:pt idx="176">
                  <c:v>430000</c:v>
                </c:pt>
                <c:pt idx="177">
                  <c:v>99950</c:v>
                </c:pt>
                <c:pt idx="178">
                  <c:v>900000</c:v>
                </c:pt>
                <c:pt idx="179">
                  <c:v>895000</c:v>
                </c:pt>
                <c:pt idx="180">
                  <c:v>990000</c:v>
                </c:pt>
                <c:pt idx="181">
                  <c:v>610000</c:v>
                </c:pt>
                <c:pt idx="182">
                  <c:v>1199000</c:v>
                </c:pt>
                <c:pt idx="183">
                  <c:v>1100000</c:v>
                </c:pt>
                <c:pt idx="184">
                  <c:v>665000</c:v>
                </c:pt>
                <c:pt idx="185">
                  <c:v>490000</c:v>
                </c:pt>
                <c:pt idx="186">
                  <c:v>#N/A</c:v>
                </c:pt>
                <c:pt idx="187">
                  <c:v>575000</c:v>
                </c:pt>
                <c:pt idx="188">
                  <c:v>700000</c:v>
                </c:pt>
                <c:pt idx="189">
                  <c:v>435000</c:v>
                </c:pt>
                <c:pt idx="190">
                  <c:v>550000</c:v>
                </c:pt>
                <c:pt idx="191">
                  <c:v>#N/A</c:v>
                </c:pt>
                <c:pt idx="192">
                  <c:v>1200000</c:v>
                </c:pt>
                <c:pt idx="193">
                  <c:v>#N/A</c:v>
                </c:pt>
                <c:pt idx="194">
                  <c:v>475000</c:v>
                </c:pt>
                <c:pt idx="195">
                  <c:v>320000</c:v>
                </c:pt>
                <c:pt idx="196">
                  <c:v>365000</c:v>
                </c:pt>
                <c:pt idx="197">
                  <c:v>310000</c:v>
                </c:pt>
                <c:pt idx="198">
                  <c:v>700000</c:v>
                </c:pt>
                <c:pt idx="199">
                  <c:v>565000</c:v>
                </c:pt>
                <c:pt idx="200">
                  <c:v>419000</c:v>
                </c:pt>
                <c:pt idx="201">
                  <c:v>370000</c:v>
                </c:pt>
                <c:pt idx="202">
                  <c:v>#N/A</c:v>
                </c:pt>
                <c:pt idx="203">
                  <c:v>#N/A</c:v>
                </c:pt>
                <c:pt idx="204">
                  <c:v>330000</c:v>
                </c:pt>
                <c:pt idx="205">
                  <c:v>560000</c:v>
                </c:pt>
                <c:pt idx="206">
                  <c:v>#N/A</c:v>
                </c:pt>
                <c:pt idx="207">
                  <c:v>460000</c:v>
                </c:pt>
                <c:pt idx="208">
                  <c:v>290000</c:v>
                </c:pt>
                <c:pt idx="209">
                  <c:v>420000</c:v>
                </c:pt>
                <c:pt idx="210">
                  <c:v>#N/A</c:v>
                </c:pt>
                <c:pt idx="211">
                  <c:v>570000</c:v>
                </c:pt>
                <c:pt idx="212">
                  <c:v>259000</c:v>
                </c:pt>
                <c:pt idx="213">
                  <c:v>569000</c:v>
                </c:pt>
                <c:pt idx="214">
                  <c:v>439000</c:v>
                </c:pt>
                <c:pt idx="215">
                  <c:v>#N/A</c:v>
                </c:pt>
                <c:pt idx="216">
                  <c:v>739000</c:v>
                </c:pt>
                <c:pt idx="217">
                  <c:v>399000</c:v>
                </c:pt>
                <c:pt idx="218">
                  <c:v>#N/A</c:v>
                </c:pt>
                <c:pt idx="219">
                  <c:v>599000</c:v>
                </c:pt>
                <c:pt idx="220">
                  <c:v>#N/A</c:v>
                </c:pt>
                <c:pt idx="221">
                  <c:v>660000</c:v>
                </c:pt>
                <c:pt idx="222">
                  <c:v>430000</c:v>
                </c:pt>
                <c:pt idx="223">
                  <c:v>#N/A</c:v>
                </c:pt>
                <c:pt idx="224">
                  <c:v>#N/A</c:v>
                </c:pt>
                <c:pt idx="225">
                  <c:v>250000</c:v>
                </c:pt>
                <c:pt idx="226">
                  <c:v>#N/A</c:v>
                </c:pt>
                <c:pt idx="227">
                  <c:v>800000</c:v>
                </c:pt>
                <c:pt idx="228">
                  <c:v>880000</c:v>
                </c:pt>
                <c:pt idx="229">
                  <c:v>#N/A</c:v>
                </c:pt>
                <c:pt idx="230">
                  <c:v>540000</c:v>
                </c:pt>
                <c:pt idx="231">
                  <c:v>825000</c:v>
                </c:pt>
                <c:pt idx="232">
                  <c:v>399000</c:v>
                </c:pt>
                <c:pt idx="233">
                  <c:v>820000</c:v>
                </c:pt>
                <c:pt idx="234">
                  <c:v>549000</c:v>
                </c:pt>
                <c:pt idx="235">
                  <c:v>#N/A</c:v>
                </c:pt>
                <c:pt idx="236">
                  <c:v>370000</c:v>
                </c:pt>
                <c:pt idx="237">
                  <c:v>500000</c:v>
                </c:pt>
                <c:pt idx="238">
                  <c:v>325000</c:v>
                </c:pt>
                <c:pt idx="239">
                  <c:v>450000</c:v>
                </c:pt>
                <c:pt idx="240">
                  <c:v>430000</c:v>
                </c:pt>
                <c:pt idx="241">
                  <c:v>450000</c:v>
                </c:pt>
                <c:pt idx="242">
                  <c:v>470000</c:v>
                </c:pt>
                <c:pt idx="243">
                  <c:v>612300</c:v>
                </c:pt>
                <c:pt idx="244">
                  <c:v>592000</c:v>
                </c:pt>
                <c:pt idx="245">
                  <c:v>614000</c:v>
                </c:pt>
                <c:pt idx="246">
                  <c:v>218000</c:v>
                </c:pt>
                <c:pt idx="247">
                  <c:v>255000</c:v>
                </c:pt>
                <c:pt idx="248">
                  <c:v>425000</c:v>
                </c:pt>
                <c:pt idx="249">
                  <c:v>325000</c:v>
                </c:pt>
                <c:pt idx="250">
                  <c:v>779000</c:v>
                </c:pt>
                <c:pt idx="251">
                  <c:v>450000</c:v>
                </c:pt>
                <c:pt idx="252">
                  <c:v>425000</c:v>
                </c:pt>
                <c:pt idx="253">
                  <c:v>369000</c:v>
                </c:pt>
                <c:pt idx="254">
                  <c:v>850000</c:v>
                </c:pt>
                <c:pt idx="255">
                  <c:v>539000</c:v>
                </c:pt>
                <c:pt idx="256">
                  <c:v>395000</c:v>
                </c:pt>
                <c:pt idx="257">
                  <c:v>340000</c:v>
                </c:pt>
                <c:pt idx="258">
                  <c:v>#N/A</c:v>
                </c:pt>
                <c:pt idx="259">
                  <c:v>475000</c:v>
                </c:pt>
                <c:pt idx="260">
                  <c:v>1050000</c:v>
                </c:pt>
                <c:pt idx="261">
                  <c:v>570000</c:v>
                </c:pt>
                <c:pt idx="262">
                  <c:v>419000</c:v>
                </c:pt>
                <c:pt idx="263">
                  <c:v>285000</c:v>
                </c:pt>
                <c:pt idx="264">
                  <c:v>439000</c:v>
                </c:pt>
                <c:pt idx="265">
                  <c:v>470000</c:v>
                </c:pt>
                <c:pt idx="266">
                  <c:v>#N/A</c:v>
                </c:pt>
                <c:pt idx="267">
                  <c:v>365000</c:v>
                </c:pt>
                <c:pt idx="268">
                  <c:v>299000</c:v>
                </c:pt>
                <c:pt idx="269">
                  <c:v>499000</c:v>
                </c:pt>
                <c:pt idx="270">
                  <c:v>420000</c:v>
                </c:pt>
                <c:pt idx="271">
                  <c:v>270000</c:v>
                </c:pt>
                <c:pt idx="272">
                  <c:v>280000</c:v>
                </c:pt>
                <c:pt idx="273">
                  <c:v>275000</c:v>
                </c:pt>
                <c:pt idx="274">
                  <c:v>269000</c:v>
                </c:pt>
                <c:pt idx="275">
                  <c:v>750000</c:v>
                </c:pt>
                <c:pt idx="276">
                  <c:v>285000</c:v>
                </c:pt>
                <c:pt idx="277">
                  <c:v>599000</c:v>
                </c:pt>
                <c:pt idx="278">
                  <c:v>455000</c:v>
                </c:pt>
                <c:pt idx="279">
                  <c:v>#N/A</c:v>
                </c:pt>
                <c:pt idx="280">
                  <c:v>#N/A</c:v>
                </c:pt>
                <c:pt idx="281">
                  <c:v>575000</c:v>
                </c:pt>
                <c:pt idx="282">
                  <c:v>#N/A</c:v>
                </c:pt>
                <c:pt idx="283">
                  <c:v>280000</c:v>
                </c:pt>
                <c:pt idx="284">
                  <c:v>#N/A</c:v>
                </c:pt>
                <c:pt idx="285">
                  <c:v>579000</c:v>
                </c:pt>
                <c:pt idx="286">
                  <c:v>#N/A</c:v>
                </c:pt>
                <c:pt idx="287">
                  <c:v>530000</c:v>
                </c:pt>
                <c:pt idx="288">
                  <c:v>#N/A</c:v>
                </c:pt>
                <c:pt idx="289">
                  <c:v>#N/A</c:v>
                </c:pt>
                <c:pt idx="290">
                  <c:v>#N/A</c:v>
                </c:pt>
                <c:pt idx="291">
                  <c:v>739000</c:v>
                </c:pt>
                <c:pt idx="292">
                  <c:v>750000</c:v>
                </c:pt>
                <c:pt idx="293">
                  <c:v>#N/A</c:v>
                </c:pt>
                <c:pt idx="294">
                  <c:v>535000</c:v>
                </c:pt>
                <c:pt idx="295">
                  <c:v>629000</c:v>
                </c:pt>
                <c:pt idx="296">
                  <c:v>275000</c:v>
                </c:pt>
                <c:pt idx="297">
                  <c:v>#N/A</c:v>
                </c:pt>
                <c:pt idx="298">
                  <c:v>550000</c:v>
                </c:pt>
                <c:pt idx="299">
                  <c:v>639000</c:v>
                </c:pt>
                <c:pt idx="300">
                  <c:v>#N/A</c:v>
                </c:pt>
                <c:pt idx="301">
                  <c:v>650000</c:v>
                </c:pt>
                <c:pt idx="302">
                  <c:v>#N/A</c:v>
                </c:pt>
                <c:pt idx="303">
                  <c:v>#N/A</c:v>
                </c:pt>
                <c:pt idx="304">
                  <c:v>#N/A</c:v>
                </c:pt>
                <c:pt idx="305">
                  <c:v>329000</c:v>
                </c:pt>
                <c:pt idx="306">
                  <c:v>#N/A</c:v>
                </c:pt>
                <c:pt idx="307">
                  <c:v>385000</c:v>
                </c:pt>
                <c:pt idx="308">
                  <c:v>550000</c:v>
                </c:pt>
                <c:pt idx="309">
                  <c:v>549000</c:v>
                </c:pt>
                <c:pt idx="310">
                  <c:v>300000</c:v>
                </c:pt>
                <c:pt idx="311">
                  <c:v>387000</c:v>
                </c:pt>
                <c:pt idx="312">
                  <c:v>420000</c:v>
                </c:pt>
                <c:pt idx="313">
                  <c:v>#N/A</c:v>
                </c:pt>
                <c:pt idx="314">
                  <c:v>590000</c:v>
                </c:pt>
                <c:pt idx="315">
                  <c:v>489000</c:v>
                </c:pt>
                <c:pt idx="316">
                  <c:v>569000</c:v>
                </c:pt>
                <c:pt idx="317">
                  <c:v>435000</c:v>
                </c:pt>
                <c:pt idx="318">
                  <c:v>1650000</c:v>
                </c:pt>
                <c:pt idx="319">
                  <c:v>293000</c:v>
                </c:pt>
                <c:pt idx="320">
                  <c:v>293000</c:v>
                </c:pt>
                <c:pt idx="321">
                  <c:v>293000</c:v>
                </c:pt>
                <c:pt idx="322">
                  <c:v>495000</c:v>
                </c:pt>
                <c:pt idx="323">
                  <c:v>439000</c:v>
                </c:pt>
                <c:pt idx="324">
                  <c:v>875000</c:v>
                </c:pt>
                <c:pt idx="325">
                  <c:v>#N/A</c:v>
                </c:pt>
                <c:pt idx="326">
                  <c:v>#N/A</c:v>
                </c:pt>
                <c:pt idx="327">
                  <c:v>380000</c:v>
                </c:pt>
                <c:pt idx="328">
                  <c:v>240000</c:v>
                </c:pt>
                <c:pt idx="329">
                  <c:v>315000</c:v>
                </c:pt>
                <c:pt idx="330">
                  <c:v>570000</c:v>
                </c:pt>
                <c:pt idx="331">
                  <c:v>460000</c:v>
                </c:pt>
                <c:pt idx="332">
                  <c:v>685000</c:v>
                </c:pt>
                <c:pt idx="333">
                  <c:v>775000</c:v>
                </c:pt>
                <c:pt idx="334">
                  <c:v>429000</c:v>
                </c:pt>
                <c:pt idx="335">
                  <c:v>635000</c:v>
                </c:pt>
                <c:pt idx="336">
                  <c:v>625000</c:v>
                </c:pt>
                <c:pt idx="337">
                  <c:v>580000</c:v>
                </c:pt>
                <c:pt idx="338">
                  <c:v>700000</c:v>
                </c:pt>
                <c:pt idx="339">
                  <c:v>#N/A</c:v>
                </c:pt>
                <c:pt idx="340">
                  <c:v>399000</c:v>
                </c:pt>
                <c:pt idx="341">
                  <c:v>750000</c:v>
                </c:pt>
                <c:pt idx="342">
                  <c:v>480000</c:v>
                </c:pt>
                <c:pt idx="343">
                  <c:v>#N/A</c:v>
                </c:pt>
                <c:pt idx="344">
                  <c:v>#N/A</c:v>
                </c:pt>
                <c:pt idx="345">
                  <c:v>529000</c:v>
                </c:pt>
                <c:pt idx="346">
                  <c:v>#N/A</c:v>
                </c:pt>
                <c:pt idx="347">
                  <c:v>650000</c:v>
                </c:pt>
                <c:pt idx="348">
                  <c:v>599000</c:v>
                </c:pt>
                <c:pt idx="349">
                  <c:v>659000</c:v>
                </c:pt>
                <c:pt idx="350">
                  <c:v>#N/A</c:v>
                </c:pt>
                <c:pt idx="351">
                  <c:v>490000</c:v>
                </c:pt>
                <c:pt idx="352">
                  <c:v>500000</c:v>
                </c:pt>
                <c:pt idx="353">
                  <c:v>405000</c:v>
                </c:pt>
                <c:pt idx="354">
                  <c:v>545000</c:v>
                </c:pt>
                <c:pt idx="355">
                  <c:v>420000</c:v>
                </c:pt>
                <c:pt idx="356">
                  <c:v>#N/A</c:v>
                </c:pt>
                <c:pt idx="357">
                  <c:v>690000</c:v>
                </c:pt>
                <c:pt idx="358">
                  <c:v>#N/A</c:v>
                </c:pt>
                <c:pt idx="359">
                  <c:v>1200000</c:v>
                </c:pt>
                <c:pt idx="360">
                  <c:v>#N/A</c:v>
                </c:pt>
                <c:pt idx="361">
                  <c:v>#N/A</c:v>
                </c:pt>
                <c:pt idx="362">
                  <c:v>510000</c:v>
                </c:pt>
                <c:pt idx="363">
                  <c:v>#N/A</c:v>
                </c:pt>
                <c:pt idx="364">
                  <c:v>750000</c:v>
                </c:pt>
                <c:pt idx="365">
                  <c:v>#N/A</c:v>
                </c:pt>
                <c:pt idx="366">
                  <c:v>337500</c:v>
                </c:pt>
                <c:pt idx="367">
                  <c:v>#N/A</c:v>
                </c:pt>
                <c:pt idx="368">
                  <c:v>439000</c:v>
                </c:pt>
                <c:pt idx="369">
                  <c:v>#N/A</c:v>
                </c:pt>
                <c:pt idx="370">
                  <c:v>299000</c:v>
                </c:pt>
                <c:pt idx="371">
                  <c:v>490000</c:v>
                </c:pt>
                <c:pt idx="372">
                  <c:v>649000</c:v>
                </c:pt>
                <c:pt idx="373">
                  <c:v>#N/A</c:v>
                </c:pt>
                <c:pt idx="374">
                  <c:v>#N/A</c:v>
                </c:pt>
                <c:pt idx="375">
                  <c:v>#N/A</c:v>
                </c:pt>
                <c:pt idx="376">
                  <c:v>#N/A</c:v>
                </c:pt>
                <c:pt idx="377">
                  <c:v>440000</c:v>
                </c:pt>
                <c:pt idx="378">
                  <c:v>#N/A</c:v>
                </c:pt>
                <c:pt idx="379">
                  <c:v>320000</c:v>
                </c:pt>
                <c:pt idx="380">
                  <c:v>490000</c:v>
                </c:pt>
                <c:pt idx="381">
                  <c:v>#N/A</c:v>
                </c:pt>
                <c:pt idx="382">
                  <c:v>489000</c:v>
                </c:pt>
                <c:pt idx="383">
                  <c:v>665000</c:v>
                </c:pt>
                <c:pt idx="384">
                  <c:v>630000</c:v>
                </c:pt>
                <c:pt idx="385">
                  <c:v>290000</c:v>
                </c:pt>
                <c:pt idx="386">
                  <c:v>298000</c:v>
                </c:pt>
                <c:pt idx="387">
                  <c:v>#N/A</c:v>
                </c:pt>
                <c:pt idx="388">
                  <c:v>660000</c:v>
                </c:pt>
                <c:pt idx="389">
                  <c:v>690000</c:v>
                </c:pt>
                <c:pt idx="390">
                  <c:v>590000</c:v>
                </c:pt>
                <c:pt idx="391">
                  <c:v>510000</c:v>
                </c:pt>
                <c:pt idx="392">
                  <c:v>400000</c:v>
                </c:pt>
                <c:pt idx="393">
                  <c:v>420000</c:v>
                </c:pt>
                <c:pt idx="394">
                  <c:v>640000</c:v>
                </c:pt>
                <c:pt idx="395">
                  <c:v>320000</c:v>
                </c:pt>
                <c:pt idx="396">
                  <c:v>695000</c:v>
                </c:pt>
                <c:pt idx="397">
                  <c:v>#N/A</c:v>
                </c:pt>
                <c:pt idx="398">
                  <c:v>#N/A</c:v>
                </c:pt>
                <c:pt idx="399">
                  <c:v>275000</c:v>
                </c:pt>
                <c:pt idx="400">
                  <c:v>285000</c:v>
                </c:pt>
                <c:pt idx="401">
                  <c:v>660000</c:v>
                </c:pt>
                <c:pt idx="402">
                  <c:v>435000</c:v>
                </c:pt>
                <c:pt idx="403">
                  <c:v>685000</c:v>
                </c:pt>
                <c:pt idx="404">
                  <c:v>950000</c:v>
                </c:pt>
                <c:pt idx="405">
                  <c:v>500000</c:v>
                </c:pt>
                <c:pt idx="406">
                  <c:v>498000</c:v>
                </c:pt>
                <c:pt idx="407">
                  <c:v>740000</c:v>
                </c:pt>
                <c:pt idx="408">
                  <c:v>450000</c:v>
                </c:pt>
                <c:pt idx="409">
                  <c:v>700000</c:v>
                </c:pt>
                <c:pt idx="410">
                  <c:v>305000</c:v>
                </c:pt>
                <c:pt idx="411">
                  <c:v>295000</c:v>
                </c:pt>
                <c:pt idx="412">
                  <c:v>795000</c:v>
                </c:pt>
                <c:pt idx="413">
                  <c:v>425000</c:v>
                </c:pt>
                <c:pt idx="414">
                  <c:v>700000</c:v>
                </c:pt>
                <c:pt idx="415">
                  <c:v>485000</c:v>
                </c:pt>
                <c:pt idx="416">
                  <c:v>#N/A</c:v>
                </c:pt>
                <c:pt idx="417">
                  <c:v>649000</c:v>
                </c:pt>
                <c:pt idx="418">
                  <c:v>665000</c:v>
                </c:pt>
                <c:pt idx="419">
                  <c:v>#N/A</c:v>
                </c:pt>
                <c:pt idx="420">
                  <c:v>215000</c:v>
                </c:pt>
                <c:pt idx="421">
                  <c:v>#N/A</c:v>
                </c:pt>
                <c:pt idx="422">
                  <c:v>#N/A</c:v>
                </c:pt>
                <c:pt idx="423">
                  <c:v>#N/A</c:v>
                </c:pt>
                <c:pt idx="424">
                  <c:v>339000</c:v>
                </c:pt>
                <c:pt idx="425">
                  <c:v>399000</c:v>
                </c:pt>
                <c:pt idx="426">
                  <c:v>735000</c:v>
                </c:pt>
                <c:pt idx="427">
                  <c:v>975000</c:v>
                </c:pt>
                <c:pt idx="428">
                  <c:v>295000</c:v>
                </c:pt>
                <c:pt idx="429">
                  <c:v>#N/A</c:v>
                </c:pt>
                <c:pt idx="430">
                  <c:v>#N/A</c:v>
                </c:pt>
                <c:pt idx="431">
                  <c:v>725000</c:v>
                </c:pt>
                <c:pt idx="432">
                  <c:v>485000</c:v>
                </c:pt>
                <c:pt idx="433">
                  <c:v>485000</c:v>
                </c:pt>
                <c:pt idx="434">
                  <c:v>950000</c:v>
                </c:pt>
                <c:pt idx="435">
                  <c:v>#N/A</c:v>
                </c:pt>
                <c:pt idx="436">
                  <c:v>610000</c:v>
                </c:pt>
                <c:pt idx="437">
                  <c:v>#N/A</c:v>
                </c:pt>
                <c:pt idx="438">
                  <c:v>500000</c:v>
                </c:pt>
                <c:pt idx="439">
                  <c:v>480000</c:v>
                </c:pt>
                <c:pt idx="440">
                  <c:v>449000</c:v>
                </c:pt>
                <c:pt idx="441">
                  <c:v>795000</c:v>
                </c:pt>
                <c:pt idx="442">
                  <c:v>520000</c:v>
                </c:pt>
                <c:pt idx="443">
                  <c:v>620000</c:v>
                </c:pt>
                <c:pt idx="444">
                  <c:v>#N/A</c:v>
                </c:pt>
                <c:pt idx="445">
                  <c:v>#N/A</c:v>
                </c:pt>
                <c:pt idx="446">
                  <c:v>#N/A</c:v>
                </c:pt>
                <c:pt idx="447">
                  <c:v>#N/A</c:v>
                </c:pt>
                <c:pt idx="448">
                  <c:v>#N/A</c:v>
                </c:pt>
                <c:pt idx="449">
                  <c:v>#N/A</c:v>
                </c:pt>
                <c:pt idx="450">
                  <c:v>#N/A</c:v>
                </c:pt>
                <c:pt idx="451">
                  <c:v>550000</c:v>
                </c:pt>
                <c:pt idx="452">
                  <c:v>1490000</c:v>
                </c:pt>
                <c:pt idx="453">
                  <c:v>#N/A</c:v>
                </c:pt>
                <c:pt idx="454">
                  <c:v>292000</c:v>
                </c:pt>
                <c:pt idx="455">
                  <c:v>#N/A</c:v>
                </c:pt>
                <c:pt idx="456">
                  <c:v>475000</c:v>
                </c:pt>
                <c:pt idx="457">
                  <c:v>399000</c:v>
                </c:pt>
                <c:pt idx="458">
                  <c:v>520000</c:v>
                </c:pt>
                <c:pt idx="459">
                  <c:v>#N/A</c:v>
                </c:pt>
                <c:pt idx="460">
                  <c:v>820000</c:v>
                </c:pt>
                <c:pt idx="461">
                  <c:v>460000</c:v>
                </c:pt>
                <c:pt idx="462">
                  <c:v>449000</c:v>
                </c:pt>
                <c:pt idx="463">
                  <c:v>220000</c:v>
                </c:pt>
                <c:pt idx="464">
                  <c:v>575000</c:v>
                </c:pt>
                <c:pt idx="465">
                  <c:v>329000</c:v>
                </c:pt>
                <c:pt idx="466">
                  <c:v>529000</c:v>
                </c:pt>
                <c:pt idx="467">
                  <c:v>349000</c:v>
                </c:pt>
                <c:pt idx="468">
                  <c:v>485000</c:v>
                </c:pt>
                <c:pt idx="469">
                  <c:v>389000</c:v>
                </c:pt>
                <c:pt idx="470">
                  <c:v>#N/A</c:v>
                </c:pt>
                <c:pt idx="471">
                  <c:v>250000</c:v>
                </c:pt>
                <c:pt idx="472">
                  <c:v>695000</c:v>
                </c:pt>
                <c:pt idx="473">
                  <c:v>735000</c:v>
                </c:pt>
                <c:pt idx="474">
                  <c:v>760000</c:v>
                </c:pt>
                <c:pt idx="475">
                  <c:v>535000</c:v>
                </c:pt>
                <c:pt idx="476">
                  <c:v>559000</c:v>
                </c:pt>
                <c:pt idx="477">
                  <c:v>630000</c:v>
                </c:pt>
                <c:pt idx="478">
                  <c:v>#N/A</c:v>
                </c:pt>
                <c:pt idx="479">
                  <c:v>429000</c:v>
                </c:pt>
                <c:pt idx="480">
                  <c:v>#N/A</c:v>
                </c:pt>
                <c:pt idx="481">
                  <c:v>300000</c:v>
                </c:pt>
                <c:pt idx="482">
                  <c:v>300000</c:v>
                </c:pt>
                <c:pt idx="483">
                  <c:v>220000</c:v>
                </c:pt>
                <c:pt idx="484">
                  <c:v>#N/A</c:v>
                </c:pt>
                <c:pt idx="485">
                  <c:v>575000</c:v>
                </c:pt>
                <c:pt idx="486">
                  <c:v>799000</c:v>
                </c:pt>
                <c:pt idx="487">
                  <c:v>480000</c:v>
                </c:pt>
                <c:pt idx="488">
                  <c:v>549000</c:v>
                </c:pt>
                <c:pt idx="489">
                  <c:v>299000</c:v>
                </c:pt>
                <c:pt idx="490">
                  <c:v>649000</c:v>
                </c:pt>
                <c:pt idx="491">
                  <c:v>525000</c:v>
                </c:pt>
                <c:pt idx="492">
                  <c:v>380000</c:v>
                </c:pt>
                <c:pt idx="493">
                  <c:v>395000</c:v>
                </c:pt>
                <c:pt idx="494">
                  <c:v>#N/A</c:v>
                </c:pt>
                <c:pt idx="495">
                  <c:v>860000</c:v>
                </c:pt>
                <c:pt idx="496">
                  <c:v>275000</c:v>
                </c:pt>
                <c:pt idx="497">
                  <c:v>#N/A</c:v>
                </c:pt>
                <c:pt idx="498">
                  <c:v>475000</c:v>
                </c:pt>
                <c:pt idx="499">
                  <c:v>485000</c:v>
                </c:pt>
                <c:pt idx="500">
                  <c:v>675000</c:v>
                </c:pt>
                <c:pt idx="501">
                  <c:v>449000</c:v>
                </c:pt>
                <c:pt idx="502">
                  <c:v>1250000</c:v>
                </c:pt>
                <c:pt idx="503">
                  <c:v>1200000</c:v>
                </c:pt>
                <c:pt idx="504">
                  <c:v>850000</c:v>
                </c:pt>
                <c:pt idx="505">
                  <c:v>#N/A</c:v>
                </c:pt>
                <c:pt idx="506">
                  <c:v>295000</c:v>
                </c:pt>
                <c:pt idx="507">
                  <c:v>349000</c:v>
                </c:pt>
                <c:pt idx="508">
                  <c:v>#N/A</c:v>
                </c:pt>
                <c:pt idx="509">
                  <c:v>#N/A</c:v>
                </c:pt>
                <c:pt idx="510">
                  <c:v>#N/A</c:v>
                </c:pt>
                <c:pt idx="511">
                  <c:v>#N/A</c:v>
                </c:pt>
                <c:pt idx="512">
                  <c:v>735000</c:v>
                </c:pt>
                <c:pt idx="513">
                  <c:v>610000</c:v>
                </c:pt>
                <c:pt idx="514">
                  <c:v>625000</c:v>
                </c:pt>
                <c:pt idx="515">
                  <c:v>355700</c:v>
                </c:pt>
                <c:pt idx="516">
                  <c:v>355700</c:v>
                </c:pt>
                <c:pt idx="517">
                  <c:v>359000</c:v>
                </c:pt>
                <c:pt idx="518">
                  <c:v>370990</c:v>
                </c:pt>
                <c:pt idx="519">
                  <c:v>465000</c:v>
                </c:pt>
                <c:pt idx="520">
                  <c:v>325000</c:v>
                </c:pt>
                <c:pt idx="521">
                  <c:v>700000</c:v>
                </c:pt>
                <c:pt idx="522">
                  <c:v>#N/A</c:v>
                </c:pt>
                <c:pt idx="523">
                  <c:v>729000</c:v>
                </c:pt>
                <c:pt idx="524">
                  <c:v>#N/A</c:v>
                </c:pt>
                <c:pt idx="525">
                  <c:v>620000</c:v>
                </c:pt>
                <c:pt idx="526">
                  <c:v>1100000</c:v>
                </c:pt>
                <c:pt idx="527">
                  <c:v>#N/A</c:v>
                </c:pt>
                <c:pt idx="528">
                  <c:v>595000</c:v>
                </c:pt>
                <c:pt idx="529">
                  <c:v>380000</c:v>
                </c:pt>
                <c:pt idx="530">
                  <c:v>435000</c:v>
                </c:pt>
                <c:pt idx="531">
                  <c:v>465000</c:v>
                </c:pt>
                <c:pt idx="532">
                  <c:v>#N/A</c:v>
                </c:pt>
                <c:pt idx="533">
                  <c:v>859000</c:v>
                </c:pt>
                <c:pt idx="534">
                  <c:v>#N/A</c:v>
                </c:pt>
                <c:pt idx="535">
                  <c:v>800000</c:v>
                </c:pt>
                <c:pt idx="536">
                  <c:v>#N/A</c:v>
                </c:pt>
                <c:pt idx="537">
                  <c:v>450000</c:v>
                </c:pt>
                <c:pt idx="538">
                  <c:v>850000</c:v>
                </c:pt>
                <c:pt idx="539">
                  <c:v>500000</c:v>
                </c:pt>
                <c:pt idx="540">
                  <c:v>600000</c:v>
                </c:pt>
                <c:pt idx="541">
                  <c:v>#N/A</c:v>
                </c:pt>
                <c:pt idx="542">
                  <c:v>#N/A</c:v>
                </c:pt>
                <c:pt idx="543">
                  <c:v>325000</c:v>
                </c:pt>
                <c:pt idx="544">
                  <c:v>#N/A</c:v>
                </c:pt>
                <c:pt idx="545">
                  <c:v>550000</c:v>
                </c:pt>
                <c:pt idx="546">
                  <c:v>489000</c:v>
                </c:pt>
                <c:pt idx="547">
                  <c:v>209000</c:v>
                </c:pt>
                <c:pt idx="548">
                  <c:v>370000</c:v>
                </c:pt>
                <c:pt idx="549">
                  <c:v>290000</c:v>
                </c:pt>
                <c:pt idx="550">
                  <c:v>630000</c:v>
                </c:pt>
                <c:pt idx="551">
                  <c:v>269000</c:v>
                </c:pt>
                <c:pt idx="552">
                  <c:v>316000</c:v>
                </c:pt>
                <c:pt idx="553">
                  <c:v>115000</c:v>
                </c:pt>
                <c:pt idx="554">
                  <c:v>535000</c:v>
                </c:pt>
                <c:pt idx="555">
                  <c:v>#N/A</c:v>
                </c:pt>
                <c:pt idx="556">
                  <c:v>1400000</c:v>
                </c:pt>
                <c:pt idx="557">
                  <c:v>#N/A</c:v>
                </c:pt>
                <c:pt idx="558">
                  <c:v>#N/A</c:v>
                </c:pt>
                <c:pt idx="559">
                  <c:v>418000</c:v>
                </c:pt>
                <c:pt idx="560">
                  <c:v>385000</c:v>
                </c:pt>
                <c:pt idx="561">
                  <c:v>780000</c:v>
                </c:pt>
                <c:pt idx="562">
                  <c:v>460000</c:v>
                </c:pt>
                <c:pt idx="563">
                  <c:v>410000</c:v>
                </c:pt>
                <c:pt idx="564">
                  <c:v>819000</c:v>
                </c:pt>
                <c:pt idx="565">
                  <c:v>449000</c:v>
                </c:pt>
                <c:pt idx="566">
                  <c:v>#N/A</c:v>
                </c:pt>
                <c:pt idx="567">
                  <c:v>#N/A</c:v>
                </c:pt>
                <c:pt idx="568">
                  <c:v>600000</c:v>
                </c:pt>
                <c:pt idx="569">
                  <c:v>#N/A</c:v>
                </c:pt>
                <c:pt idx="570">
                  <c:v>695000</c:v>
                </c:pt>
                <c:pt idx="571">
                  <c:v>339000</c:v>
                </c:pt>
                <c:pt idx="572">
                  <c:v>#N/A</c:v>
                </c:pt>
                <c:pt idx="573">
                  <c:v>#N/A</c:v>
                </c:pt>
                <c:pt idx="574">
                  <c:v>430000</c:v>
                </c:pt>
                <c:pt idx="575">
                  <c:v>980000</c:v>
                </c:pt>
                <c:pt idx="576">
                  <c:v>1050000</c:v>
                </c:pt>
                <c:pt idx="577">
                  <c:v>#N/A</c:v>
                </c:pt>
                <c:pt idx="578">
                  <c:v>#N/A</c:v>
                </c:pt>
                <c:pt idx="579">
                  <c:v>540000</c:v>
                </c:pt>
                <c:pt idx="580">
                  <c:v>450000</c:v>
                </c:pt>
                <c:pt idx="581">
                  <c:v>#N/A</c:v>
                </c:pt>
                <c:pt idx="582">
                  <c:v>830000</c:v>
                </c:pt>
                <c:pt idx="583">
                  <c:v>#N/A</c:v>
                </c:pt>
                <c:pt idx="584">
                  <c:v>375000</c:v>
                </c:pt>
                <c:pt idx="585">
                  <c:v>#N/A</c:v>
                </c:pt>
                <c:pt idx="586">
                  <c:v>515000</c:v>
                </c:pt>
                <c:pt idx="587">
                  <c:v>#N/A</c:v>
                </c:pt>
                <c:pt idx="588">
                  <c:v>665000</c:v>
                </c:pt>
                <c:pt idx="589">
                  <c:v>345000</c:v>
                </c:pt>
                <c:pt idx="590">
                  <c:v>505000</c:v>
                </c:pt>
                <c:pt idx="591">
                  <c:v>525000</c:v>
                </c:pt>
                <c:pt idx="592">
                  <c:v>#N/A</c:v>
                </c:pt>
                <c:pt idx="593">
                  <c:v>670000</c:v>
                </c:pt>
                <c:pt idx="594">
                  <c:v>625000</c:v>
                </c:pt>
                <c:pt idx="595">
                  <c:v>450000</c:v>
                </c:pt>
                <c:pt idx="596">
                  <c:v>590000</c:v>
                </c:pt>
                <c:pt idx="597">
                  <c:v>749000</c:v>
                </c:pt>
                <c:pt idx="598">
                  <c:v>#N/A</c:v>
                </c:pt>
                <c:pt idx="599">
                  <c:v>259000</c:v>
                </c:pt>
                <c:pt idx="600">
                  <c:v>225000</c:v>
                </c:pt>
                <c:pt idx="601">
                  <c:v>548000</c:v>
                </c:pt>
                <c:pt idx="602">
                  <c:v>399000</c:v>
                </c:pt>
                <c:pt idx="603">
                  <c:v>445000</c:v>
                </c:pt>
                <c:pt idx="604">
                  <c:v>515000</c:v>
                </c:pt>
                <c:pt idx="605">
                  <c:v>349000</c:v>
                </c:pt>
                <c:pt idx="606">
                  <c:v>420000</c:v>
                </c:pt>
                <c:pt idx="607">
                  <c:v>950000</c:v>
                </c:pt>
                <c:pt idx="608">
                  <c:v>#N/A</c:v>
                </c:pt>
                <c:pt idx="609">
                  <c:v>646000</c:v>
                </c:pt>
                <c:pt idx="610">
                  <c:v>485000</c:v>
                </c:pt>
                <c:pt idx="611">
                  <c:v>510000</c:v>
                </c:pt>
                <c:pt idx="612">
                  <c:v>220000</c:v>
                </c:pt>
                <c:pt idx="613">
                  <c:v>390000</c:v>
                </c:pt>
                <c:pt idx="614">
                  <c:v>#N/A</c:v>
                </c:pt>
                <c:pt idx="615">
                  <c:v>#N/A</c:v>
                </c:pt>
                <c:pt idx="616">
                  <c:v>559000</c:v>
                </c:pt>
                <c:pt idx="617">
                  <c:v>495000</c:v>
                </c:pt>
                <c:pt idx="618">
                  <c:v>525000</c:v>
                </c:pt>
                <c:pt idx="619">
                  <c:v>320000</c:v>
                </c:pt>
                <c:pt idx="620">
                  <c:v>475000</c:v>
                </c:pt>
                <c:pt idx="621">
                  <c:v>#N/A</c:v>
                </c:pt>
                <c:pt idx="622">
                  <c:v>555000</c:v>
                </c:pt>
                <c:pt idx="623">
                  <c:v>459000</c:v>
                </c:pt>
                <c:pt idx="624">
                  <c:v>#N/A</c:v>
                </c:pt>
                <c:pt idx="625">
                  <c:v>279000</c:v>
                </c:pt>
                <c:pt idx="626">
                  <c:v>#N/A</c:v>
                </c:pt>
                <c:pt idx="627">
                  <c:v>530000</c:v>
                </c:pt>
                <c:pt idx="628">
                  <c:v>289000</c:v>
                </c:pt>
                <c:pt idx="629">
                  <c:v>530000</c:v>
                </c:pt>
                <c:pt idx="630">
                  <c:v>490000</c:v>
                </c:pt>
                <c:pt idx="631">
                  <c:v>#N/A</c:v>
                </c:pt>
                <c:pt idx="632">
                  <c:v>449000</c:v>
                </c:pt>
                <c:pt idx="633">
                  <c:v>429000</c:v>
                </c:pt>
                <c:pt idx="634">
                  <c:v>399000</c:v>
                </c:pt>
                <c:pt idx="635">
                  <c:v>389000</c:v>
                </c:pt>
                <c:pt idx="636">
                  <c:v>575000</c:v>
                </c:pt>
                <c:pt idx="637">
                  <c:v>589500</c:v>
                </c:pt>
                <c:pt idx="638">
                  <c:v>600000</c:v>
                </c:pt>
                <c:pt idx="639">
                  <c:v>485000</c:v>
                </c:pt>
                <c:pt idx="640">
                  <c:v>#N/A</c:v>
                </c:pt>
                <c:pt idx="641">
                  <c:v>#N/A</c:v>
                </c:pt>
                <c:pt idx="642">
                  <c:v>#N/A</c:v>
                </c:pt>
                <c:pt idx="643">
                  <c:v>#N/A</c:v>
                </c:pt>
                <c:pt idx="644">
                  <c:v>850000</c:v>
                </c:pt>
                <c:pt idx="645">
                  <c:v>#N/A</c:v>
                </c:pt>
                <c:pt idx="646">
                  <c:v>#N/A</c:v>
                </c:pt>
                <c:pt idx="647">
                  <c:v>165000</c:v>
                </c:pt>
                <c:pt idx="648">
                  <c:v>355000</c:v>
                </c:pt>
                <c:pt idx="649">
                  <c:v>399000</c:v>
                </c:pt>
                <c:pt idx="650">
                  <c:v>565000</c:v>
                </c:pt>
                <c:pt idx="651">
                  <c:v>#N/A</c:v>
                </c:pt>
                <c:pt idx="652">
                  <c:v>330000</c:v>
                </c:pt>
                <c:pt idx="653">
                  <c:v>440000</c:v>
                </c:pt>
                <c:pt idx="654">
                  <c:v>650000</c:v>
                </c:pt>
                <c:pt idx="655">
                  <c:v>399000</c:v>
                </c:pt>
                <c:pt idx="656">
                  <c:v>479000</c:v>
                </c:pt>
                <c:pt idx="657">
                  <c:v>469000</c:v>
                </c:pt>
                <c:pt idx="658">
                  <c:v>410000</c:v>
                </c:pt>
                <c:pt idx="659">
                  <c:v>#N/A</c:v>
                </c:pt>
                <c:pt idx="660">
                  <c:v>620000</c:v>
                </c:pt>
                <c:pt idx="661">
                  <c:v>1200000</c:v>
                </c:pt>
                <c:pt idx="662">
                  <c:v>775000</c:v>
                </c:pt>
                <c:pt idx="663">
                  <c:v>#N/A</c:v>
                </c:pt>
                <c:pt idx="664">
                  <c:v>580000</c:v>
                </c:pt>
                <c:pt idx="665">
                  <c:v>329000</c:v>
                </c:pt>
                <c:pt idx="666">
                  <c:v>#N/A</c:v>
                </c:pt>
                <c:pt idx="667">
                  <c:v>1200000</c:v>
                </c:pt>
                <c:pt idx="668">
                  <c:v>660000</c:v>
                </c:pt>
                <c:pt idx="669">
                  <c:v>649000</c:v>
                </c:pt>
                <c:pt idx="670">
                  <c:v>899000</c:v>
                </c:pt>
                <c:pt idx="671">
                  <c:v>1100000</c:v>
                </c:pt>
                <c:pt idx="672">
                  <c:v>420000</c:v>
                </c:pt>
                <c:pt idx="673">
                  <c:v>335000</c:v>
                </c:pt>
                <c:pt idx="674">
                  <c:v>799000</c:v>
                </c:pt>
                <c:pt idx="675">
                  <c:v>#N/A</c:v>
                </c:pt>
                <c:pt idx="676">
                  <c:v>#N/A</c:v>
                </c:pt>
                <c:pt idx="677">
                  <c:v>639000</c:v>
                </c:pt>
                <c:pt idx="678">
                  <c:v>499000</c:v>
                </c:pt>
                <c:pt idx="679">
                  <c:v>1800000</c:v>
                </c:pt>
                <c:pt idx="680">
                  <c:v>499000</c:v>
                </c:pt>
                <c:pt idx="681">
                  <c:v>#N/A</c:v>
                </c:pt>
                <c:pt idx="682">
                  <c:v>400000</c:v>
                </c:pt>
                <c:pt idx="683">
                  <c:v>279000</c:v>
                </c:pt>
                <c:pt idx="684">
                  <c:v>695000</c:v>
                </c:pt>
                <c:pt idx="685">
                  <c:v>900000</c:v>
                </c:pt>
                <c:pt idx="686">
                  <c:v>575000</c:v>
                </c:pt>
                <c:pt idx="687">
                  <c:v>380000</c:v>
                </c:pt>
                <c:pt idx="688">
                  <c:v>345000</c:v>
                </c:pt>
                <c:pt idx="689">
                  <c:v>#N/A</c:v>
                </c:pt>
                <c:pt idx="690">
                  <c:v>859000</c:v>
                </c:pt>
                <c:pt idx="691">
                  <c:v>740000</c:v>
                </c:pt>
                <c:pt idx="692">
                  <c:v>569000</c:v>
                </c:pt>
                <c:pt idx="693">
                  <c:v>490000</c:v>
                </c:pt>
                <c:pt idx="694">
                  <c:v>600000</c:v>
                </c:pt>
                <c:pt idx="695">
                  <c:v>700000</c:v>
                </c:pt>
                <c:pt idx="696">
                  <c:v>290000</c:v>
                </c:pt>
                <c:pt idx="697">
                  <c:v>599000</c:v>
                </c:pt>
                <c:pt idx="698">
                  <c:v>800000</c:v>
                </c:pt>
                <c:pt idx="699">
                  <c:v>720000</c:v>
                </c:pt>
                <c:pt idx="700">
                  <c:v>600000</c:v>
                </c:pt>
                <c:pt idx="701">
                  <c:v>430000</c:v>
                </c:pt>
                <c:pt idx="702">
                  <c:v>#N/A</c:v>
                </c:pt>
                <c:pt idx="703">
                  <c:v>#N/A</c:v>
                </c:pt>
                <c:pt idx="704">
                  <c:v>#N/A</c:v>
                </c:pt>
                <c:pt idx="705">
                  <c:v>#N/A</c:v>
                </c:pt>
                <c:pt idx="706">
                  <c:v>#N/A</c:v>
                </c:pt>
                <c:pt idx="707">
                  <c:v>330000</c:v>
                </c:pt>
                <c:pt idx="708">
                  <c:v>#N/A</c:v>
                </c:pt>
                <c:pt idx="709">
                  <c:v>580000</c:v>
                </c:pt>
                <c:pt idx="710">
                  <c:v>400000</c:v>
                </c:pt>
                <c:pt idx="711">
                  <c:v>849000</c:v>
                </c:pt>
                <c:pt idx="712">
                  <c:v>225000</c:v>
                </c:pt>
                <c:pt idx="713">
                  <c:v>250000</c:v>
                </c:pt>
                <c:pt idx="714">
                  <c:v>387000</c:v>
                </c:pt>
                <c:pt idx="715">
                  <c:v>210000</c:v>
                </c:pt>
                <c:pt idx="716">
                  <c:v>599000</c:v>
                </c:pt>
                <c:pt idx="717">
                  <c:v>299000</c:v>
                </c:pt>
                <c:pt idx="718">
                  <c:v>#N/A</c:v>
                </c:pt>
                <c:pt idx="719">
                  <c:v>475000</c:v>
                </c:pt>
                <c:pt idx="720">
                  <c:v>679000</c:v>
                </c:pt>
                <c:pt idx="721">
                  <c:v>560000</c:v>
                </c:pt>
                <c:pt idx="722">
                  <c:v>475000</c:v>
                </c:pt>
                <c:pt idx="723">
                  <c:v>319000</c:v>
                </c:pt>
                <c:pt idx="724">
                  <c:v>520000</c:v>
                </c:pt>
                <c:pt idx="725">
                  <c:v>639000</c:v>
                </c:pt>
                <c:pt idx="726">
                  <c:v>750000</c:v>
                </c:pt>
                <c:pt idx="727">
                  <c:v>334000</c:v>
                </c:pt>
                <c:pt idx="728">
                  <c:v>#N/A</c:v>
                </c:pt>
                <c:pt idx="729">
                  <c:v>#N/A</c:v>
                </c:pt>
                <c:pt idx="730">
                  <c:v>#N/A</c:v>
                </c:pt>
                <c:pt idx="731">
                  <c:v>439000</c:v>
                </c:pt>
                <c:pt idx="732">
                  <c:v>550000</c:v>
                </c:pt>
                <c:pt idx="733">
                  <c:v>580000</c:v>
                </c:pt>
                <c:pt idx="734">
                  <c:v>580000</c:v>
                </c:pt>
                <c:pt idx="735">
                  <c:v>375000</c:v>
                </c:pt>
                <c:pt idx="736">
                  <c:v>495000</c:v>
                </c:pt>
                <c:pt idx="737">
                  <c:v>545000</c:v>
                </c:pt>
                <c:pt idx="738">
                  <c:v>429000</c:v>
                </c:pt>
                <c:pt idx="739">
                  <c:v>1090000</c:v>
                </c:pt>
                <c:pt idx="740">
                  <c:v>550000</c:v>
                </c:pt>
                <c:pt idx="741">
                  <c:v>480000</c:v>
                </c:pt>
                <c:pt idx="742">
                  <c:v>489000</c:v>
                </c:pt>
                <c:pt idx="743">
                  <c:v>599000</c:v>
                </c:pt>
                <c:pt idx="744">
                  <c:v>489000</c:v>
                </c:pt>
                <c:pt idx="745">
                  <c:v>550000</c:v>
                </c:pt>
                <c:pt idx="746">
                  <c:v>#N/A</c:v>
                </c:pt>
                <c:pt idx="747">
                  <c:v>700000</c:v>
                </c:pt>
                <c:pt idx="748">
                  <c:v>620000</c:v>
                </c:pt>
                <c:pt idx="749">
                  <c:v>399000</c:v>
                </c:pt>
                <c:pt idx="750">
                  <c:v>485000</c:v>
                </c:pt>
                <c:pt idx="751">
                  <c:v>#N/A</c:v>
                </c:pt>
                <c:pt idx="752">
                  <c:v>620000</c:v>
                </c:pt>
                <c:pt idx="753">
                  <c:v>390000</c:v>
                </c:pt>
                <c:pt idx="754">
                  <c:v>620000</c:v>
                </c:pt>
                <c:pt idx="755">
                  <c:v>320000</c:v>
                </c:pt>
                <c:pt idx="756">
                  <c:v>195000</c:v>
                </c:pt>
                <c:pt idx="757">
                  <c:v>435000</c:v>
                </c:pt>
                <c:pt idx="758">
                  <c:v>895000</c:v>
                </c:pt>
                <c:pt idx="759">
                  <c:v>505000</c:v>
                </c:pt>
                <c:pt idx="760">
                  <c:v>719000</c:v>
                </c:pt>
                <c:pt idx="761">
                  <c:v>470000</c:v>
                </c:pt>
                <c:pt idx="762">
                  <c:v>149000</c:v>
                </c:pt>
                <c:pt idx="763">
                  <c:v>480000</c:v>
                </c:pt>
                <c:pt idx="764">
                  <c:v>789000</c:v>
                </c:pt>
                <c:pt idx="765">
                  <c:v>325000</c:v>
                </c:pt>
                <c:pt idx="766">
                  <c:v>495000</c:v>
                </c:pt>
                <c:pt idx="767">
                  <c:v>539000</c:v>
                </c:pt>
                <c:pt idx="768">
                  <c:v>457000</c:v>
                </c:pt>
                <c:pt idx="769">
                  <c:v>350000</c:v>
                </c:pt>
                <c:pt idx="770">
                  <c:v>600000</c:v>
                </c:pt>
                <c:pt idx="771">
                  <c:v>510000</c:v>
                </c:pt>
                <c:pt idx="772">
                  <c:v>180000</c:v>
                </c:pt>
                <c:pt idx="773">
                  <c:v>600000</c:v>
                </c:pt>
                <c:pt idx="774">
                  <c:v>489000</c:v>
                </c:pt>
                <c:pt idx="775">
                  <c:v>499000</c:v>
                </c:pt>
                <c:pt idx="776">
                  <c:v>650000</c:v>
                </c:pt>
                <c:pt idx="777">
                  <c:v>#N/A</c:v>
                </c:pt>
                <c:pt idx="778">
                  <c:v>420000</c:v>
                </c:pt>
                <c:pt idx="779">
                  <c:v>#N/A</c:v>
                </c:pt>
                <c:pt idx="780">
                  <c:v>830000</c:v>
                </c:pt>
                <c:pt idx="781">
                  <c:v>400000</c:v>
                </c:pt>
                <c:pt idx="782">
                  <c:v>#N/A</c:v>
                </c:pt>
                <c:pt idx="783">
                  <c:v>450000</c:v>
                </c:pt>
                <c:pt idx="784">
                  <c:v>#N/A</c:v>
                </c:pt>
                <c:pt idx="785">
                  <c:v>380000</c:v>
                </c:pt>
                <c:pt idx="786">
                  <c:v>299000</c:v>
                </c:pt>
                <c:pt idx="787">
                  <c:v>635000</c:v>
                </c:pt>
                <c:pt idx="788">
                  <c:v>1050000</c:v>
                </c:pt>
                <c:pt idx="789">
                  <c:v>#N/A</c:v>
                </c:pt>
                <c:pt idx="790">
                  <c:v>199000</c:v>
                </c:pt>
                <c:pt idx="791">
                  <c:v>570000</c:v>
                </c:pt>
                <c:pt idx="792">
                  <c:v>#N/A</c:v>
                </c:pt>
                <c:pt idx="793">
                  <c:v>899000</c:v>
                </c:pt>
                <c:pt idx="794">
                  <c:v>419000</c:v>
                </c:pt>
                <c:pt idx="795">
                  <c:v>145000</c:v>
                </c:pt>
                <c:pt idx="796">
                  <c:v>#N/A</c:v>
                </c:pt>
                <c:pt idx="797">
                  <c:v>289000</c:v>
                </c:pt>
                <c:pt idx="798">
                  <c:v>499000</c:v>
                </c:pt>
                <c:pt idx="799">
                  <c:v>595000</c:v>
                </c:pt>
                <c:pt idx="800">
                  <c:v>499000</c:v>
                </c:pt>
                <c:pt idx="801">
                  <c:v>399000</c:v>
                </c:pt>
                <c:pt idx="802">
                  <c:v>#N/A</c:v>
                </c:pt>
                <c:pt idx="803">
                  <c:v>215000</c:v>
                </c:pt>
                <c:pt idx="804">
                  <c:v>480000</c:v>
                </c:pt>
                <c:pt idx="805">
                  <c:v>339000</c:v>
                </c:pt>
                <c:pt idx="806">
                  <c:v>340000</c:v>
                </c:pt>
                <c:pt idx="807">
                  <c:v>490000</c:v>
                </c:pt>
                <c:pt idx="808">
                  <c:v>500000</c:v>
                </c:pt>
                <c:pt idx="809">
                  <c:v>375000</c:v>
                </c:pt>
                <c:pt idx="810">
                  <c:v>462500</c:v>
                </c:pt>
                <c:pt idx="811">
                  <c:v>#N/A</c:v>
                </c:pt>
                <c:pt idx="812">
                  <c:v>410000</c:v>
                </c:pt>
                <c:pt idx="813">
                  <c:v>550000</c:v>
                </c:pt>
                <c:pt idx="814">
                  <c:v>430000</c:v>
                </c:pt>
                <c:pt idx="815">
                  <c:v>320000</c:v>
                </c:pt>
                <c:pt idx="816">
                  <c:v>450000</c:v>
                </c:pt>
                <c:pt idx="817">
                  <c:v>430000</c:v>
                </c:pt>
                <c:pt idx="818">
                  <c:v>865000</c:v>
                </c:pt>
                <c:pt idx="819">
                  <c:v>740000</c:v>
                </c:pt>
                <c:pt idx="820">
                  <c:v>895000</c:v>
                </c:pt>
                <c:pt idx="821">
                  <c:v>255000</c:v>
                </c:pt>
                <c:pt idx="822">
                  <c:v>775000</c:v>
                </c:pt>
                <c:pt idx="823">
                  <c:v>400000</c:v>
                </c:pt>
                <c:pt idx="824">
                  <c:v>400000</c:v>
                </c:pt>
                <c:pt idx="825">
                  <c:v>449000</c:v>
                </c:pt>
                <c:pt idx="826">
                  <c:v>780000</c:v>
                </c:pt>
                <c:pt idx="827">
                  <c:v>1200000</c:v>
                </c:pt>
                <c:pt idx="828">
                  <c:v>369000</c:v>
                </c:pt>
                <c:pt idx="829">
                  <c:v>#N/A</c:v>
                </c:pt>
                <c:pt idx="830">
                  <c:v>260000</c:v>
                </c:pt>
                <c:pt idx="831">
                  <c:v>525000</c:v>
                </c:pt>
                <c:pt idx="832">
                  <c:v>765000</c:v>
                </c:pt>
                <c:pt idx="833">
                  <c:v>#N/A</c:v>
                </c:pt>
                <c:pt idx="834">
                  <c:v>350000</c:v>
                </c:pt>
                <c:pt idx="835">
                  <c:v>549000</c:v>
                </c:pt>
                <c:pt idx="836">
                  <c:v>#N/A</c:v>
                </c:pt>
                <c:pt idx="837">
                  <c:v>539000</c:v>
                </c:pt>
                <c:pt idx="838">
                  <c:v>#N/A</c:v>
                </c:pt>
                <c:pt idx="839">
                  <c:v>#N/A</c:v>
                </c:pt>
                <c:pt idx="840">
                  <c:v>#N/A</c:v>
                </c:pt>
                <c:pt idx="841">
                  <c:v>490000</c:v>
                </c:pt>
                <c:pt idx="842">
                  <c:v>#N/A</c:v>
                </c:pt>
                <c:pt idx="843">
                  <c:v>550000</c:v>
                </c:pt>
                <c:pt idx="844">
                  <c:v>480000</c:v>
                </c:pt>
                <c:pt idx="845">
                  <c:v>289000</c:v>
                </c:pt>
                <c:pt idx="846">
                  <c:v>#N/A</c:v>
                </c:pt>
                <c:pt idx="847">
                  <c:v>209000</c:v>
                </c:pt>
                <c:pt idx="848">
                  <c:v>849000</c:v>
                </c:pt>
                <c:pt idx="849">
                  <c:v>770000</c:v>
                </c:pt>
                <c:pt idx="850">
                  <c:v>525000</c:v>
                </c:pt>
                <c:pt idx="851">
                  <c:v>#N/A</c:v>
                </c:pt>
                <c:pt idx="852">
                  <c:v>420000</c:v>
                </c:pt>
                <c:pt idx="853">
                  <c:v>#N/A</c:v>
                </c:pt>
                <c:pt idx="854">
                  <c:v>510000</c:v>
                </c:pt>
                <c:pt idx="855">
                  <c:v>#N/A</c:v>
                </c:pt>
                <c:pt idx="856">
                  <c:v>570000</c:v>
                </c:pt>
                <c:pt idx="857">
                  <c:v>549000</c:v>
                </c:pt>
                <c:pt idx="858">
                  <c:v>730000</c:v>
                </c:pt>
                <c:pt idx="859">
                  <c:v>590000</c:v>
                </c:pt>
                <c:pt idx="860">
                  <c:v>#N/A</c:v>
                </c:pt>
                <c:pt idx="861">
                  <c:v>575000</c:v>
                </c:pt>
                <c:pt idx="862">
                  <c:v>350000</c:v>
                </c:pt>
                <c:pt idx="863">
                  <c:v>500000</c:v>
                </c:pt>
                <c:pt idx="864">
                  <c:v>535000</c:v>
                </c:pt>
                <c:pt idx="865">
                  <c:v>325000</c:v>
                </c:pt>
                <c:pt idx="866">
                  <c:v>#N/A</c:v>
                </c:pt>
                <c:pt idx="867">
                  <c:v>335000</c:v>
                </c:pt>
                <c:pt idx="868">
                  <c:v>#N/A</c:v>
                </c:pt>
                <c:pt idx="869">
                  <c:v>780000</c:v>
                </c:pt>
                <c:pt idx="870">
                  <c:v>850000</c:v>
                </c:pt>
                <c:pt idx="871">
                  <c:v>750000</c:v>
                </c:pt>
                <c:pt idx="872">
                  <c:v>510000</c:v>
                </c:pt>
                <c:pt idx="873">
                  <c:v>560000</c:v>
                </c:pt>
                <c:pt idx="874">
                  <c:v>#N/A</c:v>
                </c:pt>
                <c:pt idx="875">
                  <c:v>440000</c:v>
                </c:pt>
                <c:pt idx="876">
                  <c:v>295000</c:v>
                </c:pt>
                <c:pt idx="877">
                  <c:v>610000</c:v>
                </c:pt>
                <c:pt idx="878">
                  <c:v>370000</c:v>
                </c:pt>
                <c:pt idx="879">
                  <c:v>359000</c:v>
                </c:pt>
                <c:pt idx="880">
                  <c:v>#N/A</c:v>
                </c:pt>
                <c:pt idx="881">
                  <c:v>#N/A</c:v>
                </c:pt>
                <c:pt idx="882">
                  <c:v>#N/A</c:v>
                </c:pt>
                <c:pt idx="883">
                  <c:v>#N/A</c:v>
                </c:pt>
                <c:pt idx="884">
                  <c:v>595000</c:v>
                </c:pt>
                <c:pt idx="885">
                  <c:v>#N/A</c:v>
                </c:pt>
                <c:pt idx="886">
                  <c:v>1300000</c:v>
                </c:pt>
                <c:pt idx="887">
                  <c:v>277500</c:v>
                </c:pt>
                <c:pt idx="888">
                  <c:v>#N/A</c:v>
                </c:pt>
                <c:pt idx="889">
                  <c:v>#N/A</c:v>
                </c:pt>
                <c:pt idx="890">
                  <c:v>#N/A</c:v>
                </c:pt>
                <c:pt idx="891">
                  <c:v>#N/A</c:v>
                </c:pt>
                <c:pt idx="892">
                  <c:v>650000</c:v>
                </c:pt>
                <c:pt idx="893">
                  <c:v>200000</c:v>
                </c:pt>
                <c:pt idx="894">
                  <c:v>385000</c:v>
                </c:pt>
                <c:pt idx="895">
                  <c:v>500000</c:v>
                </c:pt>
                <c:pt idx="896">
                  <c:v>570000</c:v>
                </c:pt>
                <c:pt idx="897">
                  <c:v>625000</c:v>
                </c:pt>
                <c:pt idx="898">
                  <c:v>520000</c:v>
                </c:pt>
                <c:pt idx="899">
                  <c:v>500000</c:v>
                </c:pt>
                <c:pt idx="900">
                  <c:v>345000</c:v>
                </c:pt>
                <c:pt idx="901">
                  <c:v>475000</c:v>
                </c:pt>
                <c:pt idx="902">
                  <c:v>360000</c:v>
                </c:pt>
                <c:pt idx="903">
                  <c:v>399000</c:v>
                </c:pt>
                <c:pt idx="904">
                  <c:v>1100000</c:v>
                </c:pt>
                <c:pt idx="905">
                  <c:v>580000</c:v>
                </c:pt>
                <c:pt idx="906">
                  <c:v>409000</c:v>
                </c:pt>
                <c:pt idx="907">
                  <c:v>470000</c:v>
                </c:pt>
                <c:pt idx="908">
                  <c:v>283000</c:v>
                </c:pt>
                <c:pt idx="909">
                  <c:v>#N/A</c:v>
                </c:pt>
                <c:pt idx="910">
                  <c:v>699000</c:v>
                </c:pt>
                <c:pt idx="911">
                  <c:v>#N/A</c:v>
                </c:pt>
                <c:pt idx="912">
                  <c:v>390000</c:v>
                </c:pt>
                <c:pt idx="913">
                  <c:v>615000</c:v>
                </c:pt>
                <c:pt idx="914">
                  <c:v>645000</c:v>
                </c:pt>
                <c:pt idx="915">
                  <c:v>599000</c:v>
                </c:pt>
                <c:pt idx="916">
                  <c:v>#N/A</c:v>
                </c:pt>
                <c:pt idx="917">
                  <c:v>615000</c:v>
                </c:pt>
                <c:pt idx="918">
                  <c:v>370000</c:v>
                </c:pt>
                <c:pt idx="919">
                  <c:v>515000</c:v>
                </c:pt>
                <c:pt idx="920">
                  <c:v>675000</c:v>
                </c:pt>
                <c:pt idx="921">
                  <c:v>289000</c:v>
                </c:pt>
                <c:pt idx="922">
                  <c:v>480000</c:v>
                </c:pt>
                <c:pt idx="923">
                  <c:v>500000</c:v>
                </c:pt>
                <c:pt idx="924">
                  <c:v>#N/A</c:v>
                </c:pt>
                <c:pt idx="925">
                  <c:v>299000</c:v>
                </c:pt>
                <c:pt idx="926">
                  <c:v>615000</c:v>
                </c:pt>
                <c:pt idx="927">
                  <c:v>#N/A</c:v>
                </c:pt>
                <c:pt idx="928">
                  <c:v>260000</c:v>
                </c:pt>
                <c:pt idx="929">
                  <c:v>675000</c:v>
                </c:pt>
                <c:pt idx="930">
                  <c:v>515000</c:v>
                </c:pt>
                <c:pt idx="931">
                  <c:v>#N/A</c:v>
                </c:pt>
                <c:pt idx="932">
                  <c:v>545000</c:v>
                </c:pt>
                <c:pt idx="933">
                  <c:v>#N/A</c:v>
                </c:pt>
                <c:pt idx="934">
                  <c:v>470000</c:v>
                </c:pt>
                <c:pt idx="935">
                  <c:v>539000</c:v>
                </c:pt>
                <c:pt idx="936">
                  <c:v>475000</c:v>
                </c:pt>
                <c:pt idx="937">
                  <c:v>#N/A</c:v>
                </c:pt>
                <c:pt idx="938">
                  <c:v>360000</c:v>
                </c:pt>
                <c:pt idx="939">
                  <c:v>449000</c:v>
                </c:pt>
                <c:pt idx="940">
                  <c:v>479000</c:v>
                </c:pt>
                <c:pt idx="941">
                  <c:v>370000</c:v>
                </c:pt>
                <c:pt idx="942">
                  <c:v>519000</c:v>
                </c:pt>
                <c:pt idx="943">
                  <c:v>540000</c:v>
                </c:pt>
                <c:pt idx="944">
                  <c:v>219000</c:v>
                </c:pt>
                <c:pt idx="945">
                  <c:v>385000</c:v>
                </c:pt>
                <c:pt idx="946">
                  <c:v>700000</c:v>
                </c:pt>
                <c:pt idx="947">
                  <c:v>499000</c:v>
                </c:pt>
                <c:pt idx="948">
                  <c:v>1200000</c:v>
                </c:pt>
                <c:pt idx="949">
                  <c:v>#N/A</c:v>
                </c:pt>
                <c:pt idx="950">
                  <c:v>539000</c:v>
                </c:pt>
                <c:pt idx="951">
                  <c:v>600000</c:v>
                </c:pt>
                <c:pt idx="952">
                  <c:v>235000</c:v>
                </c:pt>
                <c:pt idx="953">
                  <c:v>499000</c:v>
                </c:pt>
                <c:pt idx="954">
                  <c:v>1150000</c:v>
                </c:pt>
                <c:pt idx="955">
                  <c:v>699000</c:v>
                </c:pt>
                <c:pt idx="956">
                  <c:v>395000</c:v>
                </c:pt>
                <c:pt idx="957">
                  <c:v>645000</c:v>
                </c:pt>
                <c:pt idx="958">
                  <c:v>269000</c:v>
                </c:pt>
                <c:pt idx="959">
                  <c:v>3990000</c:v>
                </c:pt>
                <c:pt idx="960">
                  <c:v>419000</c:v>
                </c:pt>
                <c:pt idx="961">
                  <c:v>380000</c:v>
                </c:pt>
                <c:pt idx="962">
                  <c:v>430000</c:v>
                </c:pt>
                <c:pt idx="963">
                  <c:v>244000</c:v>
                </c:pt>
                <c:pt idx="964">
                  <c:v>599000</c:v>
                </c:pt>
                <c:pt idx="965">
                  <c:v>480000</c:v>
                </c:pt>
                <c:pt idx="966">
                  <c:v>560000</c:v>
                </c:pt>
                <c:pt idx="967">
                  <c:v>315000</c:v>
                </c:pt>
                <c:pt idx="968">
                  <c:v>585000</c:v>
                </c:pt>
                <c:pt idx="969">
                  <c:v>1550000</c:v>
                </c:pt>
                <c:pt idx="970">
                  <c:v>450000</c:v>
                </c:pt>
                <c:pt idx="971">
                  <c:v>#N/A</c:v>
                </c:pt>
                <c:pt idx="972">
                  <c:v>630000</c:v>
                </c:pt>
                <c:pt idx="973">
                  <c:v>300000</c:v>
                </c:pt>
                <c:pt idx="974">
                  <c:v>685000</c:v>
                </c:pt>
                <c:pt idx="975">
                  <c:v>#N/A</c:v>
                </c:pt>
                <c:pt idx="976">
                  <c:v>469000</c:v>
                </c:pt>
                <c:pt idx="977">
                  <c:v>#N/A</c:v>
                </c:pt>
                <c:pt idx="978">
                  <c:v>439000</c:v>
                </c:pt>
                <c:pt idx="979">
                  <c:v>299000</c:v>
                </c:pt>
                <c:pt idx="980">
                  <c:v>380000</c:v>
                </c:pt>
                <c:pt idx="981">
                  <c:v>#N/A</c:v>
                </c:pt>
                <c:pt idx="982">
                  <c:v>339000</c:v>
                </c:pt>
                <c:pt idx="983">
                  <c:v>275000</c:v>
                </c:pt>
                <c:pt idx="984">
                  <c:v>425000</c:v>
                </c:pt>
                <c:pt idx="985">
                  <c:v>370000</c:v>
                </c:pt>
                <c:pt idx="986">
                  <c:v>415000</c:v>
                </c:pt>
                <c:pt idx="987">
                  <c:v>550000</c:v>
                </c:pt>
                <c:pt idx="988">
                  <c:v>1070000</c:v>
                </c:pt>
                <c:pt idx="989">
                  <c:v>740000</c:v>
                </c:pt>
                <c:pt idx="990">
                  <c:v>#N/A</c:v>
                </c:pt>
                <c:pt idx="991">
                  <c:v>270000</c:v>
                </c:pt>
                <c:pt idx="992">
                  <c:v>390000</c:v>
                </c:pt>
                <c:pt idx="993">
                  <c:v>495000</c:v>
                </c:pt>
                <c:pt idx="994">
                  <c:v>#N/A</c:v>
                </c:pt>
                <c:pt idx="995">
                  <c:v>#N/A</c:v>
                </c:pt>
                <c:pt idx="996">
                  <c:v>601000</c:v>
                </c:pt>
                <c:pt idx="997">
                  <c:v>655000</c:v>
                </c:pt>
                <c:pt idx="998">
                  <c:v>675000</c:v>
                </c:pt>
                <c:pt idx="999">
                  <c:v>399000</c:v>
                </c:pt>
              </c:numCache>
            </c:numRef>
          </c:yVal>
          <c:smooth val="0"/>
          <c:extLst>
            <c:ext xmlns:c16="http://schemas.microsoft.com/office/drawing/2014/chart" uri="{C3380CC4-5D6E-409C-BE32-E72D297353CC}">
              <c16:uniqueId val="{00000005-4BBE-4765-8098-21AC9A6E2626}"/>
            </c:ext>
          </c:extLst>
        </c:ser>
        <c:dLbls>
          <c:showLegendKey val="0"/>
          <c:showVal val="0"/>
          <c:showCatName val="0"/>
          <c:showSerName val="0"/>
          <c:showPercent val="0"/>
          <c:showBubbleSize val="0"/>
        </c:dLbls>
        <c:axId val="1588073008"/>
        <c:axId val="1582921696"/>
      </c:scatterChart>
      <c:valAx>
        <c:axId val="158807300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82921696"/>
        <c:crosses val="autoZero"/>
        <c:crossBetween val="midCat"/>
      </c:valAx>
      <c:valAx>
        <c:axId val="1582921696"/>
        <c:scaling>
          <c:orientation val="minMax"/>
        </c:scaling>
        <c:delete val="0"/>
        <c:axPos val="l"/>
        <c:majorGridlines>
          <c:spPr>
            <a:ln w="28575" cap="flat" cmpd="sng" algn="ctr">
              <a:solidFill>
                <a:schemeClr val="dk1">
                  <a:lumMod val="15000"/>
                  <a:lumOff val="85000"/>
                </a:schemeClr>
              </a:solidFill>
              <a:round/>
            </a:ln>
            <a:effectLst/>
          </c:spPr>
        </c:majorGridlines>
        <c:numFmt formatCode="_-[$$-C09]* #\ ##0_-;\-[$$-C09]* #\ ##0_-;_-[$$-C09]* &quot;-&quot;_-;_-@_-"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000" b="0" i="0" u="none" strike="noStrike" kern="1200" spc="0" baseline="0">
                <a:solidFill>
                  <a:schemeClr val="dk1">
                    <a:lumMod val="65000"/>
                    <a:lumOff val="35000"/>
                  </a:schemeClr>
                </a:solidFill>
                <a:latin typeface="+mn-lt"/>
                <a:ea typeface="+mn-ea"/>
                <a:cs typeface="+mn-cs"/>
              </a:defRPr>
            </a:pPr>
            <a:endParaRPr lang="en-US"/>
          </a:p>
        </c:txPr>
        <c:crossAx val="1588073008"/>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legend>
      <c:legendPos val="b"/>
      <c:legendEntry>
        <c:idx val="3"/>
        <c:txPr>
          <a:bodyPr rot="0" spcFirstLastPara="1" vertOverflow="ellipsis" vert="horz" wrap="square" anchor="ctr" anchorCtr="1"/>
          <a:lstStyle/>
          <a:p>
            <a:pPr>
              <a:defRPr sz="1050" b="0" i="0" u="none" strike="noStrike" kern="1200" spc="0" baseline="0">
                <a:solidFill>
                  <a:schemeClr val="dk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05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[Austr_housing.xlsx]type-price+distribution!PivotTable5</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'type-price+distribution'!$C$4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'type-price+distribution'!$B$5:$B$16</c:f>
              <c:strCache>
                <c:ptCount val="11"/>
                <c:pt idx="0">
                  <c:v>Block Of Units</c:v>
                </c:pt>
                <c:pt idx="1">
                  <c:v>Acreage</c:v>
                </c:pt>
                <c:pt idx="2">
                  <c:v>House</c:v>
                </c:pt>
                <c:pt idx="3">
                  <c:v>Townhouse</c:v>
                </c:pt>
                <c:pt idx="4">
                  <c:v>Other</c:v>
                </c:pt>
                <c:pt idx="5">
                  <c:v>Villa</c:v>
                </c:pt>
                <c:pt idx="6">
                  <c:v>Apartment</c:v>
                </c:pt>
                <c:pt idx="7">
                  <c:v>Duplex/Semi-detached</c:v>
                </c:pt>
                <c:pt idx="8">
                  <c:v>Unit</c:v>
                </c:pt>
                <c:pt idx="9">
                  <c:v>Residential Land</c:v>
                </c:pt>
                <c:pt idx="10">
                  <c:v>Studio</c:v>
                </c:pt>
              </c:strCache>
            </c:strRef>
          </c:cat>
          <c:val>
            <c:numRef>
              <c:f>'type-price+distribution'!$C$5:$C$16</c:f>
              <c:numCache>
                <c:formatCode>_-"£"* #\ ##0.0_-;\-"£"* #\ ##0.0_-;_-"£"* "-"?_-;_-@_-</c:formatCode>
                <c:ptCount val="11"/>
                <c:pt idx="0">
                  <c:v>1835000</c:v>
                </c:pt>
                <c:pt idx="1">
                  <c:v>844142.85714285716</c:v>
                </c:pt>
                <c:pt idx="2">
                  <c:v>603243.16770186333</c:v>
                </c:pt>
                <c:pt idx="3">
                  <c:v>584192.30769230775</c:v>
                </c:pt>
                <c:pt idx="4">
                  <c:v>582000</c:v>
                </c:pt>
                <c:pt idx="5">
                  <c:v>537000</c:v>
                </c:pt>
                <c:pt idx="6">
                  <c:v>502597.76536312851</c:v>
                </c:pt>
                <c:pt idx="7">
                  <c:v>457125</c:v>
                </c:pt>
                <c:pt idx="8">
                  <c:v>404585.29411764705</c:v>
                </c:pt>
                <c:pt idx="9">
                  <c:v>392690</c:v>
                </c:pt>
                <c:pt idx="10">
                  <c:v>170000</c:v>
                </c:pt>
              </c:numCache>
            </c:numRef>
          </c:val>
          <c:extLst>
            <c:ext xmlns:c16="http://schemas.microsoft.com/office/drawing/2014/chart" uri="{C3380CC4-5D6E-409C-BE32-E72D297353CC}">
              <c16:uniqueId val="{00000000-1743-4C98-8D8D-FEB67F7B0B65}"/>
            </c:ext>
          </c:extLst>
        </c:ser>
        <c:dLbls>
          <c:showLegendKey val="0"/>
          <c:showVal val="0"/>
          <c:showCatName val="0"/>
          <c:showSerName val="0"/>
          <c:showPercent val="0"/>
          <c:showBubbleSize val="0"/>
        </c:dLbls>
        <c:gapWidth val="100"/>
        <c:overlap val="-24"/>
        <c:axId val="1089657744"/>
        <c:axId val="1526987904"/>
      </c:barChart>
      <c:catAx>
        <c:axId val="108965774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26987904"/>
        <c:crosses val="autoZero"/>
        <c:auto val="1"/>
        <c:lblAlgn val="ctr"/>
        <c:lblOffset val="100"/>
        <c:noMultiLvlLbl val="0"/>
      </c:catAx>
      <c:valAx>
        <c:axId val="1526987904"/>
        <c:scaling>
          <c:orientation val="minMax"/>
        </c:scaling>
        <c:delete val="0"/>
        <c:axPos val="l"/>
        <c:majorGridlines>
          <c:spPr>
            <a:ln w="9525" cap="flat" cmpd="sng" algn="ctr">
              <a:solidFill>
                <a:schemeClr val="tx2">
                  <a:lumMod val="15000"/>
                  <a:lumOff val="85000"/>
                </a:schemeClr>
              </a:solidFill>
              <a:round/>
            </a:ln>
            <a:effectLst/>
          </c:spPr>
        </c:majorGridlines>
        <c:numFmt formatCode="_-&quot;£&quot;* #\ ##0.0_-;\-&quot;£&quot;* #\ ##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896577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[Austr_housing.xlsx]city-avg_pr!PivotTable50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City-average</a:t>
            </a:r>
            <a:r>
              <a:rPr lang="en-GB" baseline="0"/>
              <a:t> price</a:t>
            </a:r>
          </a:p>
        </c:rich>
      </c:tx>
      <c:layout>
        <c:manualLayout>
          <c:xMode val="edge"/>
          <c:yMode val="edge"/>
          <c:x val="0.29548310714885873"/>
          <c:y val="5.04870146029723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'city-avg_pr'!$B$3</c:f>
              <c:strCache>
                <c:ptCount val="1"/>
                <c:pt idx="0">
                  <c:v>Total</c:v>
                </c:pt>
              </c:strCache>
            </c:strRef>
          </c:tx>
          <c:spPr>
            <a:solidFill>
              <a:schemeClr val="accent1"/>
            </a:solidFill>
            <a:ln>
              <a:noFill/>
            </a:ln>
            <a:effectLst/>
          </c:spPr>
          <c:invertIfNegative val="0"/>
          <c:cat>
            <c:strRef>
              <c:f>'city-avg_pr'!$A$4:$A$60</c:f>
              <c:strCache>
                <c:ptCount val="56"/>
                <c:pt idx="0">
                  <c:v>Knuckey Lagoon</c:v>
                </c:pt>
                <c:pt idx="1">
                  <c:v>Girraween</c:v>
                </c:pt>
                <c:pt idx="2">
                  <c:v>Bees Creek</c:v>
                </c:pt>
                <c:pt idx="3">
                  <c:v>Howard Springs</c:v>
                </c:pt>
                <c:pt idx="4">
                  <c:v>Cullen Bay</c:v>
                </c:pt>
                <c:pt idx="5">
                  <c:v>Virginia</c:v>
                </c:pt>
                <c:pt idx="6">
                  <c:v>Ludmilla</c:v>
                </c:pt>
                <c:pt idx="7">
                  <c:v>Rosebery Heights</c:v>
                </c:pt>
                <c:pt idx="8">
                  <c:v>Nakara</c:v>
                </c:pt>
                <c:pt idx="9">
                  <c:v>The Narrows</c:v>
                </c:pt>
                <c:pt idx="10">
                  <c:v>Muirhead</c:v>
                </c:pt>
                <c:pt idx="11">
                  <c:v>Lyons</c:v>
                </c:pt>
                <c:pt idx="12">
                  <c:v>Larrakeyah</c:v>
                </c:pt>
                <c:pt idx="13">
                  <c:v>Berry Springs</c:v>
                </c:pt>
                <c:pt idx="14">
                  <c:v>Bayview</c:v>
                </c:pt>
                <c:pt idx="15">
                  <c:v>Durack</c:v>
                </c:pt>
                <c:pt idx="16">
                  <c:v>Herbert</c:v>
                </c:pt>
                <c:pt idx="17">
                  <c:v>Stuart Park</c:v>
                </c:pt>
                <c:pt idx="18">
                  <c:v>Leanyer</c:v>
                </c:pt>
                <c:pt idx="19">
                  <c:v>Johnston</c:v>
                </c:pt>
                <c:pt idx="20">
                  <c:v>Jingili</c:v>
                </c:pt>
                <c:pt idx="21">
                  <c:v>Humpty Doo</c:v>
                </c:pt>
                <c:pt idx="22">
                  <c:v>Zuccoli</c:v>
                </c:pt>
                <c:pt idx="23">
                  <c:v>Moil</c:v>
                </c:pt>
                <c:pt idx="24">
                  <c:v>Wulagi</c:v>
                </c:pt>
                <c:pt idx="25">
                  <c:v>Anula</c:v>
                </c:pt>
                <c:pt idx="26">
                  <c:v>Farrar</c:v>
                </c:pt>
                <c:pt idx="27">
                  <c:v>Bellamack</c:v>
                </c:pt>
                <c:pt idx="28">
                  <c:v>Wagaman</c:v>
                </c:pt>
                <c:pt idx="29">
                  <c:v>Wanguri</c:v>
                </c:pt>
                <c:pt idx="30">
                  <c:v>Fannie Bay</c:v>
                </c:pt>
                <c:pt idx="31">
                  <c:v>Rapid Creek</c:v>
                </c:pt>
                <c:pt idx="32">
                  <c:v>Coconut Grove</c:v>
                </c:pt>
                <c:pt idx="33">
                  <c:v>Gunn</c:v>
                </c:pt>
                <c:pt idx="34">
                  <c:v>Rosebery</c:v>
                </c:pt>
                <c:pt idx="35">
                  <c:v>The Gardens</c:v>
                </c:pt>
                <c:pt idx="36">
                  <c:v>Woolner</c:v>
                </c:pt>
                <c:pt idx="37">
                  <c:v>Darwin City</c:v>
                </c:pt>
                <c:pt idx="38">
                  <c:v>Marrara</c:v>
                </c:pt>
                <c:pt idx="39">
                  <c:v>Malak</c:v>
                </c:pt>
                <c:pt idx="40">
                  <c:v>Tiwi</c:v>
                </c:pt>
                <c:pt idx="41">
                  <c:v>Karama</c:v>
                </c:pt>
                <c:pt idx="42">
                  <c:v>Gray</c:v>
                </c:pt>
                <c:pt idx="43">
                  <c:v>Driver</c:v>
                </c:pt>
                <c:pt idx="44">
                  <c:v>Nightcliff</c:v>
                </c:pt>
                <c:pt idx="45">
                  <c:v>Woodroffe</c:v>
                </c:pt>
                <c:pt idx="46">
                  <c:v>Alawa</c:v>
                </c:pt>
                <c:pt idx="47">
                  <c:v>Berrimah</c:v>
                </c:pt>
                <c:pt idx="48">
                  <c:v>Parap</c:v>
                </c:pt>
                <c:pt idx="49">
                  <c:v>Brinkin</c:v>
                </c:pt>
                <c:pt idx="50">
                  <c:v>Moulden</c:v>
                </c:pt>
                <c:pt idx="51">
                  <c:v>Bakewell</c:v>
                </c:pt>
                <c:pt idx="52">
                  <c:v>Lee Point</c:v>
                </c:pt>
                <c:pt idx="53">
                  <c:v>Coolalinga</c:v>
                </c:pt>
                <c:pt idx="54">
                  <c:v>Millner</c:v>
                </c:pt>
                <c:pt idx="55">
                  <c:v>Marlow Lagoon</c:v>
                </c:pt>
              </c:strCache>
            </c:strRef>
          </c:cat>
          <c:val>
            <c:numRef>
              <c:f>'city-avg_pr'!$B$4:$B$60</c:f>
              <c:numCache>
                <c:formatCode>General</c:formatCode>
                <c:ptCount val="56"/>
                <c:pt idx="0">
                  <c:v>1400000</c:v>
                </c:pt>
                <c:pt idx="1">
                  <c:v>1025000</c:v>
                </c:pt>
                <c:pt idx="2">
                  <c:v>936666.66666666663</c:v>
                </c:pt>
                <c:pt idx="3">
                  <c:v>909769.23076923075</c:v>
                </c:pt>
                <c:pt idx="4">
                  <c:v>886333.33333333337</c:v>
                </c:pt>
                <c:pt idx="5">
                  <c:v>875000</c:v>
                </c:pt>
                <c:pt idx="6">
                  <c:v>754500</c:v>
                </c:pt>
                <c:pt idx="7">
                  <c:v>750000</c:v>
                </c:pt>
                <c:pt idx="8">
                  <c:v>732000</c:v>
                </c:pt>
                <c:pt idx="9">
                  <c:v>700000</c:v>
                </c:pt>
                <c:pt idx="10">
                  <c:v>692571.42857142852</c:v>
                </c:pt>
                <c:pt idx="11">
                  <c:v>677800</c:v>
                </c:pt>
                <c:pt idx="12">
                  <c:v>677750</c:v>
                </c:pt>
                <c:pt idx="13">
                  <c:v>655500</c:v>
                </c:pt>
                <c:pt idx="14">
                  <c:v>623666.66666666663</c:v>
                </c:pt>
                <c:pt idx="15">
                  <c:v>609416.66666666663</c:v>
                </c:pt>
                <c:pt idx="16">
                  <c:v>605428.57142857148</c:v>
                </c:pt>
                <c:pt idx="17">
                  <c:v>603166.66666666663</c:v>
                </c:pt>
                <c:pt idx="18">
                  <c:v>600777.77777777775</c:v>
                </c:pt>
                <c:pt idx="19">
                  <c:v>599428.57142857148</c:v>
                </c:pt>
                <c:pt idx="20">
                  <c:v>598166.66666666663</c:v>
                </c:pt>
                <c:pt idx="21">
                  <c:v>597187.5</c:v>
                </c:pt>
                <c:pt idx="22">
                  <c:v>584422.72727272729</c:v>
                </c:pt>
                <c:pt idx="23">
                  <c:v>576666.66666666663</c:v>
                </c:pt>
                <c:pt idx="24">
                  <c:v>571250</c:v>
                </c:pt>
                <c:pt idx="25">
                  <c:v>562600</c:v>
                </c:pt>
                <c:pt idx="26">
                  <c:v>558909.09090909094</c:v>
                </c:pt>
                <c:pt idx="27">
                  <c:v>546523.80952380947</c:v>
                </c:pt>
                <c:pt idx="28">
                  <c:v>545071.42857142852</c:v>
                </c:pt>
                <c:pt idx="29">
                  <c:v>535000</c:v>
                </c:pt>
                <c:pt idx="30">
                  <c:v>529222.22222222225</c:v>
                </c:pt>
                <c:pt idx="31">
                  <c:v>522526.31578947371</c:v>
                </c:pt>
                <c:pt idx="32">
                  <c:v>520600</c:v>
                </c:pt>
                <c:pt idx="33">
                  <c:v>513333.33333333331</c:v>
                </c:pt>
                <c:pt idx="34">
                  <c:v>510700</c:v>
                </c:pt>
                <c:pt idx="35">
                  <c:v>510222.22222222225</c:v>
                </c:pt>
                <c:pt idx="36">
                  <c:v>507000</c:v>
                </c:pt>
                <c:pt idx="37">
                  <c:v>499057.88381742738</c:v>
                </c:pt>
                <c:pt idx="38">
                  <c:v>496333.33333333331</c:v>
                </c:pt>
                <c:pt idx="39">
                  <c:v>482750</c:v>
                </c:pt>
                <c:pt idx="40">
                  <c:v>474142.85714285716</c:v>
                </c:pt>
                <c:pt idx="41">
                  <c:v>469307.69230769231</c:v>
                </c:pt>
                <c:pt idx="42">
                  <c:v>458941.17647058825</c:v>
                </c:pt>
                <c:pt idx="43">
                  <c:v>458320</c:v>
                </c:pt>
                <c:pt idx="44">
                  <c:v>455277.77777777775</c:v>
                </c:pt>
                <c:pt idx="45">
                  <c:v>452636.36363636365</c:v>
                </c:pt>
                <c:pt idx="46">
                  <c:v>438333.33333333331</c:v>
                </c:pt>
                <c:pt idx="47">
                  <c:v>431956.42857142858</c:v>
                </c:pt>
                <c:pt idx="48">
                  <c:v>425882.35294117645</c:v>
                </c:pt>
                <c:pt idx="49">
                  <c:v>417666.66666666669</c:v>
                </c:pt>
                <c:pt idx="50">
                  <c:v>412538.46153846156</c:v>
                </c:pt>
                <c:pt idx="51">
                  <c:v>407185.18518518517</c:v>
                </c:pt>
                <c:pt idx="52">
                  <c:v>388500</c:v>
                </c:pt>
                <c:pt idx="53">
                  <c:v>374666.66666666669</c:v>
                </c:pt>
                <c:pt idx="54">
                  <c:v>325500</c:v>
                </c:pt>
                <c:pt idx="55">
                  <c:v>#N/A</c:v>
                </c:pt>
              </c:numCache>
            </c:numRef>
          </c:val>
          <c:extLst>
            <c:ext xmlns:c16="http://schemas.microsoft.com/office/drawing/2014/chart" uri="{C3380CC4-5D6E-409C-BE32-E72D297353CC}">
              <c16:uniqueId val="{00000000-D647-4066-9465-BAAC49970868}"/>
            </c:ext>
          </c:extLst>
        </c:ser>
        <c:dLbls>
          <c:showLegendKey val="0"/>
          <c:showVal val="0"/>
          <c:showCatName val="0"/>
          <c:showSerName val="0"/>
          <c:showPercent val="0"/>
          <c:showBubbleSize val="0"/>
        </c:dLbls>
        <c:gapWidth val="150"/>
        <c:axId val="2043721664"/>
        <c:axId val="1740761280"/>
      </c:barChart>
      <c:catAx>
        <c:axId val="204372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761280"/>
        <c:crosses val="autoZero"/>
        <c:auto val="1"/>
        <c:lblAlgn val="ctr"/>
        <c:lblOffset val="100"/>
        <c:noMultiLvlLbl val="0"/>
      </c:catAx>
      <c:valAx>
        <c:axId val="174076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72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[Austr_housing.xlsx]type-price+distribution!PivotTable5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'type-price+distribution'!$C$4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'type-price+distribution'!$B$5:$B$16</c:f>
              <c:strCache>
                <c:ptCount val="11"/>
                <c:pt idx="0">
                  <c:v>Block Of Units</c:v>
                </c:pt>
                <c:pt idx="1">
                  <c:v>Acreage</c:v>
                </c:pt>
                <c:pt idx="2">
                  <c:v>House</c:v>
                </c:pt>
                <c:pt idx="3">
                  <c:v>Townhouse</c:v>
                </c:pt>
                <c:pt idx="4">
                  <c:v>Other</c:v>
                </c:pt>
                <c:pt idx="5">
                  <c:v>Villa</c:v>
                </c:pt>
                <c:pt idx="6">
                  <c:v>Apartment</c:v>
                </c:pt>
                <c:pt idx="7">
                  <c:v>Duplex/Semi-detached</c:v>
                </c:pt>
                <c:pt idx="8">
                  <c:v>Unit</c:v>
                </c:pt>
                <c:pt idx="9">
                  <c:v>Residential Land</c:v>
                </c:pt>
                <c:pt idx="10">
                  <c:v>Studio</c:v>
                </c:pt>
              </c:strCache>
            </c:strRef>
          </c:cat>
          <c:val>
            <c:numRef>
              <c:f>'type-price+distribution'!$C$5:$C$16</c:f>
              <c:numCache>
                <c:formatCode>_-"£"* #\ ##0.0_-;\-"£"* #\ ##0.0_-;_-"£"* "-"?_-;_-@_-</c:formatCode>
                <c:ptCount val="11"/>
                <c:pt idx="0">
                  <c:v>1835000</c:v>
                </c:pt>
                <c:pt idx="1">
                  <c:v>844142.85714285716</c:v>
                </c:pt>
                <c:pt idx="2">
                  <c:v>603243.16770186333</c:v>
                </c:pt>
                <c:pt idx="3">
                  <c:v>584192.30769230775</c:v>
                </c:pt>
                <c:pt idx="4">
                  <c:v>582000</c:v>
                </c:pt>
                <c:pt idx="5">
                  <c:v>537000</c:v>
                </c:pt>
                <c:pt idx="6">
                  <c:v>502597.76536312851</c:v>
                </c:pt>
                <c:pt idx="7">
                  <c:v>457125</c:v>
                </c:pt>
                <c:pt idx="8">
                  <c:v>404585.29411764705</c:v>
                </c:pt>
                <c:pt idx="9">
                  <c:v>392690</c:v>
                </c:pt>
                <c:pt idx="10">
                  <c:v>170000</c:v>
                </c:pt>
              </c:numCache>
            </c:numRef>
          </c:val>
          <c:extLst>
            <c:ext xmlns:c16="http://schemas.microsoft.com/office/drawing/2014/chart" uri="{C3380CC4-5D6E-409C-BE32-E72D297353CC}">
              <c16:uniqueId val="{00000000-638E-4239-9532-670FE93F7C7E}"/>
            </c:ext>
          </c:extLst>
        </c:ser>
        <c:dLbls>
          <c:showLegendKey val="0"/>
          <c:showVal val="0"/>
          <c:showCatName val="0"/>
          <c:showSerName val="0"/>
          <c:showPercent val="0"/>
          <c:showBubbleSize val="0"/>
        </c:dLbls>
        <c:gapWidth val="100"/>
        <c:overlap val="-24"/>
        <c:axId val="1089657744"/>
        <c:axId val="1526987904"/>
      </c:barChart>
      <c:catAx>
        <c:axId val="108965774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26987904"/>
        <c:crosses val="autoZero"/>
        <c:auto val="1"/>
        <c:lblAlgn val="ctr"/>
        <c:lblOffset val="100"/>
        <c:noMultiLvlLbl val="0"/>
      </c:catAx>
      <c:valAx>
        <c:axId val="1526987904"/>
        <c:scaling>
          <c:orientation val="minMax"/>
        </c:scaling>
        <c:delete val="0"/>
        <c:axPos val="l"/>
        <c:majorGridlines>
          <c:spPr>
            <a:ln w="9525" cap="flat" cmpd="sng" algn="ctr">
              <a:solidFill>
                <a:schemeClr val="tx2">
                  <a:lumMod val="15000"/>
                  <a:lumOff val="85000"/>
                </a:schemeClr>
              </a:solidFill>
              <a:round/>
            </a:ln>
            <a:effectLst/>
          </c:spPr>
        </c:majorGridlines>
        <c:numFmt formatCode="_-&quot;£&quot;* #\ ##0.0_-;\-&quot;£&quot;* #\ ##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8965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[Austr_housing.xlsx]depth-price!PivotTable7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Depth-type-average</a:t>
            </a:r>
            <a:r>
              <a:rPr lang="en-GB" baseline="0"/>
              <a:t>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'depth-price'!$C$3:$C$4</c:f>
              <c:strCache>
                <c:ptCount val="1"/>
                <c:pt idx="0">
                  <c:v>Feature</c:v>
                </c:pt>
              </c:strCache>
            </c:strRef>
          </c:tx>
          <c:spPr>
            <a:solidFill>
              <a:schemeClr val="accent1"/>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'depth-price'!$C$5:$C$16</c:f>
              <c:numCache>
                <c:formatCode>General</c:formatCode>
                <c:ptCount val="11"/>
                <c:pt idx="1">
                  <c:v>487368.42105263157</c:v>
                </c:pt>
                <c:pt idx="2">
                  <c:v>1050000</c:v>
                </c:pt>
                <c:pt idx="3">
                  <c:v>367500</c:v>
                </c:pt>
                <c:pt idx="4">
                  <c:v>571773.58490566036</c:v>
                </c:pt>
                <c:pt idx="8">
                  <c:v>379333.33333333331</c:v>
                </c:pt>
                <c:pt idx="9">
                  <c:v>389378.3783783784</c:v>
                </c:pt>
              </c:numCache>
            </c:numRef>
          </c:val>
          <c:extLst>
            <c:ext xmlns:c16="http://schemas.microsoft.com/office/drawing/2014/chart" uri="{C3380CC4-5D6E-409C-BE32-E72D297353CC}">
              <c16:uniqueId val="{00000000-E4AE-462A-BDE6-2619A66AD2AC}"/>
            </c:ext>
          </c:extLst>
        </c:ser>
        <c:ser>
          <c:idx val="1"/>
          <c:order val="1"/>
          <c:tx>
            <c:strRef>
              <c:f>'depth-price'!$D$3:$D$4</c:f>
              <c:strCache>
                <c:ptCount val="1"/>
                <c:pt idx="0">
                  <c:v>Midtier</c:v>
                </c:pt>
              </c:strCache>
            </c:strRef>
          </c:tx>
          <c:spPr>
            <a:solidFill>
              <a:schemeClr val="accent2"/>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'depth-price'!$D$5:$D$16</c:f>
              <c:numCache>
                <c:formatCode>General</c:formatCode>
                <c:ptCount val="11"/>
                <c:pt idx="1">
                  <c:v>440000</c:v>
                </c:pt>
                <c:pt idx="4">
                  <c:v>589666.66666666663</c:v>
                </c:pt>
                <c:pt idx="6">
                  <c:v>400000</c:v>
                </c:pt>
                <c:pt idx="9">
                  <c:v>285000</c:v>
                </c:pt>
              </c:numCache>
            </c:numRef>
          </c:val>
          <c:extLst>
            <c:ext xmlns:c16="http://schemas.microsoft.com/office/drawing/2014/chart" uri="{C3380CC4-5D6E-409C-BE32-E72D297353CC}">
              <c16:uniqueId val="{00000000-A4DC-4020-8D1C-408243F9F601}"/>
            </c:ext>
          </c:extLst>
        </c:ser>
        <c:ser>
          <c:idx val="2"/>
          <c:order val="2"/>
          <c:tx>
            <c:strRef>
              <c:f>'depth-price'!$E$3:$E$4</c:f>
              <c:strCache>
                <c:ptCount val="1"/>
                <c:pt idx="0">
                  <c:v>Premiere</c:v>
                </c:pt>
              </c:strCache>
            </c:strRef>
          </c:tx>
          <c:spPr>
            <a:solidFill>
              <a:schemeClr val="accent3"/>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'depth-price'!$E$5:$E$16</c:f>
              <c:numCache>
                <c:formatCode>General</c:formatCode>
                <c:ptCount val="11"/>
                <c:pt idx="0">
                  <c:v>627250</c:v>
                </c:pt>
                <c:pt idx="1">
                  <c:v>492687.5</c:v>
                </c:pt>
                <c:pt idx="2">
                  <c:v>1150000</c:v>
                </c:pt>
                <c:pt idx="3">
                  <c:v>450500</c:v>
                </c:pt>
                <c:pt idx="4">
                  <c:v>613837.72727272729</c:v>
                </c:pt>
                <c:pt idx="5">
                  <c:v>#N/A</c:v>
                </c:pt>
                <c:pt idx="6">
                  <c:v>371304.28571428574</c:v>
                </c:pt>
                <c:pt idx="7">
                  <c:v>130000</c:v>
                </c:pt>
                <c:pt idx="8">
                  <c:v>648842.10526315786</c:v>
                </c:pt>
                <c:pt idx="9">
                  <c:v>411959.82142857142</c:v>
                </c:pt>
                <c:pt idx="10">
                  <c:v>537000</c:v>
                </c:pt>
              </c:numCache>
            </c:numRef>
          </c:val>
          <c:extLst>
            <c:ext xmlns:c16="http://schemas.microsoft.com/office/drawing/2014/chart" uri="{C3380CC4-5D6E-409C-BE32-E72D297353CC}">
              <c16:uniqueId val="{00000003-A4DC-4020-8D1C-408243F9F601}"/>
            </c:ext>
          </c:extLst>
        </c:ser>
        <c:ser>
          <c:idx val="3"/>
          <c:order val="3"/>
          <c:tx>
            <c:strRef>
              <c:f>'depth-price'!$F$3:$F$4</c:f>
              <c:strCache>
                <c:ptCount val="1"/>
                <c:pt idx="0">
                  <c:v>Standard</c:v>
                </c:pt>
              </c:strCache>
            </c:strRef>
          </c:tx>
          <c:spPr>
            <a:solidFill>
              <a:schemeClr val="accent4"/>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'depth-price'!$F$5:$F$16</c:f>
              <c:numCache>
                <c:formatCode>General</c:formatCode>
                <c:ptCount val="11"/>
                <c:pt idx="0">
                  <c:v>1133333.3333333333</c:v>
                </c:pt>
                <c:pt idx="1">
                  <c:v>547250</c:v>
                </c:pt>
                <c:pt idx="2">
                  <c:v>3990000</c:v>
                </c:pt>
                <c:pt idx="3">
                  <c:v>518500</c:v>
                </c:pt>
                <c:pt idx="4">
                  <c:v>589717.39130434778</c:v>
                </c:pt>
                <c:pt idx="5">
                  <c:v>582000</c:v>
                </c:pt>
                <c:pt idx="6">
                  <c:v>441777.77777777775</c:v>
                </c:pt>
                <c:pt idx="7">
                  <c:v>210000</c:v>
                </c:pt>
                <c:pt idx="8">
                  <c:v>430750</c:v>
                </c:pt>
                <c:pt idx="9">
                  <c:v>400701.35135135136</c:v>
                </c:pt>
              </c:numCache>
            </c:numRef>
          </c:val>
          <c:extLst>
            <c:ext xmlns:c16="http://schemas.microsoft.com/office/drawing/2014/chart" uri="{C3380CC4-5D6E-409C-BE32-E72D297353CC}">
              <c16:uniqueId val="{00000004-A4DC-4020-8D1C-408243F9F601}"/>
            </c:ext>
          </c:extLst>
        </c:ser>
        <c:dLbls>
          <c:showLegendKey val="0"/>
          <c:showVal val="0"/>
          <c:showCatName val="0"/>
          <c:showSerName val="0"/>
          <c:showPercent val="0"/>
          <c:showBubbleSize val="0"/>
        </c:dLbls>
        <c:gapWidth val="102"/>
        <c:overlap val="100"/>
        <c:axId val="99351664"/>
        <c:axId val="228870368"/>
      </c:barChart>
      <c:catAx>
        <c:axId val="9935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70368"/>
        <c:crosses val="autoZero"/>
        <c:auto val="1"/>
        <c:lblAlgn val="ctr"/>
        <c:lblOffset val="100"/>
        <c:noMultiLvlLbl val="0"/>
      </c:catAx>
      <c:valAx>
        <c:axId val="22887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5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[Austr_housing.xlsx]depth-price!PivotTable1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Depth</a:t>
            </a:r>
            <a:r>
              <a:rPr lang="en-GB" baseline="0"/>
              <a:t> - </a:t>
            </a:r>
            <a:r>
              <a:rPr lang="en-GB"/>
              <a:t>Average price</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'depth-price'!$C$20</c:f>
              <c:strCache>
                <c:ptCount val="1"/>
                <c:pt idx="0">
                  <c:v>Total</c:v>
                </c:pt>
              </c:strCache>
            </c:strRef>
          </c:tx>
          <c:spPr>
            <a:ln w="28575" cap="rnd">
              <a:solidFill>
                <a:schemeClr val="accent1"/>
              </a:solidFill>
              <a:round/>
            </a:ln>
            <a:effectLst/>
          </c:spPr>
          <c:marker>
            <c:symbol val="none"/>
          </c:marker>
          <c:cat>
            <c:strRef>
              <c:f>'depth-price'!$B$21:$B$25</c:f>
              <c:strCache>
                <c:ptCount val="4"/>
                <c:pt idx="0">
                  <c:v>Feature</c:v>
                </c:pt>
                <c:pt idx="1">
                  <c:v>Midtier</c:v>
                </c:pt>
                <c:pt idx="2">
                  <c:v>Premiere</c:v>
                </c:pt>
                <c:pt idx="3">
                  <c:v>Standard</c:v>
                </c:pt>
              </c:strCache>
            </c:strRef>
          </c:cat>
          <c:val>
            <c:numRef>
              <c:f>'depth-price'!$C$21:$C$25</c:f>
              <c:numCache>
                <c:formatCode>General</c:formatCode>
                <c:ptCount val="4"/>
                <c:pt idx="0">
                  <c:v>492901.96078431373</c:v>
                </c:pt>
                <c:pt idx="1">
                  <c:v>476285.71428571426</c:v>
                </c:pt>
                <c:pt idx="2">
                  <c:v>533422.90870488319</c:v>
                </c:pt>
                <c:pt idx="3">
                  <c:v>546802.38095238095</c:v>
                </c:pt>
              </c:numCache>
            </c:numRef>
          </c:val>
          <c:extLst>
            <c:ext xmlns:c16="http://schemas.microsoft.com/office/drawing/2014/chart" uri="{C3380CC4-5D6E-409C-BE32-E72D297353CC}">
              <c16:uniqueId val="{00000000-D65B-4A41-9A86-0D1DA798D4FD}"/>
            </c:ext>
          </c:extLst>
        </c:ser>
        <c:dLbls>
          <c:showLegendKey val="0"/>
          <c:showVal val="0"/>
          <c:showCatName val="0"/>
          <c:showSerName val="0"/>
          <c:showPercent val="0"/>
          <c:showBubbleSize val="0"/>
        </c:dLbls>
        <c:axId val="1584498800"/>
        <c:axId val="1486232256"/>
      </c:radarChart>
      <c:catAx>
        <c:axId val="158449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232256"/>
        <c:crosses val="autoZero"/>
        <c:auto val="1"/>
        <c:lblAlgn val="ctr"/>
        <c:lblOffset val="100"/>
        <c:noMultiLvlLbl val="0"/>
      </c:catAx>
      <c:valAx>
        <c:axId val="148623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9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[Austr_housing.xlsx]depth-price!PivotTable7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Depth-type-average</a:t>
            </a:r>
            <a:r>
              <a:rPr lang="en-GB" baseline="0"/>
              <a:t>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'depth-price'!$C$3:$C$4</c:f>
              <c:strCache>
                <c:ptCount val="1"/>
                <c:pt idx="0">
                  <c:v>Feature</c:v>
                </c:pt>
              </c:strCache>
            </c:strRef>
          </c:tx>
          <c:spPr>
            <a:solidFill>
              <a:schemeClr val="accent1"/>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'depth-price'!$C$5:$C$16</c:f>
              <c:numCache>
                <c:formatCode>General</c:formatCode>
                <c:ptCount val="11"/>
                <c:pt idx="1">
                  <c:v>487368.42105263157</c:v>
                </c:pt>
                <c:pt idx="2">
                  <c:v>1050000</c:v>
                </c:pt>
                <c:pt idx="3">
                  <c:v>367500</c:v>
                </c:pt>
                <c:pt idx="4">
                  <c:v>571773.58490566036</c:v>
                </c:pt>
                <c:pt idx="8">
                  <c:v>379333.33333333331</c:v>
                </c:pt>
                <c:pt idx="9">
                  <c:v>389378.3783783784</c:v>
                </c:pt>
              </c:numCache>
            </c:numRef>
          </c:val>
          <c:extLst>
            <c:ext xmlns:c16="http://schemas.microsoft.com/office/drawing/2014/chart" uri="{C3380CC4-5D6E-409C-BE32-E72D297353CC}">
              <c16:uniqueId val="{00000000-7D4A-4D76-9409-AA0251ED8E06}"/>
            </c:ext>
          </c:extLst>
        </c:ser>
        <c:ser>
          <c:idx val="1"/>
          <c:order val="1"/>
          <c:tx>
            <c:strRef>
              <c:f>'depth-price'!$D$3:$D$4</c:f>
              <c:strCache>
                <c:ptCount val="1"/>
                <c:pt idx="0">
                  <c:v>Midtier</c:v>
                </c:pt>
              </c:strCache>
            </c:strRef>
          </c:tx>
          <c:spPr>
            <a:solidFill>
              <a:schemeClr val="accent2"/>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'depth-price'!$D$5:$D$16</c:f>
              <c:numCache>
                <c:formatCode>General</c:formatCode>
                <c:ptCount val="11"/>
                <c:pt idx="1">
                  <c:v>440000</c:v>
                </c:pt>
                <c:pt idx="4">
                  <c:v>589666.66666666663</c:v>
                </c:pt>
                <c:pt idx="6">
                  <c:v>400000</c:v>
                </c:pt>
                <c:pt idx="9">
                  <c:v>285000</c:v>
                </c:pt>
              </c:numCache>
            </c:numRef>
          </c:val>
          <c:extLst>
            <c:ext xmlns:c16="http://schemas.microsoft.com/office/drawing/2014/chart" uri="{C3380CC4-5D6E-409C-BE32-E72D297353CC}">
              <c16:uniqueId val="{00000001-7D4A-4D76-9409-AA0251ED8E06}"/>
            </c:ext>
          </c:extLst>
        </c:ser>
        <c:ser>
          <c:idx val="2"/>
          <c:order val="2"/>
          <c:tx>
            <c:strRef>
              <c:f>'depth-price'!$E$3:$E$4</c:f>
              <c:strCache>
                <c:ptCount val="1"/>
                <c:pt idx="0">
                  <c:v>Premiere</c:v>
                </c:pt>
              </c:strCache>
            </c:strRef>
          </c:tx>
          <c:spPr>
            <a:solidFill>
              <a:schemeClr val="accent3"/>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'depth-price'!$E$5:$E$16</c:f>
              <c:numCache>
                <c:formatCode>General</c:formatCode>
                <c:ptCount val="11"/>
                <c:pt idx="0">
                  <c:v>627250</c:v>
                </c:pt>
                <c:pt idx="1">
                  <c:v>492687.5</c:v>
                </c:pt>
                <c:pt idx="2">
                  <c:v>1150000</c:v>
                </c:pt>
                <c:pt idx="3">
                  <c:v>450500</c:v>
                </c:pt>
                <c:pt idx="4">
                  <c:v>613837.72727272729</c:v>
                </c:pt>
                <c:pt idx="5">
                  <c:v>#N/A</c:v>
                </c:pt>
                <c:pt idx="6">
                  <c:v>371304.28571428574</c:v>
                </c:pt>
                <c:pt idx="7">
                  <c:v>130000</c:v>
                </c:pt>
                <c:pt idx="8">
                  <c:v>648842.10526315786</c:v>
                </c:pt>
                <c:pt idx="9">
                  <c:v>411959.82142857142</c:v>
                </c:pt>
                <c:pt idx="10">
                  <c:v>537000</c:v>
                </c:pt>
              </c:numCache>
            </c:numRef>
          </c:val>
          <c:extLst>
            <c:ext xmlns:c16="http://schemas.microsoft.com/office/drawing/2014/chart" uri="{C3380CC4-5D6E-409C-BE32-E72D297353CC}">
              <c16:uniqueId val="{00000002-7D4A-4D76-9409-AA0251ED8E06}"/>
            </c:ext>
          </c:extLst>
        </c:ser>
        <c:ser>
          <c:idx val="3"/>
          <c:order val="3"/>
          <c:tx>
            <c:strRef>
              <c:f>'depth-price'!$F$3:$F$4</c:f>
              <c:strCache>
                <c:ptCount val="1"/>
                <c:pt idx="0">
                  <c:v>Standard</c:v>
                </c:pt>
              </c:strCache>
            </c:strRef>
          </c:tx>
          <c:spPr>
            <a:solidFill>
              <a:schemeClr val="accent4"/>
            </a:solidFill>
            <a:ln>
              <a:noFill/>
            </a:ln>
            <a:effectLst/>
          </c:spPr>
          <c:invertIfNegative val="0"/>
          <c:cat>
            <c:strRef>
              <c:f>'depth-price'!$B$5:$B$16</c:f>
              <c:strCache>
                <c:ptCount val="11"/>
                <c:pt idx="0">
                  <c:v>Acreage</c:v>
                </c:pt>
                <c:pt idx="1">
                  <c:v>Apartment</c:v>
                </c:pt>
                <c:pt idx="2">
                  <c:v>Block Of Units</c:v>
                </c:pt>
                <c:pt idx="3">
                  <c:v>Duplex/Semi-detached</c:v>
                </c:pt>
                <c:pt idx="4">
                  <c:v>House</c:v>
                </c:pt>
                <c:pt idx="5">
                  <c:v>Other</c:v>
                </c:pt>
                <c:pt idx="6">
                  <c:v>Residential Land</c:v>
                </c:pt>
                <c:pt idx="7">
                  <c:v>Studio</c:v>
                </c:pt>
                <c:pt idx="8">
                  <c:v>Townhouse</c:v>
                </c:pt>
                <c:pt idx="9">
                  <c:v>Unit</c:v>
                </c:pt>
                <c:pt idx="10">
                  <c:v>Villa</c:v>
                </c:pt>
              </c:strCache>
            </c:strRef>
          </c:cat>
          <c:val>
            <c:numRef>
              <c:f>'depth-price'!$F$5:$F$16</c:f>
              <c:numCache>
                <c:formatCode>General</c:formatCode>
                <c:ptCount val="11"/>
                <c:pt idx="0">
                  <c:v>1133333.3333333333</c:v>
                </c:pt>
                <c:pt idx="1">
                  <c:v>547250</c:v>
                </c:pt>
                <c:pt idx="2">
                  <c:v>3990000</c:v>
                </c:pt>
                <c:pt idx="3">
                  <c:v>518500</c:v>
                </c:pt>
                <c:pt idx="4">
                  <c:v>589717.39130434778</c:v>
                </c:pt>
                <c:pt idx="5">
                  <c:v>582000</c:v>
                </c:pt>
                <c:pt idx="6">
                  <c:v>441777.77777777775</c:v>
                </c:pt>
                <c:pt idx="7">
                  <c:v>210000</c:v>
                </c:pt>
                <c:pt idx="8">
                  <c:v>430750</c:v>
                </c:pt>
                <c:pt idx="9">
                  <c:v>400701.35135135136</c:v>
                </c:pt>
              </c:numCache>
            </c:numRef>
          </c:val>
          <c:extLst>
            <c:ext xmlns:c16="http://schemas.microsoft.com/office/drawing/2014/chart" uri="{C3380CC4-5D6E-409C-BE32-E72D297353CC}">
              <c16:uniqueId val="{00000003-7D4A-4D76-9409-AA0251ED8E06}"/>
            </c:ext>
          </c:extLst>
        </c:ser>
        <c:dLbls>
          <c:showLegendKey val="0"/>
          <c:showVal val="0"/>
          <c:showCatName val="0"/>
          <c:showSerName val="0"/>
          <c:showPercent val="0"/>
          <c:showBubbleSize val="0"/>
        </c:dLbls>
        <c:gapWidth val="102"/>
        <c:axId val="99351664"/>
        <c:axId val="228870368"/>
      </c:barChart>
      <c:catAx>
        <c:axId val="9935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70368"/>
        <c:crosses val="autoZero"/>
        <c:auto val="1"/>
        <c:lblAlgn val="ctr"/>
        <c:lblOffset val="100"/>
        <c:noMultiLvlLbl val="0"/>
      </c:catAx>
      <c:valAx>
        <c:axId val="22887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5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[Austr_housing.xlsx]Type proport!PivotTable5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a:t>
            </a:r>
            <a:r>
              <a:rPr lang="en-US" baseline="0"/>
              <a:t> of property 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'Type proport'!$C$4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FF-420E-A035-3AF2EDC85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FF-420E-A035-3AF2EDC85C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FF-420E-A035-3AF2EDC85C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FF-420E-A035-3AF2EDC85C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5FF-420E-A035-3AF2EDC85C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5FF-420E-A035-3AF2EDC85C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5FF-420E-A035-3AF2EDC85C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5FF-420E-A035-3AF2EDC85CA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5FF-420E-A035-3AF2EDC85CA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5FF-420E-A035-3AF2EDC85CA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5FF-420E-A035-3AF2EDC85CA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5FF-420E-A035-3AF2EDC85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 proport'!$B$5:$B$17</c:f>
              <c:strCache>
                <c:ptCount val="12"/>
                <c:pt idx="0">
                  <c:v>House</c:v>
                </c:pt>
                <c:pt idx="1">
                  <c:v>Unit</c:v>
                </c:pt>
                <c:pt idx="2">
                  <c:v>Apartment</c:v>
                </c:pt>
                <c:pt idx="3">
                  <c:v>Townhouse</c:v>
                </c:pt>
                <c:pt idx="4">
                  <c:v>Residential Land</c:v>
                </c:pt>
                <c:pt idx="5">
                  <c:v>Duplex/Semi-detached</c:v>
                </c:pt>
                <c:pt idx="6">
                  <c:v>Acreage</c:v>
                </c:pt>
                <c:pt idx="7">
                  <c:v>Block Of Units</c:v>
                </c:pt>
                <c:pt idx="8">
                  <c:v>Villa</c:v>
                </c:pt>
                <c:pt idx="9">
                  <c:v>Studio</c:v>
                </c:pt>
                <c:pt idx="10">
                  <c:v>Warehouse</c:v>
                </c:pt>
                <c:pt idx="11">
                  <c:v>Lifestyle</c:v>
                </c:pt>
              </c:strCache>
            </c:strRef>
          </c:cat>
          <c:val>
            <c:numRef>
              <c:f>'Type proport'!$C$5:$C$17</c:f>
              <c:numCache>
                <c:formatCode>0.00%</c:formatCode>
                <c:ptCount val="12"/>
                <c:pt idx="0">
                  <c:v>0.44277108433734941</c:v>
                </c:pt>
                <c:pt idx="1">
                  <c:v>0.23092369477911648</c:v>
                </c:pt>
                <c:pt idx="2">
                  <c:v>0.21285140562248997</c:v>
                </c:pt>
                <c:pt idx="3">
                  <c:v>3.8152610441767071E-2</c:v>
                </c:pt>
                <c:pt idx="4">
                  <c:v>3.313253012048193E-2</c:v>
                </c:pt>
                <c:pt idx="5">
                  <c:v>1.9076305220883535E-2</c:v>
                </c:pt>
                <c:pt idx="6">
                  <c:v>9.0361445783132526E-3</c:v>
                </c:pt>
                <c:pt idx="7">
                  <c:v>6.024096385542169E-3</c:v>
                </c:pt>
                <c:pt idx="8">
                  <c:v>4.0160642570281121E-3</c:v>
                </c:pt>
                <c:pt idx="9">
                  <c:v>2.008032128514056E-3</c:v>
                </c:pt>
                <c:pt idx="10">
                  <c:v>1.004016064257028E-3</c:v>
                </c:pt>
                <c:pt idx="11">
                  <c:v>1.004016064257028E-3</c:v>
                </c:pt>
              </c:numCache>
            </c:numRef>
          </c:val>
          <c:extLst>
            <c:ext xmlns:c16="http://schemas.microsoft.com/office/drawing/2014/chart" uri="{C3380CC4-5D6E-409C-BE32-E72D297353CC}">
              <c16:uniqueId val="{00000000-ADC2-4EA4-8AA0-4304BD752B3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[Austr_housing.xlsx]NOT_INCL_type-avg_size!PivotTable20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Type-average building-land</a:t>
            </a:r>
            <a:r>
              <a:rPr lang="en-GB" baseline="0"/>
              <a:t> size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'NOT_INCL_type-avg_size'!$C$4</c:f>
              <c:strCache>
                <c:ptCount val="1"/>
                <c:pt idx="0">
                  <c:v>Average of land_size_mBI</c:v>
                </c:pt>
              </c:strCache>
            </c:strRef>
          </c:tx>
          <c:spPr>
            <a:solidFill>
              <a:schemeClr val="accent1"/>
            </a:solidFill>
            <a:ln>
              <a:noFill/>
            </a:ln>
            <a:effectLst/>
          </c:spPr>
          <c:invertIfNegative val="0"/>
          <c:cat>
            <c:strRef>
              <c:f>'NOT_INCL_type-avg_size'!$B$5:$B$17</c:f>
              <c:strCache>
                <c:ptCount val="12"/>
                <c:pt idx="0">
                  <c:v>Block Of Units</c:v>
                </c:pt>
                <c:pt idx="1">
                  <c:v>House</c:v>
                </c:pt>
                <c:pt idx="2">
                  <c:v>Residential Land</c:v>
                </c:pt>
                <c:pt idx="3">
                  <c:v>Warehouse</c:v>
                </c:pt>
                <c:pt idx="4">
                  <c:v>Duplex/Semi-detached</c:v>
                </c:pt>
                <c:pt idx="5">
                  <c:v>Townhouse</c:v>
                </c:pt>
                <c:pt idx="6">
                  <c:v>Villa</c:v>
                </c:pt>
                <c:pt idx="7">
                  <c:v>Unit</c:v>
                </c:pt>
                <c:pt idx="8">
                  <c:v>Apartment</c:v>
                </c:pt>
                <c:pt idx="9">
                  <c:v>Acreage</c:v>
                </c:pt>
                <c:pt idx="10">
                  <c:v>Lifestyle</c:v>
                </c:pt>
                <c:pt idx="11">
                  <c:v>Studio</c:v>
                </c:pt>
              </c:strCache>
            </c:strRef>
          </c:cat>
          <c:val>
            <c:numRef>
              <c:f>'NOT_INCL_type-avg_size'!$C$5:$C$17</c:f>
              <c:numCache>
                <c:formatCode>General</c:formatCode>
                <c:ptCount val="12"/>
                <c:pt idx="0">
                  <c:v>809.5</c:v>
                </c:pt>
                <c:pt idx="1">
                  <c:v>650.43932203389829</c:v>
                </c:pt>
                <c:pt idx="2">
                  <c:v>573.08333333333337</c:v>
                </c:pt>
                <c:pt idx="3">
                  <c:v>359</c:v>
                </c:pt>
                <c:pt idx="4">
                  <c:v>352</c:v>
                </c:pt>
                <c:pt idx="5">
                  <c:v>327</c:v>
                </c:pt>
                <c:pt idx="6">
                  <c:v>269.75</c:v>
                </c:pt>
                <c:pt idx="7">
                  <c:v>170.98780487804879</c:v>
                </c:pt>
                <c:pt idx="8">
                  <c:v>169.19795918367348</c:v>
                </c:pt>
                <c:pt idx="9">
                  <c:v>8.8000000000000007</c:v>
                </c:pt>
                <c:pt idx="10">
                  <c:v>3.6</c:v>
                </c:pt>
                <c:pt idx="11">
                  <c:v>#N/A</c:v>
                </c:pt>
              </c:numCache>
            </c:numRef>
          </c:val>
          <c:extLst>
            <c:ext xmlns:c16="http://schemas.microsoft.com/office/drawing/2014/chart" uri="{C3380CC4-5D6E-409C-BE32-E72D297353CC}">
              <c16:uniqueId val="{00000000-7F06-438A-95D5-F9EC8A62D947}"/>
            </c:ext>
          </c:extLst>
        </c:ser>
        <c:ser>
          <c:idx val="1"/>
          <c:order val="1"/>
          <c:tx>
            <c:strRef>
              <c:f>'NOT_INCL_type-avg_size'!$D$4</c:f>
              <c:strCache>
                <c:ptCount val="1"/>
                <c:pt idx="0">
                  <c:v>Average of building_size_mВІ</c:v>
                </c:pt>
              </c:strCache>
            </c:strRef>
          </c:tx>
          <c:spPr>
            <a:solidFill>
              <a:schemeClr val="accent2"/>
            </a:solidFill>
            <a:ln>
              <a:noFill/>
            </a:ln>
            <a:effectLst/>
          </c:spPr>
          <c:invertIfNegative val="0"/>
          <c:cat>
            <c:strRef>
              <c:f>'NOT_INCL_type-avg_size'!$B$5:$B$17</c:f>
              <c:strCache>
                <c:ptCount val="12"/>
                <c:pt idx="0">
                  <c:v>Block Of Units</c:v>
                </c:pt>
                <c:pt idx="1">
                  <c:v>House</c:v>
                </c:pt>
                <c:pt idx="2">
                  <c:v>Residential Land</c:v>
                </c:pt>
                <c:pt idx="3">
                  <c:v>Warehouse</c:v>
                </c:pt>
                <c:pt idx="4">
                  <c:v>Duplex/Semi-detached</c:v>
                </c:pt>
                <c:pt idx="5">
                  <c:v>Townhouse</c:v>
                </c:pt>
                <c:pt idx="6">
                  <c:v>Villa</c:v>
                </c:pt>
                <c:pt idx="7">
                  <c:v>Unit</c:v>
                </c:pt>
                <c:pt idx="8">
                  <c:v>Apartment</c:v>
                </c:pt>
                <c:pt idx="9">
                  <c:v>Acreage</c:v>
                </c:pt>
                <c:pt idx="10">
                  <c:v>Lifestyle</c:v>
                </c:pt>
                <c:pt idx="11">
                  <c:v>Studio</c:v>
                </c:pt>
              </c:strCache>
            </c:strRef>
          </c:cat>
          <c:val>
            <c:numRef>
              <c:f>'NOT_INCL_type-avg_size'!$D$5:$D$17</c:f>
              <c:numCache>
                <c:formatCode>General</c:formatCode>
                <c:ptCount val="12"/>
                <c:pt idx="0">
                  <c:v>377.44</c:v>
                </c:pt>
                <c:pt idx="1">
                  <c:v>228.16261538461538</c:v>
                </c:pt>
                <c:pt idx="2">
                  <c:v>#N/A</c:v>
                </c:pt>
                <c:pt idx="3">
                  <c:v>#N/A</c:v>
                </c:pt>
                <c:pt idx="4">
                  <c:v>302.33333333333331</c:v>
                </c:pt>
                <c:pt idx="5">
                  <c:v>133.5</c:v>
                </c:pt>
                <c:pt idx="6">
                  <c:v>80</c:v>
                </c:pt>
                <c:pt idx="7">
                  <c:v>125.34848484848484</c:v>
                </c:pt>
                <c:pt idx="8">
                  <c:v>143.84676923076921</c:v>
                </c:pt>
                <c:pt idx="9">
                  <c:v>260</c:v>
                </c:pt>
                <c:pt idx="10">
                  <c:v>#N/A</c:v>
                </c:pt>
                <c:pt idx="11">
                  <c:v>53.5</c:v>
                </c:pt>
              </c:numCache>
            </c:numRef>
          </c:val>
          <c:extLst>
            <c:ext xmlns:c16="http://schemas.microsoft.com/office/drawing/2014/chart" uri="{C3380CC4-5D6E-409C-BE32-E72D297353CC}">
              <c16:uniqueId val="{00000002-7F06-438A-95D5-F9EC8A62D947}"/>
            </c:ext>
          </c:extLst>
        </c:ser>
        <c:dLbls>
          <c:showLegendKey val="0"/>
          <c:showVal val="0"/>
          <c:showCatName val="0"/>
          <c:showSerName val="0"/>
          <c:showPercent val="0"/>
          <c:showBubbleSize val="0"/>
        </c:dLbls>
        <c:gapWidth val="219"/>
        <c:axId val="1196661056"/>
        <c:axId val="1582923136"/>
      </c:barChart>
      <c:catAx>
        <c:axId val="11966610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923136"/>
        <c:crosses val="autoZero"/>
        <c:auto val="1"/>
        <c:lblAlgn val="ctr"/>
        <c:lblOffset val="100"/>
        <c:noMultiLvlLbl val="0"/>
      </c:catAx>
      <c:valAx>
        <c:axId val="158292313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66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[Austr_housing.xlsx]NOT_INCL_type-rooms!PivotTable2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Type-average count of rooms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'NOT_INCL_type-rooms'!$C$4</c:f>
              <c:strCache>
                <c:ptCount val="1"/>
                <c:pt idx="0">
                  <c:v>Average of parking_count</c:v>
                </c:pt>
              </c:strCache>
            </c:strRef>
          </c:tx>
          <c:spPr>
            <a:solidFill>
              <a:schemeClr val="accent1"/>
            </a:solidFill>
            <a:ln>
              <a:noFill/>
            </a:ln>
            <a:effectLst/>
          </c:spPr>
          <c:invertIfNegative val="0"/>
          <c:cat>
            <c:strRef>
              <c:f>'NOT_INCL_type-rooms'!$B$5:$B$17</c:f>
              <c:strCache>
                <c:ptCount val="12"/>
                <c:pt idx="0">
                  <c:v>Studio</c:v>
                </c:pt>
                <c:pt idx="1">
                  <c:v>Apartment</c:v>
                </c:pt>
                <c:pt idx="2">
                  <c:v>Unit</c:v>
                </c:pt>
                <c:pt idx="3">
                  <c:v>Townhouse</c:v>
                </c:pt>
                <c:pt idx="4">
                  <c:v>Block Of Units</c:v>
                </c:pt>
                <c:pt idx="5">
                  <c:v>Duplex/Semi-detached</c:v>
                </c:pt>
                <c:pt idx="6">
                  <c:v>Villa</c:v>
                </c:pt>
                <c:pt idx="7">
                  <c:v>Other</c:v>
                </c:pt>
                <c:pt idx="8">
                  <c:v>House</c:v>
                </c:pt>
                <c:pt idx="9">
                  <c:v>Lifestyle</c:v>
                </c:pt>
                <c:pt idx="10">
                  <c:v>Acreage</c:v>
                </c:pt>
                <c:pt idx="11">
                  <c:v>Warehouse</c:v>
                </c:pt>
              </c:strCache>
            </c:strRef>
          </c:cat>
          <c:val>
            <c:numRef>
              <c:f>'NOT_INCL_type-rooms'!$C$5:$C$17</c:f>
              <c:numCache>
                <c:formatCode>General</c:formatCode>
                <c:ptCount val="12"/>
                <c:pt idx="0">
                  <c:v>1</c:v>
                </c:pt>
                <c:pt idx="1">
                  <c:v>1.5</c:v>
                </c:pt>
                <c:pt idx="2">
                  <c:v>1.508695652173913</c:v>
                </c:pt>
                <c:pt idx="3">
                  <c:v>1.8421052631578947</c:v>
                </c:pt>
                <c:pt idx="4">
                  <c:v>2</c:v>
                </c:pt>
                <c:pt idx="5">
                  <c:v>2.1052631578947367</c:v>
                </c:pt>
                <c:pt idx="6">
                  <c:v>2.25</c:v>
                </c:pt>
                <c:pt idx="7">
                  <c:v>2.75</c:v>
                </c:pt>
                <c:pt idx="8">
                  <c:v>2.7755102040816326</c:v>
                </c:pt>
                <c:pt idx="9">
                  <c:v>4</c:v>
                </c:pt>
                <c:pt idx="10">
                  <c:v>4</c:v>
                </c:pt>
                <c:pt idx="11">
                  <c:v>8</c:v>
                </c:pt>
              </c:numCache>
            </c:numRef>
          </c:val>
          <c:extLst>
            <c:ext xmlns:c16="http://schemas.microsoft.com/office/drawing/2014/chart" uri="{C3380CC4-5D6E-409C-BE32-E72D297353CC}">
              <c16:uniqueId val="{00000000-E37D-4FCC-A110-FE659EE015C5}"/>
            </c:ext>
          </c:extLst>
        </c:ser>
        <c:ser>
          <c:idx val="1"/>
          <c:order val="1"/>
          <c:tx>
            <c:strRef>
              <c:f>'NOT_INCL_type-rooms'!$D$4</c:f>
              <c:strCache>
                <c:ptCount val="1"/>
                <c:pt idx="0">
                  <c:v>Average of bathroom_count</c:v>
                </c:pt>
              </c:strCache>
            </c:strRef>
          </c:tx>
          <c:spPr>
            <a:solidFill>
              <a:schemeClr val="accent2"/>
            </a:solidFill>
            <a:ln>
              <a:noFill/>
            </a:ln>
            <a:effectLst/>
          </c:spPr>
          <c:invertIfNegative val="0"/>
          <c:cat>
            <c:strRef>
              <c:f>'NOT_INCL_type-rooms'!$B$5:$B$17</c:f>
              <c:strCache>
                <c:ptCount val="12"/>
                <c:pt idx="0">
                  <c:v>Studio</c:v>
                </c:pt>
                <c:pt idx="1">
                  <c:v>Apartment</c:v>
                </c:pt>
                <c:pt idx="2">
                  <c:v>Unit</c:v>
                </c:pt>
                <c:pt idx="3">
                  <c:v>Townhouse</c:v>
                </c:pt>
                <c:pt idx="4">
                  <c:v>Block Of Units</c:v>
                </c:pt>
                <c:pt idx="5">
                  <c:v>Duplex/Semi-detached</c:v>
                </c:pt>
                <c:pt idx="6">
                  <c:v>Villa</c:v>
                </c:pt>
                <c:pt idx="7">
                  <c:v>Other</c:v>
                </c:pt>
                <c:pt idx="8">
                  <c:v>House</c:v>
                </c:pt>
                <c:pt idx="9">
                  <c:v>Lifestyle</c:v>
                </c:pt>
                <c:pt idx="10">
                  <c:v>Acreage</c:v>
                </c:pt>
                <c:pt idx="11">
                  <c:v>Warehouse</c:v>
                </c:pt>
              </c:strCache>
            </c:strRef>
          </c:cat>
          <c:val>
            <c:numRef>
              <c:f>'NOT_INCL_type-rooms'!$D$5:$D$17</c:f>
              <c:numCache>
                <c:formatCode>General</c:formatCode>
                <c:ptCount val="12"/>
                <c:pt idx="0">
                  <c:v>1</c:v>
                </c:pt>
                <c:pt idx="1">
                  <c:v>1.7264150943396226</c:v>
                </c:pt>
                <c:pt idx="2">
                  <c:v>1.4652173913043478</c:v>
                </c:pt>
                <c:pt idx="3">
                  <c:v>1.8157894736842106</c:v>
                </c:pt>
                <c:pt idx="4">
                  <c:v>2.6666666666666665</c:v>
                </c:pt>
                <c:pt idx="5">
                  <c:v>1.7894736842105263</c:v>
                </c:pt>
                <c:pt idx="6">
                  <c:v>1.5</c:v>
                </c:pt>
                <c:pt idx="7">
                  <c:v>1.5</c:v>
                </c:pt>
                <c:pt idx="8">
                  <c:v>1.870748299319728</c:v>
                </c:pt>
                <c:pt idx="9">
                  <c:v>2</c:v>
                </c:pt>
                <c:pt idx="10">
                  <c:v>2</c:v>
                </c:pt>
                <c:pt idx="11">
                  <c:v>1</c:v>
                </c:pt>
              </c:numCache>
            </c:numRef>
          </c:val>
          <c:extLst>
            <c:ext xmlns:c16="http://schemas.microsoft.com/office/drawing/2014/chart" uri="{C3380CC4-5D6E-409C-BE32-E72D297353CC}">
              <c16:uniqueId val="{00000001-E37D-4FCC-A110-FE659EE015C5}"/>
            </c:ext>
          </c:extLst>
        </c:ser>
        <c:ser>
          <c:idx val="2"/>
          <c:order val="2"/>
          <c:tx>
            <c:strRef>
              <c:f>'NOT_INCL_type-rooms'!$E$4</c:f>
              <c:strCache>
                <c:ptCount val="1"/>
                <c:pt idx="0">
                  <c:v>Average of bedroom_count</c:v>
                </c:pt>
              </c:strCache>
            </c:strRef>
          </c:tx>
          <c:spPr>
            <a:solidFill>
              <a:schemeClr val="accent3"/>
            </a:solidFill>
            <a:ln>
              <a:noFill/>
            </a:ln>
            <a:effectLst/>
          </c:spPr>
          <c:invertIfNegative val="0"/>
          <c:cat>
            <c:strRef>
              <c:f>'NOT_INCL_type-rooms'!$B$5:$B$17</c:f>
              <c:strCache>
                <c:ptCount val="12"/>
                <c:pt idx="0">
                  <c:v>Studio</c:v>
                </c:pt>
                <c:pt idx="1">
                  <c:v>Apartment</c:v>
                </c:pt>
                <c:pt idx="2">
                  <c:v>Unit</c:v>
                </c:pt>
                <c:pt idx="3">
                  <c:v>Townhouse</c:v>
                </c:pt>
                <c:pt idx="4">
                  <c:v>Block Of Units</c:v>
                </c:pt>
                <c:pt idx="5">
                  <c:v>Duplex/Semi-detached</c:v>
                </c:pt>
                <c:pt idx="6">
                  <c:v>Villa</c:v>
                </c:pt>
                <c:pt idx="7">
                  <c:v>Other</c:v>
                </c:pt>
                <c:pt idx="8">
                  <c:v>House</c:v>
                </c:pt>
                <c:pt idx="9">
                  <c:v>Lifestyle</c:v>
                </c:pt>
                <c:pt idx="10">
                  <c:v>Acreage</c:v>
                </c:pt>
                <c:pt idx="11">
                  <c:v>Warehouse</c:v>
                </c:pt>
              </c:strCache>
            </c:strRef>
          </c:cat>
          <c:val>
            <c:numRef>
              <c:f>'NOT_INCL_type-rooms'!$E$5:$E$17</c:f>
              <c:numCache>
                <c:formatCode>General</c:formatCode>
                <c:ptCount val="12"/>
                <c:pt idx="0">
                  <c:v>0.5</c:v>
                </c:pt>
                <c:pt idx="1">
                  <c:v>2.2216981132075473</c:v>
                </c:pt>
                <c:pt idx="2">
                  <c:v>1.991304347826087</c:v>
                </c:pt>
                <c:pt idx="3">
                  <c:v>2.763157894736842</c:v>
                </c:pt>
                <c:pt idx="4">
                  <c:v>4.666666666666667</c:v>
                </c:pt>
                <c:pt idx="5">
                  <c:v>3.1052631578947367</c:v>
                </c:pt>
                <c:pt idx="6">
                  <c:v>2.5</c:v>
                </c:pt>
                <c:pt idx="7">
                  <c:v>2</c:v>
                </c:pt>
                <c:pt idx="8">
                  <c:v>3.614512471655329</c:v>
                </c:pt>
                <c:pt idx="9">
                  <c:v>5</c:v>
                </c:pt>
                <c:pt idx="10">
                  <c:v>3.6666666666666665</c:v>
                </c:pt>
                <c:pt idx="11">
                  <c:v>0</c:v>
                </c:pt>
              </c:numCache>
            </c:numRef>
          </c:val>
          <c:extLst>
            <c:ext xmlns:c16="http://schemas.microsoft.com/office/drawing/2014/chart" uri="{C3380CC4-5D6E-409C-BE32-E72D297353CC}">
              <c16:uniqueId val="{00000002-E37D-4FCC-A110-FE659EE015C5}"/>
            </c:ext>
          </c:extLst>
        </c:ser>
        <c:dLbls>
          <c:showLegendKey val="0"/>
          <c:showVal val="0"/>
          <c:showCatName val="0"/>
          <c:showSerName val="0"/>
          <c:showPercent val="0"/>
          <c:showBubbleSize val="0"/>
        </c:dLbls>
        <c:gapWidth val="150"/>
        <c:axId val="1577462992"/>
        <c:axId val="1589786176"/>
      </c:barChart>
      <c:catAx>
        <c:axId val="15774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786176"/>
        <c:crosses val="autoZero"/>
        <c:auto val="1"/>
        <c:lblAlgn val="ctr"/>
        <c:lblOffset val="100"/>
        <c:noMultiLvlLbl val="0"/>
      </c:catAx>
      <c:valAx>
        <c:axId val="158978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46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[Austr_housing.xlsx]NOT_INCL_type-rooms!PivotTable3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'NOT_INCL_type-rooms'!$C$21</c:f>
              <c:strCache>
                <c:ptCount val="1"/>
                <c:pt idx="0">
                  <c:v>Max of parking_count</c:v>
                </c:pt>
              </c:strCache>
            </c:strRef>
          </c:tx>
          <c:spPr>
            <a:solidFill>
              <a:schemeClr val="accent1"/>
            </a:solidFill>
            <a:ln>
              <a:noFill/>
            </a:ln>
            <a:effectLst/>
          </c:spPr>
          <c:invertIfNegative val="0"/>
          <c:cat>
            <c:strRef>
              <c:f>'NOT_INCL_type-rooms'!$B$22:$B$34</c:f>
              <c:strCache>
                <c:ptCount val="12"/>
                <c:pt idx="0">
                  <c:v>Acreage</c:v>
                </c:pt>
                <c:pt idx="1">
                  <c:v>Apartment</c:v>
                </c:pt>
                <c:pt idx="2">
                  <c:v>Block Of Units</c:v>
                </c:pt>
                <c:pt idx="3">
                  <c:v>Duplex/Semi-detached</c:v>
                </c:pt>
                <c:pt idx="4">
                  <c:v>House</c:v>
                </c:pt>
                <c:pt idx="5">
                  <c:v>Lifestyle</c:v>
                </c:pt>
                <c:pt idx="6">
                  <c:v>Other</c:v>
                </c:pt>
                <c:pt idx="7">
                  <c:v>Studio</c:v>
                </c:pt>
                <c:pt idx="8">
                  <c:v>Townhouse</c:v>
                </c:pt>
                <c:pt idx="9">
                  <c:v>Unit</c:v>
                </c:pt>
                <c:pt idx="10">
                  <c:v>Villa</c:v>
                </c:pt>
                <c:pt idx="11">
                  <c:v>Warehouse</c:v>
                </c:pt>
              </c:strCache>
            </c:strRef>
          </c:cat>
          <c:val>
            <c:numRef>
              <c:f>'NOT_INCL_type-rooms'!$C$22:$C$34</c:f>
              <c:numCache>
                <c:formatCode>General</c:formatCode>
                <c:ptCount val="12"/>
                <c:pt idx="0">
                  <c:v>10</c:v>
                </c:pt>
                <c:pt idx="1">
                  <c:v>3</c:v>
                </c:pt>
                <c:pt idx="2">
                  <c:v>4</c:v>
                </c:pt>
                <c:pt idx="3">
                  <c:v>6</c:v>
                </c:pt>
                <c:pt idx="4">
                  <c:v>12</c:v>
                </c:pt>
                <c:pt idx="5">
                  <c:v>4</c:v>
                </c:pt>
                <c:pt idx="6">
                  <c:v>8</c:v>
                </c:pt>
                <c:pt idx="7">
                  <c:v>1</c:v>
                </c:pt>
                <c:pt idx="8">
                  <c:v>3</c:v>
                </c:pt>
                <c:pt idx="9">
                  <c:v>4</c:v>
                </c:pt>
                <c:pt idx="10">
                  <c:v>4</c:v>
                </c:pt>
                <c:pt idx="11">
                  <c:v>8</c:v>
                </c:pt>
              </c:numCache>
            </c:numRef>
          </c:val>
          <c:extLst>
            <c:ext xmlns:c16="http://schemas.microsoft.com/office/drawing/2014/chart" uri="{C3380CC4-5D6E-409C-BE32-E72D297353CC}">
              <c16:uniqueId val="{00000000-B496-45F2-9D1F-42087FB7D8F7}"/>
            </c:ext>
          </c:extLst>
        </c:ser>
        <c:ser>
          <c:idx val="1"/>
          <c:order val="1"/>
          <c:tx>
            <c:strRef>
              <c:f>'NOT_INCL_type-rooms'!$D$21</c:f>
              <c:strCache>
                <c:ptCount val="1"/>
                <c:pt idx="0">
                  <c:v>Max of bathroom_count</c:v>
                </c:pt>
              </c:strCache>
            </c:strRef>
          </c:tx>
          <c:spPr>
            <a:solidFill>
              <a:schemeClr val="accent2"/>
            </a:solidFill>
            <a:ln>
              <a:noFill/>
            </a:ln>
            <a:effectLst/>
          </c:spPr>
          <c:invertIfNegative val="0"/>
          <c:cat>
            <c:strRef>
              <c:f>'NOT_INCL_type-rooms'!$B$22:$B$34</c:f>
              <c:strCache>
                <c:ptCount val="12"/>
                <c:pt idx="0">
                  <c:v>Acreage</c:v>
                </c:pt>
                <c:pt idx="1">
                  <c:v>Apartment</c:v>
                </c:pt>
                <c:pt idx="2">
                  <c:v>Block Of Units</c:v>
                </c:pt>
                <c:pt idx="3">
                  <c:v>Duplex/Semi-detached</c:v>
                </c:pt>
                <c:pt idx="4">
                  <c:v>House</c:v>
                </c:pt>
                <c:pt idx="5">
                  <c:v>Lifestyle</c:v>
                </c:pt>
                <c:pt idx="6">
                  <c:v>Other</c:v>
                </c:pt>
                <c:pt idx="7">
                  <c:v>Studio</c:v>
                </c:pt>
                <c:pt idx="8">
                  <c:v>Townhouse</c:v>
                </c:pt>
                <c:pt idx="9">
                  <c:v>Unit</c:v>
                </c:pt>
                <c:pt idx="10">
                  <c:v>Villa</c:v>
                </c:pt>
                <c:pt idx="11">
                  <c:v>Warehouse</c:v>
                </c:pt>
              </c:strCache>
            </c:strRef>
          </c:cat>
          <c:val>
            <c:numRef>
              <c:f>'NOT_INCL_type-rooms'!$D$22:$D$34</c:f>
              <c:numCache>
                <c:formatCode>General</c:formatCode>
                <c:ptCount val="12"/>
                <c:pt idx="0">
                  <c:v>4</c:v>
                </c:pt>
                <c:pt idx="1">
                  <c:v>3</c:v>
                </c:pt>
                <c:pt idx="2">
                  <c:v>4</c:v>
                </c:pt>
                <c:pt idx="3">
                  <c:v>2</c:v>
                </c:pt>
                <c:pt idx="4">
                  <c:v>5</c:v>
                </c:pt>
                <c:pt idx="5">
                  <c:v>2</c:v>
                </c:pt>
                <c:pt idx="6">
                  <c:v>2</c:v>
                </c:pt>
                <c:pt idx="7">
                  <c:v>1</c:v>
                </c:pt>
                <c:pt idx="8">
                  <c:v>3</c:v>
                </c:pt>
                <c:pt idx="9">
                  <c:v>3</c:v>
                </c:pt>
                <c:pt idx="10">
                  <c:v>2</c:v>
                </c:pt>
                <c:pt idx="11">
                  <c:v>1</c:v>
                </c:pt>
              </c:numCache>
            </c:numRef>
          </c:val>
          <c:extLst>
            <c:ext xmlns:c16="http://schemas.microsoft.com/office/drawing/2014/chart" uri="{C3380CC4-5D6E-409C-BE32-E72D297353CC}">
              <c16:uniqueId val="{00000001-B496-45F2-9D1F-42087FB7D8F7}"/>
            </c:ext>
          </c:extLst>
        </c:ser>
        <c:ser>
          <c:idx val="2"/>
          <c:order val="2"/>
          <c:tx>
            <c:strRef>
              <c:f>'NOT_INCL_type-rooms'!$E$21</c:f>
              <c:strCache>
                <c:ptCount val="1"/>
                <c:pt idx="0">
                  <c:v>Max of bedroom_count</c:v>
                </c:pt>
              </c:strCache>
            </c:strRef>
          </c:tx>
          <c:spPr>
            <a:solidFill>
              <a:schemeClr val="accent3"/>
            </a:solidFill>
            <a:ln>
              <a:noFill/>
            </a:ln>
            <a:effectLst/>
          </c:spPr>
          <c:invertIfNegative val="0"/>
          <c:cat>
            <c:strRef>
              <c:f>'NOT_INCL_type-rooms'!$B$22:$B$34</c:f>
              <c:strCache>
                <c:ptCount val="12"/>
                <c:pt idx="0">
                  <c:v>Acreage</c:v>
                </c:pt>
                <c:pt idx="1">
                  <c:v>Apartment</c:v>
                </c:pt>
                <c:pt idx="2">
                  <c:v>Block Of Units</c:v>
                </c:pt>
                <c:pt idx="3">
                  <c:v>Duplex/Semi-detached</c:v>
                </c:pt>
                <c:pt idx="4">
                  <c:v>House</c:v>
                </c:pt>
                <c:pt idx="5">
                  <c:v>Lifestyle</c:v>
                </c:pt>
                <c:pt idx="6">
                  <c:v>Other</c:v>
                </c:pt>
                <c:pt idx="7">
                  <c:v>Studio</c:v>
                </c:pt>
                <c:pt idx="8">
                  <c:v>Townhouse</c:v>
                </c:pt>
                <c:pt idx="9">
                  <c:v>Unit</c:v>
                </c:pt>
                <c:pt idx="10">
                  <c:v>Villa</c:v>
                </c:pt>
                <c:pt idx="11">
                  <c:v>Warehouse</c:v>
                </c:pt>
              </c:strCache>
            </c:strRef>
          </c:cat>
          <c:val>
            <c:numRef>
              <c:f>'NOT_INCL_type-rooms'!$E$22:$E$34</c:f>
              <c:numCache>
                <c:formatCode>General</c:formatCode>
                <c:ptCount val="12"/>
                <c:pt idx="0">
                  <c:v>6</c:v>
                </c:pt>
                <c:pt idx="1">
                  <c:v>5</c:v>
                </c:pt>
                <c:pt idx="2">
                  <c:v>8</c:v>
                </c:pt>
                <c:pt idx="3">
                  <c:v>4</c:v>
                </c:pt>
                <c:pt idx="4">
                  <c:v>9</c:v>
                </c:pt>
                <c:pt idx="5">
                  <c:v>5</c:v>
                </c:pt>
                <c:pt idx="6">
                  <c:v>3</c:v>
                </c:pt>
                <c:pt idx="7">
                  <c:v>1</c:v>
                </c:pt>
                <c:pt idx="8">
                  <c:v>4</c:v>
                </c:pt>
                <c:pt idx="9">
                  <c:v>4</c:v>
                </c:pt>
                <c:pt idx="10">
                  <c:v>3</c:v>
                </c:pt>
                <c:pt idx="11">
                  <c:v>0</c:v>
                </c:pt>
              </c:numCache>
            </c:numRef>
          </c:val>
          <c:extLst>
            <c:ext xmlns:c16="http://schemas.microsoft.com/office/drawing/2014/chart" uri="{C3380CC4-5D6E-409C-BE32-E72D297353CC}">
              <c16:uniqueId val="{00000002-B496-45F2-9D1F-42087FB7D8F7}"/>
            </c:ext>
          </c:extLst>
        </c:ser>
        <c:dLbls>
          <c:showLegendKey val="0"/>
          <c:showVal val="0"/>
          <c:showCatName val="0"/>
          <c:showSerName val="0"/>
          <c:showPercent val="0"/>
          <c:showBubbleSize val="0"/>
        </c:dLbls>
        <c:gapWidth val="150"/>
        <c:axId val="2055424336"/>
        <c:axId val="1589790976"/>
      </c:barChart>
      <c:catAx>
        <c:axId val="2055424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790976"/>
        <c:crosses val="autoZero"/>
        <c:auto val="1"/>
        <c:lblAlgn val="ctr"/>
        <c:lblOffset val="100"/>
        <c:noMultiLvlLbl val="0"/>
      </c:catAx>
      <c:valAx>
        <c:axId val="158979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42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boxWhisker" uniqueId="{00000005-AFAF-478E-9A1F-EE6635FCAECB}">
          <cx:tx>
            <cx:txData>
              <cx:f>_xlchart.v1.1</cx:f>
              <cx:v>prices</cx:v>
            </cx:txData>
          </cx:tx>
          <cx:spPr>
            <a:solidFill>
              <a:schemeClr val="accent1">
                <a:lumMod val="20000"/>
                <a:lumOff val="80000"/>
              </a:schemeClr>
            </a:solidFill>
            <a:ln w="12700" cap="flat">
              <a:solidFill>
                <a:schemeClr val="accent1">
                  <a:lumMod val="75000"/>
                </a:schemeClr>
              </a:solidFill>
              <a:round/>
            </a:ln>
          </cx:spPr>
          <cx:dataId val="0"/>
          <cx:layoutPr>
            <cx:visibility meanLine="0" meanMarker="1" nonoutliers="0" outliers="1"/>
            <cx:statistics quartileMethod="exclusive"/>
          </cx:layoutPr>
        </cx:series>
      </cx:plotAreaRegion>
      <cx:axis id="0">
        <cx:catScaling gapWidth="1.02999997"/>
        <cx:tickLabels/>
        <cx:txPr>
          <a:bodyPr spcFirstLastPara="1" vertOverflow="ellipsis" horzOverflow="overflow" wrap="square" lIns="0" tIns="0" rIns="0" bIns="0" anchor="ctr" anchorCtr="1"/>
          <a:lstStyle/>
          <a:p>
            <a:pPr algn="ctr" rtl="0">
              <a:defRPr sz="1100"/>
            </a:pPr>
            <a:endParaRPr lang="en-US" sz="1100" b="0" i="0" u="none" strike="noStrike" baseline="0">
              <a:solidFill>
                <a:sysClr val="windowText" lastClr="000000">
                  <a:lumMod val="65000"/>
                  <a:lumOff val="35000"/>
                </a:sysClr>
              </a:solidFill>
              <a:latin typeface="Calibri" panose="020F0502020204030204"/>
            </a:endParaRPr>
          </a:p>
        </cx:txPr>
      </cx:axis>
      <cx:axis id="1">
        <cx:valScaling/>
        <cx:units unit="thousands">
          <cx:unitsLabel/>
        </cx:units>
        <cx:majorGridlines/>
        <cx:tickLabels/>
        <cx:txPr>
          <a:bodyPr spcFirstLastPara="1" vertOverflow="ellipsis" horzOverflow="overflow" wrap="square" lIns="0" tIns="0" rIns="0" bIns="0" anchor="ctr" anchorCtr="1"/>
          <a:lstStyle/>
          <a:p>
            <a:pPr algn="ctr" rtl="0">
              <a:defRPr sz="1050"/>
            </a:pPr>
            <a:endParaRPr lang="en-US" sz="105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Type-price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Type-price distribution</a:t>
          </a:r>
        </a:p>
      </cx:txPr>
    </cx:title>
    <cx:plotArea>
      <cx:plotAreaRegion>
        <cx:series layoutId="boxWhisker" uniqueId="{00000005-AFAF-478E-9A1F-EE6635FCAECB}">
          <cx:tx>
            <cx:txData>
              <cx:f>_xlchart.v1.4</cx:f>
              <cx:v>prices</cx:v>
            </cx:txData>
          </cx:tx>
          <cx:spPr>
            <a:solidFill>
              <a:schemeClr val="accent1">
                <a:lumMod val="20000"/>
                <a:lumOff val="80000"/>
              </a:schemeClr>
            </a:solidFill>
            <a:ln w="12700" cap="flat">
              <a:solidFill>
                <a:schemeClr val="accent1"/>
              </a:solidFill>
              <a:round/>
            </a:ln>
          </cx:spPr>
          <cx:dataId val="0"/>
          <cx:layoutPr>
            <cx:visibility meanLine="1" meanMarker="1" nonoutliers="0" outliers="1"/>
            <cx:statistics quartileMethod="exclusive"/>
          </cx:layoutPr>
        </cx:series>
      </cx:plotAreaRegion>
      <cx:axis id="0">
        <cx:catScaling gapWidth="1.02999997"/>
        <cx:tickLabels/>
      </cx:axis>
      <cx:axis id="1">
        <cx:valScaling/>
        <cx:units unit="thousands"/>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Summary!A1"/><Relationship Id="rId3" Type="http://schemas.openxmlformats.org/officeDocument/2006/relationships/image" Target="../media/image2.jpeg"/><Relationship Id="rId7" Type="http://schemas.openxmlformats.org/officeDocument/2006/relationships/hyperlink" Target="#'Intermid+formulas'!A1"/><Relationship Id="rId12"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hyperlink" Target="#Raw_dataset!A1"/><Relationship Id="rId6" Type="http://schemas.openxmlformats.org/officeDocument/2006/relationships/image" Target="../media/image4.svg"/><Relationship Id="rId11" Type="http://schemas.openxmlformats.org/officeDocument/2006/relationships/hyperlink" Target="#Dashboard!A1"/><Relationship Id="rId5" Type="http://schemas.openxmlformats.org/officeDocument/2006/relationships/image" Target="../media/image3.png"/><Relationship Id="rId10" Type="http://schemas.openxmlformats.org/officeDocument/2006/relationships/image" Target="../media/image6.png"/><Relationship Id="rId4" Type="http://schemas.openxmlformats.org/officeDocument/2006/relationships/hyperlink" Target="#Relation_tbls!A1"/><Relationship Id="rId9" Type="http://schemas.openxmlformats.org/officeDocument/2006/relationships/hyperlink" Target="#Cleaned!A1"/><Relationship Id="rId1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hyperlink" Target="#Cleaned!A1"/><Relationship Id="rId13" Type="http://schemas.openxmlformats.org/officeDocument/2006/relationships/image" Target="../media/image12.png"/><Relationship Id="rId3" Type="http://schemas.openxmlformats.org/officeDocument/2006/relationships/hyperlink" Target="#Relation_tbls!A1"/><Relationship Id="rId7" Type="http://schemas.openxmlformats.org/officeDocument/2006/relationships/image" Target="../media/image9.png"/><Relationship Id="rId12" Type="http://schemas.openxmlformats.org/officeDocument/2006/relationships/hyperlink" Target="#Summary!A1"/><Relationship Id="rId2" Type="http://schemas.openxmlformats.org/officeDocument/2006/relationships/image" Target="../media/image1.png"/><Relationship Id="rId1" Type="http://schemas.openxmlformats.org/officeDocument/2006/relationships/hyperlink" Target="#Raw_dataset!A1"/><Relationship Id="rId6" Type="http://schemas.openxmlformats.org/officeDocument/2006/relationships/hyperlink" Target="#'Intermid+formulas'!A1"/><Relationship Id="rId11" Type="http://schemas.openxmlformats.org/officeDocument/2006/relationships/image" Target="../media/image11.png"/><Relationship Id="rId5" Type="http://schemas.openxmlformats.org/officeDocument/2006/relationships/image" Target="../media/image4.svg"/><Relationship Id="rId10" Type="http://schemas.openxmlformats.org/officeDocument/2006/relationships/hyperlink" Target="#Dashboard!A1"/><Relationship Id="rId4" Type="http://schemas.openxmlformats.org/officeDocument/2006/relationships/image" Target="../media/image3.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hyperlink" Target="#Cleaned!A1"/><Relationship Id="rId13" Type="http://schemas.openxmlformats.org/officeDocument/2006/relationships/image" Target="../media/image12.png"/><Relationship Id="rId3" Type="http://schemas.openxmlformats.org/officeDocument/2006/relationships/hyperlink" Target="#Relation_tbls!A1"/><Relationship Id="rId7" Type="http://schemas.openxmlformats.org/officeDocument/2006/relationships/image" Target="../media/image9.png"/><Relationship Id="rId12" Type="http://schemas.openxmlformats.org/officeDocument/2006/relationships/hyperlink" Target="#Summary!A1"/><Relationship Id="rId2" Type="http://schemas.openxmlformats.org/officeDocument/2006/relationships/image" Target="../media/image13.png"/><Relationship Id="rId1" Type="http://schemas.openxmlformats.org/officeDocument/2006/relationships/hyperlink" Target="#Raw_dataset!A1"/><Relationship Id="rId6" Type="http://schemas.openxmlformats.org/officeDocument/2006/relationships/hyperlink" Target="#'Intermid+formulas'!A1"/><Relationship Id="rId11" Type="http://schemas.openxmlformats.org/officeDocument/2006/relationships/image" Target="../media/image14.png"/><Relationship Id="rId5" Type="http://schemas.openxmlformats.org/officeDocument/2006/relationships/image" Target="../media/image4.svg"/><Relationship Id="rId10" Type="http://schemas.openxmlformats.org/officeDocument/2006/relationships/hyperlink" Target="#Dashboard!A1"/><Relationship Id="rId4" Type="http://schemas.openxmlformats.org/officeDocument/2006/relationships/image" Target="../media/image3.png"/><Relationship Id="rId9"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hyperlink" Target="#Cleaned!A1"/><Relationship Id="rId13" Type="http://schemas.openxmlformats.org/officeDocument/2006/relationships/image" Target="../media/image12.png"/><Relationship Id="rId3" Type="http://schemas.openxmlformats.org/officeDocument/2006/relationships/hyperlink" Target="#Relation_tbls!A1"/><Relationship Id="rId7" Type="http://schemas.openxmlformats.org/officeDocument/2006/relationships/image" Target="../media/image16.png"/><Relationship Id="rId12" Type="http://schemas.openxmlformats.org/officeDocument/2006/relationships/hyperlink" Target="#Summary!A1"/><Relationship Id="rId2" Type="http://schemas.openxmlformats.org/officeDocument/2006/relationships/image" Target="../media/image15.png"/><Relationship Id="rId1" Type="http://schemas.openxmlformats.org/officeDocument/2006/relationships/hyperlink" Target="#Raw_dataset!A1"/><Relationship Id="rId6" Type="http://schemas.openxmlformats.org/officeDocument/2006/relationships/hyperlink" Target="#'Intermid+formulas'!A1"/><Relationship Id="rId11" Type="http://schemas.openxmlformats.org/officeDocument/2006/relationships/image" Target="../media/image17.png"/><Relationship Id="rId5" Type="http://schemas.openxmlformats.org/officeDocument/2006/relationships/image" Target="../media/image4.svg"/><Relationship Id="rId10" Type="http://schemas.openxmlformats.org/officeDocument/2006/relationships/hyperlink" Target="#Dashboard!A1"/><Relationship Id="rId4" Type="http://schemas.openxmlformats.org/officeDocument/2006/relationships/image" Target="../media/image3.png"/><Relationship Id="rId9"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hyperlink" Target="#Relation_tbls!A1"/><Relationship Id="rId13" Type="http://schemas.openxmlformats.org/officeDocument/2006/relationships/hyperlink" Target="#Cleaned!A1"/><Relationship Id="rId18" Type="http://schemas.openxmlformats.org/officeDocument/2006/relationships/image" Target="../media/image12.png"/><Relationship Id="rId3" Type="http://schemas.openxmlformats.org/officeDocument/2006/relationships/chart" Target="../charts/chart3.xml"/><Relationship Id="rId7" Type="http://schemas.openxmlformats.org/officeDocument/2006/relationships/image" Target="../media/image15.png"/><Relationship Id="rId12" Type="http://schemas.openxmlformats.org/officeDocument/2006/relationships/image" Target="../media/image16.png"/><Relationship Id="rId17" Type="http://schemas.openxmlformats.org/officeDocument/2006/relationships/hyperlink" Target="#Summary!A1"/><Relationship Id="rId2" Type="http://schemas.openxmlformats.org/officeDocument/2006/relationships/chart" Target="../charts/chart2.xml"/><Relationship Id="rId16" Type="http://schemas.openxmlformats.org/officeDocument/2006/relationships/chart" Target="../charts/chart5.xml"/><Relationship Id="rId1" Type="http://schemas.openxmlformats.org/officeDocument/2006/relationships/chart" Target="../charts/chart1.xml"/><Relationship Id="rId6" Type="http://schemas.openxmlformats.org/officeDocument/2006/relationships/hyperlink" Target="#Raw_dataset!A1"/><Relationship Id="rId11" Type="http://schemas.openxmlformats.org/officeDocument/2006/relationships/hyperlink" Target="#'Intermid+formulas'!A1"/><Relationship Id="rId5" Type="http://schemas.openxmlformats.org/officeDocument/2006/relationships/chart" Target="../charts/chart4.xml"/><Relationship Id="rId15" Type="http://schemas.openxmlformats.org/officeDocument/2006/relationships/image" Target="../media/image19.png"/><Relationship Id="rId10" Type="http://schemas.openxmlformats.org/officeDocument/2006/relationships/image" Target="../media/image4.svg"/><Relationship Id="rId19" Type="http://schemas.openxmlformats.org/officeDocument/2006/relationships/image" Target="../media/image20.jpeg"/><Relationship Id="rId4" Type="http://schemas.microsoft.com/office/2014/relationships/chartEx" Target="../charts/chartEx1.xml"/><Relationship Id="rId9" Type="http://schemas.openxmlformats.org/officeDocument/2006/relationships/image" Target="../media/image3.png"/><Relationship Id="rId1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8" Type="http://schemas.openxmlformats.org/officeDocument/2006/relationships/hyperlink" Target="#Cleaned!A1"/><Relationship Id="rId3" Type="http://schemas.openxmlformats.org/officeDocument/2006/relationships/hyperlink" Target="#Relation_tbls!A1"/><Relationship Id="rId7" Type="http://schemas.openxmlformats.org/officeDocument/2006/relationships/image" Target="../media/image9.png"/><Relationship Id="rId12"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hyperlink" Target="#Raw_dataset!A1"/><Relationship Id="rId6" Type="http://schemas.openxmlformats.org/officeDocument/2006/relationships/hyperlink" Target="#'Intermid+formulas'!A1"/><Relationship Id="rId11" Type="http://schemas.openxmlformats.org/officeDocument/2006/relationships/image" Target="../media/image14.png"/><Relationship Id="rId5" Type="http://schemas.openxmlformats.org/officeDocument/2006/relationships/image" Target="../media/image4.svg"/><Relationship Id="rId10" Type="http://schemas.openxmlformats.org/officeDocument/2006/relationships/hyperlink" Target="#Dashboard!A1"/><Relationship Id="rId4" Type="http://schemas.openxmlformats.org/officeDocument/2006/relationships/image" Target="../media/image3.png"/><Relationship Id="rId9"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7.xml"/><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absolute">
    <xdr:from>
      <xdr:col>0</xdr:col>
      <xdr:colOff>609599</xdr:colOff>
      <xdr:row>1</xdr:row>
      <xdr:rowOff>19050</xdr:rowOff>
    </xdr:from>
    <xdr:to>
      <xdr:col>11</xdr:col>
      <xdr:colOff>600074</xdr:colOff>
      <xdr:row>9</xdr:row>
      <xdr:rowOff>180975</xdr:rowOff>
    </xdr:to>
    <xdr:sp macro="" textlink="">
      <xdr:nvSpPr>
        <xdr:cNvPr id="2" name="Rectangle 1">
          <a:extLst>
            <a:ext uri="{FF2B5EF4-FFF2-40B4-BE49-F238E27FC236}">
              <a16:creationId xmlns:a16="http://schemas.microsoft.com/office/drawing/2014/main" id="{7D35C54F-144D-B105-7E16-9321B45EB78D}"/>
            </a:ext>
          </a:extLst>
        </xdr:cNvPr>
        <xdr:cNvSpPr/>
      </xdr:nvSpPr>
      <xdr:spPr>
        <a:xfrm>
          <a:off x="609599" y="209550"/>
          <a:ext cx="6696075" cy="168592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ysClr val="windowText" lastClr="000000"/>
              </a:solidFill>
            </a:rPr>
            <a:t>Dataset retrieved from: </a:t>
          </a:r>
        </a:p>
        <a:p>
          <a:pPr algn="l"/>
          <a:r>
            <a:rPr lang="en-GB" sz="1600" b="0">
              <a:solidFill>
                <a:sysClr val="windowText" lastClr="000000"/>
              </a:solidFill>
            </a:rPr>
            <a:t>https://www.kaggle.com/datasets/thedevastator/australian-housing-data-1000-properties-sampled</a:t>
          </a:r>
        </a:p>
        <a:p>
          <a:pPr algn="l"/>
          <a:endParaRPr lang="en-GB" sz="1600" b="0">
            <a:solidFill>
              <a:sysClr val="windowText" lastClr="000000"/>
            </a:solidFill>
          </a:endParaRPr>
        </a:p>
        <a:p>
          <a:pPr algn="l"/>
          <a:r>
            <a:rPr lang="en-GB" sz="1600" b="1">
              <a:solidFill>
                <a:sysClr val="windowText" lastClr="000000"/>
              </a:solidFill>
            </a:rPr>
            <a:t>The original author: </a:t>
          </a:r>
        </a:p>
        <a:p>
          <a:pPr algn="l"/>
          <a:r>
            <a:rPr lang="en-GB" sz="1600" b="0">
              <a:solidFill>
                <a:sysClr val="windowText" lastClr="000000"/>
              </a:solidFill>
            </a:rPr>
            <a:t>https://data.world/xfu022</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3753970</xdr:colOff>
      <xdr:row>0</xdr:row>
      <xdr:rowOff>1</xdr:rowOff>
    </xdr:from>
    <xdr:to>
      <xdr:col>4</xdr:col>
      <xdr:colOff>974912</xdr:colOff>
      <xdr:row>4</xdr:row>
      <xdr:rowOff>0</xdr:rowOff>
    </xdr:to>
    <xdr:grpSp>
      <xdr:nvGrpSpPr>
        <xdr:cNvPr id="11" name="Group 10">
          <a:hlinkClick xmlns:r="http://schemas.openxmlformats.org/officeDocument/2006/relationships" r:id="rId1"/>
          <a:extLst>
            <a:ext uri="{FF2B5EF4-FFF2-40B4-BE49-F238E27FC236}">
              <a16:creationId xmlns:a16="http://schemas.microsoft.com/office/drawing/2014/main" id="{0A9D9D46-4998-7158-E2E4-A85883AD1AAD}"/>
            </a:ext>
          </a:extLst>
        </xdr:cNvPr>
        <xdr:cNvGrpSpPr/>
      </xdr:nvGrpSpPr>
      <xdr:grpSpPr>
        <a:xfrm>
          <a:off x="6876053" y="1"/>
          <a:ext cx="978026" cy="1142999"/>
          <a:chOff x="1703293" y="11206"/>
          <a:chExt cx="974913" cy="1086970"/>
        </a:xfrm>
      </xdr:grpSpPr>
      <xdr:sp macro="" textlink="">
        <xdr:nvSpPr>
          <xdr:cNvPr id="7" name="Rectangle: Single Corner Snipped 6">
            <a:extLst>
              <a:ext uri="{FF2B5EF4-FFF2-40B4-BE49-F238E27FC236}">
                <a16:creationId xmlns:a16="http://schemas.microsoft.com/office/drawing/2014/main" id="{4AA62775-E2E9-61F8-D2F5-58FB2920BE6A}"/>
              </a:ext>
            </a:extLst>
          </xdr:cNvPr>
          <xdr:cNvSpPr/>
        </xdr:nvSpPr>
        <xdr:spPr>
          <a:xfrm>
            <a:off x="1703293" y="11206"/>
            <a:ext cx="974913" cy="1086970"/>
          </a:xfrm>
          <a:prstGeom prst="snip1Rect">
            <a:avLst>
              <a:gd name="adj" fmla="val 29330"/>
            </a:avLst>
          </a:prstGeom>
          <a:solidFill>
            <a:schemeClr val="bg1"/>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accent1">
                      <a:lumMod val="50000"/>
                    </a:schemeClr>
                  </a:solidFill>
                </a:ln>
                <a:solidFill>
                  <a:schemeClr val="accent1">
                    <a:lumMod val="50000"/>
                  </a:schemeClr>
                </a:solidFill>
              </a:rPr>
              <a:t>Raw dataset</a:t>
            </a:r>
          </a:p>
        </xdr:txBody>
      </xdr:sp>
      <xdr:pic>
        <xdr:nvPicPr>
          <xdr:cNvPr id="5" name="Picture 4">
            <a:extLst>
              <a:ext uri="{FF2B5EF4-FFF2-40B4-BE49-F238E27FC236}">
                <a16:creationId xmlns:a16="http://schemas.microsoft.com/office/drawing/2014/main" id="{372C4E5F-AA4E-A7C3-8D7A-94C8B6AE32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3793" y="56030"/>
            <a:ext cx="627530" cy="625603"/>
          </a:xfrm>
          <a:prstGeom prst="rect">
            <a:avLst/>
          </a:prstGeom>
        </xdr:spPr>
      </xdr:pic>
    </xdr:grpSp>
    <xdr:clientData/>
  </xdr:twoCellAnchor>
  <xdr:twoCellAnchor editAs="absolute">
    <xdr:from>
      <xdr:col>0</xdr:col>
      <xdr:colOff>56029</xdr:colOff>
      <xdr:row>0</xdr:row>
      <xdr:rowOff>257733</xdr:rowOff>
    </xdr:from>
    <xdr:to>
      <xdr:col>1</xdr:col>
      <xdr:colOff>1086972</xdr:colOff>
      <xdr:row>3</xdr:row>
      <xdr:rowOff>112058</xdr:rowOff>
    </xdr:to>
    <xdr:pic>
      <xdr:nvPicPr>
        <xdr:cNvPr id="10" name="Picture 9">
          <a:extLst>
            <a:ext uri="{FF2B5EF4-FFF2-40B4-BE49-F238E27FC236}">
              <a16:creationId xmlns:a16="http://schemas.microsoft.com/office/drawing/2014/main" id="{0C5BEC35-5309-12A8-8DDE-34B503FEC3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29" y="257733"/>
          <a:ext cx="1434355" cy="717178"/>
        </a:xfrm>
        <a:prstGeom prst="rect">
          <a:avLst/>
        </a:prstGeom>
      </xdr:spPr>
    </xdr:pic>
    <xdr:clientData/>
  </xdr:twoCellAnchor>
  <xdr:twoCellAnchor editAs="absolute">
    <xdr:from>
      <xdr:col>8</xdr:col>
      <xdr:colOff>123263</xdr:colOff>
      <xdr:row>0</xdr:row>
      <xdr:rowOff>0</xdr:rowOff>
    </xdr:from>
    <xdr:to>
      <xdr:col>9</xdr:col>
      <xdr:colOff>0</xdr:colOff>
      <xdr:row>3</xdr:row>
      <xdr:rowOff>291352</xdr:rowOff>
    </xdr:to>
    <xdr:grpSp>
      <xdr:nvGrpSpPr>
        <xdr:cNvPr id="23" name="Group 22">
          <a:hlinkClick xmlns:r="http://schemas.openxmlformats.org/officeDocument/2006/relationships" r:id="rId4"/>
          <a:extLst>
            <a:ext uri="{FF2B5EF4-FFF2-40B4-BE49-F238E27FC236}">
              <a16:creationId xmlns:a16="http://schemas.microsoft.com/office/drawing/2014/main" id="{95B9D358-7C35-7E4F-D9F4-A9E2160ECE67}"/>
            </a:ext>
          </a:extLst>
        </xdr:cNvPr>
        <xdr:cNvGrpSpPr/>
      </xdr:nvGrpSpPr>
      <xdr:grpSpPr>
        <a:xfrm>
          <a:off x="11034680" y="0"/>
          <a:ext cx="1114987" cy="1139077"/>
          <a:chOff x="11026587" y="0"/>
          <a:chExt cx="1120589" cy="1154205"/>
        </a:xfrm>
      </xdr:grpSpPr>
      <xdr:sp macro="" textlink="">
        <xdr:nvSpPr>
          <xdr:cNvPr id="13" name="Rectangle: Single Corner Snipped 12">
            <a:extLst>
              <a:ext uri="{FF2B5EF4-FFF2-40B4-BE49-F238E27FC236}">
                <a16:creationId xmlns:a16="http://schemas.microsoft.com/office/drawing/2014/main" id="{F8983556-1094-530C-6B01-C1660884E903}"/>
              </a:ext>
            </a:extLst>
          </xdr:cNvPr>
          <xdr:cNvSpPr/>
        </xdr:nvSpPr>
        <xdr:spPr>
          <a:xfrm>
            <a:off x="11026587" y="0"/>
            <a:ext cx="1120589" cy="1154205"/>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Relational tables</a:t>
            </a:r>
          </a:p>
        </xdr:txBody>
      </xdr:sp>
      <xdr:pic>
        <xdr:nvPicPr>
          <xdr:cNvPr id="16" name="Graphic 15">
            <a:extLst>
              <a:ext uri="{FF2B5EF4-FFF2-40B4-BE49-F238E27FC236}">
                <a16:creationId xmlns:a16="http://schemas.microsoft.com/office/drawing/2014/main" id="{C7526348-60B7-FA5A-AF65-42C4E30F5858}"/>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l="4263" t="6589" r="3488" b="6589"/>
          <a:stretch/>
        </xdr:blipFill>
        <xdr:spPr>
          <a:xfrm>
            <a:off x="11205882" y="36912"/>
            <a:ext cx="627530" cy="590617"/>
          </a:xfrm>
          <a:prstGeom prst="rect">
            <a:avLst/>
          </a:prstGeom>
        </xdr:spPr>
      </xdr:pic>
    </xdr:grpSp>
    <xdr:clientData/>
  </xdr:twoCellAnchor>
  <xdr:twoCellAnchor editAs="absolute">
    <xdr:from>
      <xdr:col>4</xdr:col>
      <xdr:colOff>1355911</xdr:colOff>
      <xdr:row>0</xdr:row>
      <xdr:rowOff>1</xdr:rowOff>
    </xdr:from>
    <xdr:to>
      <xdr:col>6</xdr:col>
      <xdr:colOff>190500</xdr:colOff>
      <xdr:row>3</xdr:row>
      <xdr:rowOff>281421</xdr:rowOff>
    </xdr:to>
    <xdr:grpSp>
      <xdr:nvGrpSpPr>
        <xdr:cNvPr id="19" name="Group 18">
          <a:hlinkClick xmlns:r="http://schemas.openxmlformats.org/officeDocument/2006/relationships" r:id="rId7"/>
          <a:extLst>
            <a:ext uri="{FF2B5EF4-FFF2-40B4-BE49-F238E27FC236}">
              <a16:creationId xmlns:a16="http://schemas.microsoft.com/office/drawing/2014/main" id="{D3CE5B05-D77F-112D-F394-DADCA7EB22E3}"/>
            </a:ext>
          </a:extLst>
        </xdr:cNvPr>
        <xdr:cNvGrpSpPr/>
      </xdr:nvGrpSpPr>
      <xdr:grpSpPr>
        <a:xfrm>
          <a:off x="8235078" y="1"/>
          <a:ext cx="1152339" cy="1138670"/>
          <a:chOff x="8225117" y="1"/>
          <a:chExt cx="1154207" cy="1153793"/>
        </a:xfrm>
      </xdr:grpSpPr>
      <xdr:sp macro="" textlink="">
        <xdr:nvSpPr>
          <xdr:cNvPr id="8" name="Rectangle: Single Corner Snipped 7">
            <a:extLst>
              <a:ext uri="{FF2B5EF4-FFF2-40B4-BE49-F238E27FC236}">
                <a16:creationId xmlns:a16="http://schemas.microsoft.com/office/drawing/2014/main" id="{7D97CA99-67FB-3E24-0C50-716A33FF9864}"/>
              </a:ext>
            </a:extLst>
          </xdr:cNvPr>
          <xdr:cNvSpPr/>
        </xdr:nvSpPr>
        <xdr:spPr>
          <a:xfrm>
            <a:off x="8225117" y="1"/>
            <a:ext cx="1154207" cy="1153793"/>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Data processing</a:t>
            </a:r>
          </a:p>
        </xdr:txBody>
      </xdr:sp>
      <xdr:pic>
        <xdr:nvPicPr>
          <xdr:cNvPr id="18" name="Picture 17">
            <a:extLst>
              <a:ext uri="{FF2B5EF4-FFF2-40B4-BE49-F238E27FC236}">
                <a16:creationId xmlns:a16="http://schemas.microsoft.com/office/drawing/2014/main" id="{DD9E6CCE-5F72-39BF-37B2-B87912805C0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550091" y="56029"/>
            <a:ext cx="661144" cy="661144"/>
          </a:xfrm>
          <a:prstGeom prst="rect">
            <a:avLst/>
          </a:prstGeom>
        </xdr:spPr>
      </xdr:pic>
    </xdr:grpSp>
    <xdr:clientData/>
  </xdr:twoCellAnchor>
  <xdr:twoCellAnchor editAs="absolute">
    <xdr:from>
      <xdr:col>6</xdr:col>
      <xdr:colOff>560293</xdr:colOff>
      <xdr:row>0</xdr:row>
      <xdr:rowOff>0</xdr:rowOff>
    </xdr:from>
    <xdr:to>
      <xdr:col>7</xdr:col>
      <xdr:colOff>728383</xdr:colOff>
      <xdr:row>3</xdr:row>
      <xdr:rowOff>291352</xdr:rowOff>
    </xdr:to>
    <xdr:grpSp>
      <xdr:nvGrpSpPr>
        <xdr:cNvPr id="22" name="Group 21">
          <a:hlinkClick xmlns:r="http://schemas.openxmlformats.org/officeDocument/2006/relationships" r:id="rId9"/>
          <a:extLst>
            <a:ext uri="{FF2B5EF4-FFF2-40B4-BE49-F238E27FC236}">
              <a16:creationId xmlns:a16="http://schemas.microsoft.com/office/drawing/2014/main" id="{955D910D-976F-30F2-ACFA-7FA4E7414080}"/>
            </a:ext>
          </a:extLst>
        </xdr:cNvPr>
        <xdr:cNvGrpSpPr/>
      </xdr:nvGrpSpPr>
      <xdr:grpSpPr>
        <a:xfrm>
          <a:off x="9757210" y="0"/>
          <a:ext cx="940673" cy="1139077"/>
          <a:chOff x="9749117" y="0"/>
          <a:chExt cx="941295" cy="1154205"/>
        </a:xfrm>
      </xdr:grpSpPr>
      <xdr:sp macro="" textlink="">
        <xdr:nvSpPr>
          <xdr:cNvPr id="12" name="Rectangle: Single Corner Snipped 11">
            <a:extLst>
              <a:ext uri="{FF2B5EF4-FFF2-40B4-BE49-F238E27FC236}">
                <a16:creationId xmlns:a16="http://schemas.microsoft.com/office/drawing/2014/main" id="{48175C90-57A4-B4DA-3C34-3A3C203754C5}"/>
              </a:ext>
            </a:extLst>
          </xdr:cNvPr>
          <xdr:cNvSpPr/>
        </xdr:nvSpPr>
        <xdr:spPr>
          <a:xfrm>
            <a:off x="9749117" y="0"/>
            <a:ext cx="941295" cy="1154205"/>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Cleaned dataset</a:t>
            </a:r>
          </a:p>
        </xdr:txBody>
      </xdr:sp>
      <xdr:pic>
        <xdr:nvPicPr>
          <xdr:cNvPr id="21" name="Picture 20">
            <a:extLst>
              <a:ext uri="{FF2B5EF4-FFF2-40B4-BE49-F238E27FC236}">
                <a16:creationId xmlns:a16="http://schemas.microsoft.com/office/drawing/2014/main" id="{52F1E238-D391-2592-BBEB-10DB25373C6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94794" y="0"/>
            <a:ext cx="672354" cy="672354"/>
          </a:xfrm>
          <a:prstGeom prst="rect">
            <a:avLst/>
          </a:prstGeom>
        </xdr:spPr>
      </xdr:pic>
    </xdr:grpSp>
    <xdr:clientData/>
  </xdr:twoCellAnchor>
  <xdr:twoCellAnchor editAs="absolute">
    <xdr:from>
      <xdr:col>9</xdr:col>
      <xdr:colOff>358587</xdr:colOff>
      <xdr:row>0</xdr:row>
      <xdr:rowOff>0</xdr:rowOff>
    </xdr:from>
    <xdr:to>
      <xdr:col>9</xdr:col>
      <xdr:colOff>1580029</xdr:colOff>
      <xdr:row>3</xdr:row>
      <xdr:rowOff>281827</xdr:rowOff>
    </xdr:to>
    <xdr:grpSp>
      <xdr:nvGrpSpPr>
        <xdr:cNvPr id="26" name="Group 25">
          <a:hlinkClick xmlns:r="http://schemas.openxmlformats.org/officeDocument/2006/relationships" r:id="rId11"/>
          <a:extLst>
            <a:ext uri="{FF2B5EF4-FFF2-40B4-BE49-F238E27FC236}">
              <a16:creationId xmlns:a16="http://schemas.microsoft.com/office/drawing/2014/main" id="{F63E6A09-054B-2BE4-2846-5780ED31DEE0}"/>
            </a:ext>
          </a:extLst>
        </xdr:cNvPr>
        <xdr:cNvGrpSpPr/>
      </xdr:nvGrpSpPr>
      <xdr:grpSpPr>
        <a:xfrm>
          <a:off x="12508254" y="0"/>
          <a:ext cx="1221442" cy="1139077"/>
          <a:chOff x="12505763" y="0"/>
          <a:chExt cx="1221442" cy="1154205"/>
        </a:xfrm>
      </xdr:grpSpPr>
      <xdr:sp macro="" textlink="">
        <xdr:nvSpPr>
          <xdr:cNvPr id="14" name="Rectangle: Single Corner Snipped 13">
            <a:extLst>
              <a:ext uri="{FF2B5EF4-FFF2-40B4-BE49-F238E27FC236}">
                <a16:creationId xmlns:a16="http://schemas.microsoft.com/office/drawing/2014/main" id="{1D1BA649-F7E4-2480-7F00-AEC951E7526A}"/>
              </a:ext>
            </a:extLst>
          </xdr:cNvPr>
          <xdr:cNvSpPr/>
        </xdr:nvSpPr>
        <xdr:spPr>
          <a:xfrm>
            <a:off x="12505763" y="0"/>
            <a:ext cx="1221442" cy="1154205"/>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Dashboard</a:t>
            </a:r>
          </a:p>
        </xdr:txBody>
      </xdr:sp>
      <xdr:pic>
        <xdr:nvPicPr>
          <xdr:cNvPr id="25" name="Picture 24">
            <a:extLst>
              <a:ext uri="{FF2B5EF4-FFF2-40B4-BE49-F238E27FC236}">
                <a16:creationId xmlns:a16="http://schemas.microsoft.com/office/drawing/2014/main" id="{34ACB740-4C6C-C238-2EDD-726692D4A11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729881" y="123262"/>
            <a:ext cx="707601" cy="707601"/>
          </a:xfrm>
          <a:prstGeom prst="rect">
            <a:avLst/>
          </a:prstGeom>
        </xdr:spPr>
      </xdr:pic>
    </xdr:grpSp>
    <xdr:clientData/>
  </xdr:twoCellAnchor>
  <xdr:twoCellAnchor editAs="absolute">
    <xdr:from>
      <xdr:col>4</xdr:col>
      <xdr:colOff>1291166</xdr:colOff>
      <xdr:row>7</xdr:row>
      <xdr:rowOff>31749</xdr:rowOff>
    </xdr:from>
    <xdr:to>
      <xdr:col>9</xdr:col>
      <xdr:colOff>1725084</xdr:colOff>
      <xdr:row>17</xdr:row>
      <xdr:rowOff>84666</xdr:rowOff>
    </xdr:to>
    <xdr:sp macro="" textlink="">
      <xdr:nvSpPr>
        <xdr:cNvPr id="15" name="Rectangle: Rounded Corners 14">
          <a:extLst>
            <a:ext uri="{FF2B5EF4-FFF2-40B4-BE49-F238E27FC236}">
              <a16:creationId xmlns:a16="http://schemas.microsoft.com/office/drawing/2014/main" id="{71D9F059-AEF2-4FA3-B4A5-602E240A2D8D}"/>
            </a:ext>
          </a:extLst>
        </xdr:cNvPr>
        <xdr:cNvSpPr/>
      </xdr:nvSpPr>
      <xdr:spPr>
        <a:xfrm>
          <a:off x="8170333" y="1746249"/>
          <a:ext cx="5704418" cy="1957917"/>
        </a:xfrm>
        <a:prstGeom prst="roundRect">
          <a:avLst/>
        </a:prstGeom>
        <a:solidFill>
          <a:schemeClr val="accent1">
            <a:lumMod val="20000"/>
            <a:lumOff val="80000"/>
          </a:schemeClr>
        </a:solidFill>
        <a:ln w="50800" cmpd="dbl">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GB" sz="1600" b="1">
              <a:ln>
                <a:noFill/>
              </a:ln>
              <a:solidFill>
                <a:schemeClr val="accent1">
                  <a:lumMod val="50000"/>
                </a:schemeClr>
              </a:solidFill>
            </a:rPr>
            <a:t>Research questions:</a:t>
          </a:r>
        </a:p>
        <a:p>
          <a:pPr algn="l"/>
          <a:endParaRPr lang="en-GB" sz="1600" b="1">
            <a:ln>
              <a:noFill/>
            </a:ln>
            <a:solidFill>
              <a:schemeClr val="accent1">
                <a:lumMod val="50000"/>
              </a:schemeClr>
            </a:solidFill>
          </a:endParaRPr>
        </a:p>
        <a:p>
          <a:pPr algn="l">
            <a:lnSpc>
              <a:spcPct val="114000"/>
            </a:lnSpc>
          </a:pPr>
          <a:r>
            <a:rPr lang="en-GB" sz="1200" b="1">
              <a:ln>
                <a:noFill/>
              </a:ln>
              <a:solidFill>
                <a:sysClr val="windowText" lastClr="000000"/>
              </a:solidFill>
            </a:rPr>
            <a:t>1. What is the property type proportion;</a:t>
          </a:r>
        </a:p>
        <a:p>
          <a:pPr marL="0" marR="0" lvl="0" indent="0" algn="l" defTabSz="914400" eaLnBrk="1" fontAlgn="auto" latinLnBrk="0" hangingPunct="1">
            <a:lnSpc>
              <a:spcPct val="114000"/>
            </a:lnSpc>
            <a:spcBef>
              <a:spcPts val="0"/>
            </a:spcBef>
            <a:spcAft>
              <a:spcPts val="0"/>
            </a:spcAft>
            <a:buClrTx/>
            <a:buSzTx/>
            <a:buFontTx/>
            <a:buNone/>
            <a:tabLst/>
            <a:defRPr/>
          </a:pPr>
          <a:r>
            <a:rPr lang="en-GB" sz="1200" b="1">
              <a:ln>
                <a:noFill/>
              </a:ln>
              <a:solidFill>
                <a:sysClr val="windowText" lastClr="000000"/>
              </a:solidFill>
            </a:rPr>
            <a:t>2. </a:t>
          </a:r>
          <a:r>
            <a:rPr lang="en-GB" sz="1200" b="1">
              <a:ln>
                <a:noFill/>
              </a:ln>
              <a:solidFill>
                <a:sysClr val="windowText" lastClr="000000"/>
              </a:solidFill>
              <a:effectLst/>
              <a:latin typeface="+mn-lt"/>
              <a:ea typeface="+mn-ea"/>
              <a:cs typeface="+mn-cs"/>
            </a:rPr>
            <a:t>How the average housing price varies among the cities;</a:t>
          </a:r>
        </a:p>
        <a:p>
          <a:pPr marL="0" marR="0" lvl="0" indent="0" algn="l" defTabSz="914400" eaLnBrk="1" fontAlgn="auto" latinLnBrk="0" hangingPunct="1">
            <a:lnSpc>
              <a:spcPct val="114000"/>
            </a:lnSpc>
            <a:spcBef>
              <a:spcPts val="0"/>
            </a:spcBef>
            <a:spcAft>
              <a:spcPts val="0"/>
            </a:spcAft>
            <a:buClrTx/>
            <a:buSzTx/>
            <a:buFontTx/>
            <a:buNone/>
            <a:tabLst/>
            <a:defRPr/>
          </a:pPr>
          <a:r>
            <a:rPr lang="en-GB" sz="1200" b="1">
              <a:ln>
                <a:noFill/>
              </a:ln>
              <a:solidFill>
                <a:sysClr val="windowText" lastClr="000000"/>
              </a:solidFill>
              <a:effectLst/>
              <a:latin typeface="+mn-lt"/>
              <a:ea typeface="+mn-ea"/>
              <a:cs typeface="+mn-cs"/>
            </a:rPr>
            <a:t>3. How the pricing varies for every</a:t>
          </a:r>
          <a:r>
            <a:rPr lang="en-GB" sz="1200" b="1" baseline="0">
              <a:ln>
                <a:noFill/>
              </a:ln>
              <a:solidFill>
                <a:sysClr val="windowText" lastClr="000000"/>
              </a:solidFill>
              <a:effectLst/>
              <a:latin typeface="+mn-lt"/>
              <a:ea typeface="+mn-ea"/>
              <a:cs typeface="+mn-cs"/>
            </a:rPr>
            <a:t> property type;</a:t>
          </a:r>
          <a:endParaRPr lang="en-GB" sz="1200" b="1">
            <a:ln>
              <a:noFill/>
            </a:ln>
            <a:solidFill>
              <a:sysClr val="windowText" lastClr="000000"/>
            </a:solidFill>
            <a:effectLst/>
            <a:latin typeface="+mn-lt"/>
            <a:ea typeface="+mn-ea"/>
            <a:cs typeface="+mn-cs"/>
          </a:endParaRPr>
        </a:p>
        <a:p>
          <a:pPr marL="0" marR="0" lvl="0" indent="0" algn="l" defTabSz="914400" eaLnBrk="1" fontAlgn="auto" latinLnBrk="0" hangingPunct="1">
            <a:lnSpc>
              <a:spcPct val="114000"/>
            </a:lnSpc>
            <a:spcBef>
              <a:spcPts val="0"/>
            </a:spcBef>
            <a:spcAft>
              <a:spcPts val="0"/>
            </a:spcAft>
            <a:buClrTx/>
            <a:buSzTx/>
            <a:buFontTx/>
            <a:buNone/>
            <a:tabLst/>
            <a:defRPr/>
          </a:pPr>
          <a:r>
            <a:rPr lang="en-GB" sz="1200" b="1">
              <a:ln>
                <a:noFill/>
              </a:ln>
              <a:solidFill>
                <a:sysClr val="windowText" lastClr="000000"/>
              </a:solidFill>
              <a:effectLst/>
              <a:latin typeface="+mn-lt"/>
              <a:ea typeface="+mn-ea"/>
              <a:cs typeface="+mn-cs"/>
            </a:rPr>
            <a:t>4. How the price for different property types varies for different product depths;</a:t>
          </a:r>
        </a:p>
        <a:p>
          <a:pPr marL="0" marR="0" lvl="0" indent="0" algn="l" defTabSz="914400" eaLnBrk="1" fontAlgn="auto" latinLnBrk="0" hangingPunct="1">
            <a:lnSpc>
              <a:spcPct val="114000"/>
            </a:lnSpc>
            <a:spcBef>
              <a:spcPts val="0"/>
            </a:spcBef>
            <a:spcAft>
              <a:spcPts val="0"/>
            </a:spcAft>
            <a:buClrTx/>
            <a:buSzTx/>
            <a:buFontTx/>
            <a:buNone/>
            <a:tabLst/>
            <a:defRPr/>
          </a:pPr>
          <a:r>
            <a:rPr lang="en-GB" sz="1200" b="1">
              <a:ln>
                <a:noFill/>
              </a:ln>
              <a:solidFill>
                <a:sysClr val="windowText" lastClr="000000"/>
              </a:solidFill>
              <a:effectLst/>
              <a:latin typeface="+mn-lt"/>
              <a:ea typeface="+mn-ea"/>
              <a:cs typeface="+mn-cs"/>
            </a:rPr>
            <a:t>5. Whether</a:t>
          </a:r>
          <a:r>
            <a:rPr lang="en-GB" sz="1200" b="1" baseline="0">
              <a:ln>
                <a:noFill/>
              </a:ln>
              <a:solidFill>
                <a:sysClr val="windowText" lastClr="000000"/>
              </a:solidFill>
              <a:effectLst/>
              <a:latin typeface="+mn-lt"/>
              <a:ea typeface="+mn-ea"/>
              <a:cs typeface="+mn-cs"/>
            </a:rPr>
            <a:t> there is correlation between bedroom, bathroom, and parking number, and the price</a:t>
          </a:r>
          <a:endParaRPr lang="en-GB" sz="1200" b="1">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b="1">
              <a:ln>
                <a:noFill/>
              </a:ln>
              <a:solidFill>
                <a:sysClr val="windowText" lastClr="000000"/>
              </a:solidFill>
              <a:effectLst/>
              <a:latin typeface="+mn-lt"/>
              <a:ea typeface="+mn-ea"/>
              <a:cs typeface="+mn-cs"/>
            </a:rPr>
            <a:t> </a:t>
          </a:r>
          <a:endParaRPr lang="en-GB" sz="1200" b="1">
            <a:ln>
              <a:noFill/>
            </a:ln>
            <a:solidFill>
              <a:sysClr val="windowText" lastClr="000000"/>
            </a:solidFill>
            <a:effectLst/>
          </a:endParaRPr>
        </a:p>
        <a:p>
          <a:pPr algn="l"/>
          <a:r>
            <a:rPr lang="en-GB" sz="1200" b="1">
              <a:ln>
                <a:noFill/>
              </a:ln>
              <a:solidFill>
                <a:sysClr val="windowText" lastClr="000000"/>
              </a:solidFill>
            </a:rPr>
            <a:t> </a:t>
          </a:r>
        </a:p>
      </xdr:txBody>
    </xdr:sp>
    <xdr:clientData/>
  </xdr:twoCellAnchor>
  <xdr:twoCellAnchor editAs="absolute">
    <xdr:from>
      <xdr:col>9</xdr:col>
      <xdr:colOff>1893172</xdr:colOff>
      <xdr:row>0</xdr:row>
      <xdr:rowOff>1</xdr:rowOff>
    </xdr:from>
    <xdr:to>
      <xdr:col>10</xdr:col>
      <xdr:colOff>317502</xdr:colOff>
      <xdr:row>3</xdr:row>
      <xdr:rowOff>281828</xdr:rowOff>
    </xdr:to>
    <xdr:grpSp>
      <xdr:nvGrpSpPr>
        <xdr:cNvPr id="35" name="Group 34">
          <a:hlinkClick xmlns:r="http://schemas.openxmlformats.org/officeDocument/2006/relationships" r:id="rId13"/>
          <a:extLst>
            <a:ext uri="{FF2B5EF4-FFF2-40B4-BE49-F238E27FC236}">
              <a16:creationId xmlns:a16="http://schemas.microsoft.com/office/drawing/2014/main" id="{5271B0DF-5D49-952A-321C-79437DF13ED8}"/>
            </a:ext>
          </a:extLst>
        </xdr:cNvPr>
        <xdr:cNvGrpSpPr/>
      </xdr:nvGrpSpPr>
      <xdr:grpSpPr>
        <a:xfrm>
          <a:off x="14042839" y="1"/>
          <a:ext cx="1070163" cy="1139077"/>
          <a:chOff x="14773088" y="169334"/>
          <a:chExt cx="1070163" cy="1139077"/>
        </a:xfrm>
      </xdr:grpSpPr>
      <xdr:sp macro="" textlink="">
        <xdr:nvSpPr>
          <xdr:cNvPr id="31" name="Rectangle: Single Corner Snipped 30">
            <a:extLst>
              <a:ext uri="{FF2B5EF4-FFF2-40B4-BE49-F238E27FC236}">
                <a16:creationId xmlns:a16="http://schemas.microsoft.com/office/drawing/2014/main" id="{9B29158C-85DA-D2D2-D5E1-69A24792ABBE}"/>
              </a:ext>
            </a:extLst>
          </xdr:cNvPr>
          <xdr:cNvSpPr/>
        </xdr:nvSpPr>
        <xdr:spPr>
          <a:xfrm>
            <a:off x="14773088" y="169334"/>
            <a:ext cx="1070163" cy="1139077"/>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Summary</a:t>
            </a:r>
          </a:p>
        </xdr:txBody>
      </xdr:sp>
      <xdr:pic>
        <xdr:nvPicPr>
          <xdr:cNvPr id="20" name="Picture 19">
            <a:extLst>
              <a:ext uri="{FF2B5EF4-FFF2-40B4-BE49-F238E27FC236}">
                <a16:creationId xmlns:a16="http://schemas.microsoft.com/office/drawing/2014/main" id="{8BF2BE49-1154-E626-70EA-762189D2011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6227" t="6429" r="5640" b="5172"/>
          <a:stretch/>
        </xdr:blipFill>
        <xdr:spPr>
          <a:xfrm>
            <a:off x="14975417" y="251557"/>
            <a:ext cx="677333" cy="71641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1120</xdr:colOff>
      <xdr:row>0</xdr:row>
      <xdr:rowOff>1</xdr:rowOff>
    </xdr:from>
    <xdr:to>
      <xdr:col>4</xdr:col>
      <xdr:colOff>974912</xdr:colOff>
      <xdr:row>4</xdr:row>
      <xdr:rowOff>0</xdr:rowOff>
    </xdr:to>
    <xdr:grpSp>
      <xdr:nvGrpSpPr>
        <xdr:cNvPr id="2" name="Group 1">
          <a:hlinkClick xmlns:r="http://schemas.openxmlformats.org/officeDocument/2006/relationships" r:id="rId1"/>
          <a:extLst>
            <a:ext uri="{FF2B5EF4-FFF2-40B4-BE49-F238E27FC236}">
              <a16:creationId xmlns:a16="http://schemas.microsoft.com/office/drawing/2014/main" id="{42CFF24D-8B11-47E1-865F-343AF89E59E5}"/>
            </a:ext>
          </a:extLst>
        </xdr:cNvPr>
        <xdr:cNvGrpSpPr/>
      </xdr:nvGrpSpPr>
      <xdr:grpSpPr>
        <a:xfrm>
          <a:off x="5368738" y="1"/>
          <a:ext cx="973792" cy="1154205"/>
          <a:chOff x="1703293" y="11206"/>
          <a:chExt cx="974913" cy="1086970"/>
        </a:xfrm>
      </xdr:grpSpPr>
      <xdr:sp macro="" textlink="">
        <xdr:nvSpPr>
          <xdr:cNvPr id="3" name="Rectangle: Single Corner Snipped 2">
            <a:extLst>
              <a:ext uri="{FF2B5EF4-FFF2-40B4-BE49-F238E27FC236}">
                <a16:creationId xmlns:a16="http://schemas.microsoft.com/office/drawing/2014/main" id="{687ABC49-C616-3AE2-43AD-F50082AD0EA2}"/>
              </a:ext>
            </a:extLst>
          </xdr:cNvPr>
          <xdr:cNvSpPr/>
        </xdr:nvSpPr>
        <xdr:spPr>
          <a:xfrm>
            <a:off x="1703293" y="11206"/>
            <a:ext cx="974913" cy="1086970"/>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Raw dataset</a:t>
            </a:r>
          </a:p>
        </xdr:txBody>
      </xdr:sp>
      <xdr:pic>
        <xdr:nvPicPr>
          <xdr:cNvPr id="4" name="Picture 3">
            <a:extLst>
              <a:ext uri="{FF2B5EF4-FFF2-40B4-BE49-F238E27FC236}">
                <a16:creationId xmlns:a16="http://schemas.microsoft.com/office/drawing/2014/main" id="{0DF37E26-17A0-A063-4F13-FF23AA8D5C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3793" y="56030"/>
            <a:ext cx="627530" cy="625603"/>
          </a:xfrm>
          <a:prstGeom prst="rect">
            <a:avLst/>
          </a:prstGeom>
        </xdr:spPr>
      </xdr:pic>
    </xdr:grpSp>
    <xdr:clientData/>
  </xdr:twoCellAnchor>
  <xdr:twoCellAnchor editAs="absolute">
    <xdr:from>
      <xdr:col>5</xdr:col>
      <xdr:colOff>526672</xdr:colOff>
      <xdr:row>0</xdr:row>
      <xdr:rowOff>11206</xdr:rowOff>
    </xdr:from>
    <xdr:to>
      <xdr:col>5</xdr:col>
      <xdr:colOff>1636056</xdr:colOff>
      <xdr:row>3</xdr:row>
      <xdr:rowOff>287430</xdr:rowOff>
    </xdr:to>
    <xdr:grpSp>
      <xdr:nvGrpSpPr>
        <xdr:cNvPr id="6" name="Group 5">
          <a:hlinkClick xmlns:r="http://schemas.openxmlformats.org/officeDocument/2006/relationships" r:id="rId3"/>
          <a:extLst>
            <a:ext uri="{FF2B5EF4-FFF2-40B4-BE49-F238E27FC236}">
              <a16:creationId xmlns:a16="http://schemas.microsoft.com/office/drawing/2014/main" id="{F6315BC6-E9E9-43DC-8430-BE32407F79C6}"/>
            </a:ext>
          </a:extLst>
        </xdr:cNvPr>
        <xdr:cNvGrpSpPr/>
      </xdr:nvGrpSpPr>
      <xdr:grpSpPr>
        <a:xfrm>
          <a:off x="9648260" y="11206"/>
          <a:ext cx="1109384" cy="1139077"/>
          <a:chOff x="11002227" y="-73947"/>
          <a:chExt cx="1017783" cy="1252802"/>
        </a:xfrm>
      </xdr:grpSpPr>
      <xdr:sp macro="" textlink="">
        <xdr:nvSpPr>
          <xdr:cNvPr id="7" name="Rectangle: Single Corner Snipped 6">
            <a:extLst>
              <a:ext uri="{FF2B5EF4-FFF2-40B4-BE49-F238E27FC236}">
                <a16:creationId xmlns:a16="http://schemas.microsoft.com/office/drawing/2014/main" id="{B5B33621-CEF0-DF12-D556-41325D149F67}"/>
              </a:ext>
            </a:extLst>
          </xdr:cNvPr>
          <xdr:cNvSpPr/>
        </xdr:nvSpPr>
        <xdr:spPr>
          <a:xfrm>
            <a:off x="11002227" y="-73947"/>
            <a:ext cx="1017783" cy="1252802"/>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Relational tables</a:t>
            </a:r>
          </a:p>
        </xdr:txBody>
      </xdr:sp>
      <xdr:pic>
        <xdr:nvPicPr>
          <xdr:cNvPr id="8" name="Graphic 7">
            <a:extLst>
              <a:ext uri="{FF2B5EF4-FFF2-40B4-BE49-F238E27FC236}">
                <a16:creationId xmlns:a16="http://schemas.microsoft.com/office/drawing/2014/main" id="{A7E8CCB1-9EB5-2549-13B2-CD96FEE72F0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l="4263" t="6589" r="3488" b="6589"/>
          <a:stretch/>
        </xdr:blipFill>
        <xdr:spPr>
          <a:xfrm>
            <a:off x="11195600" y="110923"/>
            <a:ext cx="535798" cy="504281"/>
          </a:xfrm>
          <a:prstGeom prst="rect">
            <a:avLst/>
          </a:prstGeom>
        </xdr:spPr>
      </xdr:pic>
    </xdr:grpSp>
    <xdr:clientData/>
  </xdr:twoCellAnchor>
  <xdr:twoCellAnchor editAs="absolute">
    <xdr:from>
      <xdr:col>4</xdr:col>
      <xdr:colOff>1367165</xdr:colOff>
      <xdr:row>0</xdr:row>
      <xdr:rowOff>0</xdr:rowOff>
    </xdr:from>
    <xdr:to>
      <xdr:col>4</xdr:col>
      <xdr:colOff>2566184</xdr:colOff>
      <xdr:row>3</xdr:row>
      <xdr:rowOff>287024</xdr:rowOff>
    </xdr:to>
    <xdr:grpSp>
      <xdr:nvGrpSpPr>
        <xdr:cNvPr id="9" name="Group 8">
          <a:hlinkClick xmlns:r="http://schemas.openxmlformats.org/officeDocument/2006/relationships" r:id="rId6"/>
          <a:extLst>
            <a:ext uri="{FF2B5EF4-FFF2-40B4-BE49-F238E27FC236}">
              <a16:creationId xmlns:a16="http://schemas.microsoft.com/office/drawing/2014/main" id="{CF960EC7-D7C7-449A-9434-52E8191AD857}"/>
            </a:ext>
          </a:extLst>
        </xdr:cNvPr>
        <xdr:cNvGrpSpPr/>
      </xdr:nvGrpSpPr>
      <xdr:grpSpPr>
        <a:xfrm>
          <a:off x="6734783" y="0"/>
          <a:ext cx="1199019" cy="1149877"/>
          <a:chOff x="8225117" y="0"/>
          <a:chExt cx="218196" cy="1264720"/>
        </a:xfrm>
      </xdr:grpSpPr>
      <xdr:sp macro="" textlink="">
        <xdr:nvSpPr>
          <xdr:cNvPr id="10" name="Rectangle: Single Corner Snipped 9">
            <a:extLst>
              <a:ext uri="{FF2B5EF4-FFF2-40B4-BE49-F238E27FC236}">
                <a16:creationId xmlns:a16="http://schemas.microsoft.com/office/drawing/2014/main" id="{AAC505D5-1BAA-21F9-515D-487543BEB128}"/>
              </a:ext>
            </a:extLst>
          </xdr:cNvPr>
          <xdr:cNvSpPr/>
        </xdr:nvSpPr>
        <xdr:spPr>
          <a:xfrm>
            <a:off x="8225117" y="0"/>
            <a:ext cx="218196" cy="1264720"/>
          </a:xfrm>
          <a:prstGeom prst="snip1Rect">
            <a:avLst>
              <a:gd name="adj" fmla="val 29330"/>
            </a:avLst>
          </a:prstGeom>
          <a:solidFill>
            <a:schemeClr val="bg1"/>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accent1">
                      <a:lumMod val="50000"/>
                    </a:schemeClr>
                  </a:solidFill>
                </a:ln>
                <a:solidFill>
                  <a:schemeClr val="accent1">
                    <a:lumMod val="50000"/>
                  </a:schemeClr>
                </a:solidFill>
              </a:rPr>
              <a:t>Data processing</a:t>
            </a:r>
          </a:p>
        </xdr:txBody>
      </xdr:sp>
      <xdr:pic>
        <xdr:nvPicPr>
          <xdr:cNvPr id="11" name="Picture 10">
            <a:extLst>
              <a:ext uri="{FF2B5EF4-FFF2-40B4-BE49-F238E27FC236}">
                <a16:creationId xmlns:a16="http://schemas.microsoft.com/office/drawing/2014/main" id="{E455DEAA-4B9F-1338-D1A6-24487D481F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314352" y="111487"/>
            <a:ext cx="112648" cy="751269"/>
          </a:xfrm>
          <a:prstGeom prst="rect">
            <a:avLst/>
          </a:prstGeom>
        </xdr:spPr>
      </xdr:pic>
    </xdr:grpSp>
    <xdr:clientData/>
  </xdr:twoCellAnchor>
  <xdr:twoCellAnchor editAs="absolute">
    <xdr:from>
      <xdr:col>4</xdr:col>
      <xdr:colOff>2947145</xdr:colOff>
      <xdr:row>0</xdr:row>
      <xdr:rowOff>11206</xdr:rowOff>
    </xdr:from>
    <xdr:to>
      <xdr:col>5</xdr:col>
      <xdr:colOff>168087</xdr:colOff>
      <xdr:row>3</xdr:row>
      <xdr:rowOff>276224</xdr:rowOff>
    </xdr:to>
    <xdr:grpSp>
      <xdr:nvGrpSpPr>
        <xdr:cNvPr id="12" name="Group 11">
          <a:hlinkClick xmlns:r="http://schemas.openxmlformats.org/officeDocument/2006/relationships" r:id="rId8"/>
          <a:extLst>
            <a:ext uri="{FF2B5EF4-FFF2-40B4-BE49-F238E27FC236}">
              <a16:creationId xmlns:a16="http://schemas.microsoft.com/office/drawing/2014/main" id="{95EB6DEA-AE62-4EC1-94DD-3D7630DEDD10}"/>
            </a:ext>
          </a:extLst>
        </xdr:cNvPr>
        <xdr:cNvGrpSpPr/>
      </xdr:nvGrpSpPr>
      <xdr:grpSpPr>
        <a:xfrm>
          <a:off x="8314763" y="11206"/>
          <a:ext cx="974912" cy="1127871"/>
          <a:chOff x="9749117" y="-86273"/>
          <a:chExt cx="941295" cy="1240478"/>
        </a:xfrm>
      </xdr:grpSpPr>
      <xdr:sp macro="" textlink="">
        <xdr:nvSpPr>
          <xdr:cNvPr id="13" name="Rectangle: Single Corner Snipped 12">
            <a:extLst>
              <a:ext uri="{FF2B5EF4-FFF2-40B4-BE49-F238E27FC236}">
                <a16:creationId xmlns:a16="http://schemas.microsoft.com/office/drawing/2014/main" id="{6A2C1A99-0259-4EAC-39F1-649BE6341173}"/>
              </a:ext>
            </a:extLst>
          </xdr:cNvPr>
          <xdr:cNvSpPr/>
        </xdr:nvSpPr>
        <xdr:spPr>
          <a:xfrm>
            <a:off x="9749117" y="-86273"/>
            <a:ext cx="941295" cy="1240478"/>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Cleaned dataset</a:t>
            </a:r>
          </a:p>
        </xdr:txBody>
      </xdr:sp>
      <xdr:pic>
        <xdr:nvPicPr>
          <xdr:cNvPr id="14" name="Picture 13">
            <a:extLst>
              <a:ext uri="{FF2B5EF4-FFF2-40B4-BE49-F238E27FC236}">
                <a16:creationId xmlns:a16="http://schemas.microsoft.com/office/drawing/2014/main" id="{A0D22AFD-62AF-6495-C1A2-3361D3A5F15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76328" y="-83630"/>
            <a:ext cx="584253" cy="718443"/>
          </a:xfrm>
          <a:prstGeom prst="rect">
            <a:avLst/>
          </a:prstGeom>
        </xdr:spPr>
      </xdr:pic>
    </xdr:grpSp>
    <xdr:clientData/>
  </xdr:twoCellAnchor>
  <xdr:twoCellAnchor editAs="absolute">
    <xdr:from>
      <xdr:col>5</xdr:col>
      <xdr:colOff>2028262</xdr:colOff>
      <xdr:row>0</xdr:row>
      <xdr:rowOff>11206</xdr:rowOff>
    </xdr:from>
    <xdr:to>
      <xdr:col>5</xdr:col>
      <xdr:colOff>3182471</xdr:colOff>
      <xdr:row>3</xdr:row>
      <xdr:rowOff>276224</xdr:rowOff>
    </xdr:to>
    <xdr:grpSp>
      <xdr:nvGrpSpPr>
        <xdr:cNvPr id="15" name="Group 14">
          <a:hlinkClick xmlns:r="http://schemas.openxmlformats.org/officeDocument/2006/relationships" r:id="rId10"/>
          <a:extLst>
            <a:ext uri="{FF2B5EF4-FFF2-40B4-BE49-F238E27FC236}">
              <a16:creationId xmlns:a16="http://schemas.microsoft.com/office/drawing/2014/main" id="{637EF7C7-4668-4D88-9A27-7E2938EC4B08}"/>
            </a:ext>
          </a:extLst>
        </xdr:cNvPr>
        <xdr:cNvGrpSpPr/>
      </xdr:nvGrpSpPr>
      <xdr:grpSpPr>
        <a:xfrm>
          <a:off x="11149850" y="11206"/>
          <a:ext cx="1154209" cy="1127871"/>
          <a:chOff x="12505762" y="-86273"/>
          <a:chExt cx="1221443" cy="1240478"/>
        </a:xfrm>
      </xdr:grpSpPr>
      <xdr:sp macro="" textlink="">
        <xdr:nvSpPr>
          <xdr:cNvPr id="16" name="Rectangle: Single Corner Snipped 15">
            <a:extLst>
              <a:ext uri="{FF2B5EF4-FFF2-40B4-BE49-F238E27FC236}">
                <a16:creationId xmlns:a16="http://schemas.microsoft.com/office/drawing/2014/main" id="{55F8D47A-FF0A-3358-2624-0DD672AB269D}"/>
              </a:ext>
            </a:extLst>
          </xdr:cNvPr>
          <xdr:cNvSpPr/>
        </xdr:nvSpPr>
        <xdr:spPr>
          <a:xfrm>
            <a:off x="12505762" y="-86273"/>
            <a:ext cx="1221443" cy="1240478"/>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Dashboard</a:t>
            </a:r>
          </a:p>
        </xdr:txBody>
      </xdr:sp>
      <xdr:pic>
        <xdr:nvPicPr>
          <xdr:cNvPr id="17" name="Picture 16">
            <a:extLst>
              <a:ext uri="{FF2B5EF4-FFF2-40B4-BE49-F238E27FC236}">
                <a16:creationId xmlns:a16="http://schemas.microsoft.com/office/drawing/2014/main" id="{BC573ED9-13A7-383F-92B3-BC9B8C625F6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686613" y="24648"/>
            <a:ext cx="732266" cy="732267"/>
          </a:xfrm>
          <a:prstGeom prst="rect">
            <a:avLst/>
          </a:prstGeom>
        </xdr:spPr>
      </xdr:pic>
    </xdr:grpSp>
    <xdr:clientData/>
  </xdr:twoCellAnchor>
  <xdr:twoCellAnchor>
    <xdr:from>
      <xdr:col>1</xdr:col>
      <xdr:colOff>1467972</xdr:colOff>
      <xdr:row>5</xdr:row>
      <xdr:rowOff>168088</xdr:rowOff>
    </xdr:from>
    <xdr:to>
      <xdr:col>3</xdr:col>
      <xdr:colOff>1145897</xdr:colOff>
      <xdr:row>17</xdr:row>
      <xdr:rowOff>123265</xdr:rowOff>
    </xdr:to>
    <xdr:grpSp>
      <xdr:nvGrpSpPr>
        <xdr:cNvPr id="28" name="Group 27">
          <a:extLst>
            <a:ext uri="{FF2B5EF4-FFF2-40B4-BE49-F238E27FC236}">
              <a16:creationId xmlns:a16="http://schemas.microsoft.com/office/drawing/2014/main" id="{861E3A0F-9468-6806-B88A-4130B7547FEF}"/>
            </a:ext>
          </a:extLst>
        </xdr:cNvPr>
        <xdr:cNvGrpSpPr/>
      </xdr:nvGrpSpPr>
      <xdr:grpSpPr>
        <a:xfrm>
          <a:off x="2263590" y="1512794"/>
          <a:ext cx="2725925" cy="2241177"/>
          <a:chOff x="2263590" y="1512794"/>
          <a:chExt cx="2725925" cy="2241177"/>
        </a:xfrm>
      </xdr:grpSpPr>
      <xdr:sp macro="" textlink="">
        <xdr:nvSpPr>
          <xdr:cNvPr id="5" name="Rectangle: Rounded Corners 4">
            <a:extLst>
              <a:ext uri="{FF2B5EF4-FFF2-40B4-BE49-F238E27FC236}">
                <a16:creationId xmlns:a16="http://schemas.microsoft.com/office/drawing/2014/main" id="{031F900D-7EBE-55FF-CCD1-190EE261390E}"/>
              </a:ext>
            </a:extLst>
          </xdr:cNvPr>
          <xdr:cNvSpPr/>
        </xdr:nvSpPr>
        <xdr:spPr>
          <a:xfrm>
            <a:off x="2263590" y="2958351"/>
            <a:ext cx="2711822" cy="795620"/>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1. Extract the last position of breadcrumb;</a:t>
            </a:r>
          </a:p>
          <a:p>
            <a:pPr algn="l"/>
            <a:r>
              <a:rPr lang="en-GB" sz="1200">
                <a:solidFill>
                  <a:sysClr val="windowText" lastClr="000000"/>
                </a:solidFill>
              </a:rPr>
              <a:t>2.</a:t>
            </a:r>
            <a:r>
              <a:rPr lang="en-GB" sz="1200" baseline="0">
                <a:solidFill>
                  <a:sysClr val="windowText" lastClr="000000"/>
                </a:solidFill>
              </a:rPr>
              <a:t> Hyperlink it to the relational table</a:t>
            </a:r>
            <a:endParaRPr lang="en-GB" sz="1200">
              <a:solidFill>
                <a:sysClr val="windowText" lastClr="000000"/>
              </a:solidFill>
            </a:endParaRPr>
          </a:p>
        </xdr:txBody>
      </xdr:sp>
      <xdr:sp macro="" textlink="">
        <xdr:nvSpPr>
          <xdr:cNvPr id="18" name="Arrow: Up 17">
            <a:extLst>
              <a:ext uri="{FF2B5EF4-FFF2-40B4-BE49-F238E27FC236}">
                <a16:creationId xmlns:a16="http://schemas.microsoft.com/office/drawing/2014/main" id="{F0BD71F6-A096-B490-E614-028CEE394152}"/>
              </a:ext>
            </a:extLst>
          </xdr:cNvPr>
          <xdr:cNvSpPr/>
        </xdr:nvSpPr>
        <xdr:spPr>
          <a:xfrm>
            <a:off x="3185369" y="1524000"/>
            <a:ext cx="302558" cy="13994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TextBox 20">
            <a:extLst>
              <a:ext uri="{FF2B5EF4-FFF2-40B4-BE49-F238E27FC236}">
                <a16:creationId xmlns:a16="http://schemas.microsoft.com/office/drawing/2014/main" id="{192DBAD8-E14A-1948-8AEC-C37B4702E7F9}"/>
              </a:ext>
            </a:extLst>
          </xdr:cNvPr>
          <xdr:cNvSpPr txBox="1"/>
        </xdr:nvSpPr>
        <xdr:spPr>
          <a:xfrm>
            <a:off x="3048000" y="2622176"/>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1</a:t>
            </a:r>
          </a:p>
        </xdr:txBody>
      </xdr:sp>
      <xdr:sp macro="" textlink="">
        <xdr:nvSpPr>
          <xdr:cNvPr id="22" name="TextBox 21">
            <a:extLst>
              <a:ext uri="{FF2B5EF4-FFF2-40B4-BE49-F238E27FC236}">
                <a16:creationId xmlns:a16="http://schemas.microsoft.com/office/drawing/2014/main" id="{FD573511-E687-D4ED-9FE2-762BF9156395}"/>
              </a:ext>
            </a:extLst>
          </xdr:cNvPr>
          <xdr:cNvSpPr txBox="1"/>
        </xdr:nvSpPr>
        <xdr:spPr>
          <a:xfrm>
            <a:off x="4515972" y="2610971"/>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2</a:t>
            </a:r>
          </a:p>
        </xdr:txBody>
      </xdr:sp>
      <xdr:sp macro="" textlink="">
        <xdr:nvSpPr>
          <xdr:cNvPr id="24" name="Arrow: Up 23">
            <a:extLst>
              <a:ext uri="{FF2B5EF4-FFF2-40B4-BE49-F238E27FC236}">
                <a16:creationId xmlns:a16="http://schemas.microsoft.com/office/drawing/2014/main" id="{0A99C87D-2D8B-6D3C-FB53-D7652F44B247}"/>
              </a:ext>
            </a:extLst>
          </xdr:cNvPr>
          <xdr:cNvSpPr/>
        </xdr:nvSpPr>
        <xdr:spPr>
          <a:xfrm>
            <a:off x="4686957" y="1512794"/>
            <a:ext cx="302558" cy="13994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4</xdr:col>
      <xdr:colOff>2812679</xdr:colOff>
      <xdr:row>5</xdr:row>
      <xdr:rowOff>134472</xdr:rowOff>
    </xdr:from>
    <xdr:to>
      <xdr:col>5</xdr:col>
      <xdr:colOff>1008530</xdr:colOff>
      <xdr:row>18</xdr:row>
      <xdr:rowOff>56028</xdr:rowOff>
    </xdr:to>
    <xdr:grpSp>
      <xdr:nvGrpSpPr>
        <xdr:cNvPr id="19" name="Group 18">
          <a:extLst>
            <a:ext uri="{FF2B5EF4-FFF2-40B4-BE49-F238E27FC236}">
              <a16:creationId xmlns:a16="http://schemas.microsoft.com/office/drawing/2014/main" id="{AE072792-B55A-C1A8-6690-B2D6EFAB414A}"/>
            </a:ext>
          </a:extLst>
        </xdr:cNvPr>
        <xdr:cNvGrpSpPr/>
      </xdr:nvGrpSpPr>
      <xdr:grpSpPr>
        <a:xfrm>
          <a:off x="8180297" y="1479178"/>
          <a:ext cx="1949821" cy="2398056"/>
          <a:chOff x="8188092" y="1467972"/>
          <a:chExt cx="1947873" cy="2398056"/>
        </a:xfrm>
      </xdr:grpSpPr>
      <xdr:sp macro="" textlink="">
        <xdr:nvSpPr>
          <xdr:cNvPr id="20" name="Arrow: Up 19">
            <a:extLst>
              <a:ext uri="{FF2B5EF4-FFF2-40B4-BE49-F238E27FC236}">
                <a16:creationId xmlns:a16="http://schemas.microsoft.com/office/drawing/2014/main" id="{26BDDD4B-974D-E854-A2ED-65079C0A1438}"/>
              </a:ext>
            </a:extLst>
          </xdr:cNvPr>
          <xdr:cNvSpPr/>
        </xdr:nvSpPr>
        <xdr:spPr>
          <a:xfrm>
            <a:off x="9878229" y="1479177"/>
            <a:ext cx="227014" cy="13994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Rounded Corners 22">
            <a:extLst>
              <a:ext uri="{FF2B5EF4-FFF2-40B4-BE49-F238E27FC236}">
                <a16:creationId xmlns:a16="http://schemas.microsoft.com/office/drawing/2014/main" id="{836C4741-EC65-5D3E-BFC9-31B726CFCE49}"/>
              </a:ext>
            </a:extLst>
          </xdr:cNvPr>
          <xdr:cNvSpPr/>
        </xdr:nvSpPr>
        <xdr:spPr>
          <a:xfrm>
            <a:off x="8188092" y="2902321"/>
            <a:ext cx="1947873" cy="963707"/>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1. Extract the index number only;</a:t>
            </a:r>
          </a:p>
          <a:p>
            <a:pPr algn="l"/>
            <a:r>
              <a:rPr lang="en-GB" sz="1200">
                <a:solidFill>
                  <a:sysClr val="windowText" lastClr="000000"/>
                </a:solidFill>
              </a:rPr>
              <a:t>2.</a:t>
            </a:r>
            <a:r>
              <a:rPr lang="en-GB" sz="1200" baseline="0">
                <a:solidFill>
                  <a:sysClr val="windowText" lastClr="000000"/>
                </a:solidFill>
              </a:rPr>
              <a:t> Hyperlink it to the relational table</a:t>
            </a:r>
            <a:endParaRPr lang="en-GB" sz="1200">
              <a:solidFill>
                <a:sysClr val="windowText" lastClr="000000"/>
              </a:solidFill>
            </a:endParaRPr>
          </a:p>
        </xdr:txBody>
      </xdr:sp>
      <xdr:sp macro="" textlink="">
        <xdr:nvSpPr>
          <xdr:cNvPr id="25" name="Arrow: Up 24">
            <a:extLst>
              <a:ext uri="{FF2B5EF4-FFF2-40B4-BE49-F238E27FC236}">
                <a16:creationId xmlns:a16="http://schemas.microsoft.com/office/drawing/2014/main" id="{2B293A25-6E22-C919-1BDA-219B820E6860}"/>
              </a:ext>
            </a:extLst>
          </xdr:cNvPr>
          <xdr:cNvSpPr/>
        </xdr:nvSpPr>
        <xdr:spPr>
          <a:xfrm>
            <a:off x="8804412" y="1467972"/>
            <a:ext cx="227014" cy="13994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6" name="TextBox 25">
            <a:extLst>
              <a:ext uri="{FF2B5EF4-FFF2-40B4-BE49-F238E27FC236}">
                <a16:creationId xmlns:a16="http://schemas.microsoft.com/office/drawing/2014/main" id="{6726DB3C-130C-9A9B-6807-16815564416C}"/>
              </a:ext>
            </a:extLst>
          </xdr:cNvPr>
          <xdr:cNvSpPr txBox="1"/>
        </xdr:nvSpPr>
        <xdr:spPr>
          <a:xfrm>
            <a:off x="8625119" y="2566146"/>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1</a:t>
            </a:r>
          </a:p>
        </xdr:txBody>
      </xdr:sp>
      <xdr:sp macro="" textlink="">
        <xdr:nvSpPr>
          <xdr:cNvPr id="27" name="TextBox 26">
            <a:extLst>
              <a:ext uri="{FF2B5EF4-FFF2-40B4-BE49-F238E27FC236}">
                <a16:creationId xmlns:a16="http://schemas.microsoft.com/office/drawing/2014/main" id="{50CD19C0-25CB-0A24-923E-F695B52391F4}"/>
              </a:ext>
            </a:extLst>
          </xdr:cNvPr>
          <xdr:cNvSpPr txBox="1"/>
        </xdr:nvSpPr>
        <xdr:spPr>
          <a:xfrm>
            <a:off x="9665319" y="2566148"/>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2</a:t>
            </a:r>
          </a:p>
        </xdr:txBody>
      </xdr:sp>
    </xdr:grpSp>
    <xdr:clientData/>
  </xdr:twoCellAnchor>
  <xdr:twoCellAnchor>
    <xdr:from>
      <xdr:col>9</xdr:col>
      <xdr:colOff>24848</xdr:colOff>
      <xdr:row>10</xdr:row>
      <xdr:rowOff>41415</xdr:rowOff>
    </xdr:from>
    <xdr:to>
      <xdr:col>9</xdr:col>
      <xdr:colOff>621196</xdr:colOff>
      <xdr:row>13</xdr:row>
      <xdr:rowOff>165653</xdr:rowOff>
    </xdr:to>
    <xdr:grpSp>
      <xdr:nvGrpSpPr>
        <xdr:cNvPr id="100" name="Group 99">
          <a:extLst>
            <a:ext uri="{FF2B5EF4-FFF2-40B4-BE49-F238E27FC236}">
              <a16:creationId xmlns:a16="http://schemas.microsoft.com/office/drawing/2014/main" id="{B5DB22AF-BC4F-9424-5DF0-DF553E7687B2}"/>
            </a:ext>
          </a:extLst>
        </xdr:cNvPr>
        <xdr:cNvGrpSpPr/>
      </xdr:nvGrpSpPr>
      <xdr:grpSpPr>
        <a:xfrm>
          <a:off x="16340613" y="2338621"/>
          <a:ext cx="596348" cy="695738"/>
          <a:chOff x="16407848" y="2368828"/>
          <a:chExt cx="596348" cy="695738"/>
        </a:xfrm>
      </xdr:grpSpPr>
      <xdr:sp macro="" textlink="">
        <xdr:nvSpPr>
          <xdr:cNvPr id="89" name="Arrow: Right 88">
            <a:extLst>
              <a:ext uri="{FF2B5EF4-FFF2-40B4-BE49-F238E27FC236}">
                <a16:creationId xmlns:a16="http://schemas.microsoft.com/office/drawing/2014/main" id="{F8C16050-A422-524A-FB41-09C634522C51}"/>
              </a:ext>
            </a:extLst>
          </xdr:cNvPr>
          <xdr:cNvSpPr/>
        </xdr:nvSpPr>
        <xdr:spPr>
          <a:xfrm>
            <a:off x="16407848" y="2368828"/>
            <a:ext cx="596348" cy="695738"/>
          </a:xfrm>
          <a:prstGeom prst="rightArrow">
            <a:avLst/>
          </a:prstGeom>
          <a:solidFill>
            <a:schemeClr val="accent1">
              <a:lumMod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4" name="TextBox 83">
            <a:extLst>
              <a:ext uri="{FF2B5EF4-FFF2-40B4-BE49-F238E27FC236}">
                <a16:creationId xmlns:a16="http://schemas.microsoft.com/office/drawing/2014/main" id="{DDA13602-A40D-9B00-8159-0C87743462EC}"/>
              </a:ext>
            </a:extLst>
          </xdr:cNvPr>
          <xdr:cNvSpPr txBox="1"/>
        </xdr:nvSpPr>
        <xdr:spPr>
          <a:xfrm>
            <a:off x="16622711" y="2524734"/>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3</a:t>
            </a:r>
          </a:p>
        </xdr:txBody>
      </xdr:sp>
    </xdr:grpSp>
    <xdr:clientData/>
  </xdr:twoCellAnchor>
  <xdr:twoCellAnchor>
    <xdr:from>
      <xdr:col>5</xdr:col>
      <xdr:colOff>2913532</xdr:colOff>
      <xdr:row>6</xdr:row>
      <xdr:rowOff>107674</xdr:rowOff>
    </xdr:from>
    <xdr:to>
      <xdr:col>9</xdr:col>
      <xdr:colOff>662608</xdr:colOff>
      <xdr:row>20</xdr:row>
      <xdr:rowOff>82826</xdr:rowOff>
    </xdr:to>
    <xdr:grpSp>
      <xdr:nvGrpSpPr>
        <xdr:cNvPr id="30" name="Group 29">
          <a:extLst>
            <a:ext uri="{FF2B5EF4-FFF2-40B4-BE49-F238E27FC236}">
              <a16:creationId xmlns:a16="http://schemas.microsoft.com/office/drawing/2014/main" id="{DAA5A18D-B6CB-FB2D-6A7A-D8225853F59D}"/>
            </a:ext>
          </a:extLst>
        </xdr:cNvPr>
        <xdr:cNvGrpSpPr/>
      </xdr:nvGrpSpPr>
      <xdr:grpSpPr>
        <a:xfrm>
          <a:off x="12035120" y="1642880"/>
          <a:ext cx="4943253" cy="2642152"/>
          <a:chOff x="12035120" y="1642880"/>
          <a:chExt cx="4943253" cy="2642152"/>
        </a:xfrm>
      </xdr:grpSpPr>
      <xdr:sp macro="" textlink="">
        <xdr:nvSpPr>
          <xdr:cNvPr id="29" name="Rectangle: Rounded Corners 28">
            <a:extLst>
              <a:ext uri="{FF2B5EF4-FFF2-40B4-BE49-F238E27FC236}">
                <a16:creationId xmlns:a16="http://schemas.microsoft.com/office/drawing/2014/main" id="{DD51EAC8-703D-E411-DDCE-301823441196}"/>
              </a:ext>
            </a:extLst>
          </xdr:cNvPr>
          <xdr:cNvSpPr/>
        </xdr:nvSpPr>
        <xdr:spPr>
          <a:xfrm>
            <a:off x="12035120" y="2510115"/>
            <a:ext cx="2274792" cy="1774917"/>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1. Getting</a:t>
            </a:r>
            <a:r>
              <a:rPr lang="en-GB" sz="1200" baseline="0">
                <a:solidFill>
                  <a:sysClr val="windowText" lastClr="000000"/>
                </a:solidFill>
              </a:rPr>
              <a:t> rid of "mBI" </a:t>
            </a:r>
            <a:r>
              <a:rPr lang="en-GB" sz="1200">
                <a:solidFill>
                  <a:sysClr val="windowText" lastClr="000000"/>
                </a:solidFill>
              </a:rPr>
              <a:t>;</a:t>
            </a:r>
          </a:p>
          <a:p>
            <a:pPr algn="l"/>
            <a:r>
              <a:rPr lang="en-GB" sz="1200">
                <a:solidFill>
                  <a:sysClr val="windowText" lastClr="000000"/>
                </a:solidFill>
              </a:rPr>
              <a:t>2.</a:t>
            </a:r>
            <a:r>
              <a:rPr lang="en-GB" sz="1200" baseline="0">
                <a:solidFill>
                  <a:sysClr val="windowText" lastClr="000000"/>
                </a:solidFill>
              </a:rPr>
              <a:t> converting to numeric format</a:t>
            </a:r>
          </a:p>
          <a:p>
            <a:pPr algn="l"/>
            <a:r>
              <a:rPr lang="en-GB" sz="1200" baseline="0">
                <a:solidFill>
                  <a:sysClr val="windowText" lastClr="000000"/>
                </a:solidFill>
              </a:rPr>
              <a:t>3. Do the same for the other values</a:t>
            </a:r>
          </a:p>
          <a:p>
            <a:pPr algn="l"/>
            <a:r>
              <a:rPr lang="en-GB" sz="1200" baseline="0">
                <a:solidFill>
                  <a:sysClr val="windowText" lastClr="000000"/>
                </a:solidFill>
              </a:rPr>
              <a:t>4. Check if preferred size matches with either building or land size</a:t>
            </a:r>
            <a:endParaRPr lang="en-GB" sz="1200">
              <a:solidFill>
                <a:sysClr val="windowText" lastClr="000000"/>
              </a:solidFill>
            </a:endParaRPr>
          </a:p>
        </xdr:txBody>
      </xdr:sp>
      <xdr:grpSp>
        <xdr:nvGrpSpPr>
          <xdr:cNvPr id="83" name="Group 82">
            <a:extLst>
              <a:ext uri="{FF2B5EF4-FFF2-40B4-BE49-F238E27FC236}">
                <a16:creationId xmlns:a16="http://schemas.microsoft.com/office/drawing/2014/main" id="{44A7CF6D-A9F9-D63B-26F7-13702A2143CE}"/>
              </a:ext>
            </a:extLst>
          </xdr:cNvPr>
          <xdr:cNvGrpSpPr/>
        </xdr:nvGrpSpPr>
        <xdr:grpSpPr>
          <a:xfrm>
            <a:off x="14308449" y="1642880"/>
            <a:ext cx="2669924" cy="1225827"/>
            <a:chOff x="14312347" y="1631674"/>
            <a:chExt cx="2683565" cy="1225827"/>
          </a:xfrm>
        </xdr:grpSpPr>
        <xdr:cxnSp macro="">
          <xdr:nvCxnSpPr>
            <xdr:cNvPr id="71" name="Connector: Elbow 70">
              <a:extLst>
                <a:ext uri="{FF2B5EF4-FFF2-40B4-BE49-F238E27FC236}">
                  <a16:creationId xmlns:a16="http://schemas.microsoft.com/office/drawing/2014/main" id="{5D032994-0246-7854-7DF8-6CA7F274509B}"/>
                </a:ext>
              </a:extLst>
            </xdr:cNvPr>
            <xdr:cNvCxnSpPr/>
          </xdr:nvCxnSpPr>
          <xdr:spPr>
            <a:xfrm flipV="1">
              <a:off x="14312347" y="1631674"/>
              <a:ext cx="2683565" cy="1225826"/>
            </a:xfrm>
            <a:prstGeom prst="bentConnector3">
              <a:avLst>
                <a:gd name="adj1" fmla="val 65432"/>
              </a:avLst>
            </a:prstGeom>
            <a:ln w="38100">
              <a:solidFill>
                <a:schemeClr val="accent1">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1" name="Straight Arrow Connector 80">
              <a:extLst>
                <a:ext uri="{FF2B5EF4-FFF2-40B4-BE49-F238E27FC236}">
                  <a16:creationId xmlns:a16="http://schemas.microsoft.com/office/drawing/2014/main" id="{1D3DDF1D-1B59-BFAD-FCF5-AE2CB055EFE2}"/>
                </a:ext>
              </a:extLst>
            </xdr:cNvPr>
            <xdr:cNvCxnSpPr/>
          </xdr:nvCxnSpPr>
          <xdr:spPr>
            <a:xfrm flipH="1" flipV="1">
              <a:off x="15637565" y="1664804"/>
              <a:ext cx="0" cy="1192697"/>
            </a:xfrm>
            <a:prstGeom prst="straightConnector1">
              <a:avLst/>
            </a:prstGeom>
            <a:ln w="38100">
              <a:solidFill>
                <a:schemeClr val="accent1">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85" name="TextBox 84">
            <a:extLst>
              <a:ext uri="{FF2B5EF4-FFF2-40B4-BE49-F238E27FC236}">
                <a16:creationId xmlns:a16="http://schemas.microsoft.com/office/drawing/2014/main" id="{25B5A800-F441-A8EE-0F24-1084DA53E45C}"/>
              </a:ext>
            </a:extLst>
          </xdr:cNvPr>
          <xdr:cNvSpPr txBox="1"/>
        </xdr:nvSpPr>
        <xdr:spPr>
          <a:xfrm>
            <a:off x="15362292" y="2577353"/>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1</a:t>
            </a:r>
          </a:p>
        </xdr:txBody>
      </xdr:sp>
      <xdr:sp macro="" textlink="">
        <xdr:nvSpPr>
          <xdr:cNvPr id="90" name="TextBox 89">
            <a:extLst>
              <a:ext uri="{FF2B5EF4-FFF2-40B4-BE49-F238E27FC236}">
                <a16:creationId xmlns:a16="http://schemas.microsoft.com/office/drawing/2014/main" id="{E6E06C51-4626-FF30-3EBB-B50F564D924F}"/>
              </a:ext>
            </a:extLst>
          </xdr:cNvPr>
          <xdr:cNvSpPr txBox="1"/>
        </xdr:nvSpPr>
        <xdr:spPr>
          <a:xfrm>
            <a:off x="15842684" y="2552505"/>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2</a:t>
            </a:r>
          </a:p>
        </xdr:txBody>
      </xdr:sp>
    </xdr:grpSp>
    <xdr:clientData/>
  </xdr:twoCellAnchor>
  <xdr:twoCellAnchor>
    <xdr:from>
      <xdr:col>10</xdr:col>
      <xdr:colOff>588066</xdr:colOff>
      <xdr:row>10</xdr:row>
      <xdr:rowOff>41413</xdr:rowOff>
    </xdr:from>
    <xdr:to>
      <xdr:col>11</xdr:col>
      <xdr:colOff>414131</xdr:colOff>
      <xdr:row>13</xdr:row>
      <xdr:rowOff>165651</xdr:rowOff>
    </xdr:to>
    <xdr:grpSp>
      <xdr:nvGrpSpPr>
        <xdr:cNvPr id="101" name="Group 100">
          <a:extLst>
            <a:ext uri="{FF2B5EF4-FFF2-40B4-BE49-F238E27FC236}">
              <a16:creationId xmlns:a16="http://schemas.microsoft.com/office/drawing/2014/main" id="{73CA2CA9-54D4-06B0-22B0-BBE9E53F79E4}"/>
            </a:ext>
          </a:extLst>
        </xdr:cNvPr>
        <xdr:cNvGrpSpPr/>
      </xdr:nvGrpSpPr>
      <xdr:grpSpPr>
        <a:xfrm>
          <a:off x="17889948" y="2338619"/>
          <a:ext cx="599271" cy="695738"/>
          <a:chOff x="16407848" y="2368828"/>
          <a:chExt cx="596348" cy="695738"/>
        </a:xfrm>
      </xdr:grpSpPr>
      <xdr:sp macro="" textlink="">
        <xdr:nvSpPr>
          <xdr:cNvPr id="102" name="Arrow: Right 101">
            <a:extLst>
              <a:ext uri="{FF2B5EF4-FFF2-40B4-BE49-F238E27FC236}">
                <a16:creationId xmlns:a16="http://schemas.microsoft.com/office/drawing/2014/main" id="{3C620C51-E522-1E3D-DA61-3632B9E78806}"/>
              </a:ext>
            </a:extLst>
          </xdr:cNvPr>
          <xdr:cNvSpPr/>
        </xdr:nvSpPr>
        <xdr:spPr>
          <a:xfrm>
            <a:off x="16407848" y="2368828"/>
            <a:ext cx="596348" cy="695738"/>
          </a:xfrm>
          <a:prstGeom prst="rightArrow">
            <a:avLst/>
          </a:prstGeom>
          <a:solidFill>
            <a:schemeClr val="accent1">
              <a:lumMod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3" name="TextBox 102">
            <a:extLst>
              <a:ext uri="{FF2B5EF4-FFF2-40B4-BE49-F238E27FC236}">
                <a16:creationId xmlns:a16="http://schemas.microsoft.com/office/drawing/2014/main" id="{0661188C-FE20-3152-D303-5B599B3D3887}"/>
              </a:ext>
            </a:extLst>
          </xdr:cNvPr>
          <xdr:cNvSpPr txBox="1"/>
        </xdr:nvSpPr>
        <xdr:spPr>
          <a:xfrm>
            <a:off x="16622711" y="2524734"/>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3</a:t>
            </a:r>
          </a:p>
        </xdr:txBody>
      </xdr:sp>
    </xdr:grpSp>
    <xdr:clientData/>
  </xdr:twoCellAnchor>
  <xdr:twoCellAnchor>
    <xdr:from>
      <xdr:col>12</xdr:col>
      <xdr:colOff>811695</xdr:colOff>
      <xdr:row>10</xdr:row>
      <xdr:rowOff>57980</xdr:rowOff>
    </xdr:from>
    <xdr:to>
      <xdr:col>13</xdr:col>
      <xdr:colOff>331304</xdr:colOff>
      <xdr:row>13</xdr:row>
      <xdr:rowOff>182218</xdr:rowOff>
    </xdr:to>
    <xdr:grpSp>
      <xdr:nvGrpSpPr>
        <xdr:cNvPr id="104" name="Group 103">
          <a:extLst>
            <a:ext uri="{FF2B5EF4-FFF2-40B4-BE49-F238E27FC236}">
              <a16:creationId xmlns:a16="http://schemas.microsoft.com/office/drawing/2014/main" id="{0D2B3D67-4748-0EA0-A2C1-C7FAFE8063EB}"/>
            </a:ext>
          </a:extLst>
        </xdr:cNvPr>
        <xdr:cNvGrpSpPr/>
      </xdr:nvGrpSpPr>
      <xdr:grpSpPr>
        <a:xfrm>
          <a:off x="19659989" y="2355186"/>
          <a:ext cx="595374" cy="695738"/>
          <a:chOff x="16407848" y="2368828"/>
          <a:chExt cx="596348" cy="695738"/>
        </a:xfrm>
      </xdr:grpSpPr>
      <xdr:sp macro="" textlink="">
        <xdr:nvSpPr>
          <xdr:cNvPr id="105" name="Arrow: Right 104">
            <a:extLst>
              <a:ext uri="{FF2B5EF4-FFF2-40B4-BE49-F238E27FC236}">
                <a16:creationId xmlns:a16="http://schemas.microsoft.com/office/drawing/2014/main" id="{81BDE8B5-1EB5-ADA6-52C1-14B5026F58F5}"/>
              </a:ext>
            </a:extLst>
          </xdr:cNvPr>
          <xdr:cNvSpPr/>
        </xdr:nvSpPr>
        <xdr:spPr>
          <a:xfrm>
            <a:off x="16407848" y="2368828"/>
            <a:ext cx="596348" cy="695738"/>
          </a:xfrm>
          <a:prstGeom prst="rightArrow">
            <a:avLst/>
          </a:prstGeom>
          <a:solidFill>
            <a:schemeClr val="accent1">
              <a:lumMod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6" name="TextBox 105">
            <a:extLst>
              <a:ext uri="{FF2B5EF4-FFF2-40B4-BE49-F238E27FC236}">
                <a16:creationId xmlns:a16="http://schemas.microsoft.com/office/drawing/2014/main" id="{4D1D6367-534A-7ADD-3AF7-C6FB9C5B836E}"/>
              </a:ext>
            </a:extLst>
          </xdr:cNvPr>
          <xdr:cNvSpPr txBox="1"/>
        </xdr:nvSpPr>
        <xdr:spPr>
          <a:xfrm>
            <a:off x="16622711" y="2524734"/>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3</a:t>
            </a:r>
          </a:p>
        </xdr:txBody>
      </xdr:sp>
    </xdr:grpSp>
    <xdr:clientData/>
  </xdr:twoCellAnchor>
  <xdr:twoCellAnchor>
    <xdr:from>
      <xdr:col>14</xdr:col>
      <xdr:colOff>211940</xdr:colOff>
      <xdr:row>14</xdr:row>
      <xdr:rowOff>82828</xdr:rowOff>
    </xdr:from>
    <xdr:to>
      <xdr:col>16</xdr:col>
      <xdr:colOff>513517</xdr:colOff>
      <xdr:row>18</xdr:row>
      <xdr:rowOff>16566</xdr:rowOff>
    </xdr:to>
    <xdr:grpSp>
      <xdr:nvGrpSpPr>
        <xdr:cNvPr id="31" name="Group 30">
          <a:extLst>
            <a:ext uri="{FF2B5EF4-FFF2-40B4-BE49-F238E27FC236}">
              <a16:creationId xmlns:a16="http://schemas.microsoft.com/office/drawing/2014/main" id="{24F4D545-2733-0F50-C149-C1CCE857E468}"/>
            </a:ext>
          </a:extLst>
        </xdr:cNvPr>
        <xdr:cNvGrpSpPr/>
      </xdr:nvGrpSpPr>
      <xdr:grpSpPr>
        <a:xfrm>
          <a:off x="21211764" y="3142034"/>
          <a:ext cx="2621194" cy="695738"/>
          <a:chOff x="21210902" y="3130828"/>
          <a:chExt cx="2616884" cy="695738"/>
        </a:xfrm>
      </xdr:grpSpPr>
      <xdr:grpSp>
        <xdr:nvGrpSpPr>
          <xdr:cNvPr id="107" name="Group 106">
            <a:extLst>
              <a:ext uri="{FF2B5EF4-FFF2-40B4-BE49-F238E27FC236}">
                <a16:creationId xmlns:a16="http://schemas.microsoft.com/office/drawing/2014/main" id="{DE404545-AEF3-66F6-E7D5-35B2DCC98393}"/>
              </a:ext>
            </a:extLst>
          </xdr:cNvPr>
          <xdr:cNvGrpSpPr/>
        </xdr:nvGrpSpPr>
        <xdr:grpSpPr>
          <a:xfrm>
            <a:off x="23235579" y="3130828"/>
            <a:ext cx="592207" cy="695738"/>
            <a:chOff x="16407844" y="2368828"/>
            <a:chExt cx="596348" cy="695738"/>
          </a:xfrm>
        </xdr:grpSpPr>
        <xdr:sp macro="" textlink="">
          <xdr:nvSpPr>
            <xdr:cNvPr id="108" name="Arrow: Right 107">
              <a:extLst>
                <a:ext uri="{FF2B5EF4-FFF2-40B4-BE49-F238E27FC236}">
                  <a16:creationId xmlns:a16="http://schemas.microsoft.com/office/drawing/2014/main" id="{219C2EFE-6949-4AFF-BB52-3A5D35258ED9}"/>
                </a:ext>
              </a:extLst>
            </xdr:cNvPr>
            <xdr:cNvSpPr/>
          </xdr:nvSpPr>
          <xdr:spPr>
            <a:xfrm>
              <a:off x="16407844" y="2368828"/>
              <a:ext cx="596348" cy="695738"/>
            </a:xfrm>
            <a:prstGeom prst="rightArrow">
              <a:avLst/>
            </a:prstGeom>
            <a:solidFill>
              <a:schemeClr val="accent1">
                <a:lumMod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9" name="TextBox 108">
              <a:extLst>
                <a:ext uri="{FF2B5EF4-FFF2-40B4-BE49-F238E27FC236}">
                  <a16:creationId xmlns:a16="http://schemas.microsoft.com/office/drawing/2014/main" id="{ED6AD231-A7EC-32AC-5714-008FA9B159F4}"/>
                </a:ext>
              </a:extLst>
            </xdr:cNvPr>
            <xdr:cNvSpPr txBox="1"/>
          </xdr:nvSpPr>
          <xdr:spPr>
            <a:xfrm>
              <a:off x="16622711" y="2524734"/>
              <a:ext cx="369794"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rPr>
                <a:t>1</a:t>
              </a:r>
            </a:p>
          </xdr:txBody>
        </xdr:sp>
      </xdr:grpSp>
      <xdr:sp macro="" textlink="">
        <xdr:nvSpPr>
          <xdr:cNvPr id="110" name="Rectangle: Rounded Corners 109">
            <a:extLst>
              <a:ext uri="{FF2B5EF4-FFF2-40B4-BE49-F238E27FC236}">
                <a16:creationId xmlns:a16="http://schemas.microsoft.com/office/drawing/2014/main" id="{99BFFF5E-6D19-7FBE-5644-B495FF5B07F0}"/>
              </a:ext>
            </a:extLst>
          </xdr:cNvPr>
          <xdr:cNvSpPr/>
        </xdr:nvSpPr>
        <xdr:spPr>
          <a:xfrm>
            <a:off x="21210902" y="3200495"/>
            <a:ext cx="1948191" cy="592940"/>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1. Getting</a:t>
            </a:r>
            <a:r>
              <a:rPr lang="en-GB" sz="1200" baseline="0">
                <a:solidFill>
                  <a:sysClr val="windowText" lastClr="000000"/>
                </a:solidFill>
              </a:rPr>
              <a:t> rid of "Added", fill empty cells with NA</a:t>
            </a:r>
            <a:endParaRPr lang="en-GB" sz="1200">
              <a:solidFill>
                <a:sysClr val="windowText" lastClr="000000"/>
              </a:solidFill>
            </a:endParaRPr>
          </a:p>
        </xdr:txBody>
      </xdr:sp>
    </xdr:grpSp>
    <xdr:clientData/>
  </xdr:twoCellAnchor>
  <xdr:twoCellAnchor>
    <xdr:from>
      <xdr:col>19</xdr:col>
      <xdr:colOff>619125</xdr:colOff>
      <xdr:row>6</xdr:row>
      <xdr:rowOff>95343</xdr:rowOff>
    </xdr:from>
    <xdr:to>
      <xdr:col>20</xdr:col>
      <xdr:colOff>742950</xdr:colOff>
      <xdr:row>15</xdr:row>
      <xdr:rowOff>161925</xdr:rowOff>
    </xdr:to>
    <xdr:grpSp>
      <xdr:nvGrpSpPr>
        <xdr:cNvPr id="118" name="Group 117">
          <a:extLst>
            <a:ext uri="{FF2B5EF4-FFF2-40B4-BE49-F238E27FC236}">
              <a16:creationId xmlns:a16="http://schemas.microsoft.com/office/drawing/2014/main" id="{9C44D3D8-4FD5-4B90-C807-6A05AC58EA84}"/>
            </a:ext>
          </a:extLst>
        </xdr:cNvPr>
        <xdr:cNvGrpSpPr/>
      </xdr:nvGrpSpPr>
      <xdr:grpSpPr>
        <a:xfrm>
          <a:off x="30617272" y="1630549"/>
          <a:ext cx="3440766" cy="1781082"/>
          <a:chOff x="30613350" y="1619343"/>
          <a:chExt cx="3438525" cy="1781082"/>
        </a:xfrm>
      </xdr:grpSpPr>
      <xdr:sp macro="" textlink="">
        <xdr:nvSpPr>
          <xdr:cNvPr id="115" name="Rectangle: Rounded Corners 114">
            <a:extLst>
              <a:ext uri="{FF2B5EF4-FFF2-40B4-BE49-F238E27FC236}">
                <a16:creationId xmlns:a16="http://schemas.microsoft.com/office/drawing/2014/main" id="{C5D3F225-5EA3-0C64-ECE5-439CCB19A132}"/>
              </a:ext>
            </a:extLst>
          </xdr:cNvPr>
          <xdr:cNvSpPr/>
        </xdr:nvSpPr>
        <xdr:spPr>
          <a:xfrm>
            <a:off x="31292015" y="1619343"/>
            <a:ext cx="1947459" cy="1781082"/>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Price</a:t>
            </a:r>
            <a:r>
              <a:rPr lang="en-GB" sz="1200" baseline="0">
                <a:solidFill>
                  <a:sysClr val="windowText" lastClr="000000"/>
                </a:solidFill>
              </a:rPr>
              <a:t> is split in two ranges: 1st containing true prices, 2nd contains comments (if original cell had any)</a:t>
            </a:r>
          </a:p>
          <a:p>
            <a:pPr algn="l"/>
            <a:r>
              <a:rPr lang="en-GB" sz="1200" b="1" baseline="0">
                <a:solidFill>
                  <a:sysClr val="windowText" lastClr="000000"/>
                </a:solidFill>
              </a:rPr>
              <a:t>Note</a:t>
            </a:r>
            <a:r>
              <a:rPr lang="en-GB" sz="1200" baseline="0">
                <a:solidFill>
                  <a:sysClr val="windowText" lastClr="000000"/>
                </a:solidFill>
              </a:rPr>
              <a:t>: for more details see Price cleaning worksheet</a:t>
            </a:r>
          </a:p>
          <a:p>
            <a:pPr algn="l"/>
            <a:r>
              <a:rPr lang="en-GB" sz="1200" baseline="0">
                <a:solidFill>
                  <a:sysClr val="windowText" lastClr="000000"/>
                </a:solidFill>
              </a:rPr>
              <a:t> </a:t>
            </a:r>
            <a:endParaRPr lang="en-GB" sz="1200">
              <a:solidFill>
                <a:sysClr val="windowText" lastClr="000000"/>
              </a:solidFill>
            </a:endParaRPr>
          </a:p>
        </xdr:txBody>
      </xdr:sp>
      <xdr:sp macro="" textlink="">
        <xdr:nvSpPr>
          <xdr:cNvPr id="116" name="Arrow: Up 115">
            <a:extLst>
              <a:ext uri="{FF2B5EF4-FFF2-40B4-BE49-F238E27FC236}">
                <a16:creationId xmlns:a16="http://schemas.microsoft.com/office/drawing/2014/main" id="{37695E06-D24C-3C12-2551-4C5B87A9E38E}"/>
              </a:ext>
            </a:extLst>
          </xdr:cNvPr>
          <xdr:cNvSpPr/>
        </xdr:nvSpPr>
        <xdr:spPr>
          <a:xfrm rot="5400000">
            <a:off x="33289875" y="2190750"/>
            <a:ext cx="828675" cy="6953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7" name="Rectangle 116">
            <a:extLst>
              <a:ext uri="{FF2B5EF4-FFF2-40B4-BE49-F238E27FC236}">
                <a16:creationId xmlns:a16="http://schemas.microsoft.com/office/drawing/2014/main" id="{F3618ADD-0F75-68C1-B3A9-06E6F122A178}"/>
              </a:ext>
            </a:extLst>
          </xdr:cNvPr>
          <xdr:cNvSpPr/>
        </xdr:nvSpPr>
        <xdr:spPr>
          <a:xfrm>
            <a:off x="30613350" y="2314576"/>
            <a:ext cx="571500" cy="40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23</xdr:col>
      <xdr:colOff>1735940</xdr:colOff>
      <xdr:row>9</xdr:row>
      <xdr:rowOff>28575</xdr:rowOff>
    </xdr:from>
    <xdr:to>
      <xdr:col>23</xdr:col>
      <xdr:colOff>3683399</xdr:colOff>
      <xdr:row>19</xdr:row>
      <xdr:rowOff>57150</xdr:rowOff>
    </xdr:to>
    <xdr:sp macro="" textlink="">
      <xdr:nvSpPr>
        <xdr:cNvPr id="119" name="Rectangle: Rounded Corners 118">
          <a:extLst>
            <a:ext uri="{FF2B5EF4-FFF2-40B4-BE49-F238E27FC236}">
              <a16:creationId xmlns:a16="http://schemas.microsoft.com/office/drawing/2014/main" id="{23E2325B-4A68-2A26-4D0C-49BD3CB97D55}"/>
            </a:ext>
          </a:extLst>
        </xdr:cNvPr>
        <xdr:cNvSpPr/>
      </xdr:nvSpPr>
      <xdr:spPr>
        <a:xfrm>
          <a:off x="40169315" y="2124075"/>
          <a:ext cx="1947459" cy="1933575"/>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It appears that the complete address contains all the data from subsequent address rcolumns,</a:t>
          </a:r>
          <a:r>
            <a:rPr lang="en-GB" sz="1200" baseline="0">
              <a:solidFill>
                <a:sysClr val="windowText" lastClr="000000"/>
              </a:solidFill>
            </a:rPr>
            <a:t> so it could be deleted</a:t>
          </a:r>
        </a:p>
        <a:p>
          <a:pPr algn="l"/>
          <a:r>
            <a:rPr lang="en-GB" sz="1200" baseline="0">
              <a:solidFill>
                <a:sysClr val="windowText" lastClr="000000"/>
              </a:solidFill>
            </a:rPr>
            <a:t>Note: for more details see Address_check worksheet</a:t>
          </a:r>
        </a:p>
      </xdr:txBody>
    </xdr:sp>
    <xdr:clientData/>
  </xdr:twoCellAnchor>
  <xdr:twoCellAnchor>
    <xdr:from>
      <xdr:col>30</xdr:col>
      <xdr:colOff>164316</xdr:colOff>
      <xdr:row>5</xdr:row>
      <xdr:rowOff>171450</xdr:rowOff>
    </xdr:from>
    <xdr:to>
      <xdr:col>31</xdr:col>
      <xdr:colOff>723901</xdr:colOff>
      <xdr:row>10</xdr:row>
      <xdr:rowOff>66675</xdr:rowOff>
    </xdr:to>
    <xdr:sp macro="" textlink="">
      <xdr:nvSpPr>
        <xdr:cNvPr id="120" name="Rectangle: Rounded Corners 119">
          <a:extLst>
            <a:ext uri="{FF2B5EF4-FFF2-40B4-BE49-F238E27FC236}">
              <a16:creationId xmlns:a16="http://schemas.microsoft.com/office/drawing/2014/main" id="{706B713D-9596-7945-C2C9-FD1B1BBB46DC}"/>
            </a:ext>
          </a:extLst>
        </xdr:cNvPr>
        <xdr:cNvSpPr/>
      </xdr:nvSpPr>
      <xdr:spPr>
        <a:xfrm>
          <a:off x="49122816" y="1504950"/>
          <a:ext cx="1235860" cy="847725"/>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Latitude and longitude are empty columns</a:t>
          </a:r>
          <a:endParaRPr lang="en-GB" sz="1200" baseline="0">
            <a:solidFill>
              <a:sysClr val="windowText" lastClr="000000"/>
            </a:solidFill>
          </a:endParaRPr>
        </a:p>
      </xdr:txBody>
    </xdr:sp>
    <xdr:clientData/>
  </xdr:twoCellAnchor>
  <xdr:twoCellAnchor>
    <xdr:from>
      <xdr:col>34</xdr:col>
      <xdr:colOff>335766</xdr:colOff>
      <xdr:row>6</xdr:row>
      <xdr:rowOff>19051</xdr:rowOff>
    </xdr:from>
    <xdr:to>
      <xdr:col>36</xdr:col>
      <xdr:colOff>838200</xdr:colOff>
      <xdr:row>8</xdr:row>
      <xdr:rowOff>142875</xdr:rowOff>
    </xdr:to>
    <xdr:sp macro="" textlink="">
      <xdr:nvSpPr>
        <xdr:cNvPr id="121" name="Rectangle: Rounded Corners 120">
          <a:extLst>
            <a:ext uri="{FF2B5EF4-FFF2-40B4-BE49-F238E27FC236}">
              <a16:creationId xmlns:a16="http://schemas.microsoft.com/office/drawing/2014/main" id="{23ACF5AE-1478-BA2F-AB15-784A8393F2D8}"/>
            </a:ext>
          </a:extLst>
        </xdr:cNvPr>
        <xdr:cNvSpPr/>
      </xdr:nvSpPr>
      <xdr:spPr>
        <a:xfrm>
          <a:off x="52923291" y="1543051"/>
          <a:ext cx="2845584" cy="504824"/>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ysClr val="windowText" lastClr="000000"/>
              </a:solidFill>
            </a:rPr>
            <a:t>Feel the blanks with NA</a:t>
          </a:r>
        </a:p>
      </xdr:txBody>
    </xdr:sp>
    <xdr:clientData/>
  </xdr:twoCellAnchor>
  <xdr:twoCellAnchor>
    <xdr:from>
      <xdr:col>37</xdr:col>
      <xdr:colOff>230991</xdr:colOff>
      <xdr:row>9</xdr:row>
      <xdr:rowOff>95250</xdr:rowOff>
    </xdr:from>
    <xdr:to>
      <xdr:col>38</xdr:col>
      <xdr:colOff>314325</xdr:colOff>
      <xdr:row>13</xdr:row>
      <xdr:rowOff>66675</xdr:rowOff>
    </xdr:to>
    <xdr:sp macro="" textlink="">
      <xdr:nvSpPr>
        <xdr:cNvPr id="122" name="Rectangle: Rounded Corners 121">
          <a:extLst>
            <a:ext uri="{FF2B5EF4-FFF2-40B4-BE49-F238E27FC236}">
              <a16:creationId xmlns:a16="http://schemas.microsoft.com/office/drawing/2014/main" id="{E889B6A3-394C-AC09-CE57-F62B6DE24488}"/>
            </a:ext>
          </a:extLst>
        </xdr:cNvPr>
        <xdr:cNvSpPr/>
      </xdr:nvSpPr>
      <xdr:spPr>
        <a:xfrm>
          <a:off x="56209416" y="2190750"/>
          <a:ext cx="1140609" cy="733425"/>
        </a:xfrm>
        <a:prstGeom prst="roundRect">
          <a:avLst/>
        </a:prstGeom>
        <a:solidFill>
          <a:schemeClr val="accent1">
            <a:lumMod val="20000"/>
            <a:lumOff val="80000"/>
          </a:schemeClr>
        </a:solidFill>
        <a:ln w="190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solidFill>
                <a:sysClr val="windowText" lastClr="000000"/>
              </a:solidFill>
            </a:rPr>
            <a:t>Convert to a proper date</a:t>
          </a:r>
          <a:r>
            <a:rPr lang="en-GB" sz="1200" baseline="0">
              <a:solidFill>
                <a:sysClr val="windowText" lastClr="000000"/>
              </a:solidFill>
            </a:rPr>
            <a:t> format</a:t>
          </a:r>
        </a:p>
      </xdr:txBody>
    </xdr:sp>
    <xdr:clientData/>
  </xdr:twoCellAnchor>
  <xdr:twoCellAnchor editAs="absolute">
    <xdr:from>
      <xdr:col>5</xdr:col>
      <xdr:colOff>3579669</xdr:colOff>
      <xdr:row>0</xdr:row>
      <xdr:rowOff>0</xdr:rowOff>
    </xdr:from>
    <xdr:to>
      <xdr:col>6</xdr:col>
      <xdr:colOff>891787</xdr:colOff>
      <xdr:row>3</xdr:row>
      <xdr:rowOff>290486</xdr:rowOff>
    </xdr:to>
    <xdr:grpSp>
      <xdr:nvGrpSpPr>
        <xdr:cNvPr id="123" name="Group 122">
          <a:hlinkClick xmlns:r="http://schemas.openxmlformats.org/officeDocument/2006/relationships" r:id="rId12"/>
          <a:extLst>
            <a:ext uri="{FF2B5EF4-FFF2-40B4-BE49-F238E27FC236}">
              <a16:creationId xmlns:a16="http://schemas.microsoft.com/office/drawing/2014/main" id="{AD16922D-FB5C-4EDC-A34A-2AFF81E19186}"/>
            </a:ext>
          </a:extLst>
        </xdr:cNvPr>
        <xdr:cNvGrpSpPr/>
      </xdr:nvGrpSpPr>
      <xdr:grpSpPr>
        <a:xfrm>
          <a:off x="12701257" y="0"/>
          <a:ext cx="1066089" cy="1153339"/>
          <a:chOff x="14773088" y="169334"/>
          <a:chExt cx="1070163" cy="1139077"/>
        </a:xfrm>
      </xdr:grpSpPr>
      <xdr:sp macro="" textlink="">
        <xdr:nvSpPr>
          <xdr:cNvPr id="124" name="Rectangle: Single Corner Snipped 123">
            <a:extLst>
              <a:ext uri="{FF2B5EF4-FFF2-40B4-BE49-F238E27FC236}">
                <a16:creationId xmlns:a16="http://schemas.microsoft.com/office/drawing/2014/main" id="{EE9FBD79-4BBC-3B17-6F0A-9C9DE50E5920}"/>
              </a:ext>
            </a:extLst>
          </xdr:cNvPr>
          <xdr:cNvSpPr/>
        </xdr:nvSpPr>
        <xdr:spPr>
          <a:xfrm>
            <a:off x="14773088" y="169334"/>
            <a:ext cx="1070163" cy="1139077"/>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Summary</a:t>
            </a:r>
          </a:p>
        </xdr:txBody>
      </xdr:sp>
      <xdr:pic>
        <xdr:nvPicPr>
          <xdr:cNvPr id="125" name="Picture 124">
            <a:extLst>
              <a:ext uri="{FF2B5EF4-FFF2-40B4-BE49-F238E27FC236}">
                <a16:creationId xmlns:a16="http://schemas.microsoft.com/office/drawing/2014/main" id="{A27416E8-01E8-70B9-1592-C10EB202064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6227" t="6429" r="5640" b="5172"/>
          <a:stretch/>
        </xdr:blipFill>
        <xdr:spPr>
          <a:xfrm>
            <a:off x="14975417" y="251557"/>
            <a:ext cx="677333" cy="71641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1553695</xdr:colOff>
      <xdr:row>0</xdr:row>
      <xdr:rowOff>0</xdr:rowOff>
    </xdr:from>
    <xdr:to>
      <xdr:col>4</xdr:col>
      <xdr:colOff>936812</xdr:colOff>
      <xdr:row>3</xdr:row>
      <xdr:rowOff>285749</xdr:rowOff>
    </xdr:to>
    <xdr:grpSp>
      <xdr:nvGrpSpPr>
        <xdr:cNvPr id="3" name="Group 2">
          <a:hlinkClick xmlns:r="http://schemas.openxmlformats.org/officeDocument/2006/relationships" r:id="rId1"/>
          <a:extLst>
            <a:ext uri="{FF2B5EF4-FFF2-40B4-BE49-F238E27FC236}">
              <a16:creationId xmlns:a16="http://schemas.microsoft.com/office/drawing/2014/main" id="{51BAA794-F250-4CE5-A945-2FFDBC290C7D}"/>
            </a:ext>
          </a:extLst>
        </xdr:cNvPr>
        <xdr:cNvGrpSpPr/>
      </xdr:nvGrpSpPr>
      <xdr:grpSpPr>
        <a:xfrm>
          <a:off x="4993901" y="0"/>
          <a:ext cx="974352" cy="1148602"/>
          <a:chOff x="1703293" y="11206"/>
          <a:chExt cx="974913" cy="1086970"/>
        </a:xfrm>
      </xdr:grpSpPr>
      <xdr:sp macro="" textlink="">
        <xdr:nvSpPr>
          <xdr:cNvPr id="4" name="Rectangle: Single Corner Snipped 3">
            <a:extLst>
              <a:ext uri="{FF2B5EF4-FFF2-40B4-BE49-F238E27FC236}">
                <a16:creationId xmlns:a16="http://schemas.microsoft.com/office/drawing/2014/main" id="{8D4072B4-0B81-A2E4-55B7-A37B2EDE83FC}"/>
              </a:ext>
            </a:extLst>
          </xdr:cNvPr>
          <xdr:cNvSpPr/>
        </xdr:nvSpPr>
        <xdr:spPr>
          <a:xfrm>
            <a:off x="1703293" y="11206"/>
            <a:ext cx="974913" cy="1086970"/>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Raw dataset</a:t>
            </a:r>
          </a:p>
        </xdr:txBody>
      </xdr:sp>
      <xdr:pic>
        <xdr:nvPicPr>
          <xdr:cNvPr id="5" name="Picture 4">
            <a:extLst>
              <a:ext uri="{FF2B5EF4-FFF2-40B4-BE49-F238E27FC236}">
                <a16:creationId xmlns:a16="http://schemas.microsoft.com/office/drawing/2014/main" id="{75B40FD2-147C-0B64-D3F5-A83F43ABB9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3793" y="56030"/>
            <a:ext cx="627530" cy="625603"/>
          </a:xfrm>
          <a:prstGeom prst="rect">
            <a:avLst/>
          </a:prstGeom>
        </xdr:spPr>
      </xdr:pic>
    </xdr:grpSp>
    <xdr:clientData/>
  </xdr:twoCellAnchor>
  <xdr:twoCellAnchor editAs="absolute">
    <xdr:from>
      <xdr:col>6</xdr:col>
      <xdr:colOff>1176613</xdr:colOff>
      <xdr:row>0</xdr:row>
      <xdr:rowOff>11206</xdr:rowOff>
    </xdr:from>
    <xdr:to>
      <xdr:col>7</xdr:col>
      <xdr:colOff>493059</xdr:colOff>
      <xdr:row>4</xdr:row>
      <xdr:rowOff>1680</xdr:rowOff>
    </xdr:to>
    <xdr:grpSp>
      <xdr:nvGrpSpPr>
        <xdr:cNvPr id="6" name="Group 5">
          <a:hlinkClick xmlns:r="http://schemas.openxmlformats.org/officeDocument/2006/relationships" r:id="rId3"/>
          <a:extLst>
            <a:ext uri="{FF2B5EF4-FFF2-40B4-BE49-F238E27FC236}">
              <a16:creationId xmlns:a16="http://schemas.microsoft.com/office/drawing/2014/main" id="{9439C5A5-EC92-4EC6-B644-A5F11DAA274E}"/>
            </a:ext>
          </a:extLst>
        </xdr:cNvPr>
        <xdr:cNvGrpSpPr/>
      </xdr:nvGrpSpPr>
      <xdr:grpSpPr>
        <a:xfrm>
          <a:off x="9356907" y="11206"/>
          <a:ext cx="1131799" cy="1144680"/>
          <a:chOff x="11002227" y="-73947"/>
          <a:chExt cx="1017783" cy="1252802"/>
        </a:xfrm>
      </xdr:grpSpPr>
      <xdr:sp macro="" textlink="">
        <xdr:nvSpPr>
          <xdr:cNvPr id="7" name="Rectangle: Single Corner Snipped 6">
            <a:extLst>
              <a:ext uri="{FF2B5EF4-FFF2-40B4-BE49-F238E27FC236}">
                <a16:creationId xmlns:a16="http://schemas.microsoft.com/office/drawing/2014/main" id="{9CC63E8B-0728-5D8D-37B1-518DC62611D6}"/>
              </a:ext>
            </a:extLst>
          </xdr:cNvPr>
          <xdr:cNvSpPr/>
        </xdr:nvSpPr>
        <xdr:spPr>
          <a:xfrm>
            <a:off x="11002227" y="-73947"/>
            <a:ext cx="1017783" cy="1252802"/>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Relational tables</a:t>
            </a:r>
          </a:p>
        </xdr:txBody>
      </xdr:sp>
      <xdr:pic>
        <xdr:nvPicPr>
          <xdr:cNvPr id="8" name="Graphic 7">
            <a:extLst>
              <a:ext uri="{FF2B5EF4-FFF2-40B4-BE49-F238E27FC236}">
                <a16:creationId xmlns:a16="http://schemas.microsoft.com/office/drawing/2014/main" id="{8A574596-7B46-E642-702B-BA040BD9AD8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l="4263" t="6589" r="3488" b="6589"/>
          <a:stretch/>
        </xdr:blipFill>
        <xdr:spPr>
          <a:xfrm>
            <a:off x="11195600" y="110923"/>
            <a:ext cx="535798" cy="504281"/>
          </a:xfrm>
          <a:prstGeom prst="rect">
            <a:avLst/>
          </a:prstGeom>
        </xdr:spPr>
      </xdr:pic>
    </xdr:grpSp>
    <xdr:clientData/>
  </xdr:twoCellAnchor>
  <xdr:twoCellAnchor editAs="absolute">
    <xdr:from>
      <xdr:col>4</xdr:col>
      <xdr:colOff>1355911</xdr:colOff>
      <xdr:row>0</xdr:row>
      <xdr:rowOff>0</xdr:rowOff>
    </xdr:from>
    <xdr:to>
      <xdr:col>5</xdr:col>
      <xdr:colOff>840430</xdr:colOff>
      <xdr:row>3</xdr:row>
      <xdr:rowOff>287024</xdr:rowOff>
    </xdr:to>
    <xdr:grpSp>
      <xdr:nvGrpSpPr>
        <xdr:cNvPr id="18" name="Group 17">
          <a:hlinkClick xmlns:r="http://schemas.openxmlformats.org/officeDocument/2006/relationships" r:id="rId6"/>
          <a:extLst>
            <a:ext uri="{FF2B5EF4-FFF2-40B4-BE49-F238E27FC236}">
              <a16:creationId xmlns:a16="http://schemas.microsoft.com/office/drawing/2014/main" id="{7BFA6137-528B-4DCD-9BA5-D43DCF02BF00}"/>
            </a:ext>
          </a:extLst>
        </xdr:cNvPr>
        <xdr:cNvGrpSpPr/>
      </xdr:nvGrpSpPr>
      <xdr:grpSpPr>
        <a:xfrm>
          <a:off x="6387352" y="0"/>
          <a:ext cx="1199019" cy="1149877"/>
          <a:chOff x="8225117" y="0"/>
          <a:chExt cx="218196" cy="1264720"/>
        </a:xfrm>
      </xdr:grpSpPr>
      <xdr:sp macro="" textlink="">
        <xdr:nvSpPr>
          <xdr:cNvPr id="19" name="Rectangle: Single Corner Snipped 18">
            <a:extLst>
              <a:ext uri="{FF2B5EF4-FFF2-40B4-BE49-F238E27FC236}">
                <a16:creationId xmlns:a16="http://schemas.microsoft.com/office/drawing/2014/main" id="{8018ACDB-4B7D-E5E8-49C6-2810D0A0AFE3}"/>
              </a:ext>
            </a:extLst>
          </xdr:cNvPr>
          <xdr:cNvSpPr/>
        </xdr:nvSpPr>
        <xdr:spPr>
          <a:xfrm>
            <a:off x="8225117" y="0"/>
            <a:ext cx="218196" cy="1264720"/>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Data processing</a:t>
            </a:r>
          </a:p>
        </xdr:txBody>
      </xdr:sp>
      <xdr:pic>
        <xdr:nvPicPr>
          <xdr:cNvPr id="20" name="Picture 19">
            <a:extLst>
              <a:ext uri="{FF2B5EF4-FFF2-40B4-BE49-F238E27FC236}">
                <a16:creationId xmlns:a16="http://schemas.microsoft.com/office/drawing/2014/main" id="{59FCE7D7-899C-2279-747E-C8488058F50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314352" y="111487"/>
            <a:ext cx="112648" cy="751269"/>
          </a:xfrm>
          <a:prstGeom prst="rect">
            <a:avLst/>
          </a:prstGeom>
        </xdr:spPr>
      </xdr:pic>
    </xdr:grpSp>
    <xdr:clientData/>
  </xdr:twoCellAnchor>
  <xdr:twoCellAnchor editAs="absolute">
    <xdr:from>
      <xdr:col>5</xdr:col>
      <xdr:colOff>1221391</xdr:colOff>
      <xdr:row>0</xdr:row>
      <xdr:rowOff>11206</xdr:rowOff>
    </xdr:from>
    <xdr:to>
      <xdr:col>6</xdr:col>
      <xdr:colOff>761950</xdr:colOff>
      <xdr:row>3</xdr:row>
      <xdr:rowOff>287430</xdr:rowOff>
    </xdr:to>
    <xdr:grpSp>
      <xdr:nvGrpSpPr>
        <xdr:cNvPr id="21" name="Group 20">
          <a:hlinkClick xmlns:r="http://schemas.openxmlformats.org/officeDocument/2006/relationships" r:id="rId8"/>
          <a:extLst>
            <a:ext uri="{FF2B5EF4-FFF2-40B4-BE49-F238E27FC236}">
              <a16:creationId xmlns:a16="http://schemas.microsoft.com/office/drawing/2014/main" id="{1235689B-8FC6-458F-9A1D-A12670D1DEB0}"/>
            </a:ext>
          </a:extLst>
        </xdr:cNvPr>
        <xdr:cNvGrpSpPr/>
      </xdr:nvGrpSpPr>
      <xdr:grpSpPr>
        <a:xfrm>
          <a:off x="7967332" y="11206"/>
          <a:ext cx="974912" cy="1139077"/>
          <a:chOff x="9749117" y="-98598"/>
          <a:chExt cx="941295" cy="1252803"/>
        </a:xfrm>
      </xdr:grpSpPr>
      <xdr:sp macro="" textlink="">
        <xdr:nvSpPr>
          <xdr:cNvPr id="22" name="Rectangle: Single Corner Snipped 21">
            <a:extLst>
              <a:ext uri="{FF2B5EF4-FFF2-40B4-BE49-F238E27FC236}">
                <a16:creationId xmlns:a16="http://schemas.microsoft.com/office/drawing/2014/main" id="{CE14C834-B3AE-11C2-AD75-D90024851499}"/>
              </a:ext>
            </a:extLst>
          </xdr:cNvPr>
          <xdr:cNvSpPr/>
        </xdr:nvSpPr>
        <xdr:spPr>
          <a:xfrm>
            <a:off x="9749117" y="-98598"/>
            <a:ext cx="941295" cy="1252803"/>
          </a:xfrm>
          <a:prstGeom prst="snip1Rect">
            <a:avLst>
              <a:gd name="adj" fmla="val 29330"/>
            </a:avLst>
          </a:prstGeom>
          <a:solidFill>
            <a:schemeClr val="bg1"/>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accent1">
                      <a:lumMod val="50000"/>
                    </a:schemeClr>
                  </a:solidFill>
                </a:ln>
                <a:solidFill>
                  <a:schemeClr val="accent1">
                    <a:lumMod val="50000"/>
                  </a:schemeClr>
                </a:solidFill>
              </a:rPr>
              <a:t>Cleaned dataset</a:t>
            </a:r>
          </a:p>
        </xdr:txBody>
      </xdr:sp>
      <xdr:pic>
        <xdr:nvPicPr>
          <xdr:cNvPr id="23" name="Picture 22">
            <a:extLst>
              <a:ext uri="{FF2B5EF4-FFF2-40B4-BE49-F238E27FC236}">
                <a16:creationId xmlns:a16="http://schemas.microsoft.com/office/drawing/2014/main" id="{22FAB0DD-009F-D322-9010-5DD32E4E670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76328" y="-83630"/>
            <a:ext cx="584253" cy="718443"/>
          </a:xfrm>
          <a:prstGeom prst="rect">
            <a:avLst/>
          </a:prstGeom>
          <a:ln>
            <a:noFill/>
          </a:ln>
        </xdr:spPr>
      </xdr:pic>
    </xdr:grpSp>
    <xdr:clientData/>
  </xdr:twoCellAnchor>
  <xdr:twoCellAnchor editAs="absolute">
    <xdr:from>
      <xdr:col>7</xdr:col>
      <xdr:colOff>885265</xdr:colOff>
      <xdr:row>0</xdr:row>
      <xdr:rowOff>0</xdr:rowOff>
    </xdr:from>
    <xdr:to>
      <xdr:col>8</xdr:col>
      <xdr:colOff>974912</xdr:colOff>
      <xdr:row>3</xdr:row>
      <xdr:rowOff>287430</xdr:rowOff>
    </xdr:to>
    <xdr:grpSp>
      <xdr:nvGrpSpPr>
        <xdr:cNvPr id="24" name="Group 23">
          <a:hlinkClick xmlns:r="http://schemas.openxmlformats.org/officeDocument/2006/relationships" r:id="rId10"/>
          <a:extLst>
            <a:ext uri="{FF2B5EF4-FFF2-40B4-BE49-F238E27FC236}">
              <a16:creationId xmlns:a16="http://schemas.microsoft.com/office/drawing/2014/main" id="{205053B5-D954-44F2-B942-7128E215D9DD}"/>
            </a:ext>
          </a:extLst>
        </xdr:cNvPr>
        <xdr:cNvGrpSpPr/>
      </xdr:nvGrpSpPr>
      <xdr:grpSpPr>
        <a:xfrm>
          <a:off x="10880912" y="0"/>
          <a:ext cx="1210235" cy="1150283"/>
          <a:chOff x="12505762" y="-110923"/>
          <a:chExt cx="1221443" cy="1265128"/>
        </a:xfrm>
      </xdr:grpSpPr>
      <xdr:sp macro="" textlink="">
        <xdr:nvSpPr>
          <xdr:cNvPr id="25" name="Rectangle: Single Corner Snipped 24">
            <a:extLst>
              <a:ext uri="{FF2B5EF4-FFF2-40B4-BE49-F238E27FC236}">
                <a16:creationId xmlns:a16="http://schemas.microsoft.com/office/drawing/2014/main" id="{542F2A35-F6CB-3602-A48D-A17F09C36488}"/>
              </a:ext>
            </a:extLst>
          </xdr:cNvPr>
          <xdr:cNvSpPr/>
        </xdr:nvSpPr>
        <xdr:spPr>
          <a:xfrm>
            <a:off x="12505762" y="-110923"/>
            <a:ext cx="1221443" cy="1265128"/>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Dashboard</a:t>
            </a:r>
          </a:p>
        </xdr:txBody>
      </xdr:sp>
      <xdr:pic>
        <xdr:nvPicPr>
          <xdr:cNvPr id="26" name="Picture 25">
            <a:extLst>
              <a:ext uri="{FF2B5EF4-FFF2-40B4-BE49-F238E27FC236}">
                <a16:creationId xmlns:a16="http://schemas.microsoft.com/office/drawing/2014/main" id="{E41F0F74-9B65-26C9-794C-5108722877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731853" y="36971"/>
            <a:ext cx="732266" cy="732267"/>
          </a:xfrm>
          <a:prstGeom prst="rect">
            <a:avLst/>
          </a:prstGeom>
        </xdr:spPr>
      </xdr:pic>
    </xdr:grpSp>
    <xdr:clientData/>
  </xdr:twoCellAnchor>
  <xdr:twoCellAnchor editAs="absolute">
    <xdr:from>
      <xdr:col>8</xdr:col>
      <xdr:colOff>1385454</xdr:colOff>
      <xdr:row>0</xdr:row>
      <xdr:rowOff>0</xdr:rowOff>
    </xdr:from>
    <xdr:to>
      <xdr:col>8</xdr:col>
      <xdr:colOff>2455617</xdr:colOff>
      <xdr:row>3</xdr:row>
      <xdr:rowOff>290486</xdr:rowOff>
    </xdr:to>
    <xdr:grpSp>
      <xdr:nvGrpSpPr>
        <xdr:cNvPr id="2" name="Group 1">
          <a:hlinkClick xmlns:r="http://schemas.openxmlformats.org/officeDocument/2006/relationships" r:id="rId12"/>
          <a:extLst>
            <a:ext uri="{FF2B5EF4-FFF2-40B4-BE49-F238E27FC236}">
              <a16:creationId xmlns:a16="http://schemas.microsoft.com/office/drawing/2014/main" id="{C3F86C77-1371-4137-83EE-9612FC543D31}"/>
            </a:ext>
          </a:extLst>
        </xdr:cNvPr>
        <xdr:cNvGrpSpPr/>
      </xdr:nvGrpSpPr>
      <xdr:grpSpPr>
        <a:xfrm>
          <a:off x="12501689" y="0"/>
          <a:ext cx="1070163" cy="1153339"/>
          <a:chOff x="14773088" y="169334"/>
          <a:chExt cx="1070163" cy="1139077"/>
        </a:xfrm>
      </xdr:grpSpPr>
      <xdr:sp macro="" textlink="">
        <xdr:nvSpPr>
          <xdr:cNvPr id="9" name="Rectangle: Single Corner Snipped 8">
            <a:extLst>
              <a:ext uri="{FF2B5EF4-FFF2-40B4-BE49-F238E27FC236}">
                <a16:creationId xmlns:a16="http://schemas.microsoft.com/office/drawing/2014/main" id="{DB7935C1-7214-0C38-19B7-231FA83BF6BA}"/>
              </a:ext>
            </a:extLst>
          </xdr:cNvPr>
          <xdr:cNvSpPr/>
        </xdr:nvSpPr>
        <xdr:spPr>
          <a:xfrm>
            <a:off x="14773088" y="169334"/>
            <a:ext cx="1070163" cy="1139077"/>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Summary</a:t>
            </a:r>
          </a:p>
        </xdr:txBody>
      </xdr:sp>
      <xdr:pic>
        <xdr:nvPicPr>
          <xdr:cNvPr id="10" name="Picture 9">
            <a:extLst>
              <a:ext uri="{FF2B5EF4-FFF2-40B4-BE49-F238E27FC236}">
                <a16:creationId xmlns:a16="http://schemas.microsoft.com/office/drawing/2014/main" id="{A0B4A9F2-F9A2-3126-AEEF-EE8DC9DD770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6227" t="6429" r="5640" b="5172"/>
          <a:stretch/>
        </xdr:blipFill>
        <xdr:spPr>
          <a:xfrm>
            <a:off x="14975417" y="251557"/>
            <a:ext cx="677333" cy="71641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1514475</xdr:colOff>
      <xdr:row>0</xdr:row>
      <xdr:rowOff>0</xdr:rowOff>
    </xdr:from>
    <xdr:to>
      <xdr:col>3</xdr:col>
      <xdr:colOff>240927</xdr:colOff>
      <xdr:row>4</xdr:row>
      <xdr:rowOff>0</xdr:rowOff>
    </xdr:to>
    <xdr:grpSp>
      <xdr:nvGrpSpPr>
        <xdr:cNvPr id="20" name="Group 19">
          <a:hlinkClick xmlns:r="http://schemas.openxmlformats.org/officeDocument/2006/relationships" r:id="rId1"/>
          <a:extLst>
            <a:ext uri="{FF2B5EF4-FFF2-40B4-BE49-F238E27FC236}">
              <a16:creationId xmlns:a16="http://schemas.microsoft.com/office/drawing/2014/main" id="{3D17F03D-E25C-466A-BAD0-1D3EABA86D19}"/>
            </a:ext>
          </a:extLst>
        </xdr:cNvPr>
        <xdr:cNvGrpSpPr/>
      </xdr:nvGrpSpPr>
      <xdr:grpSpPr>
        <a:xfrm>
          <a:off x="3743325" y="0"/>
          <a:ext cx="974352" cy="1143000"/>
          <a:chOff x="1703293" y="11206"/>
          <a:chExt cx="974913" cy="1086970"/>
        </a:xfrm>
      </xdr:grpSpPr>
      <xdr:sp macro="" textlink="">
        <xdr:nvSpPr>
          <xdr:cNvPr id="21" name="Rectangle: Single Corner Snipped 20">
            <a:extLst>
              <a:ext uri="{FF2B5EF4-FFF2-40B4-BE49-F238E27FC236}">
                <a16:creationId xmlns:a16="http://schemas.microsoft.com/office/drawing/2014/main" id="{EFD97911-726B-5D57-4199-9B9A71D04B7B}"/>
              </a:ext>
            </a:extLst>
          </xdr:cNvPr>
          <xdr:cNvSpPr/>
        </xdr:nvSpPr>
        <xdr:spPr>
          <a:xfrm>
            <a:off x="1703293" y="11206"/>
            <a:ext cx="974913" cy="1086970"/>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Raw dataset</a:t>
            </a:r>
          </a:p>
        </xdr:txBody>
      </xdr:sp>
      <xdr:pic>
        <xdr:nvPicPr>
          <xdr:cNvPr id="22" name="Picture 21">
            <a:extLst>
              <a:ext uri="{FF2B5EF4-FFF2-40B4-BE49-F238E27FC236}">
                <a16:creationId xmlns:a16="http://schemas.microsoft.com/office/drawing/2014/main" id="{B4B48D85-A6DD-BBE8-D9BD-12AEFE04467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3793" y="56030"/>
            <a:ext cx="627530" cy="625603"/>
          </a:xfrm>
          <a:prstGeom prst="rect">
            <a:avLst/>
          </a:prstGeom>
        </xdr:spPr>
      </xdr:pic>
    </xdr:grpSp>
    <xdr:clientData/>
  </xdr:twoCellAnchor>
  <xdr:twoCellAnchor editAs="absolute">
    <xdr:from>
      <xdr:col>4</xdr:col>
      <xdr:colOff>2067481</xdr:colOff>
      <xdr:row>0</xdr:row>
      <xdr:rowOff>1680</xdr:rowOff>
    </xdr:from>
    <xdr:to>
      <xdr:col>4</xdr:col>
      <xdr:colOff>3199280</xdr:colOff>
      <xdr:row>4</xdr:row>
      <xdr:rowOff>3360</xdr:rowOff>
    </xdr:to>
    <xdr:grpSp>
      <xdr:nvGrpSpPr>
        <xdr:cNvPr id="23" name="Group 22">
          <a:hlinkClick xmlns:r="http://schemas.openxmlformats.org/officeDocument/2006/relationships" r:id="rId3"/>
          <a:extLst>
            <a:ext uri="{FF2B5EF4-FFF2-40B4-BE49-F238E27FC236}">
              <a16:creationId xmlns:a16="http://schemas.microsoft.com/office/drawing/2014/main" id="{54EA8972-AB63-49AF-A9C0-29D5C23DE22E}"/>
            </a:ext>
          </a:extLst>
        </xdr:cNvPr>
        <xdr:cNvGrpSpPr/>
      </xdr:nvGrpSpPr>
      <xdr:grpSpPr>
        <a:xfrm>
          <a:off x="8020606" y="1680"/>
          <a:ext cx="1131799" cy="1144680"/>
          <a:chOff x="11002227" y="-73947"/>
          <a:chExt cx="1017783" cy="1252802"/>
        </a:xfrm>
      </xdr:grpSpPr>
      <xdr:sp macro="" textlink="">
        <xdr:nvSpPr>
          <xdr:cNvPr id="24" name="Rectangle: Single Corner Snipped 23">
            <a:extLst>
              <a:ext uri="{FF2B5EF4-FFF2-40B4-BE49-F238E27FC236}">
                <a16:creationId xmlns:a16="http://schemas.microsoft.com/office/drawing/2014/main" id="{5726B8EB-72A6-D0A3-6AB4-B0B5E2948D07}"/>
              </a:ext>
            </a:extLst>
          </xdr:cNvPr>
          <xdr:cNvSpPr/>
        </xdr:nvSpPr>
        <xdr:spPr>
          <a:xfrm>
            <a:off x="11002227" y="-73947"/>
            <a:ext cx="1017783" cy="1252802"/>
          </a:xfrm>
          <a:prstGeom prst="snip1Rect">
            <a:avLst>
              <a:gd name="adj" fmla="val 29330"/>
            </a:avLst>
          </a:prstGeom>
          <a:solidFill>
            <a:schemeClr val="bg1"/>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accent1">
                      <a:lumMod val="50000"/>
                    </a:schemeClr>
                  </a:solidFill>
                </a:ln>
                <a:solidFill>
                  <a:schemeClr val="accent1">
                    <a:lumMod val="50000"/>
                  </a:schemeClr>
                </a:solidFill>
              </a:rPr>
              <a:t>Relational tables</a:t>
            </a:r>
          </a:p>
        </xdr:txBody>
      </xdr:sp>
      <xdr:pic>
        <xdr:nvPicPr>
          <xdr:cNvPr id="25" name="Graphic 24">
            <a:extLst>
              <a:ext uri="{FF2B5EF4-FFF2-40B4-BE49-F238E27FC236}">
                <a16:creationId xmlns:a16="http://schemas.microsoft.com/office/drawing/2014/main" id="{4E90C6CA-4312-52BB-4170-EA14C749D89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l="4263" t="6589" r="3488" b="6589"/>
          <a:stretch/>
        </xdr:blipFill>
        <xdr:spPr>
          <a:xfrm>
            <a:off x="11138774" y="39880"/>
            <a:ext cx="668105" cy="628806"/>
          </a:xfrm>
          <a:prstGeom prst="rect">
            <a:avLst/>
          </a:prstGeom>
        </xdr:spPr>
      </xdr:pic>
    </xdr:grpSp>
    <xdr:clientData/>
  </xdr:twoCellAnchor>
  <xdr:twoCellAnchor editAs="absolute">
    <xdr:from>
      <xdr:col>3</xdr:col>
      <xdr:colOff>574301</xdr:colOff>
      <xdr:row>0</xdr:row>
      <xdr:rowOff>0</xdr:rowOff>
    </xdr:from>
    <xdr:to>
      <xdr:col>4</xdr:col>
      <xdr:colOff>296945</xdr:colOff>
      <xdr:row>4</xdr:row>
      <xdr:rowOff>0</xdr:rowOff>
    </xdr:to>
    <xdr:grpSp>
      <xdr:nvGrpSpPr>
        <xdr:cNvPr id="26" name="Group 25">
          <a:hlinkClick xmlns:r="http://schemas.openxmlformats.org/officeDocument/2006/relationships" r:id="rId6"/>
          <a:extLst>
            <a:ext uri="{FF2B5EF4-FFF2-40B4-BE49-F238E27FC236}">
              <a16:creationId xmlns:a16="http://schemas.microsoft.com/office/drawing/2014/main" id="{32D89492-7C09-4645-927B-C246011540B2}"/>
            </a:ext>
          </a:extLst>
        </xdr:cNvPr>
        <xdr:cNvGrpSpPr/>
      </xdr:nvGrpSpPr>
      <xdr:grpSpPr>
        <a:xfrm>
          <a:off x="5051051" y="0"/>
          <a:ext cx="1199019" cy="1143000"/>
          <a:chOff x="8225117" y="0"/>
          <a:chExt cx="218196" cy="1264720"/>
        </a:xfrm>
      </xdr:grpSpPr>
      <xdr:sp macro="" textlink="">
        <xdr:nvSpPr>
          <xdr:cNvPr id="27" name="Rectangle: Single Corner Snipped 26">
            <a:extLst>
              <a:ext uri="{FF2B5EF4-FFF2-40B4-BE49-F238E27FC236}">
                <a16:creationId xmlns:a16="http://schemas.microsoft.com/office/drawing/2014/main" id="{C63CA918-6416-7E37-DC7A-509725E0C4E0}"/>
              </a:ext>
            </a:extLst>
          </xdr:cNvPr>
          <xdr:cNvSpPr/>
        </xdr:nvSpPr>
        <xdr:spPr>
          <a:xfrm>
            <a:off x="8225117" y="0"/>
            <a:ext cx="218196" cy="1264720"/>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Data processing</a:t>
            </a:r>
          </a:p>
        </xdr:txBody>
      </xdr:sp>
      <xdr:pic>
        <xdr:nvPicPr>
          <xdr:cNvPr id="28" name="Picture 27">
            <a:extLst>
              <a:ext uri="{FF2B5EF4-FFF2-40B4-BE49-F238E27FC236}">
                <a16:creationId xmlns:a16="http://schemas.microsoft.com/office/drawing/2014/main" id="{C16DCCE3-BBC0-4176-237A-426A08BFE3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314352" y="111487"/>
            <a:ext cx="112648" cy="751269"/>
          </a:xfrm>
          <a:prstGeom prst="rect">
            <a:avLst/>
          </a:prstGeom>
        </xdr:spPr>
      </xdr:pic>
    </xdr:grpSp>
    <xdr:clientData/>
  </xdr:twoCellAnchor>
  <xdr:twoCellAnchor editAs="absolute">
    <xdr:from>
      <xdr:col>4</xdr:col>
      <xdr:colOff>677906</xdr:colOff>
      <xdr:row>0</xdr:row>
      <xdr:rowOff>1680</xdr:rowOff>
    </xdr:from>
    <xdr:to>
      <xdr:col>4</xdr:col>
      <xdr:colOff>1652818</xdr:colOff>
      <xdr:row>3</xdr:row>
      <xdr:rowOff>283507</xdr:rowOff>
    </xdr:to>
    <xdr:grpSp>
      <xdr:nvGrpSpPr>
        <xdr:cNvPr id="29" name="Group 28">
          <a:hlinkClick xmlns:r="http://schemas.openxmlformats.org/officeDocument/2006/relationships" r:id="rId8"/>
          <a:extLst>
            <a:ext uri="{FF2B5EF4-FFF2-40B4-BE49-F238E27FC236}">
              <a16:creationId xmlns:a16="http://schemas.microsoft.com/office/drawing/2014/main" id="{D7CECBCA-AAD9-4C37-A483-F4CCCF98938B}"/>
            </a:ext>
          </a:extLst>
        </xdr:cNvPr>
        <xdr:cNvGrpSpPr/>
      </xdr:nvGrpSpPr>
      <xdr:grpSpPr>
        <a:xfrm>
          <a:off x="6631031" y="1680"/>
          <a:ext cx="974912" cy="1139077"/>
          <a:chOff x="9749117" y="-98598"/>
          <a:chExt cx="941295" cy="1252803"/>
        </a:xfrm>
      </xdr:grpSpPr>
      <xdr:sp macro="" textlink="">
        <xdr:nvSpPr>
          <xdr:cNvPr id="30" name="Rectangle: Single Corner Snipped 29">
            <a:extLst>
              <a:ext uri="{FF2B5EF4-FFF2-40B4-BE49-F238E27FC236}">
                <a16:creationId xmlns:a16="http://schemas.microsoft.com/office/drawing/2014/main" id="{35BD8F6A-4464-B6B4-834E-9AD0E8CC1260}"/>
              </a:ext>
            </a:extLst>
          </xdr:cNvPr>
          <xdr:cNvSpPr/>
        </xdr:nvSpPr>
        <xdr:spPr>
          <a:xfrm>
            <a:off x="9749117" y="-98598"/>
            <a:ext cx="941295" cy="1252803"/>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Cleaned dataset</a:t>
            </a:r>
          </a:p>
        </xdr:txBody>
      </xdr:sp>
      <xdr:pic>
        <xdr:nvPicPr>
          <xdr:cNvPr id="31" name="Picture 30">
            <a:extLst>
              <a:ext uri="{FF2B5EF4-FFF2-40B4-BE49-F238E27FC236}">
                <a16:creationId xmlns:a16="http://schemas.microsoft.com/office/drawing/2014/main" id="{1C8F532F-7BAF-6FE6-1B23-B660724289B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76328" y="-83630"/>
            <a:ext cx="584253" cy="718443"/>
          </a:xfrm>
          <a:prstGeom prst="rect">
            <a:avLst/>
          </a:prstGeom>
          <a:ln>
            <a:noFill/>
          </a:ln>
        </xdr:spPr>
      </xdr:pic>
    </xdr:grpSp>
    <xdr:clientData/>
  </xdr:twoCellAnchor>
  <xdr:twoCellAnchor editAs="absolute">
    <xdr:from>
      <xdr:col>5</xdr:col>
      <xdr:colOff>172011</xdr:colOff>
      <xdr:row>0</xdr:row>
      <xdr:rowOff>0</xdr:rowOff>
    </xdr:from>
    <xdr:to>
      <xdr:col>7</xdr:col>
      <xdr:colOff>163046</xdr:colOff>
      <xdr:row>4</xdr:row>
      <xdr:rowOff>0</xdr:rowOff>
    </xdr:to>
    <xdr:grpSp>
      <xdr:nvGrpSpPr>
        <xdr:cNvPr id="32" name="Group 31">
          <a:hlinkClick xmlns:r="http://schemas.openxmlformats.org/officeDocument/2006/relationships" r:id="rId10"/>
          <a:extLst>
            <a:ext uri="{FF2B5EF4-FFF2-40B4-BE49-F238E27FC236}">
              <a16:creationId xmlns:a16="http://schemas.microsoft.com/office/drawing/2014/main" id="{58EB2F42-7C5C-471C-8804-B36D7C078460}"/>
            </a:ext>
          </a:extLst>
        </xdr:cNvPr>
        <xdr:cNvGrpSpPr/>
      </xdr:nvGrpSpPr>
      <xdr:grpSpPr>
        <a:xfrm>
          <a:off x="9544611" y="0"/>
          <a:ext cx="1210235" cy="1143000"/>
          <a:chOff x="12505762" y="-110923"/>
          <a:chExt cx="1221443" cy="1265128"/>
        </a:xfrm>
      </xdr:grpSpPr>
      <xdr:sp macro="" textlink="">
        <xdr:nvSpPr>
          <xdr:cNvPr id="33" name="Rectangle: Single Corner Snipped 32">
            <a:extLst>
              <a:ext uri="{FF2B5EF4-FFF2-40B4-BE49-F238E27FC236}">
                <a16:creationId xmlns:a16="http://schemas.microsoft.com/office/drawing/2014/main" id="{B6902BD2-D129-7FDC-85BF-12E7BC5DF79D}"/>
              </a:ext>
            </a:extLst>
          </xdr:cNvPr>
          <xdr:cNvSpPr/>
        </xdr:nvSpPr>
        <xdr:spPr>
          <a:xfrm>
            <a:off x="12505762" y="-110923"/>
            <a:ext cx="1221443" cy="1265128"/>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Dashboard</a:t>
            </a:r>
          </a:p>
        </xdr:txBody>
      </xdr:sp>
      <xdr:pic>
        <xdr:nvPicPr>
          <xdr:cNvPr id="34" name="Picture 33">
            <a:extLst>
              <a:ext uri="{FF2B5EF4-FFF2-40B4-BE49-F238E27FC236}">
                <a16:creationId xmlns:a16="http://schemas.microsoft.com/office/drawing/2014/main" id="{A0A70DE1-1D42-6EDA-5B66-339CCDFCEF6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731853" y="36971"/>
            <a:ext cx="732266" cy="732267"/>
          </a:xfrm>
          <a:prstGeom prst="rect">
            <a:avLst/>
          </a:prstGeom>
        </xdr:spPr>
      </xdr:pic>
    </xdr:grpSp>
    <xdr:clientData/>
  </xdr:twoCellAnchor>
  <xdr:twoCellAnchor editAs="absolute">
    <xdr:from>
      <xdr:col>7</xdr:col>
      <xdr:colOff>533400</xdr:colOff>
      <xdr:row>0</xdr:row>
      <xdr:rowOff>0</xdr:rowOff>
    </xdr:from>
    <xdr:to>
      <xdr:col>9</xdr:col>
      <xdr:colOff>384363</xdr:colOff>
      <xdr:row>4</xdr:row>
      <xdr:rowOff>13395</xdr:rowOff>
    </xdr:to>
    <xdr:grpSp>
      <xdr:nvGrpSpPr>
        <xdr:cNvPr id="2" name="Group 1">
          <a:hlinkClick xmlns:r="http://schemas.openxmlformats.org/officeDocument/2006/relationships" r:id="rId12"/>
          <a:extLst>
            <a:ext uri="{FF2B5EF4-FFF2-40B4-BE49-F238E27FC236}">
              <a16:creationId xmlns:a16="http://schemas.microsoft.com/office/drawing/2014/main" id="{F534B737-38F0-4FF6-ABB9-1B4842AB0D4D}"/>
            </a:ext>
          </a:extLst>
        </xdr:cNvPr>
        <xdr:cNvGrpSpPr/>
      </xdr:nvGrpSpPr>
      <xdr:grpSpPr>
        <a:xfrm>
          <a:off x="11125200" y="0"/>
          <a:ext cx="1070163" cy="1156395"/>
          <a:chOff x="14773088" y="169334"/>
          <a:chExt cx="1070163" cy="1139077"/>
        </a:xfrm>
      </xdr:grpSpPr>
      <xdr:sp macro="" textlink="">
        <xdr:nvSpPr>
          <xdr:cNvPr id="3" name="Rectangle: Single Corner Snipped 2">
            <a:extLst>
              <a:ext uri="{FF2B5EF4-FFF2-40B4-BE49-F238E27FC236}">
                <a16:creationId xmlns:a16="http://schemas.microsoft.com/office/drawing/2014/main" id="{EAB1DD78-0193-B055-A7D1-AE3282E049A5}"/>
              </a:ext>
            </a:extLst>
          </xdr:cNvPr>
          <xdr:cNvSpPr/>
        </xdr:nvSpPr>
        <xdr:spPr>
          <a:xfrm>
            <a:off x="14773088" y="169334"/>
            <a:ext cx="1070163" cy="1139077"/>
          </a:xfrm>
          <a:prstGeom prst="snip1Rect">
            <a:avLst>
              <a:gd name="adj" fmla="val 29330"/>
            </a:avLst>
          </a:prstGeom>
          <a:solidFill>
            <a:schemeClr val="accent1">
              <a:lumMod val="75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400" b="1">
                <a:ln>
                  <a:solidFill>
                    <a:schemeClr val="bg1"/>
                  </a:solidFill>
                </a:ln>
                <a:solidFill>
                  <a:schemeClr val="bg1"/>
                </a:solidFill>
              </a:rPr>
              <a:t>Summary</a:t>
            </a:r>
          </a:p>
        </xdr:txBody>
      </xdr:sp>
      <xdr:pic>
        <xdr:nvPicPr>
          <xdr:cNvPr id="4" name="Picture 3">
            <a:extLst>
              <a:ext uri="{FF2B5EF4-FFF2-40B4-BE49-F238E27FC236}">
                <a16:creationId xmlns:a16="http://schemas.microsoft.com/office/drawing/2014/main" id="{5B76E93C-44C6-3A93-5EE1-21E81DAE495A}"/>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6227" t="6429" r="5640" b="5172"/>
          <a:stretch/>
        </xdr:blipFill>
        <xdr:spPr>
          <a:xfrm>
            <a:off x="14984942" y="279704"/>
            <a:ext cx="677333" cy="71641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85725</xdr:colOff>
      <xdr:row>8</xdr:row>
      <xdr:rowOff>122703</xdr:rowOff>
    </xdr:from>
    <xdr:to>
      <xdr:col>3</xdr:col>
      <xdr:colOff>381000</xdr:colOff>
      <xdr:row>15</xdr:row>
      <xdr:rowOff>33618</xdr:rowOff>
    </xdr:to>
    <xdr:sp macro="" textlink="">
      <xdr:nvSpPr>
        <xdr:cNvPr id="11" name="Rectangle: Rounded Corners 10">
          <a:extLst>
            <a:ext uri="{FF2B5EF4-FFF2-40B4-BE49-F238E27FC236}">
              <a16:creationId xmlns:a16="http://schemas.microsoft.com/office/drawing/2014/main" id="{3F9D95EF-1CE1-E3AE-D7A5-B3671B6602AE}"/>
            </a:ext>
          </a:extLst>
        </xdr:cNvPr>
        <xdr:cNvSpPr/>
      </xdr:nvSpPr>
      <xdr:spPr>
        <a:xfrm>
          <a:off x="85725" y="1646703"/>
          <a:ext cx="2085975" cy="1244415"/>
        </a:xfrm>
        <a:prstGeom prst="roundRect">
          <a:avLst>
            <a:gd name="adj" fmla="val 7731"/>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1">
            <a:solidFill>
              <a:schemeClr val="accent1">
                <a:lumMod val="75000"/>
              </a:schemeClr>
            </a:solidFill>
          </a:endParaRPr>
        </a:p>
      </xdr:txBody>
    </xdr:sp>
    <xdr:clientData/>
  </xdr:twoCellAnchor>
  <xdr:twoCellAnchor editAs="absolute">
    <xdr:from>
      <xdr:col>0</xdr:col>
      <xdr:colOff>96504</xdr:colOff>
      <xdr:row>15</xdr:row>
      <xdr:rowOff>170089</xdr:rowOff>
    </xdr:from>
    <xdr:to>
      <xdr:col>3</xdr:col>
      <xdr:colOff>356276</xdr:colOff>
      <xdr:row>29</xdr:row>
      <xdr:rowOff>168233</xdr:rowOff>
    </xdr:to>
    <xdr:sp macro="" textlink="">
      <xdr:nvSpPr>
        <xdr:cNvPr id="8" name="Rectangle: Rounded Corners 7">
          <a:extLst>
            <a:ext uri="{FF2B5EF4-FFF2-40B4-BE49-F238E27FC236}">
              <a16:creationId xmlns:a16="http://schemas.microsoft.com/office/drawing/2014/main" id="{82481C3E-9E8C-4EA8-17D8-9B6FA1144E45}"/>
            </a:ext>
          </a:extLst>
        </xdr:cNvPr>
        <xdr:cNvSpPr/>
      </xdr:nvSpPr>
      <xdr:spPr>
        <a:xfrm>
          <a:off x="96504" y="3027589"/>
          <a:ext cx="2041507" cy="2665144"/>
        </a:xfrm>
        <a:prstGeom prst="roundRect">
          <a:avLst>
            <a:gd name="adj" fmla="val 2350"/>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1">
            <a:solidFill>
              <a:schemeClr val="accent1">
                <a:lumMod val="75000"/>
              </a:schemeClr>
            </a:solidFill>
          </a:endParaRPr>
        </a:p>
      </xdr:txBody>
    </xdr:sp>
    <xdr:clientData/>
  </xdr:twoCellAnchor>
  <xdr:twoCellAnchor editAs="oneCell">
    <xdr:from>
      <xdr:col>0</xdr:col>
      <xdr:colOff>147206</xdr:colOff>
      <xdr:row>9</xdr:row>
      <xdr:rowOff>67542</xdr:rowOff>
    </xdr:from>
    <xdr:to>
      <xdr:col>3</xdr:col>
      <xdr:colOff>333376</xdr:colOff>
      <xdr:row>14</xdr:row>
      <xdr:rowOff>67235</xdr:rowOff>
    </xdr:to>
    <mc:AlternateContent xmlns:mc="http://schemas.openxmlformats.org/markup-compatibility/2006" xmlns:a14="http://schemas.microsoft.com/office/drawing/2010/main">
      <mc:Choice Requires="a14">
        <xdr:graphicFrame macro="">
          <xdr:nvGraphicFramePr>
            <xdr:cNvPr id="12" name="product_depth2">
              <a:extLst>
                <a:ext uri="{FF2B5EF4-FFF2-40B4-BE49-F238E27FC236}">
                  <a16:creationId xmlns:a16="http://schemas.microsoft.com/office/drawing/2014/main" id="{7FD35143-CB5E-C836-F82D-CE2160E1BD5C}"/>
                </a:ext>
              </a:extLst>
            </xdr:cNvPr>
            <xdr:cNvGraphicFramePr/>
          </xdr:nvGraphicFramePr>
          <xdr:xfrm>
            <a:off x="0" y="0"/>
            <a:ext cx="0" cy="0"/>
          </xdr:xfrm>
          <a:graphic>
            <a:graphicData uri="http://schemas.microsoft.com/office/drawing/2010/slicer">
              <sle:slicer xmlns:sle="http://schemas.microsoft.com/office/drawing/2010/slicer" name="product_depth2"/>
            </a:graphicData>
          </a:graphic>
        </xdr:graphicFrame>
      </mc:Choice>
      <mc:Fallback xmlns="">
        <xdr:sp macro="" textlink="">
          <xdr:nvSpPr>
            <xdr:cNvPr id="0" name=""/>
            <xdr:cNvSpPr>
              <a:spLocks noTextEdit="1"/>
            </xdr:cNvSpPr>
          </xdr:nvSpPr>
          <xdr:spPr>
            <a:xfrm>
              <a:off x="147206" y="1782042"/>
              <a:ext cx="1969943" cy="9521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174554</xdr:colOff>
      <xdr:row>16</xdr:row>
      <xdr:rowOff>33203</xdr:rowOff>
    </xdr:from>
    <xdr:to>
      <xdr:col>3</xdr:col>
      <xdr:colOff>343406</xdr:colOff>
      <xdr:row>29</xdr:row>
      <xdr:rowOff>92578</xdr:rowOff>
    </xdr:to>
    <mc:AlternateContent xmlns:mc="http://schemas.openxmlformats.org/markup-compatibility/2006" xmlns:a14="http://schemas.microsoft.com/office/drawing/2010/main">
      <mc:Choice Requires="a14">
        <xdr:graphicFrame macro="">
          <xdr:nvGraphicFramePr>
            <xdr:cNvPr id="13" name="address_city 1">
              <a:extLst>
                <a:ext uri="{FF2B5EF4-FFF2-40B4-BE49-F238E27FC236}">
                  <a16:creationId xmlns:a16="http://schemas.microsoft.com/office/drawing/2014/main" id="{71C4BA15-38D2-8C9A-69BC-C969973AE64B}"/>
                </a:ext>
              </a:extLst>
            </xdr:cNvPr>
            <xdr:cNvGraphicFramePr/>
          </xdr:nvGraphicFramePr>
          <xdr:xfrm>
            <a:off x="0" y="0"/>
            <a:ext cx="0" cy="0"/>
          </xdr:xfrm>
          <a:graphic>
            <a:graphicData uri="http://schemas.microsoft.com/office/drawing/2010/slicer">
              <sle:slicer xmlns:sle="http://schemas.microsoft.com/office/drawing/2010/slicer" name="address_city 1"/>
            </a:graphicData>
          </a:graphic>
        </xdr:graphicFrame>
      </mc:Choice>
      <mc:Fallback xmlns="">
        <xdr:sp macro="" textlink="">
          <xdr:nvSpPr>
            <xdr:cNvPr id="0" name=""/>
            <xdr:cNvSpPr>
              <a:spLocks noTextEdit="1"/>
            </xdr:cNvSpPr>
          </xdr:nvSpPr>
          <xdr:spPr>
            <a:xfrm>
              <a:off x="174554" y="3081203"/>
              <a:ext cx="1959552" cy="2535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29</xdr:col>
      <xdr:colOff>389042</xdr:colOff>
      <xdr:row>4</xdr:row>
      <xdr:rowOff>155864</xdr:rowOff>
    </xdr:from>
    <xdr:to>
      <xdr:col>40</xdr:col>
      <xdr:colOff>467284</xdr:colOff>
      <xdr:row>24</xdr:row>
      <xdr:rowOff>21771</xdr:rowOff>
    </xdr:to>
    <xdr:sp macro="" textlink="">
      <xdr:nvSpPr>
        <xdr:cNvPr id="16" name="Rectangle: Rounded Corners 15">
          <a:extLst>
            <a:ext uri="{FF2B5EF4-FFF2-40B4-BE49-F238E27FC236}">
              <a16:creationId xmlns:a16="http://schemas.microsoft.com/office/drawing/2014/main" id="{FDB4FD89-49FA-242C-2B46-B82C14EE8842}"/>
            </a:ext>
          </a:extLst>
        </xdr:cNvPr>
        <xdr:cNvSpPr/>
      </xdr:nvSpPr>
      <xdr:spPr>
        <a:xfrm>
          <a:off x="17937454" y="917864"/>
          <a:ext cx="6734536" cy="3675907"/>
        </a:xfrm>
        <a:prstGeom prst="roundRect">
          <a:avLst>
            <a:gd name="adj" fmla="val 4437"/>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baseline="0">
              <a:solidFill>
                <a:schemeClr val="accent1">
                  <a:lumMod val="75000"/>
                </a:schemeClr>
              </a:solidFill>
            </a:rPr>
            <a:t>Product depth average price</a:t>
          </a:r>
          <a:r>
            <a:rPr lang="en-GB" sz="1600" b="1">
              <a:solidFill>
                <a:schemeClr val="accent1">
                  <a:lumMod val="75000"/>
                </a:schemeClr>
              </a:solidFill>
            </a:rPr>
            <a:t> per property type</a:t>
          </a:r>
          <a:r>
            <a:rPr lang="en-GB" sz="1600" b="1" baseline="0">
              <a:solidFill>
                <a:schemeClr val="accent1">
                  <a:lumMod val="75000"/>
                </a:schemeClr>
              </a:solidFill>
            </a:rPr>
            <a:t> </a:t>
          </a:r>
          <a:endParaRPr lang="en-GB" sz="1600" b="1">
            <a:solidFill>
              <a:schemeClr val="accent1">
                <a:lumMod val="75000"/>
              </a:schemeClr>
            </a:solidFill>
          </a:endParaRPr>
        </a:p>
      </xdr:txBody>
    </xdr:sp>
    <xdr:clientData/>
  </xdr:twoCellAnchor>
  <xdr:twoCellAnchor editAs="absolute">
    <xdr:from>
      <xdr:col>12</xdr:col>
      <xdr:colOff>24679</xdr:colOff>
      <xdr:row>25</xdr:row>
      <xdr:rowOff>124115</xdr:rowOff>
    </xdr:from>
    <xdr:to>
      <xdr:col>21</xdr:col>
      <xdr:colOff>375806</xdr:colOff>
      <xdr:row>45</xdr:row>
      <xdr:rowOff>51955</xdr:rowOff>
    </xdr:to>
    <xdr:sp macro="" textlink="">
      <xdr:nvSpPr>
        <xdr:cNvPr id="17" name="Rectangle: Rounded Corners 16">
          <a:extLst>
            <a:ext uri="{FF2B5EF4-FFF2-40B4-BE49-F238E27FC236}">
              <a16:creationId xmlns:a16="http://schemas.microsoft.com/office/drawing/2014/main" id="{5D5E51C6-2FFF-0D8A-57AC-230EBCCCE945}"/>
            </a:ext>
          </a:extLst>
        </xdr:cNvPr>
        <xdr:cNvSpPr/>
      </xdr:nvSpPr>
      <xdr:spPr>
        <a:xfrm>
          <a:off x="7263679" y="4886615"/>
          <a:ext cx="5806354" cy="3737840"/>
        </a:xfrm>
        <a:prstGeom prst="roundRect">
          <a:avLst>
            <a:gd name="adj" fmla="val 4437"/>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baseline="0">
              <a:solidFill>
                <a:schemeClr val="accent1">
                  <a:lumMod val="75000"/>
                </a:schemeClr>
              </a:solidFill>
            </a:rPr>
            <a:t>Price distribution per property type</a:t>
          </a:r>
          <a:endParaRPr lang="en-GB" sz="2000" b="1">
            <a:solidFill>
              <a:schemeClr val="accent1">
                <a:lumMod val="75000"/>
              </a:schemeClr>
            </a:solidFill>
          </a:endParaRPr>
        </a:p>
      </xdr:txBody>
    </xdr:sp>
    <xdr:clientData/>
  </xdr:twoCellAnchor>
  <xdr:twoCellAnchor editAs="absolute">
    <xdr:from>
      <xdr:col>29</xdr:col>
      <xdr:colOff>380242</xdr:colOff>
      <xdr:row>25</xdr:row>
      <xdr:rowOff>87563</xdr:rowOff>
    </xdr:from>
    <xdr:to>
      <xdr:col>40</xdr:col>
      <xdr:colOff>493059</xdr:colOff>
      <xdr:row>45</xdr:row>
      <xdr:rowOff>33618</xdr:rowOff>
    </xdr:to>
    <xdr:sp macro="" textlink="">
      <xdr:nvSpPr>
        <xdr:cNvPr id="19" name="Rectangle: Rounded Corners 18">
          <a:extLst>
            <a:ext uri="{FF2B5EF4-FFF2-40B4-BE49-F238E27FC236}">
              <a16:creationId xmlns:a16="http://schemas.microsoft.com/office/drawing/2014/main" id="{EBDC8499-859D-03FD-4B4A-3A20098DFFA1}"/>
            </a:ext>
          </a:extLst>
        </xdr:cNvPr>
        <xdr:cNvSpPr/>
      </xdr:nvSpPr>
      <xdr:spPr>
        <a:xfrm>
          <a:off x="17928654" y="4850063"/>
          <a:ext cx="6769111" cy="3756055"/>
        </a:xfrm>
        <a:prstGeom prst="roundRect">
          <a:avLst>
            <a:gd name="adj" fmla="val 4437"/>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accent1">
                  <a:lumMod val="75000"/>
                </a:schemeClr>
              </a:solidFill>
            </a:rPr>
            <a:t>Dependency of average price on the number of</a:t>
          </a:r>
          <a:r>
            <a:rPr lang="en-GB" sz="1800" b="1" baseline="0">
              <a:solidFill>
                <a:schemeClr val="accent1">
                  <a:lumMod val="75000"/>
                </a:schemeClr>
              </a:solidFill>
            </a:rPr>
            <a:t> bedrooms, bathrooms, and parking space</a:t>
          </a:r>
          <a:endParaRPr lang="en-GB" sz="1800" b="1">
            <a:solidFill>
              <a:schemeClr val="accent1">
                <a:lumMod val="75000"/>
              </a:schemeClr>
            </a:solidFill>
          </a:endParaRPr>
        </a:p>
      </xdr:txBody>
    </xdr:sp>
    <xdr:clientData/>
  </xdr:twoCellAnchor>
  <xdr:twoCellAnchor editAs="absolute">
    <xdr:from>
      <xdr:col>4</xdr:col>
      <xdr:colOff>152400</xdr:colOff>
      <xdr:row>25</xdr:row>
      <xdr:rowOff>78673</xdr:rowOff>
    </xdr:from>
    <xdr:to>
      <xdr:col>11</xdr:col>
      <xdr:colOff>432954</xdr:colOff>
      <xdr:row>45</xdr:row>
      <xdr:rowOff>36244</xdr:rowOff>
    </xdr:to>
    <xdr:sp macro="" textlink="">
      <xdr:nvSpPr>
        <xdr:cNvPr id="20" name="Rectangle: Rounded Corners 19">
          <a:extLst>
            <a:ext uri="{FF2B5EF4-FFF2-40B4-BE49-F238E27FC236}">
              <a16:creationId xmlns:a16="http://schemas.microsoft.com/office/drawing/2014/main" id="{3A1597B6-350D-6162-374A-672EFF35FA71}"/>
            </a:ext>
          </a:extLst>
        </xdr:cNvPr>
        <xdr:cNvSpPr/>
      </xdr:nvSpPr>
      <xdr:spPr>
        <a:xfrm>
          <a:off x="2542309" y="4841173"/>
          <a:ext cx="4523509" cy="3767571"/>
        </a:xfrm>
        <a:prstGeom prst="roundRect">
          <a:avLst>
            <a:gd name="adj" fmla="val 4437"/>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chemeClr val="accent1">
                  <a:lumMod val="75000"/>
                </a:schemeClr>
              </a:solidFill>
            </a:rPr>
            <a:t>Proportions of property types</a:t>
          </a:r>
        </a:p>
      </xdr:txBody>
    </xdr:sp>
    <xdr:clientData/>
  </xdr:twoCellAnchor>
  <xdr:twoCellAnchor editAs="absolute">
    <xdr:from>
      <xdr:col>4</xdr:col>
      <xdr:colOff>133350</xdr:colOff>
      <xdr:row>4</xdr:row>
      <xdr:rowOff>130628</xdr:rowOff>
    </xdr:from>
    <xdr:to>
      <xdr:col>29</xdr:col>
      <xdr:colOff>200026</xdr:colOff>
      <xdr:row>23</xdr:row>
      <xdr:rowOff>189591</xdr:rowOff>
    </xdr:to>
    <xdr:sp macro="" textlink="">
      <xdr:nvSpPr>
        <xdr:cNvPr id="21" name="Rectangle: Rounded Corners 20">
          <a:extLst>
            <a:ext uri="{FF2B5EF4-FFF2-40B4-BE49-F238E27FC236}">
              <a16:creationId xmlns:a16="http://schemas.microsoft.com/office/drawing/2014/main" id="{7DE094BE-925B-A744-9CBC-19E90935AED4}"/>
            </a:ext>
          </a:extLst>
        </xdr:cNvPr>
        <xdr:cNvSpPr/>
      </xdr:nvSpPr>
      <xdr:spPr>
        <a:xfrm>
          <a:off x="2523259" y="892628"/>
          <a:ext cx="15220085" cy="3678463"/>
        </a:xfrm>
        <a:prstGeom prst="roundRect">
          <a:avLst>
            <a:gd name="adj" fmla="val 4437"/>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chemeClr val="accent1">
                  <a:lumMod val="75000"/>
                </a:schemeClr>
              </a:solidFill>
            </a:rPr>
            <a:t>Average price per city</a:t>
          </a:r>
        </a:p>
      </xdr:txBody>
    </xdr:sp>
    <xdr:clientData/>
  </xdr:twoCellAnchor>
  <xdr:twoCellAnchor editAs="absolute">
    <xdr:from>
      <xdr:col>29</xdr:col>
      <xdr:colOff>409204</xdr:colOff>
      <xdr:row>6</xdr:row>
      <xdr:rowOff>137967</xdr:rowOff>
    </xdr:from>
    <xdr:to>
      <xdr:col>40</xdr:col>
      <xdr:colOff>580159</xdr:colOff>
      <xdr:row>24</xdr:row>
      <xdr:rowOff>6432</xdr:rowOff>
    </xdr:to>
    <xdr:graphicFrame macro="">
      <xdr:nvGraphicFramePr>
        <xdr:cNvPr id="6" name="Chart 5">
          <a:extLst>
            <a:ext uri="{FF2B5EF4-FFF2-40B4-BE49-F238E27FC236}">
              <a16:creationId xmlns:a16="http://schemas.microsoft.com/office/drawing/2014/main" id="{0675E019-38FC-435A-BB98-BC333ACFC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171449</xdr:colOff>
      <xdr:row>6</xdr:row>
      <xdr:rowOff>178726</xdr:rowOff>
    </xdr:from>
    <xdr:to>
      <xdr:col>29</xdr:col>
      <xdr:colOff>125412</xdr:colOff>
      <xdr:row>23</xdr:row>
      <xdr:rowOff>154914</xdr:rowOff>
    </xdr:to>
    <xdr:graphicFrame macro="">
      <xdr:nvGraphicFramePr>
        <xdr:cNvPr id="2" name="Chart 1">
          <a:extLst>
            <a:ext uri="{FF2B5EF4-FFF2-40B4-BE49-F238E27FC236}">
              <a16:creationId xmlns:a16="http://schemas.microsoft.com/office/drawing/2014/main" id="{AC1F4F9F-D520-494A-898D-3854CFA94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190500</xdr:colOff>
      <xdr:row>27</xdr:row>
      <xdr:rowOff>114300</xdr:rowOff>
    </xdr:from>
    <xdr:to>
      <xdr:col>11</xdr:col>
      <xdr:colOff>342900</xdr:colOff>
      <xdr:row>44</xdr:row>
      <xdr:rowOff>152400</xdr:rowOff>
    </xdr:to>
    <xdr:graphicFrame macro="">
      <xdr:nvGraphicFramePr>
        <xdr:cNvPr id="15" name="Chart 14">
          <a:extLst>
            <a:ext uri="{FF2B5EF4-FFF2-40B4-BE49-F238E27FC236}">
              <a16:creationId xmlns:a16="http://schemas.microsoft.com/office/drawing/2014/main" id="{6F8A8E97-325F-4E74-A3A1-A9F4C98F0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114313</xdr:colOff>
      <xdr:row>27</xdr:row>
      <xdr:rowOff>156883</xdr:rowOff>
    </xdr:from>
    <xdr:to>
      <xdr:col>21</xdr:col>
      <xdr:colOff>242455</xdr:colOff>
      <xdr:row>44</xdr:row>
      <xdr:rowOff>145677</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81A2B587-1022-438A-9458-93DEA10061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391413" y="5300383"/>
              <a:ext cx="5614542" cy="322729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153511</xdr:colOff>
      <xdr:row>4</xdr:row>
      <xdr:rowOff>104775</xdr:rowOff>
    </xdr:from>
    <xdr:to>
      <xdr:col>3</xdr:col>
      <xdr:colOff>466724</xdr:colOff>
      <xdr:row>8</xdr:row>
      <xdr:rowOff>19051</xdr:rowOff>
    </xdr:to>
    <xdr:sp macro="" textlink="">
      <xdr:nvSpPr>
        <xdr:cNvPr id="3" name="Rectangle: Rounded Corners 2">
          <a:extLst>
            <a:ext uri="{FF2B5EF4-FFF2-40B4-BE49-F238E27FC236}">
              <a16:creationId xmlns:a16="http://schemas.microsoft.com/office/drawing/2014/main" id="{930FDB42-E89D-72EB-38F3-DEE97E2EC102}"/>
            </a:ext>
          </a:extLst>
        </xdr:cNvPr>
        <xdr:cNvSpPr/>
      </xdr:nvSpPr>
      <xdr:spPr>
        <a:xfrm>
          <a:off x="153511" y="866775"/>
          <a:ext cx="2109356" cy="676276"/>
        </a:xfrm>
        <a:prstGeom prst="roundRect">
          <a:avLst>
            <a:gd name="adj" fmla="val 28048"/>
          </a:avLst>
        </a:prstGeom>
        <a:solidFill>
          <a:schemeClr val="bg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ln>
                <a:solidFill>
                  <a:srgbClr val="C00000"/>
                </a:solidFill>
              </a:ln>
              <a:solidFill>
                <a:srgbClr val="C00000"/>
              </a:solidFill>
            </a:rPr>
            <a:t>Note:</a:t>
          </a:r>
        </a:p>
        <a:p>
          <a:pPr algn="l"/>
          <a:r>
            <a:rPr lang="en-GB" sz="1400" b="1">
              <a:solidFill>
                <a:schemeClr val="tx1"/>
              </a:solidFill>
            </a:rPr>
            <a:t>Actual at 27/05/2022</a:t>
          </a:r>
        </a:p>
      </xdr:txBody>
    </xdr:sp>
    <xdr:clientData/>
  </xdr:twoCellAnchor>
  <xdr:twoCellAnchor editAs="absolute">
    <xdr:from>
      <xdr:col>0</xdr:col>
      <xdr:colOff>105162</xdr:colOff>
      <xdr:row>30</xdr:row>
      <xdr:rowOff>178433</xdr:rowOff>
    </xdr:from>
    <xdr:to>
      <xdr:col>3</xdr:col>
      <xdr:colOff>364954</xdr:colOff>
      <xdr:row>44</xdr:row>
      <xdr:rowOff>150619</xdr:rowOff>
    </xdr:to>
    <xdr:sp macro="" textlink="">
      <xdr:nvSpPr>
        <xdr:cNvPr id="10" name="Rectangle: Rounded Corners 9">
          <a:extLst>
            <a:ext uri="{FF2B5EF4-FFF2-40B4-BE49-F238E27FC236}">
              <a16:creationId xmlns:a16="http://schemas.microsoft.com/office/drawing/2014/main" id="{7E5846C3-E362-052A-E16A-F1D14372F28C}"/>
            </a:ext>
          </a:extLst>
        </xdr:cNvPr>
        <xdr:cNvSpPr/>
      </xdr:nvSpPr>
      <xdr:spPr>
        <a:xfrm>
          <a:off x="105162" y="5893433"/>
          <a:ext cx="2041527" cy="2639186"/>
        </a:xfrm>
        <a:prstGeom prst="roundRect">
          <a:avLst>
            <a:gd name="adj" fmla="val 2827"/>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1">
            <a:solidFill>
              <a:schemeClr val="accent1">
                <a:lumMod val="75000"/>
              </a:schemeClr>
            </a:solidFill>
          </a:endParaRPr>
        </a:p>
      </xdr:txBody>
    </xdr:sp>
    <xdr:clientData/>
  </xdr:twoCellAnchor>
  <xdr:twoCellAnchor editAs="oneCell">
    <xdr:from>
      <xdr:col>0</xdr:col>
      <xdr:colOff>217998</xdr:colOff>
      <xdr:row>31</xdr:row>
      <xdr:rowOff>7953</xdr:rowOff>
    </xdr:from>
    <xdr:to>
      <xdr:col>3</xdr:col>
      <xdr:colOff>360872</xdr:colOff>
      <xdr:row>44</xdr:row>
      <xdr:rowOff>55578</xdr:rowOff>
    </xdr:to>
    <mc:AlternateContent xmlns:mc="http://schemas.openxmlformats.org/markup-compatibility/2006" xmlns:a14="http://schemas.microsoft.com/office/drawing/2010/main">
      <mc:Choice Requires="a14">
        <xdr:graphicFrame macro="">
          <xdr:nvGraphicFramePr>
            <xdr:cNvPr id="7" name="listing_agency">
              <a:extLst>
                <a:ext uri="{FF2B5EF4-FFF2-40B4-BE49-F238E27FC236}">
                  <a16:creationId xmlns:a16="http://schemas.microsoft.com/office/drawing/2014/main" id="{404340A6-5A6D-0D31-04E4-07D1CFA61A71}"/>
                </a:ext>
              </a:extLst>
            </xdr:cNvPr>
            <xdr:cNvGraphicFramePr/>
          </xdr:nvGraphicFramePr>
          <xdr:xfrm>
            <a:off x="0" y="0"/>
            <a:ext cx="0" cy="0"/>
          </xdr:xfrm>
          <a:graphic>
            <a:graphicData uri="http://schemas.microsoft.com/office/drawing/2010/slicer">
              <sle:slicer xmlns:sle="http://schemas.microsoft.com/office/drawing/2010/slicer" name="listing_agency"/>
            </a:graphicData>
          </a:graphic>
        </xdr:graphicFrame>
      </mc:Choice>
      <mc:Fallback xmlns="">
        <xdr:sp macro="" textlink="">
          <xdr:nvSpPr>
            <xdr:cNvPr id="0" name=""/>
            <xdr:cNvSpPr>
              <a:spLocks noTextEdit="1"/>
            </xdr:cNvSpPr>
          </xdr:nvSpPr>
          <xdr:spPr>
            <a:xfrm>
              <a:off x="217998" y="5913453"/>
              <a:ext cx="1933574"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29</xdr:col>
      <xdr:colOff>367393</xdr:colOff>
      <xdr:row>28</xdr:row>
      <xdr:rowOff>163286</xdr:rowOff>
    </xdr:from>
    <xdr:to>
      <xdr:col>40</xdr:col>
      <xdr:colOff>503464</xdr:colOff>
      <xdr:row>44</xdr:row>
      <xdr:rowOff>174492</xdr:rowOff>
    </xdr:to>
    <xdr:graphicFrame macro="">
      <xdr:nvGraphicFramePr>
        <xdr:cNvPr id="5" name="Chart 4">
          <a:extLst>
            <a:ext uri="{FF2B5EF4-FFF2-40B4-BE49-F238E27FC236}">
              <a16:creationId xmlns:a16="http://schemas.microsoft.com/office/drawing/2014/main" id="{395D7037-074C-4A48-92EB-816F8594B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292551</xdr:colOff>
      <xdr:row>0</xdr:row>
      <xdr:rowOff>19425</xdr:rowOff>
    </xdr:from>
    <xdr:to>
      <xdr:col>2</xdr:col>
      <xdr:colOff>308830</xdr:colOff>
      <xdr:row>3</xdr:row>
      <xdr:rowOff>105775</xdr:rowOff>
    </xdr:to>
    <xdr:pic>
      <xdr:nvPicPr>
        <xdr:cNvPr id="23" name="Picture 22">
          <a:hlinkClick xmlns:r="http://schemas.openxmlformats.org/officeDocument/2006/relationships" r:id="rId6"/>
          <a:extLst>
            <a:ext uri="{FF2B5EF4-FFF2-40B4-BE49-F238E27FC236}">
              <a16:creationId xmlns:a16="http://schemas.microsoft.com/office/drawing/2014/main" id="{94694EEB-E314-BA91-DA4B-5B19409AE42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8687" y="19425"/>
          <a:ext cx="622416" cy="657850"/>
        </a:xfrm>
        <a:prstGeom prst="rect">
          <a:avLst/>
        </a:prstGeom>
      </xdr:spPr>
    </xdr:pic>
    <xdr:clientData/>
  </xdr:twoCellAnchor>
  <xdr:twoCellAnchor editAs="absolute">
    <xdr:from>
      <xdr:col>8</xdr:col>
      <xdr:colOff>376444</xdr:colOff>
      <xdr:row>0</xdr:row>
      <xdr:rowOff>60659</xdr:rowOff>
    </xdr:from>
    <xdr:to>
      <xdr:col>9</xdr:col>
      <xdr:colOff>604548</xdr:colOff>
      <xdr:row>3</xdr:row>
      <xdr:rowOff>138547</xdr:rowOff>
    </xdr:to>
    <xdr:pic>
      <xdr:nvPicPr>
        <xdr:cNvPr id="26" name="Graphic 25">
          <a:hlinkClick xmlns:r="http://schemas.openxmlformats.org/officeDocument/2006/relationships" r:id="rId8"/>
          <a:extLst>
            <a:ext uri="{FF2B5EF4-FFF2-40B4-BE49-F238E27FC236}">
              <a16:creationId xmlns:a16="http://schemas.microsoft.com/office/drawing/2014/main" id="{9CCCE9D4-FA5F-CC9C-F72E-ABB8559956B4}"/>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l="4263" t="6589" r="3488" b="6589"/>
        <a:stretch/>
      </xdr:blipFill>
      <xdr:spPr>
        <a:xfrm>
          <a:off x="5190899" y="60659"/>
          <a:ext cx="834240" cy="649388"/>
        </a:xfrm>
        <a:prstGeom prst="rect">
          <a:avLst/>
        </a:prstGeom>
      </xdr:spPr>
    </xdr:pic>
    <xdr:clientData/>
  </xdr:twoCellAnchor>
  <xdr:twoCellAnchor editAs="absolute">
    <xdr:from>
      <xdr:col>4</xdr:col>
      <xdr:colOff>3872</xdr:colOff>
      <xdr:row>0</xdr:row>
      <xdr:rowOff>55731</xdr:rowOff>
    </xdr:from>
    <xdr:to>
      <xdr:col>5</xdr:col>
      <xdr:colOff>13143</xdr:colOff>
      <xdr:row>3</xdr:row>
      <xdr:rowOff>163196</xdr:rowOff>
    </xdr:to>
    <xdr:pic>
      <xdr:nvPicPr>
        <xdr:cNvPr id="29" name="Picture 28">
          <a:hlinkClick xmlns:r="http://schemas.openxmlformats.org/officeDocument/2006/relationships" r:id="rId11"/>
          <a:extLst>
            <a:ext uri="{FF2B5EF4-FFF2-40B4-BE49-F238E27FC236}">
              <a16:creationId xmlns:a16="http://schemas.microsoft.com/office/drawing/2014/main" id="{82BE898F-D8FA-011F-E8F9-CB2270AD4D8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393781" y="55731"/>
          <a:ext cx="615407" cy="678965"/>
        </a:xfrm>
        <a:prstGeom prst="rect">
          <a:avLst/>
        </a:prstGeom>
      </xdr:spPr>
    </xdr:pic>
    <xdr:clientData/>
  </xdr:twoCellAnchor>
  <xdr:twoCellAnchor editAs="absolute">
    <xdr:from>
      <xdr:col>6</xdr:col>
      <xdr:colOff>138545</xdr:colOff>
      <xdr:row>0</xdr:row>
      <xdr:rowOff>17319</xdr:rowOff>
    </xdr:from>
    <xdr:to>
      <xdr:col>7</xdr:col>
      <xdr:colOff>170350</xdr:colOff>
      <xdr:row>3</xdr:row>
      <xdr:rowOff>139688</xdr:rowOff>
    </xdr:to>
    <xdr:pic>
      <xdr:nvPicPr>
        <xdr:cNvPr id="32" name="Picture 31">
          <a:hlinkClick xmlns:r="http://schemas.openxmlformats.org/officeDocument/2006/relationships" r:id="rId13"/>
          <a:extLst>
            <a:ext uri="{FF2B5EF4-FFF2-40B4-BE49-F238E27FC236}">
              <a16:creationId xmlns:a16="http://schemas.microsoft.com/office/drawing/2014/main" id="{22D5560D-9314-AA8C-9745-15C64834351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740727" y="17319"/>
          <a:ext cx="637941" cy="693869"/>
        </a:xfrm>
        <a:prstGeom prst="rect">
          <a:avLst/>
        </a:prstGeom>
        <a:ln>
          <a:noFill/>
        </a:ln>
      </xdr:spPr>
    </xdr:pic>
    <xdr:clientData/>
  </xdr:twoCellAnchor>
  <xdr:twoCellAnchor editAs="absolute">
    <xdr:from>
      <xdr:col>12</xdr:col>
      <xdr:colOff>519537</xdr:colOff>
      <xdr:row>0</xdr:row>
      <xdr:rowOff>9524</xdr:rowOff>
    </xdr:from>
    <xdr:to>
      <xdr:col>26</xdr:col>
      <xdr:colOff>398317</xdr:colOff>
      <xdr:row>4</xdr:row>
      <xdr:rowOff>-1</xdr:rowOff>
    </xdr:to>
    <xdr:grpSp>
      <xdr:nvGrpSpPr>
        <xdr:cNvPr id="39" name="Group 38">
          <a:extLst>
            <a:ext uri="{FF2B5EF4-FFF2-40B4-BE49-F238E27FC236}">
              <a16:creationId xmlns:a16="http://schemas.microsoft.com/office/drawing/2014/main" id="{EAD16F55-CA79-A3FA-E358-66D84016EE05}"/>
            </a:ext>
          </a:extLst>
        </xdr:cNvPr>
        <xdr:cNvGrpSpPr/>
      </xdr:nvGrpSpPr>
      <xdr:grpSpPr>
        <a:xfrm>
          <a:off x="7796637" y="9524"/>
          <a:ext cx="8413180" cy="752475"/>
          <a:chOff x="7796637" y="9524"/>
          <a:chExt cx="8414415" cy="752475"/>
        </a:xfrm>
      </xdr:grpSpPr>
      <xdr:sp macro="" textlink="">
        <xdr:nvSpPr>
          <xdr:cNvPr id="38" name="Trapezoid 37">
            <a:extLst>
              <a:ext uri="{FF2B5EF4-FFF2-40B4-BE49-F238E27FC236}">
                <a16:creationId xmlns:a16="http://schemas.microsoft.com/office/drawing/2014/main" id="{01D9D092-AD0D-FE3A-037B-3870440C0D1D}"/>
              </a:ext>
            </a:extLst>
          </xdr:cNvPr>
          <xdr:cNvSpPr/>
        </xdr:nvSpPr>
        <xdr:spPr>
          <a:xfrm rot="10800000">
            <a:off x="7796637" y="9524"/>
            <a:ext cx="8414415" cy="752475"/>
          </a:xfrm>
          <a:prstGeom prst="trapezoid">
            <a:avLst>
              <a:gd name="adj" fmla="val 39286"/>
            </a:avLst>
          </a:prstGeom>
          <a:solidFill>
            <a:schemeClr val="bg1"/>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35" name="Picture 34">
            <a:extLst>
              <a:ext uri="{FF2B5EF4-FFF2-40B4-BE49-F238E27FC236}">
                <a16:creationId xmlns:a16="http://schemas.microsoft.com/office/drawing/2014/main" id="{D6B7FD79-6ECE-C92F-F9F5-D9D19899164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202028" y="13206"/>
            <a:ext cx="724654" cy="661578"/>
          </a:xfrm>
          <a:prstGeom prst="rect">
            <a:avLst/>
          </a:prstGeom>
        </xdr:spPr>
      </xdr:pic>
      <xdr:sp macro="" textlink="">
        <xdr:nvSpPr>
          <xdr:cNvPr id="37" name="TextBox 36">
            <a:extLst>
              <a:ext uri="{FF2B5EF4-FFF2-40B4-BE49-F238E27FC236}">
                <a16:creationId xmlns:a16="http://schemas.microsoft.com/office/drawing/2014/main" id="{D8189DF3-EC6C-F369-CD84-4426724B38CE}"/>
              </a:ext>
            </a:extLst>
          </xdr:cNvPr>
          <xdr:cNvSpPr txBox="1"/>
        </xdr:nvSpPr>
        <xdr:spPr>
          <a:xfrm>
            <a:off x="9416395" y="69273"/>
            <a:ext cx="5766954" cy="623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4000" b="1">
                <a:solidFill>
                  <a:schemeClr val="accent1">
                    <a:lumMod val="50000"/>
                  </a:schemeClr>
                </a:solidFill>
                <a:effectLst/>
                <a:latin typeface="+mn-lt"/>
                <a:ea typeface="+mn-ea"/>
                <a:cs typeface="+mn-cs"/>
              </a:rPr>
              <a:t>Housing prices in Australia</a:t>
            </a:r>
            <a:endParaRPr lang="en-GB" sz="4000" b="1">
              <a:solidFill>
                <a:schemeClr val="accent1">
                  <a:lumMod val="50000"/>
                </a:schemeClr>
              </a:solidFill>
            </a:endParaRPr>
          </a:p>
        </xdr:txBody>
      </xdr:sp>
    </xdr:grpSp>
    <xdr:clientData/>
  </xdr:twoCellAnchor>
  <xdr:twoCellAnchor editAs="absolute">
    <xdr:from>
      <xdr:col>21</xdr:col>
      <xdr:colOff>536864</xdr:colOff>
      <xdr:row>25</xdr:row>
      <xdr:rowOff>125846</xdr:rowOff>
    </xdr:from>
    <xdr:to>
      <xdr:col>29</xdr:col>
      <xdr:colOff>188768</xdr:colOff>
      <xdr:row>45</xdr:row>
      <xdr:rowOff>53686</xdr:rowOff>
    </xdr:to>
    <xdr:sp macro="" textlink="">
      <xdr:nvSpPr>
        <xdr:cNvPr id="14" name="Rectangle: Rounded Corners 13">
          <a:extLst>
            <a:ext uri="{FF2B5EF4-FFF2-40B4-BE49-F238E27FC236}">
              <a16:creationId xmlns:a16="http://schemas.microsoft.com/office/drawing/2014/main" id="{D6C459BF-655D-8E14-9E82-B1A7924557D2}"/>
            </a:ext>
          </a:extLst>
        </xdr:cNvPr>
        <xdr:cNvSpPr/>
      </xdr:nvSpPr>
      <xdr:spPr>
        <a:xfrm>
          <a:off x="13231091" y="4888346"/>
          <a:ext cx="4500995" cy="3737840"/>
        </a:xfrm>
        <a:prstGeom prst="roundRect">
          <a:avLst>
            <a:gd name="adj" fmla="val 4437"/>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baseline="0">
              <a:solidFill>
                <a:schemeClr val="accent1">
                  <a:lumMod val="75000"/>
                </a:schemeClr>
              </a:solidFill>
            </a:rPr>
            <a:t>Price distribution per property type</a:t>
          </a:r>
          <a:endParaRPr lang="en-GB" sz="2000" b="1">
            <a:solidFill>
              <a:schemeClr val="accent1">
                <a:lumMod val="75000"/>
              </a:schemeClr>
            </a:solidFill>
          </a:endParaRPr>
        </a:p>
      </xdr:txBody>
    </xdr:sp>
    <xdr:clientData/>
  </xdr:twoCellAnchor>
  <xdr:twoCellAnchor editAs="absolute">
    <xdr:from>
      <xdr:col>21</xdr:col>
      <xdr:colOff>398318</xdr:colOff>
      <xdr:row>28</xdr:row>
      <xdr:rowOff>69272</xdr:rowOff>
    </xdr:from>
    <xdr:to>
      <xdr:col>29</xdr:col>
      <xdr:colOff>121227</xdr:colOff>
      <xdr:row>44</xdr:row>
      <xdr:rowOff>155864</xdr:rowOff>
    </xdr:to>
    <xdr:graphicFrame macro="">
      <xdr:nvGraphicFramePr>
        <xdr:cNvPr id="33" name="Chart 32">
          <a:extLst>
            <a:ext uri="{FF2B5EF4-FFF2-40B4-BE49-F238E27FC236}">
              <a16:creationId xmlns:a16="http://schemas.microsoft.com/office/drawing/2014/main" id="{40504FF7-0DCF-4FD8-9430-BE44DB95E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11</xdr:col>
      <xdr:colOff>69275</xdr:colOff>
      <xdr:row>0</xdr:row>
      <xdr:rowOff>34637</xdr:rowOff>
    </xdr:from>
    <xdr:to>
      <xdr:col>12</xdr:col>
      <xdr:colOff>140472</xdr:colOff>
      <xdr:row>3</xdr:row>
      <xdr:rowOff>190439</xdr:rowOff>
    </xdr:to>
    <xdr:pic>
      <xdr:nvPicPr>
        <xdr:cNvPr id="4" name="Picture 3">
          <a:hlinkClick xmlns:r="http://schemas.openxmlformats.org/officeDocument/2006/relationships" r:id="rId17"/>
          <a:extLst>
            <a:ext uri="{FF2B5EF4-FFF2-40B4-BE49-F238E27FC236}">
              <a16:creationId xmlns:a16="http://schemas.microsoft.com/office/drawing/2014/main" id="{F730FBF2-A816-442F-901E-6DC29160A2FA}"/>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6227" t="6429" r="5640" b="5172"/>
        <a:stretch/>
      </xdr:blipFill>
      <xdr:spPr>
        <a:xfrm>
          <a:off x="6702139" y="34637"/>
          <a:ext cx="677333" cy="727302"/>
        </a:xfrm>
        <a:prstGeom prst="rect">
          <a:avLst/>
        </a:prstGeom>
      </xdr:spPr>
    </xdr:pic>
    <xdr:clientData/>
  </xdr:twoCellAnchor>
  <xdr:twoCellAnchor editAs="absolute">
    <xdr:from>
      <xdr:col>13</xdr:col>
      <xdr:colOff>245362</xdr:colOff>
      <xdr:row>0</xdr:row>
      <xdr:rowOff>121227</xdr:rowOff>
    </xdr:from>
    <xdr:to>
      <xdr:col>15</xdr:col>
      <xdr:colOff>47654</xdr:colOff>
      <xdr:row>3</xdr:row>
      <xdr:rowOff>53484</xdr:rowOff>
    </xdr:to>
    <xdr:pic>
      <xdr:nvPicPr>
        <xdr:cNvPr id="18" name="Picture 17">
          <a:extLst>
            <a:ext uri="{FF2B5EF4-FFF2-40B4-BE49-F238E27FC236}">
              <a16:creationId xmlns:a16="http://schemas.microsoft.com/office/drawing/2014/main" id="{4B962768-C6D6-49CD-8866-AC130DC6B42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90498" y="121227"/>
          <a:ext cx="1014565" cy="5037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13</xdr:col>
      <xdr:colOff>237188</xdr:colOff>
      <xdr:row>4</xdr:row>
      <xdr:rowOff>123075</xdr:rowOff>
    </xdr:from>
    <xdr:to>
      <xdr:col>24</xdr:col>
      <xdr:colOff>324970</xdr:colOff>
      <xdr:row>10</xdr:row>
      <xdr:rowOff>89646</xdr:rowOff>
    </xdr:to>
    <xdr:sp macro="" textlink="">
      <xdr:nvSpPr>
        <xdr:cNvPr id="2" name="Rectangle: Rounded Corners 1">
          <a:extLst>
            <a:ext uri="{FF2B5EF4-FFF2-40B4-BE49-F238E27FC236}">
              <a16:creationId xmlns:a16="http://schemas.microsoft.com/office/drawing/2014/main" id="{52872AE9-079E-373E-225C-43E58755A84B}"/>
            </a:ext>
          </a:extLst>
        </xdr:cNvPr>
        <xdr:cNvSpPr/>
      </xdr:nvSpPr>
      <xdr:spPr>
        <a:xfrm>
          <a:off x="7700306" y="918693"/>
          <a:ext cx="6744076" cy="1109571"/>
        </a:xfrm>
        <a:prstGeom prst="roundRect">
          <a:avLst/>
        </a:prstGeom>
        <a:solidFill>
          <a:schemeClr val="accent1">
            <a:lumMod val="40000"/>
            <a:lumOff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1"/>
              </a:solidFill>
            </a:rPr>
            <a:t>2</a:t>
          </a:r>
          <a:r>
            <a:rPr lang="en-GB" sz="1300">
              <a:solidFill>
                <a:schemeClr val="tx1"/>
              </a:solidFill>
            </a:rPr>
            <a:t>.</a:t>
          </a:r>
          <a:r>
            <a:rPr lang="en-GB" sz="1300" baseline="0">
              <a:solidFill>
                <a:schemeClr val="tx1"/>
              </a:solidFill>
            </a:rPr>
            <a:t> The highest average price is found in Knuckey Lagoon (about $1,400,000), but there is only "Residential Land" there available  for sale.</a:t>
          </a:r>
        </a:p>
        <a:p>
          <a:pPr algn="l"/>
          <a:r>
            <a:rPr lang="en-GB" sz="1300" baseline="0">
              <a:solidFill>
                <a:schemeClr val="tx1"/>
              </a:solidFill>
            </a:rPr>
            <a:t>The lowest average price is found  in Millner $(3,25,500), where "House", "Unit", "Townhouse", and "Apartment" can be purchased.</a:t>
          </a:r>
          <a:endParaRPr lang="en-GB" sz="1300">
            <a:solidFill>
              <a:schemeClr val="tx1"/>
            </a:solidFill>
          </a:endParaRPr>
        </a:p>
      </xdr:txBody>
    </xdr:sp>
    <xdr:clientData/>
  </xdr:twoCellAnchor>
  <xdr:twoCellAnchor editAs="absolute">
    <xdr:from>
      <xdr:col>0</xdr:col>
      <xdr:colOff>243417</xdr:colOff>
      <xdr:row>4</xdr:row>
      <xdr:rowOff>117476</xdr:rowOff>
    </xdr:from>
    <xdr:to>
      <xdr:col>12</xdr:col>
      <xdr:colOff>571500</xdr:colOff>
      <xdr:row>10</xdr:row>
      <xdr:rowOff>78442</xdr:rowOff>
    </xdr:to>
    <xdr:sp macro="" textlink="">
      <xdr:nvSpPr>
        <xdr:cNvPr id="3" name="Rectangle: Rounded Corners 2">
          <a:extLst>
            <a:ext uri="{FF2B5EF4-FFF2-40B4-BE49-F238E27FC236}">
              <a16:creationId xmlns:a16="http://schemas.microsoft.com/office/drawing/2014/main" id="{CDE5F3BC-ED50-690A-A529-B1AF7E00E040}"/>
            </a:ext>
          </a:extLst>
        </xdr:cNvPr>
        <xdr:cNvSpPr/>
      </xdr:nvSpPr>
      <xdr:spPr>
        <a:xfrm>
          <a:off x="243417" y="913094"/>
          <a:ext cx="7186083" cy="1103966"/>
        </a:xfrm>
        <a:prstGeom prst="roundRect">
          <a:avLst>
            <a:gd name="adj" fmla="val 17792"/>
          </a:avLst>
        </a:prstGeom>
        <a:solidFill>
          <a:schemeClr val="accent1">
            <a:lumMod val="40000"/>
            <a:lumOff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1"/>
              </a:solidFill>
            </a:rPr>
            <a:t>1</a:t>
          </a:r>
          <a:r>
            <a:rPr lang="en-GB" sz="1300">
              <a:solidFill>
                <a:schemeClr val="tx1"/>
              </a:solidFill>
            </a:rPr>
            <a:t>. The dominant  property type of the</a:t>
          </a:r>
          <a:r>
            <a:rPr lang="en-GB" sz="1300" baseline="0">
              <a:solidFill>
                <a:schemeClr val="tx1"/>
              </a:solidFill>
            </a:rPr>
            <a:t> present dataset is "</a:t>
          </a:r>
          <a:r>
            <a:rPr lang="en-GB" sz="1300">
              <a:solidFill>
                <a:schemeClr val="tx1"/>
              </a:solidFill>
            </a:rPr>
            <a:t>House"</a:t>
          </a:r>
          <a:r>
            <a:rPr lang="en-GB" sz="1300" baseline="0">
              <a:solidFill>
                <a:schemeClr val="tx1"/>
              </a:solidFill>
            </a:rPr>
            <a:t>, which accounts for 44.3%. "Unit" proportion is almost half of the "House", and it is closely followed by "Apartment" (21.3%). "Townhouse" and "Residential land"  shares are close to each other at approximately 3.5%. "Duplex" accounts for only 1.9%. The proportions of the rest of the property types are less than 1% per each.</a:t>
          </a:r>
          <a:endParaRPr lang="en-GB" sz="1300">
            <a:solidFill>
              <a:schemeClr val="tx1"/>
            </a:solidFill>
          </a:endParaRPr>
        </a:p>
      </xdr:txBody>
    </xdr:sp>
    <xdr:clientData/>
  </xdr:twoCellAnchor>
  <xdr:twoCellAnchor editAs="absolute">
    <xdr:from>
      <xdr:col>0</xdr:col>
      <xdr:colOff>248396</xdr:colOff>
      <xdr:row>11</xdr:row>
      <xdr:rowOff>4169</xdr:rowOff>
    </xdr:from>
    <xdr:to>
      <xdr:col>12</xdr:col>
      <xdr:colOff>593911</xdr:colOff>
      <xdr:row>17</xdr:row>
      <xdr:rowOff>1</xdr:rowOff>
    </xdr:to>
    <xdr:sp macro="" textlink="">
      <xdr:nvSpPr>
        <xdr:cNvPr id="4" name="Rectangle: Rounded Corners 3">
          <a:extLst>
            <a:ext uri="{FF2B5EF4-FFF2-40B4-BE49-F238E27FC236}">
              <a16:creationId xmlns:a16="http://schemas.microsoft.com/office/drawing/2014/main" id="{4CB7B95B-2D93-F39B-2B76-091D8026CE93}"/>
            </a:ext>
          </a:extLst>
        </xdr:cNvPr>
        <xdr:cNvSpPr/>
      </xdr:nvSpPr>
      <xdr:spPr>
        <a:xfrm>
          <a:off x="248396" y="2133287"/>
          <a:ext cx="7203515" cy="1138832"/>
        </a:xfrm>
        <a:prstGeom prst="roundRect">
          <a:avLst/>
        </a:prstGeom>
        <a:solidFill>
          <a:schemeClr val="accent1">
            <a:lumMod val="40000"/>
            <a:lumOff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1"/>
              </a:solidFill>
            </a:rPr>
            <a:t>3</a:t>
          </a:r>
          <a:r>
            <a:rPr lang="en-GB" sz="1300">
              <a:solidFill>
                <a:schemeClr val="tx1"/>
              </a:solidFill>
            </a:rPr>
            <a:t>.</a:t>
          </a:r>
          <a:r>
            <a:rPr lang="en-GB" sz="1300" baseline="0">
              <a:solidFill>
                <a:schemeClr val="tx1"/>
              </a:solidFill>
            </a:rPr>
            <a:t> Among all the property types, "Block of Units" has the widest price range, which stratches from just above $1,000,000 to $4,000,000, with averasge price being equal $1,835,000. </a:t>
          </a:r>
        </a:p>
        <a:p>
          <a:pPr algn="l"/>
          <a:r>
            <a:rPr lang="en-GB" sz="1300" baseline="0">
              <a:solidFill>
                <a:schemeClr val="tx1"/>
              </a:solidFill>
            </a:rPr>
            <a:t>On the other hand "Studio" not only has the shortest price range from $130,000 to $210,000 (that also happen to be the only prices listed), but also has the lowest average price of $170,000.</a:t>
          </a:r>
        </a:p>
      </xdr:txBody>
    </xdr:sp>
    <xdr:clientData/>
  </xdr:twoCellAnchor>
  <xdr:twoCellAnchor editAs="absolute">
    <xdr:from>
      <xdr:col>0</xdr:col>
      <xdr:colOff>292599</xdr:colOff>
      <xdr:row>17</xdr:row>
      <xdr:rowOff>146734</xdr:rowOff>
    </xdr:from>
    <xdr:to>
      <xdr:col>12</xdr:col>
      <xdr:colOff>560294</xdr:colOff>
      <xdr:row>22</xdr:row>
      <xdr:rowOff>33617</xdr:rowOff>
    </xdr:to>
    <xdr:sp macro="" textlink="">
      <xdr:nvSpPr>
        <xdr:cNvPr id="5" name="Rectangle: Rounded Corners 4">
          <a:extLst>
            <a:ext uri="{FF2B5EF4-FFF2-40B4-BE49-F238E27FC236}">
              <a16:creationId xmlns:a16="http://schemas.microsoft.com/office/drawing/2014/main" id="{6D6567EC-1CF9-A0B4-C4AB-14258D5916DC}"/>
            </a:ext>
          </a:extLst>
        </xdr:cNvPr>
        <xdr:cNvSpPr/>
      </xdr:nvSpPr>
      <xdr:spPr>
        <a:xfrm>
          <a:off x="292599" y="3418852"/>
          <a:ext cx="7125695" cy="839383"/>
        </a:xfrm>
        <a:prstGeom prst="roundRect">
          <a:avLst/>
        </a:prstGeom>
        <a:solidFill>
          <a:schemeClr val="accent1">
            <a:lumMod val="40000"/>
            <a:lumOff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1"/>
              </a:solidFill>
            </a:rPr>
            <a:t>4</a:t>
          </a:r>
          <a:r>
            <a:rPr lang="en-GB" sz="1300">
              <a:solidFill>
                <a:schemeClr val="tx1"/>
              </a:solidFill>
            </a:rPr>
            <a:t>. Standard product depth</a:t>
          </a:r>
          <a:r>
            <a:rPr lang="en-GB" sz="1300" baseline="0">
              <a:solidFill>
                <a:schemeClr val="tx1"/>
              </a:solidFill>
            </a:rPr>
            <a:t> has the largest average price for every property type  where it is presented, especially for "Block of Units", where it reaches $4,000,000. Premier occupies the second position after Standard. Midtier is at the third position, followed by Feature at the bottom.</a:t>
          </a:r>
          <a:endParaRPr lang="en-GB" sz="1300">
            <a:solidFill>
              <a:schemeClr val="tx1"/>
            </a:solidFill>
          </a:endParaRPr>
        </a:p>
      </xdr:txBody>
    </xdr:sp>
    <xdr:clientData/>
  </xdr:twoCellAnchor>
  <xdr:twoCellAnchor editAs="absolute">
    <xdr:from>
      <xdr:col>13</xdr:col>
      <xdr:colOff>352361</xdr:colOff>
      <xdr:row>17</xdr:row>
      <xdr:rowOff>139264</xdr:rowOff>
    </xdr:from>
    <xdr:to>
      <xdr:col>24</xdr:col>
      <xdr:colOff>448235</xdr:colOff>
      <xdr:row>22</xdr:row>
      <xdr:rowOff>67236</xdr:rowOff>
    </xdr:to>
    <xdr:sp macro="" textlink="">
      <xdr:nvSpPr>
        <xdr:cNvPr id="6" name="Rectangle: Rounded Corners 5">
          <a:extLst>
            <a:ext uri="{FF2B5EF4-FFF2-40B4-BE49-F238E27FC236}">
              <a16:creationId xmlns:a16="http://schemas.microsoft.com/office/drawing/2014/main" id="{026365CD-CBB1-DFC6-F2C1-C8D49E287916}"/>
            </a:ext>
          </a:extLst>
        </xdr:cNvPr>
        <xdr:cNvSpPr/>
      </xdr:nvSpPr>
      <xdr:spPr>
        <a:xfrm>
          <a:off x="7815479" y="3411382"/>
          <a:ext cx="6752168" cy="880472"/>
        </a:xfrm>
        <a:prstGeom prst="roundRect">
          <a:avLst/>
        </a:prstGeom>
        <a:solidFill>
          <a:schemeClr val="accent1">
            <a:lumMod val="40000"/>
            <a:lumOff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1"/>
              </a:solidFill>
            </a:rPr>
            <a:t>5</a:t>
          </a:r>
          <a:r>
            <a:rPr lang="en-GB" sz="1300">
              <a:solidFill>
                <a:schemeClr val="tx1"/>
              </a:solidFill>
            </a:rPr>
            <a:t>.</a:t>
          </a:r>
          <a:r>
            <a:rPr lang="en-GB" sz="1300" baseline="0">
              <a:solidFill>
                <a:schemeClr val="tx1"/>
              </a:solidFill>
            </a:rPr>
            <a:t> It appears that the larger is the bedroom/ bathroom/parking count, the higher is the price. However, linear regression shows that price  depends more on the  bathroom count, followed by number bedrooms, and parking places. </a:t>
          </a:r>
          <a:endParaRPr lang="en-GB" sz="1300">
            <a:solidFill>
              <a:schemeClr val="tx1"/>
            </a:solidFill>
          </a:endParaRPr>
        </a:p>
      </xdr:txBody>
    </xdr:sp>
    <xdr:clientData/>
  </xdr:twoCellAnchor>
  <xdr:twoCellAnchor editAs="absolute">
    <xdr:from>
      <xdr:col>5</xdr:col>
      <xdr:colOff>603538</xdr:colOff>
      <xdr:row>0</xdr:row>
      <xdr:rowOff>68658</xdr:rowOff>
    </xdr:from>
    <xdr:to>
      <xdr:col>7</xdr:col>
      <xdr:colOff>4353</xdr:colOff>
      <xdr:row>3</xdr:row>
      <xdr:rowOff>128242</xdr:rowOff>
    </xdr:to>
    <xdr:pic>
      <xdr:nvPicPr>
        <xdr:cNvPr id="28" name="Picture 27">
          <a:hlinkClick xmlns:r="http://schemas.openxmlformats.org/officeDocument/2006/relationships" r:id="rId1"/>
          <a:extLst>
            <a:ext uri="{FF2B5EF4-FFF2-40B4-BE49-F238E27FC236}">
              <a16:creationId xmlns:a16="http://schemas.microsoft.com/office/drawing/2014/main" id="{C4ECF989-EC52-04EE-FEED-ECA3796747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82205" y="68658"/>
          <a:ext cx="628481" cy="662834"/>
        </a:xfrm>
        <a:prstGeom prst="rect">
          <a:avLst/>
        </a:prstGeom>
      </xdr:spPr>
    </xdr:pic>
    <xdr:clientData/>
  </xdr:twoCellAnchor>
  <xdr:twoCellAnchor editAs="absolute">
    <xdr:from>
      <xdr:col>11</xdr:col>
      <xdr:colOff>201085</xdr:colOff>
      <xdr:row>0</xdr:row>
      <xdr:rowOff>109364</xdr:rowOff>
    </xdr:from>
    <xdr:to>
      <xdr:col>12</xdr:col>
      <xdr:colOff>433918</xdr:colOff>
      <xdr:row>3</xdr:row>
      <xdr:rowOff>162581</xdr:rowOff>
    </xdr:to>
    <xdr:pic>
      <xdr:nvPicPr>
        <xdr:cNvPr id="31" name="Graphic 30">
          <a:hlinkClick xmlns:r="http://schemas.openxmlformats.org/officeDocument/2006/relationships" r:id="rId3"/>
          <a:extLst>
            <a:ext uri="{FF2B5EF4-FFF2-40B4-BE49-F238E27FC236}">
              <a16:creationId xmlns:a16="http://schemas.microsoft.com/office/drawing/2014/main" id="{36458C84-E52D-AAC7-2E2D-AFBE6B43672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l="4263" t="6589" r="3488" b="6589"/>
        <a:stretch/>
      </xdr:blipFill>
      <xdr:spPr>
        <a:xfrm>
          <a:off x="6762752" y="109364"/>
          <a:ext cx="846666" cy="656467"/>
        </a:xfrm>
        <a:prstGeom prst="rect">
          <a:avLst/>
        </a:prstGeom>
      </xdr:spPr>
    </xdr:pic>
    <xdr:clientData/>
  </xdr:twoCellAnchor>
  <xdr:twoCellAnchor editAs="absolute">
    <xdr:from>
      <xdr:col>7</xdr:col>
      <xdr:colOff>552328</xdr:colOff>
      <xdr:row>0</xdr:row>
      <xdr:rowOff>59300</xdr:rowOff>
    </xdr:from>
    <xdr:to>
      <xdr:col>8</xdr:col>
      <xdr:colOff>557511</xdr:colOff>
      <xdr:row>3</xdr:row>
      <xdr:rowOff>140915</xdr:rowOff>
    </xdr:to>
    <xdr:pic>
      <xdr:nvPicPr>
        <xdr:cNvPr id="34" name="Picture 33">
          <a:hlinkClick xmlns:r="http://schemas.openxmlformats.org/officeDocument/2006/relationships" r:id="rId6"/>
          <a:extLst>
            <a:ext uri="{FF2B5EF4-FFF2-40B4-BE49-F238E27FC236}">
              <a16:creationId xmlns:a16="http://schemas.microsoft.com/office/drawing/2014/main" id="{68CF0113-CF21-EE67-9AAF-F70EC8B6276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58661" y="59300"/>
          <a:ext cx="619017" cy="684865"/>
        </a:xfrm>
        <a:prstGeom prst="rect">
          <a:avLst/>
        </a:prstGeom>
      </xdr:spPr>
    </xdr:pic>
    <xdr:clientData/>
  </xdr:twoCellAnchor>
  <xdr:twoCellAnchor editAs="absolute">
    <xdr:from>
      <xdr:col>9</xdr:col>
      <xdr:colOff>428119</xdr:colOff>
      <xdr:row>0</xdr:row>
      <xdr:rowOff>25719</xdr:rowOff>
    </xdr:from>
    <xdr:to>
      <xdr:col>10</xdr:col>
      <xdr:colOff>518584</xdr:colOff>
      <xdr:row>3</xdr:row>
      <xdr:rowOff>182415</xdr:rowOff>
    </xdr:to>
    <xdr:pic>
      <xdr:nvPicPr>
        <xdr:cNvPr id="37" name="Picture 36">
          <a:hlinkClick xmlns:r="http://schemas.openxmlformats.org/officeDocument/2006/relationships" r:id="rId8"/>
          <a:extLst>
            <a:ext uri="{FF2B5EF4-FFF2-40B4-BE49-F238E27FC236}">
              <a16:creationId xmlns:a16="http://schemas.microsoft.com/office/drawing/2014/main" id="{E8B29E7B-BB7A-C502-E5CB-CDA46BAA1E0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762119" y="25719"/>
          <a:ext cx="704298" cy="759946"/>
        </a:xfrm>
        <a:prstGeom prst="rect">
          <a:avLst/>
        </a:prstGeom>
        <a:ln>
          <a:noFill/>
        </a:ln>
      </xdr:spPr>
    </xdr:pic>
    <xdr:clientData/>
  </xdr:twoCellAnchor>
  <xdr:twoCellAnchor editAs="absolute">
    <xdr:from>
      <xdr:col>13</xdr:col>
      <xdr:colOff>214627</xdr:colOff>
      <xdr:row>0</xdr:row>
      <xdr:rowOff>71327</xdr:rowOff>
    </xdr:from>
    <xdr:to>
      <xdr:col>14</xdr:col>
      <xdr:colOff>329394</xdr:colOff>
      <xdr:row>3</xdr:row>
      <xdr:rowOff>135640</xdr:rowOff>
    </xdr:to>
    <xdr:pic>
      <xdr:nvPicPr>
        <xdr:cNvPr id="40" name="Picture 39">
          <a:hlinkClick xmlns:r="http://schemas.openxmlformats.org/officeDocument/2006/relationships" r:id="rId10"/>
          <a:extLst>
            <a:ext uri="{FF2B5EF4-FFF2-40B4-BE49-F238E27FC236}">
              <a16:creationId xmlns:a16="http://schemas.microsoft.com/office/drawing/2014/main" id="{6E6B90E0-5874-4F58-43ED-D6B45E6A79E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003960" y="71327"/>
          <a:ext cx="728601" cy="667563"/>
        </a:xfrm>
        <a:prstGeom prst="rect">
          <a:avLst/>
        </a:prstGeom>
      </xdr:spPr>
    </xdr:pic>
    <xdr:clientData/>
  </xdr:twoCellAnchor>
  <xdr:twoCellAnchor editAs="absolute">
    <xdr:from>
      <xdr:col>0</xdr:col>
      <xdr:colOff>103361</xdr:colOff>
      <xdr:row>0</xdr:row>
      <xdr:rowOff>21166</xdr:rowOff>
    </xdr:from>
    <xdr:to>
      <xdr:col>1</xdr:col>
      <xdr:colOff>262111</xdr:colOff>
      <xdr:row>3</xdr:row>
      <xdr:rowOff>145218</xdr:rowOff>
    </xdr:to>
    <xdr:pic>
      <xdr:nvPicPr>
        <xdr:cNvPr id="43" name="Picture 42">
          <a:extLst>
            <a:ext uri="{FF2B5EF4-FFF2-40B4-BE49-F238E27FC236}">
              <a16:creationId xmlns:a16="http://schemas.microsoft.com/office/drawing/2014/main" id="{7C34EC02-1343-71F3-2945-AE743B78945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6227" t="6429" r="5640" b="5172"/>
        <a:stretch/>
      </xdr:blipFill>
      <xdr:spPr>
        <a:xfrm>
          <a:off x="103361" y="21166"/>
          <a:ext cx="677333" cy="727302"/>
        </a:xfrm>
        <a:prstGeom prst="rect">
          <a:avLst/>
        </a:prstGeom>
      </xdr:spPr>
    </xdr:pic>
    <xdr:clientData/>
  </xdr:twoCellAnchor>
  <xdr:twoCellAnchor editAs="absolute">
    <xdr:from>
      <xdr:col>13</xdr:col>
      <xdr:colOff>113926</xdr:colOff>
      <xdr:row>11</xdr:row>
      <xdr:rowOff>138640</xdr:rowOff>
    </xdr:from>
    <xdr:to>
      <xdr:col>24</xdr:col>
      <xdr:colOff>280146</xdr:colOff>
      <xdr:row>17</xdr:row>
      <xdr:rowOff>0</xdr:rowOff>
    </xdr:to>
    <xdr:sp macro="" textlink="">
      <xdr:nvSpPr>
        <xdr:cNvPr id="7" name="Rectangle: Rounded Corners 6">
          <a:extLst>
            <a:ext uri="{FF2B5EF4-FFF2-40B4-BE49-F238E27FC236}">
              <a16:creationId xmlns:a16="http://schemas.microsoft.com/office/drawing/2014/main" id="{F4E74553-DAFE-E1F5-68D7-EDF83FC3C497}"/>
            </a:ext>
          </a:extLst>
        </xdr:cNvPr>
        <xdr:cNvSpPr/>
      </xdr:nvSpPr>
      <xdr:spPr>
        <a:xfrm>
          <a:off x="7577044" y="2267758"/>
          <a:ext cx="6822514" cy="1004360"/>
        </a:xfrm>
        <a:prstGeom prst="roundRect">
          <a:avLst/>
        </a:prstGeom>
        <a:solidFill>
          <a:schemeClr val="accent1">
            <a:lumMod val="40000"/>
            <a:lumOff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300" baseline="0">
              <a:solidFill>
                <a:schemeClr val="tx1"/>
              </a:solidFill>
            </a:rPr>
            <a:t>It must be noted that "Block of units" and "Studio" are both little-presented in this dataset, accounting for 6 and 2 entries, respectively, which makes their prices ranges and averages not that reliable. When turning to robust dominators, "House", "Unit", and "Apartment", 90% of their prices lay below $1,000,000.</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482743</xdr:colOff>
      <xdr:row>2</xdr:row>
      <xdr:rowOff>97415</xdr:rowOff>
    </xdr:from>
    <xdr:to>
      <xdr:col>11</xdr:col>
      <xdr:colOff>290079</xdr:colOff>
      <xdr:row>19</xdr:row>
      <xdr:rowOff>73603</xdr:rowOff>
    </xdr:to>
    <xdr:graphicFrame macro="">
      <xdr:nvGraphicFramePr>
        <xdr:cNvPr id="2" name="Chart 1">
          <a:extLst>
            <a:ext uri="{FF2B5EF4-FFF2-40B4-BE49-F238E27FC236}">
              <a16:creationId xmlns:a16="http://schemas.microsoft.com/office/drawing/2014/main" id="{A7AB1C45-BD36-9EAD-C479-17A85A9393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469322</xdr:colOff>
      <xdr:row>21</xdr:row>
      <xdr:rowOff>14721</xdr:rowOff>
    </xdr:from>
    <xdr:to>
      <xdr:col>9</xdr:col>
      <xdr:colOff>278822</xdr:colOff>
      <xdr:row>34</xdr:row>
      <xdr:rowOff>62346</xdr:rowOff>
    </xdr:to>
    <mc:AlternateContent xmlns:mc="http://schemas.openxmlformats.org/markup-compatibility/2006" xmlns:a14="http://schemas.microsoft.com/office/drawing/2010/main">
      <mc:Choice Requires="a14">
        <xdr:graphicFrame macro="">
          <xdr:nvGraphicFramePr>
            <xdr:cNvPr id="3" name="property_type">
              <a:extLst>
                <a:ext uri="{FF2B5EF4-FFF2-40B4-BE49-F238E27FC236}">
                  <a16:creationId xmlns:a16="http://schemas.microsoft.com/office/drawing/2014/main" id="{A4621419-C65C-94B0-9B96-8178E36EE4E3}"/>
                </a:ext>
              </a:extLst>
            </xdr:cNvPr>
            <xdr:cNvGraphicFramePr/>
          </xdr:nvGraphicFramePr>
          <xdr:xfrm>
            <a:off x="0" y="0"/>
            <a:ext cx="0" cy="0"/>
          </xdr:xfrm>
          <a:graphic>
            <a:graphicData uri="http://schemas.microsoft.com/office/drawing/2010/slicer">
              <sle:slicer xmlns:sle="http://schemas.microsoft.com/office/drawing/2010/slicer" name="property_type"/>
            </a:graphicData>
          </a:graphic>
        </xdr:graphicFrame>
      </mc:Choice>
      <mc:Fallback xmlns="">
        <xdr:sp macro="" textlink="">
          <xdr:nvSpPr>
            <xdr:cNvPr id="0" name=""/>
            <xdr:cNvSpPr>
              <a:spLocks noTextEdit="1"/>
            </xdr:cNvSpPr>
          </xdr:nvSpPr>
          <xdr:spPr>
            <a:xfrm>
              <a:off x="5422322" y="4015221"/>
              <a:ext cx="182165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12123</xdr:colOff>
      <xdr:row>20</xdr:row>
      <xdr:rowOff>9525</xdr:rowOff>
    </xdr:from>
    <xdr:to>
      <xdr:col>4</xdr:col>
      <xdr:colOff>318655</xdr:colOff>
      <xdr:row>33</xdr:row>
      <xdr:rowOff>57150</xdr:rowOff>
    </xdr:to>
    <mc:AlternateContent xmlns:mc="http://schemas.openxmlformats.org/markup-compatibility/2006" xmlns:a14="http://schemas.microsoft.com/office/drawing/2010/main">
      <mc:Choice Requires="a14">
        <xdr:graphicFrame macro="">
          <xdr:nvGraphicFramePr>
            <xdr:cNvPr id="4" name="listing_agency 1">
              <a:extLst>
                <a:ext uri="{FF2B5EF4-FFF2-40B4-BE49-F238E27FC236}">
                  <a16:creationId xmlns:a16="http://schemas.microsoft.com/office/drawing/2014/main" id="{9D516A98-5EFF-A826-FE0D-91E8C62069BB}"/>
                </a:ext>
              </a:extLst>
            </xdr:cNvPr>
            <xdr:cNvGraphicFramePr/>
          </xdr:nvGraphicFramePr>
          <xdr:xfrm>
            <a:off x="0" y="0"/>
            <a:ext cx="0" cy="0"/>
          </xdr:xfrm>
          <a:graphic>
            <a:graphicData uri="http://schemas.microsoft.com/office/drawing/2010/slicer">
              <sle:slicer xmlns:sle="http://schemas.microsoft.com/office/drawing/2010/slicer" name="listing_agency 1"/>
            </a:graphicData>
          </a:graphic>
        </xdr:graphicFrame>
      </mc:Choice>
      <mc:Fallback xmlns="">
        <xdr:sp macro="" textlink="">
          <xdr:nvSpPr>
            <xdr:cNvPr id="0" name=""/>
            <xdr:cNvSpPr>
              <a:spLocks noTextEdit="1"/>
            </xdr:cNvSpPr>
          </xdr:nvSpPr>
          <xdr:spPr>
            <a:xfrm>
              <a:off x="2357654" y="3819525"/>
              <a:ext cx="1830532"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1008529</xdr:colOff>
      <xdr:row>1</xdr:row>
      <xdr:rowOff>166732</xdr:rowOff>
    </xdr:from>
    <xdr:to>
      <xdr:col>14</xdr:col>
      <xdr:colOff>421319</xdr:colOff>
      <xdr:row>23</xdr:row>
      <xdr:rowOff>67233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1C7B7EE1-03CC-4E96-8752-82A34A65D4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6779" y="357232"/>
              <a:ext cx="10366540" cy="40915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364191</xdr:colOff>
      <xdr:row>1</xdr:row>
      <xdr:rowOff>113177</xdr:rowOff>
    </xdr:from>
    <xdr:to>
      <xdr:col>6</xdr:col>
      <xdr:colOff>509868</xdr:colOff>
      <xdr:row>15</xdr:row>
      <xdr:rowOff>189377</xdr:rowOff>
    </xdr:to>
    <xdr:graphicFrame macro="">
      <xdr:nvGraphicFramePr>
        <xdr:cNvPr id="8" name="Chart 7">
          <a:extLst>
            <a:ext uri="{FF2B5EF4-FFF2-40B4-BE49-F238E27FC236}">
              <a16:creationId xmlns:a16="http://schemas.microsoft.com/office/drawing/2014/main" id="{16EE20BD-1716-181A-98DD-BBE259B30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271462</xdr:colOff>
      <xdr:row>1</xdr:row>
      <xdr:rowOff>119062</xdr:rowOff>
    </xdr:from>
    <xdr:to>
      <xdr:col>14</xdr:col>
      <xdr:colOff>176212</xdr:colOff>
      <xdr:row>16</xdr:row>
      <xdr:rowOff>4762</xdr:rowOff>
    </xdr:to>
    <xdr:graphicFrame macro="">
      <xdr:nvGraphicFramePr>
        <xdr:cNvPr id="2" name="Chart 1">
          <a:extLst>
            <a:ext uri="{FF2B5EF4-FFF2-40B4-BE49-F238E27FC236}">
              <a16:creationId xmlns:a16="http://schemas.microsoft.com/office/drawing/2014/main" id="{D3CC72B2-500D-2F78-FFDD-785DF8462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23812</xdr:colOff>
      <xdr:row>16</xdr:row>
      <xdr:rowOff>147637</xdr:rowOff>
    </xdr:from>
    <xdr:to>
      <xdr:col>9</xdr:col>
      <xdr:colOff>309562</xdr:colOff>
      <xdr:row>31</xdr:row>
      <xdr:rowOff>33337</xdr:rowOff>
    </xdr:to>
    <xdr:graphicFrame macro="">
      <xdr:nvGraphicFramePr>
        <xdr:cNvPr id="3" name="Chart 2">
          <a:extLst>
            <a:ext uri="{FF2B5EF4-FFF2-40B4-BE49-F238E27FC236}">
              <a16:creationId xmlns:a16="http://schemas.microsoft.com/office/drawing/2014/main" id="{5625DE1B-3E98-9A54-4C80-9BDC5D35B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133350</xdr:colOff>
      <xdr:row>18</xdr:row>
      <xdr:rowOff>85725</xdr:rowOff>
    </xdr:from>
    <xdr:to>
      <xdr:col>17</xdr:col>
      <xdr:colOff>9525</xdr:colOff>
      <xdr:row>32</xdr:row>
      <xdr:rowOff>152400</xdr:rowOff>
    </xdr:to>
    <xdr:graphicFrame macro="">
      <xdr:nvGraphicFramePr>
        <xdr:cNvPr id="4" name="Chart 3">
          <a:extLst>
            <a:ext uri="{FF2B5EF4-FFF2-40B4-BE49-F238E27FC236}">
              <a16:creationId xmlns:a16="http://schemas.microsoft.com/office/drawing/2014/main" id="{D449CCD4-528C-4A28-9844-93AF461E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19050</xdr:colOff>
      <xdr:row>2</xdr:row>
      <xdr:rowOff>100012</xdr:rowOff>
    </xdr:from>
    <xdr:to>
      <xdr:col>25</xdr:col>
      <xdr:colOff>57150</xdr:colOff>
      <xdr:row>16</xdr:row>
      <xdr:rowOff>176212</xdr:rowOff>
    </xdr:to>
    <xdr:graphicFrame macro="">
      <xdr:nvGraphicFramePr>
        <xdr:cNvPr id="3" name="Chart 2">
          <a:extLst>
            <a:ext uri="{FF2B5EF4-FFF2-40B4-BE49-F238E27FC236}">
              <a16:creationId xmlns:a16="http://schemas.microsoft.com/office/drawing/2014/main" id="{CBF9A9D1-779C-02B5-3A50-F7EA7CC0C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276904</xdr:colOff>
      <xdr:row>2</xdr:row>
      <xdr:rowOff>89127</xdr:rowOff>
    </xdr:from>
    <xdr:to>
      <xdr:col>14</xdr:col>
      <xdr:colOff>412295</xdr:colOff>
      <xdr:row>16</xdr:row>
      <xdr:rowOff>165327</xdr:rowOff>
    </xdr:to>
    <xdr:graphicFrame macro="">
      <xdr:nvGraphicFramePr>
        <xdr:cNvPr id="2" name="Chart 1">
          <a:extLst>
            <a:ext uri="{FF2B5EF4-FFF2-40B4-BE49-F238E27FC236}">
              <a16:creationId xmlns:a16="http://schemas.microsoft.com/office/drawing/2014/main" id="{87A6116C-BAEB-74DF-34B1-E8A217AB5E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435068</xdr:colOff>
      <xdr:row>1</xdr:row>
      <xdr:rowOff>100571</xdr:rowOff>
    </xdr:from>
    <xdr:to>
      <xdr:col>14</xdr:col>
      <xdr:colOff>523315</xdr:colOff>
      <xdr:row>18</xdr:row>
      <xdr:rowOff>95809</xdr:rowOff>
    </xdr:to>
    <xdr:graphicFrame macro="">
      <xdr:nvGraphicFramePr>
        <xdr:cNvPr id="2" name="Chart 1">
          <a:extLst>
            <a:ext uri="{FF2B5EF4-FFF2-40B4-BE49-F238E27FC236}">
              <a16:creationId xmlns:a16="http://schemas.microsoft.com/office/drawing/2014/main" id="{15484675-A302-1304-73C8-5CD9B2C80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555532</xdr:colOff>
      <xdr:row>18</xdr:row>
      <xdr:rowOff>177893</xdr:rowOff>
    </xdr:from>
    <xdr:to>
      <xdr:col>13</xdr:col>
      <xdr:colOff>24372</xdr:colOff>
      <xdr:row>33</xdr:row>
      <xdr:rowOff>74799</xdr:rowOff>
    </xdr:to>
    <xdr:graphicFrame macro="">
      <xdr:nvGraphicFramePr>
        <xdr:cNvPr id="3" name="Chart 2">
          <a:extLst>
            <a:ext uri="{FF2B5EF4-FFF2-40B4-BE49-F238E27FC236}">
              <a16:creationId xmlns:a16="http://schemas.microsoft.com/office/drawing/2014/main" id="{1E0D3FBF-579B-8BCB-F283-4458D675B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ey" refreshedDate="45190.663326504633" createdVersion="8" refreshedVersion="8" minRefreshableVersion="3" recordCount="1001" xr:uid="{1085A275-3B45-4325-8E93-AF5333DA824B}">
  <cacheSource type="worksheet">
    <worksheetSource ref="A1:V1048576" sheet="Cleaned"/>
  </cacheSource>
  <cacheFields count="22">
    <cacheField name="TID" numFmtId="0">
      <sharedItems containsString="0" containsBlank="1" containsNumber="1" containsInteger="1" minValue="1350988" maxValue="1351987"/>
    </cacheField>
    <cacheField name="breadcrumb" numFmtId="0">
      <sharedItems containsBlank="1"/>
    </cacheField>
    <cacheField name="category_name" numFmtId="0">
      <sharedItems containsBlank="1"/>
    </cacheField>
    <cacheField name="property_type" numFmtId="0">
      <sharedItems containsBlank="1" count="14">
        <s v="House"/>
        <s v="Apartment"/>
        <s v="Unit"/>
        <s v="Studio"/>
        <s v="Residential Land"/>
        <s v="Block Of Units"/>
        <s v="Townhouse"/>
        <s v="Acreage"/>
        <s v="Duplex/Semi-detached"/>
        <s v="Other"/>
        <s v="Villa"/>
        <s v="Warehouse"/>
        <s v="Lifestyle"/>
        <m/>
      </sharedItems>
    </cacheField>
    <cacheField name="building_size_mВІ" numFmtId="0">
      <sharedItems containsBlank="1" containsMixedTypes="1" containsNumber="1" minValue="12" maxValue="836"/>
    </cacheField>
    <cacheField name="land_size_mBI" numFmtId="0">
      <sharedItems containsBlank="1" containsMixedTypes="1" containsNumber="1" minValue="1" maxValue="996"/>
    </cacheField>
    <cacheField name="preferred_size_mBI" numFmtId="0">
      <sharedItems containsBlank="1" containsMixedTypes="1" containsNumber="1" minValue="1.8" maxValue="996"/>
    </cacheField>
    <cacheField name="open_time" numFmtId="0">
      <sharedItems containsBlank="1"/>
    </cacheField>
    <cacheField name="listing_agency" numFmtId="0">
      <sharedItems containsBlank="1"/>
    </cacheField>
    <cacheField name="prices" numFmtId="0">
      <sharedItems containsBlank="1" containsMixedTypes="1" containsNumber="1" containsInteger="1" minValue="99950" maxValue="3990000" count="230">
        <n v="435000"/>
        <n v="320000"/>
        <n v="310000"/>
        <n v="259000"/>
        <n v="439000"/>
        <n v="825000"/>
        <n v="820000"/>
        <n v="369000"/>
        <n v="455000"/>
        <n v="280000"/>
        <s v=""/>
        <n v="775000"/>
        <n v="625000"/>
        <n v="599000"/>
        <n v="490000"/>
        <n v="337500"/>
        <n v="440000"/>
        <n v="640000"/>
        <n v="500000"/>
        <n v="305000"/>
        <n v="295000"/>
        <n v="795000"/>
        <n v="950000"/>
        <n v="485000"/>
        <n v="250000"/>
        <n v="549000"/>
        <n v="299000"/>
        <n v="395000"/>
        <n v="475000"/>
        <n v="465000"/>
        <n v="600000"/>
        <n v="980000"/>
        <n v="1050000"/>
        <n v="450000"/>
        <n v="749000"/>
        <n v="289000"/>
        <n v="565000"/>
        <n v="399000"/>
        <n v="469000"/>
        <n v="649000"/>
        <n v="499000"/>
        <n v="400000"/>
        <n v="800000"/>
        <n v="580000"/>
        <n v="375000"/>
        <n v="489000"/>
        <n v="195000"/>
        <n v="505000"/>
        <n v="325000"/>
        <n v="539000"/>
        <n v="180000"/>
        <n v="145000"/>
        <n v="215000"/>
        <n v="865000"/>
        <n v="350000"/>
        <n v="209000"/>
        <n v="420000"/>
        <n v="510000"/>
        <n v="535000"/>
        <n v="335000"/>
        <n v="850000"/>
        <n v="1300000"/>
        <n v="470000"/>
        <n v="519000"/>
        <n v="219000"/>
        <n v="235000"/>
        <n v="315000"/>
        <n v="380000"/>
        <n v="275000"/>
        <n v="1070000"/>
        <n v="270000"/>
        <n v="1100000"/>
        <n v="550000"/>
        <n v="868000"/>
        <n v="165000"/>
        <n v="130000"/>
        <n v="589000"/>
        <n v="360000"/>
        <n v="430000"/>
        <n v="839000"/>
        <n v="147000"/>
        <n v="555000"/>
        <n v="529000"/>
        <n v="460000"/>
        <n v="479000"/>
        <n v="370000"/>
        <n v="520000"/>
        <n v="449000"/>
        <n v="525000"/>
        <n v="595000"/>
        <n v="190000"/>
        <n v="1500000"/>
        <n v="389000"/>
        <n v="1950000"/>
        <n v="175000"/>
        <n v="329000"/>
        <n v="559000"/>
        <n v="279000"/>
        <n v="1250000"/>
        <n v="685000"/>
        <n v="429000"/>
        <n v="210000"/>
        <n v="200000"/>
        <n v="300000"/>
        <n v="480000"/>
        <n v="99950"/>
        <n v="900000"/>
        <n v="895000"/>
        <n v="990000"/>
        <n v="610000"/>
        <n v="1199000"/>
        <n v="665000"/>
        <n v="575000"/>
        <n v="700000"/>
        <n v="1200000"/>
        <n v="365000"/>
        <n v="419000"/>
        <n v="330000"/>
        <n v="560000"/>
        <n v="290000"/>
        <n v="570000"/>
        <n v="569000"/>
        <n v="739000"/>
        <n v="660000"/>
        <n v="880000"/>
        <n v="540000"/>
        <n v="612300"/>
        <n v="592000"/>
        <n v="614000"/>
        <n v="218000"/>
        <n v="255000"/>
        <n v="425000"/>
        <n v="779000"/>
        <n v="340000"/>
        <n v="285000"/>
        <n v="269000"/>
        <n v="750000"/>
        <n v="579000"/>
        <n v="530000"/>
        <n v="629000"/>
        <n v="639000"/>
        <n v="650000"/>
        <n v="385000"/>
        <n v="387000"/>
        <n v="590000"/>
        <n v="1650000"/>
        <n v="293000"/>
        <n v="495000"/>
        <n v="875000"/>
        <n v="240000"/>
        <n v="635000"/>
        <n v="659000"/>
        <n v="405000"/>
        <n v="545000"/>
        <n v="690000"/>
        <n v="630000"/>
        <n v="298000"/>
        <n v="695000"/>
        <n v="498000"/>
        <n v="740000"/>
        <n v="339000"/>
        <n v="735000"/>
        <n v="975000"/>
        <n v="725000"/>
        <n v="620000"/>
        <n v="1490000"/>
        <n v="292000"/>
        <n v="220000"/>
        <n v="349000"/>
        <n v="760000"/>
        <n v="799000"/>
        <n v="860000"/>
        <n v="675000"/>
        <n v="355700"/>
        <n v="359000"/>
        <n v="370990"/>
        <n v="729000"/>
        <n v="859000"/>
        <n v="316000"/>
        <n v="115000"/>
        <n v="1400000"/>
        <n v="418000"/>
        <n v="780000"/>
        <n v="410000"/>
        <n v="819000"/>
        <n v="830000"/>
        <n v="515000"/>
        <n v="345000"/>
        <n v="670000"/>
        <n v="225000"/>
        <n v="548000"/>
        <n v="445000"/>
        <n v="646000"/>
        <n v="390000"/>
        <n v="459000"/>
        <n v="589500"/>
        <n v="355000"/>
        <n v="899000"/>
        <n v="1800000"/>
        <n v="720000"/>
        <n v="849000"/>
        <n v="679000"/>
        <n v="319000"/>
        <n v="334000"/>
        <n v="1090000"/>
        <n v="719000"/>
        <n v="149000"/>
        <n v="789000"/>
        <n v="457000"/>
        <n v="199000"/>
        <n v="462500"/>
        <n v="260000"/>
        <n v="765000"/>
        <n v="770000"/>
        <n v="730000"/>
        <n v="277500"/>
        <n v="409000"/>
        <n v="283000"/>
        <n v="699000"/>
        <n v="615000"/>
        <n v="645000"/>
        <n v="1150000"/>
        <n v="3990000"/>
        <n v="244000"/>
        <n v="585000"/>
        <n v="1550000"/>
        <n v="415000"/>
        <n v="601000"/>
        <n v="655000"/>
        <m/>
      </sharedItems>
    </cacheField>
    <cacheField name="price_comments" numFmtId="0">
      <sharedItems containsBlank="1"/>
    </cacheField>
    <cacheField name="location_number" numFmtId="0">
      <sharedItems containsString="0" containsBlank="1" containsNumber="1" containsInteger="1" minValue="108530451" maxValue="700199623"/>
    </cacheField>
    <cacheField name="address_street" numFmtId="0">
      <sharedItems containsBlank="1"/>
    </cacheField>
    <cacheField name="address_city" numFmtId="0">
      <sharedItems containsBlank="1" count="57">
        <s v="Darwin City"/>
        <s v="Leanyer"/>
        <s v="Stuart Park"/>
        <s v="Lyons"/>
        <s v="Durack"/>
        <s v="The Narrows"/>
        <s v="Herbert"/>
        <s v="Nightcliff"/>
        <s v="Rapid Creek"/>
        <s v="Woodroffe"/>
        <s v="Driver"/>
        <s v="Humpty Doo"/>
        <s v="Fannie Bay"/>
        <s v="Muirhead"/>
        <s v="Bellamack"/>
        <s v="Wanguri"/>
        <s v="Bakewell"/>
        <s v="Karama"/>
        <s v="Coconut Grove"/>
        <s v="Jingili"/>
        <s v="Gunn"/>
        <s v="Moulden"/>
        <s v="Parap"/>
        <s v="Coolalinga"/>
        <s v="Marrara"/>
        <s v="Woolner"/>
        <s v="Zuccoli"/>
        <s v="Rosebery"/>
        <s v="Anula"/>
        <s v="Virginia"/>
        <s v="Gray"/>
        <s v="Wagaman"/>
        <s v="Farrar"/>
        <s v="Tiwi"/>
        <s v="Berry Springs"/>
        <s v="Malak"/>
        <s v="Bayview"/>
        <s v="Wulagi"/>
        <s v="Millner"/>
        <s v="Larrakeyah"/>
        <s v="Howard Springs"/>
        <s v="Lee Point"/>
        <s v="Alawa"/>
        <s v="Johnston"/>
        <s v="Ludmilla"/>
        <s v="Girraween"/>
        <s v="The Gardens"/>
        <s v="Bees Creek"/>
        <s v="Brinkin"/>
        <s v="Moil"/>
        <s v="Berrimah"/>
        <s v="Knuckey Lagoon"/>
        <s v="Cullen Bay"/>
        <s v="Nakara"/>
        <s v="Rosebery Heights"/>
        <s v="Marlow Lagoon"/>
        <m/>
      </sharedItems>
    </cacheField>
    <cacheField name="address_state" numFmtId="0">
      <sharedItems containsBlank="1"/>
    </cacheField>
    <cacheField name="zip_code" numFmtId="0">
      <sharedItems containsBlank="1"/>
    </cacheField>
    <cacheField name="phone_number" numFmtId="0">
      <sharedItems containsBlank="1" containsMixedTypes="1" containsNumber="1" containsInteger="1" minValue="387813888" maxValue="1300850855"/>
    </cacheField>
    <cacheField name="product_depth2" numFmtId="0">
      <sharedItems containsBlank="1" count="5">
        <s v="Premiere"/>
        <s v="Midtier"/>
        <s v="Feature"/>
        <s v="Standard"/>
        <m/>
      </sharedItems>
    </cacheField>
    <cacheField name="bedroom_count" numFmtId="0">
      <sharedItems containsString="0" containsBlank="1" containsNumber="1" containsInteger="1" minValue="0" maxValue="9"/>
    </cacheField>
    <cacheField name="bathroom_count" numFmtId="0">
      <sharedItems containsString="0" containsBlank="1" containsNumber="1" containsInteger="1" minValue="1" maxValue="5"/>
    </cacheField>
    <cacheField name="parking_count" numFmtId="0">
      <sharedItems containsString="0" containsBlank="1" containsNumber="1" containsInteger="1" minValue="0" maxValue="12"/>
    </cacheField>
    <cacheField name="run_date" numFmtId="0">
      <sharedItems containsNonDate="0" containsDate="1" containsString="0" containsBlank="1" minDate="2022-05-27T15:54:05" maxDate="2022-05-27T15:54:05"/>
    </cacheField>
  </cacheFields>
  <extLst>
    <ext xmlns:x14="http://schemas.microsoft.com/office/spreadsheetml/2009/9/main" uri="{725AE2AE-9491-48be-B2B4-4EB974FC3084}">
      <x14:pivotCacheDefinition pivotCacheId="11199652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ey" refreshedDate="45190.696694907405" createdVersion="8" refreshedVersion="8" minRefreshableVersion="3" recordCount="1000" xr:uid="{7D4F7058-3D8E-49AE-AD14-CAFF2DCE236C}">
  <cacheSource type="worksheet">
    <worksheetSource name="Table16"/>
  </cacheSource>
  <cacheFields count="22">
    <cacheField name="TID" numFmtId="0">
      <sharedItems containsSemiMixedTypes="0" containsString="0" containsNumber="1" containsInteger="1" minValue="1350988" maxValue="1351987"/>
    </cacheField>
    <cacheField name="breadcrumb" numFmtId="0">
      <sharedItems count="2">
        <s v="DARWIN CITY"/>
        <s v="DARWIN"/>
      </sharedItems>
    </cacheField>
    <cacheField name="category_name" numFmtId="0">
      <sharedItems count="2">
        <s v="NT 0800"/>
        <s v="NT 0801"/>
      </sharedItems>
    </cacheField>
    <cacheField name="property_type" numFmtId="0">
      <sharedItems count="13">
        <s v="House"/>
        <s v="Apartment"/>
        <s v="Unit"/>
        <s v="Studio"/>
        <s v="Residential Land"/>
        <s v="Block Of Units"/>
        <s v="Townhouse"/>
        <s v="Acreage"/>
        <s v="Duplex/Semi-detached"/>
        <s v="Other"/>
        <s v="Villa"/>
        <s v="Warehouse"/>
        <s v="Lifestyle"/>
      </sharedItems>
    </cacheField>
    <cacheField name="building_size_mВІ" numFmtId="0">
      <sharedItems containsBlank="1" containsMixedTypes="1" containsNumber="1" minValue="12" maxValue="836" count="171">
        <m/>
        <n v="171"/>
        <s v=""/>
        <n v="201"/>
        <n v="218"/>
        <n v="173"/>
        <n v="236"/>
        <n v="181"/>
        <n v="69"/>
        <n v="62"/>
        <n v="138"/>
        <n v="155"/>
        <n v="114"/>
        <n v="340"/>
        <n v="51"/>
        <n v="48"/>
        <n v="140"/>
        <n v="81"/>
        <n v="235"/>
        <n v="130"/>
        <n v="93"/>
        <n v="53"/>
        <n v="198"/>
        <n v="33"/>
        <n v="255"/>
        <n v="66"/>
        <n v="83"/>
        <n v="110"/>
        <n v="150"/>
        <n v="153"/>
        <n v="80"/>
        <n v="200"/>
        <n v="172.06"/>
        <n v="52"/>
        <n v="18"/>
        <n v="231"/>
        <n v="213"/>
        <n v="183"/>
        <n v="186"/>
        <n v="111"/>
        <n v="99"/>
        <n v="415"/>
        <n v="92"/>
        <n v="158"/>
        <n v="172"/>
        <n v="55"/>
        <n v="54"/>
        <s v="6,200"/>
        <n v="76"/>
        <n v="98"/>
        <n v="78"/>
        <n v="192"/>
        <n v="12"/>
        <n v="259"/>
        <n v="248"/>
        <n v="168"/>
        <n v="213.68"/>
        <n v="400"/>
        <n v="173.11"/>
        <n v="287"/>
        <n v="241"/>
        <n v="135"/>
        <n v="307"/>
        <n v="230"/>
        <n v="268"/>
        <n v="240"/>
        <n v="180"/>
        <n v="187"/>
        <n v="317"/>
        <n v="330"/>
        <n v="64"/>
        <n v="65"/>
        <n v="243"/>
        <n v="337"/>
        <n v="356"/>
        <n v="225"/>
        <n v="184"/>
        <n v="167"/>
        <n v="174"/>
        <n v="275"/>
        <s v="2,461.93"/>
        <n v="190"/>
        <n v="228"/>
        <n v="212"/>
        <n v="189"/>
        <n v="160"/>
        <n v="141"/>
        <n v="273"/>
        <n v="196"/>
        <n v="303"/>
        <n v="246"/>
        <n v="120"/>
        <n v="123"/>
        <n v="126"/>
        <n v="147"/>
        <n v="210"/>
        <n v="107"/>
        <n v="283"/>
        <n v="139"/>
        <n v="836"/>
        <n v="233"/>
        <n v="144"/>
        <n v="165"/>
        <n v="95"/>
        <n v="266"/>
        <n v="188"/>
        <n v="254"/>
        <n v="310"/>
        <s v="1,370"/>
        <n v="354"/>
        <n v="170"/>
        <n v="94"/>
        <n v="104"/>
        <n v="16"/>
        <n v="134"/>
        <n v="145"/>
        <n v="199"/>
        <n v="176"/>
        <n v="96"/>
        <n v="229"/>
        <n v="124"/>
        <n v="430"/>
        <n v="378"/>
        <n v="115"/>
        <n v="237.83"/>
        <n v="102"/>
        <n v="194"/>
        <n v="193"/>
        <n v="578"/>
        <n v="204"/>
        <n v="274"/>
        <n v="100"/>
        <n v="270"/>
        <n v="247"/>
        <n v="205"/>
        <n v="251"/>
        <n v="253"/>
        <n v="186.3"/>
        <n v="377.44"/>
        <n v="353"/>
        <n v="208"/>
        <n v="244"/>
        <n v="223"/>
        <n v="222"/>
        <n v="154"/>
        <n v="166"/>
        <n v="245"/>
        <n v="338"/>
        <n v="260"/>
        <n v="311"/>
        <n v="815"/>
        <n v="182"/>
        <n v="197"/>
        <n v="87"/>
        <s v="1,904.51"/>
        <n v="272"/>
        <n v="86"/>
        <n v="250"/>
        <n v="103"/>
        <n v="227"/>
        <n v="149"/>
        <n v="224"/>
        <n v="215"/>
        <s v="1,000"/>
        <n v="360"/>
        <n v="133"/>
        <n v="288"/>
        <n v="91.3"/>
        <n v="84"/>
        <n v="203"/>
        <n v="209.6"/>
      </sharedItems>
    </cacheField>
    <cacheField name="land_size_mBI" numFmtId="0">
      <sharedItems containsBlank="1" containsMixedTypes="1" containsNumber="1" minValue="1" maxValue="996" count="341">
        <s v=""/>
        <m/>
        <n v="105"/>
        <n v="93"/>
        <n v="53"/>
        <n v="340"/>
        <n v="236"/>
        <n v="146"/>
        <n v="127"/>
        <n v="241"/>
        <n v="181"/>
        <n v="81"/>
        <n v="238"/>
        <n v="192"/>
        <n v="253"/>
        <n v="260"/>
        <n v="74"/>
        <n v="52"/>
        <n v="101"/>
        <n v="120"/>
        <n v="154"/>
        <n v="221"/>
        <n v="158"/>
        <n v="153"/>
        <n v="66"/>
        <n v="242"/>
        <n v="92"/>
        <n v="117"/>
        <n v="50"/>
        <n v="246"/>
        <n v="125"/>
        <n v="209"/>
        <n v="163"/>
        <n v="243"/>
        <n v="54"/>
        <n v="135"/>
        <n v="144"/>
        <n v="211"/>
        <n v="77"/>
        <n v="94"/>
        <n v="184"/>
        <n v="106.7"/>
        <n v="128"/>
        <n v="264"/>
        <n v="198"/>
        <n v="213"/>
        <n v="940"/>
        <n v="878"/>
        <s v="1,010"/>
        <n v="830"/>
        <n v="823"/>
        <n v="2"/>
        <n v="302"/>
        <n v="383"/>
        <n v="826"/>
        <n v="815"/>
        <n v="801"/>
        <n v="258"/>
        <n v="2.4"/>
        <n v="458"/>
        <n v="797"/>
        <n v="450"/>
        <n v="508"/>
        <n v="880"/>
        <n v="821"/>
        <n v="911"/>
        <n v="217"/>
        <n v="103"/>
        <n v="800"/>
        <n v="996"/>
        <n v="343"/>
        <n v="490"/>
        <n v="873"/>
        <n v="819"/>
        <n v="883"/>
        <n v="256"/>
        <n v="1"/>
        <n v="525"/>
        <n v="676"/>
        <n v="963"/>
        <n v="817"/>
        <n v="345"/>
        <n v="829"/>
        <n v="419"/>
        <n v="84"/>
        <n v="124"/>
        <n v="65"/>
        <n v="853"/>
        <n v="208"/>
        <n v="320"/>
        <n v="627"/>
        <n v="174"/>
        <n v="766"/>
        <n v="261"/>
        <n v="838"/>
        <n v="807"/>
        <n v="592"/>
        <n v="287"/>
        <n v="850"/>
        <n v="796"/>
        <n v="3"/>
        <n v="442"/>
        <n v="45"/>
        <n v="680"/>
        <n v="818"/>
        <n v="494"/>
        <n v="485"/>
        <n v="813"/>
        <n v="1.8"/>
        <n v="806"/>
        <n v="811"/>
        <n v="702"/>
        <n v="646"/>
        <n v="860"/>
        <n v="820"/>
        <n v="394"/>
        <n v="2.2999999999999998"/>
        <n v="881"/>
        <n v="641"/>
        <n v="300"/>
        <n v="630"/>
        <n v="713"/>
        <s v="1,050"/>
        <n v="840"/>
        <n v="831"/>
        <n v="286"/>
        <n v="375"/>
        <n v="804"/>
        <n v="977"/>
        <n v="244"/>
        <s v="1,100"/>
        <n v="122"/>
        <n v="252"/>
        <n v="699"/>
        <n v="480"/>
        <n v="304"/>
        <n v="842"/>
        <n v="810"/>
        <n v="278"/>
        <n v="982"/>
        <n v="832"/>
        <n v="824"/>
        <n v="624"/>
        <n v="859"/>
        <n v="649"/>
        <n v="255"/>
        <n v="235"/>
        <n v="283"/>
        <n v="9.6999999999999993"/>
        <n v="969"/>
        <n v="762"/>
        <n v="953"/>
        <n v="652"/>
        <n v="785"/>
        <n v="882"/>
        <n v="948"/>
        <n v="185"/>
        <n v="421"/>
        <s v="2,510"/>
        <n v="802"/>
        <n v="612"/>
        <s v="1,530"/>
        <n v="857"/>
        <s v="1,110"/>
        <n v="352"/>
        <s v="1,038"/>
        <n v="632"/>
        <n v="116"/>
        <n v="798"/>
        <n v="780"/>
        <n v="836"/>
        <s v="8,150"/>
        <n v="557"/>
        <n v="742"/>
        <s v="2,170"/>
        <n v="715"/>
        <n v="640"/>
        <s v="1,030"/>
        <n v="827"/>
        <n v="812"/>
        <n v="8"/>
        <n v="651"/>
        <n v="782"/>
        <n v="701"/>
        <n v="307"/>
        <n v="465"/>
        <n v="625"/>
        <n v="700"/>
        <n v="177"/>
        <n v="173"/>
        <n v="603"/>
        <n v="356"/>
        <s v="4,008"/>
        <n v="803"/>
        <n v="875"/>
        <s v="1,000"/>
        <n v="532"/>
        <n v="837"/>
        <n v="368"/>
        <n v="225"/>
        <n v="481"/>
        <n v="106"/>
        <n v="114"/>
        <n v="659"/>
        <n v="400"/>
        <n v="13.3"/>
        <n v="629"/>
        <n v="844"/>
        <n v="355"/>
        <n v="750"/>
        <n v="497"/>
        <n v="412"/>
        <n v="690"/>
        <n v="275"/>
        <s v="1,550"/>
        <n v="194"/>
        <n v="296"/>
        <n v="354"/>
        <n v="735"/>
        <n v="404"/>
        <n v="505"/>
        <n v="967"/>
        <n v="332"/>
        <n v="433"/>
        <n v="636"/>
        <n v="166"/>
        <s v="1,200"/>
        <n v="476"/>
        <s v="2,023"/>
        <n v="280"/>
        <n v="118"/>
        <n v="405"/>
        <n v="862"/>
        <n v="926"/>
        <n v="822"/>
        <n v="182"/>
        <n v="865"/>
        <s v="1,040"/>
        <n v="814"/>
        <s v="2,030"/>
        <n v="749"/>
        <n v="115"/>
        <n v="769"/>
        <n v="847"/>
        <n v="695"/>
        <n v="720"/>
        <n v="664"/>
        <n v="751"/>
        <n v="783"/>
        <n v="833"/>
        <n v="916"/>
        <n v="739"/>
        <n v="974"/>
        <n v="891"/>
        <n v="449"/>
        <n v="741"/>
        <n v="378"/>
        <n v="731"/>
        <n v="849"/>
        <n v="677"/>
        <n v="359"/>
        <n v="472"/>
        <n v="428"/>
        <s v="1,020"/>
        <n v="483"/>
        <s v="8,093.71"/>
        <n v="712"/>
        <s v="1,160"/>
        <n v="178"/>
        <n v="220"/>
        <n v="868"/>
        <n v="726"/>
        <n v="637"/>
        <s v="1,060"/>
        <n v="357"/>
        <n v="631"/>
        <n v="330"/>
        <n v="794"/>
        <n v="737"/>
        <n v="660"/>
        <n v="920"/>
        <s v="1,140"/>
        <n v="669"/>
        <n v="846"/>
        <n v="893"/>
        <n v="80"/>
        <n v="416"/>
        <n v="149"/>
        <n v="964"/>
        <n v="960"/>
        <n v="336"/>
        <n v="424"/>
        <n v="736"/>
        <n v="215"/>
        <n v="706"/>
        <n v="69"/>
        <n v="530"/>
        <n v="606"/>
        <n v="776"/>
        <n v="808"/>
        <n v="415"/>
        <n v="393"/>
        <n v="487"/>
        <n v="572"/>
        <n v="805"/>
        <n v="723"/>
        <s v="1,170"/>
        <n v="388"/>
        <n v="523"/>
        <n v="642"/>
        <n v="206"/>
        <n v="432"/>
        <n v="864"/>
        <n v="607"/>
        <n v="360"/>
        <s v="5,790"/>
        <n v="346"/>
        <n v="326"/>
        <n v="369"/>
        <n v="351"/>
        <n v="212"/>
        <n v="284"/>
        <n v="852"/>
        <n v="189"/>
        <n v="876"/>
        <n v="834"/>
        <n v="634"/>
        <n v="754"/>
        <n v="708"/>
        <n v="316"/>
        <n v="397"/>
        <n v="312"/>
        <n v="1.9"/>
        <n v="3.6"/>
        <n v="126"/>
        <n v="322"/>
        <n v="17"/>
        <n v="309"/>
        <n v="160"/>
        <n v="9.1"/>
        <n v="600"/>
      </sharedItems>
    </cacheField>
    <cacheField name="preferred_size_mBI" numFmtId="0">
      <sharedItems containsBlank="1" containsMixedTypes="1" containsNumber="1" minValue="1.8" maxValue="996" count="371">
        <m/>
        <n v="171"/>
        <s v=""/>
        <n v="201"/>
        <n v="218"/>
        <n v="105"/>
        <n v="173"/>
        <n v="236"/>
        <n v="181"/>
        <n v="69"/>
        <n v="62"/>
        <n v="138"/>
        <n v="155"/>
        <n v="114"/>
        <n v="53"/>
        <n v="340"/>
        <n v="51"/>
        <n v="48"/>
        <n v="127"/>
        <n v="140"/>
        <n v="81"/>
        <n v="235"/>
        <n v="130"/>
        <n v="93"/>
        <n v="74"/>
        <n v="52"/>
        <n v="198"/>
        <n v="33"/>
        <n v="255"/>
        <n v="154"/>
        <n v="66"/>
        <n v="83"/>
        <n v="110"/>
        <n v="150"/>
        <n v="153"/>
        <n v="242"/>
        <n v="80"/>
        <n v="50"/>
        <n v="200"/>
        <n v="172.06"/>
        <n v="125"/>
        <n v="209"/>
        <n v="18"/>
        <n v="54"/>
        <n v="231"/>
        <n v="213"/>
        <n v="135"/>
        <n v="183"/>
        <n v="186"/>
        <n v="111"/>
        <n v="99"/>
        <n v="415"/>
        <n v="92"/>
        <n v="158"/>
        <n v="172"/>
        <n v="55"/>
        <s v="6,200"/>
        <n v="76"/>
        <n v="98"/>
        <n v="78"/>
        <n v="192"/>
        <n v="12"/>
        <n v="259"/>
        <n v="248"/>
        <n v="168"/>
        <n v="213.68"/>
        <n v="940"/>
        <n v="878"/>
        <s v="1,010"/>
        <n v="830"/>
        <n v="823"/>
        <n v="2"/>
        <n v="302"/>
        <n v="383"/>
        <n v="826"/>
        <n v="815"/>
        <n v="801"/>
        <n v="258"/>
        <n v="2.4"/>
        <n v="458"/>
        <n v="797"/>
        <n v="450"/>
        <n v="508"/>
        <n v="880"/>
        <n v="821"/>
        <n v="911"/>
        <n v="217"/>
        <n v="103"/>
        <n v="800"/>
        <n v="996"/>
        <n v="343"/>
        <n v="490"/>
        <n v="873"/>
        <n v="819"/>
        <n v="883"/>
        <n v="256"/>
        <n v="525"/>
        <n v="676"/>
        <n v="963"/>
        <n v="817"/>
        <n v="345"/>
        <n v="829"/>
        <n v="419"/>
        <n v="64"/>
        <n v="124"/>
        <n v="65"/>
        <n v="853"/>
        <n v="208"/>
        <n v="320"/>
        <n v="627"/>
        <n v="174"/>
        <n v="766"/>
        <n v="261"/>
        <n v="838"/>
        <n v="807"/>
        <n v="592"/>
        <n v="287"/>
        <n v="850"/>
        <n v="796"/>
        <n v="3"/>
        <n v="442"/>
        <n v="45"/>
        <n v="184"/>
        <n v="167"/>
        <n v="680"/>
        <n v="818"/>
        <n v="494"/>
        <n v="485"/>
        <n v="813"/>
        <n v="1.8"/>
        <n v="806"/>
        <n v="811"/>
        <n v="702"/>
        <n v="646"/>
        <n v="860"/>
        <n v="820"/>
        <n v="394"/>
        <n v="2.2999999999999998"/>
        <n v="881"/>
        <n v="641"/>
        <n v="300"/>
        <n v="630"/>
        <n v="713"/>
        <s v="1,050"/>
        <n v="840"/>
        <n v="831"/>
        <n v="286"/>
        <n v="375"/>
        <n v="804"/>
        <n v="977"/>
        <n v="244"/>
        <s v="1,100"/>
        <n v="122"/>
        <n v="252"/>
        <n v="699"/>
        <n v="480"/>
        <n v="304"/>
        <n v="842"/>
        <n v="810"/>
        <n v="278"/>
        <n v="982"/>
        <n v="832"/>
        <n v="824"/>
        <n v="624"/>
        <n v="859"/>
        <n v="649"/>
        <n v="120"/>
        <n v="283"/>
        <n v="9.6999999999999993"/>
        <n v="969"/>
        <n v="762"/>
        <n v="953"/>
        <n v="652"/>
        <n v="785"/>
        <n v="882"/>
        <n v="948"/>
        <n v="185"/>
        <n v="421"/>
        <n v="802"/>
        <n v="612"/>
        <s v="1,530"/>
        <n v="857"/>
        <n v="107"/>
        <s v="1,110"/>
        <n v="352"/>
        <s v="1,038"/>
        <n v="632"/>
        <n v="116"/>
        <n v="798"/>
        <n v="780"/>
        <n v="836"/>
        <s v="8,150"/>
        <n v="557"/>
        <n v="742"/>
        <s v="2,170"/>
        <n v="165"/>
        <n v="715"/>
        <n v="95"/>
        <n v="640"/>
        <s v="1,030"/>
        <n v="827"/>
        <n v="812"/>
        <n v="8"/>
        <n v="651"/>
        <n v="782"/>
        <n v="701"/>
        <n v="307"/>
        <n v="465"/>
        <n v="625"/>
        <n v="700"/>
        <n v="177"/>
        <n v="238"/>
        <n v="603"/>
        <n v="356"/>
        <s v="4,008"/>
        <n v="803"/>
        <n v="875"/>
        <s v="1,000"/>
        <s v="1,370"/>
        <n v="354"/>
        <n v="532"/>
        <n v="837"/>
        <n v="368"/>
        <n v="225"/>
        <n v="481"/>
        <n v="94"/>
        <n v="104"/>
        <n v="16"/>
        <n v="659"/>
        <n v="400"/>
        <n v="13.3"/>
        <n v="629"/>
        <n v="844"/>
        <n v="134"/>
        <n v="355"/>
        <n v="750"/>
        <n v="497"/>
        <n v="412"/>
        <n v="690"/>
        <n v="275"/>
        <s v="1,550"/>
        <n v="194"/>
        <n v="199"/>
        <n v="296"/>
        <n v="735"/>
        <n v="210"/>
        <n v="505"/>
        <n v="967"/>
        <n v="332"/>
        <n v="433"/>
        <n v="636"/>
        <s v="1,200"/>
        <n v="96"/>
        <n v="476"/>
        <s v="2,023"/>
        <n v="118"/>
        <n v="405"/>
        <n v="862"/>
        <n v="926"/>
        <n v="822"/>
        <n v="144"/>
        <n v="865"/>
        <s v="1,040"/>
        <n v="814"/>
        <s v="2,030"/>
        <n v="749"/>
        <n v="115"/>
        <n v="769"/>
        <n v="847"/>
        <n v="695"/>
        <n v="720"/>
        <n v="664"/>
        <n v="751"/>
        <n v="783"/>
        <n v="833"/>
        <n v="916"/>
        <n v="739"/>
        <n v="974"/>
        <n v="193"/>
        <n v="891"/>
        <n v="449"/>
        <n v="741"/>
        <n v="378"/>
        <n v="731"/>
        <n v="849"/>
        <n v="677"/>
        <n v="359"/>
        <n v="472"/>
        <n v="428"/>
        <s v="1,020"/>
        <n v="483"/>
        <s v="8,093.71"/>
        <n v="712"/>
        <s v="1,160"/>
        <n v="220"/>
        <n v="868"/>
        <n v="726"/>
        <n v="637"/>
        <s v="1,060"/>
        <n v="251"/>
        <n v="631"/>
        <n v="330"/>
        <n v="794"/>
        <n v="737"/>
        <n v="100"/>
        <n v="660"/>
        <n v="920"/>
        <s v="1,140"/>
        <n v="669"/>
        <n v="377.44"/>
        <n v="846"/>
        <n v="893"/>
        <n v="416"/>
        <n v="964"/>
        <n v="960"/>
        <n v="336"/>
        <n v="424"/>
        <n v="736"/>
        <n v="215"/>
        <n v="706"/>
        <n v="530"/>
        <n v="606"/>
        <n v="776"/>
        <n v="808"/>
        <n v="393"/>
        <n v="487"/>
        <n v="572"/>
        <n v="805"/>
        <n v="166"/>
        <n v="723"/>
        <s v="1,170"/>
        <n v="388"/>
        <n v="523"/>
        <n v="260"/>
        <n v="642"/>
        <n v="206"/>
        <n v="432"/>
        <n v="864"/>
        <n v="607"/>
        <n v="360"/>
        <s v="5,790"/>
        <n v="197"/>
        <n v="326"/>
        <n v="369"/>
        <n v="87"/>
        <n v="351"/>
        <n v="86"/>
        <n v="284"/>
        <n v="852"/>
        <n v="189"/>
        <n v="876"/>
        <n v="834"/>
        <n v="188"/>
        <n v="634"/>
        <n v="754"/>
        <n v="708"/>
        <n v="316"/>
        <n v="397"/>
        <n v="312"/>
        <n v="1.9"/>
        <n v="3.6"/>
        <n v="126"/>
        <n v="322"/>
        <n v="133"/>
        <n v="17"/>
        <n v="309"/>
        <n v="91.3"/>
        <n v="84"/>
        <n v="160"/>
        <n v="9.1"/>
        <n v="600"/>
      </sharedItems>
    </cacheField>
    <cacheField name="open_time" numFmtId="0">
      <sharedItems count="16">
        <s v="2 hours ago"/>
        <s v="7 hours ago"/>
        <s v="22 hours ago"/>
        <s v="yesterday"/>
        <s v="2 days ago"/>
        <s v="3 days ago"/>
        <s v="6 days ago"/>
        <s v="NA"/>
        <s v="Under offer"/>
        <s v="1 hour ago"/>
        <s v="4 hours ago"/>
        <s v="5 hours ago"/>
        <s v="6 hours ago"/>
        <s v="9 hours ago"/>
        <s v="23 hours ago"/>
        <s v="4 days ago"/>
      </sharedItems>
    </cacheField>
    <cacheField name="listing_agency" numFmtId="0">
      <sharedItems count="84">
        <s v="Professionals - DARWIN CITY"/>
        <s v="Nick Mousellis Real Estate - Eview Group Member"/>
        <s v="Habitat Real Estate - THE GARDENS"/>
        <s v="Ray White - NIGHTCLIFF"/>
        <s v="Carol Need Real Estate - Fannie Bay"/>
        <s v="iProperty NT - Darwin"/>
        <s v="Nicole Wheeler@realty - LARRAKEYAH"/>
        <s v="Property Shop - Darwin"/>
        <s v="Real Estate Central Projects - Darwin"/>
        <s v="Real Estate Central - DARWIN CITY"/>
        <s v="Elders Real Estate - Darwin"/>
        <s v="Knight Frank (NT) - Darwin"/>
        <s v="Get Realty - PALMERSTON CITY"/>
        <s v="Territory Real Estate - Darwin"/>
        <s v="Call2View Real Estate - Palmerston"/>
        <s v="All Real Estate NT"/>
        <s v="Absolute Real Estate NT - Darwin"/>
        <s v="Colliers International - Darwin"/>
        <s v="Core Realty NT - RAPID CREEK"/>
        <s v="Darwin Residential and Commercial Real Estate Pty Ltd - CASUARINA"/>
        <s v="Elaine Mills Property Management - COOLALINGA"/>
        <s v="Raine &amp; Horne - Darwin"/>
        <s v="LJ Hooker Darwin -   "/>
        <s v="Top End Realty International - NIGHTCLIFF"/>
        <s v="First National Real Estate O'Donoghues - Darwin"/>
        <s v="Pacific Property Darwin"/>
        <s v="Ray White City (NT) -    "/>
        <s v="All About Real Estate NT - DARWIN CITY"/>
        <s v="Real Estate NT by George Pikos - FANNIE BAY"/>
        <s v="Ausway Group"/>
        <s v="Renee's Realty NT - DURACK"/>
        <s v="Property Now - MOOLOOLABA"/>
        <s v="North Property NT - STUART PARK"/>
        <s v="No Agent Property - BRIGHTON EAST"/>
        <s v="Piening Property Sales - COOLALINGA"/>
        <s v="@realty - National Head Office Australia"/>
        <s v="David Booth Real Estate Pty Ltd - Darwin"/>
        <s v="Ray White Bayside - FANNIE BAY"/>
        <s v="Go Wise - WOOLNER"/>
        <s v="Alliance Realty - Larrakeyah"/>
        <s v="For Sale By Owner                                                                                   "/>
        <s v="Cate Killiner Real Estate - Woolner"/>
        <s v="Exact PTY LTD"/>
        <s v="Complete Real Estate (NT)"/>
        <s v="PRD Darwin - DARWIN City"/>
        <s v="Chin Property Group"/>
        <s v="Sale By Home Owner - Australia"/>
        <s v="Real Value Properties NT - Northern Territory"/>
        <s v="Elders Real Estate - Palmerston"/>
        <s v="Freedom Property - Australia"/>
        <s v="HERON PROPERTY - DARWIN"/>
        <s v="Wealthmax Real Estate - MILLNER"/>
        <s v="Eview Group - Corporate"/>
        <s v="Kalo Real Estate - Darwin"/>
        <s v="Ray White - Darwin"/>
        <s v="Urbex - ZUCCOLI"/>
        <s v="Litchfield Realty - Humpty Doo"/>
        <s v="Red Earth Property"/>
        <s v="K G Young &amp; Associates Pty Ltd - Darwin"/>
        <s v="Smith Real Estate NT"/>
        <s v="Dunvegan Real Estate - PALMERSTON "/>
        <s v="Kellaborate - Lee Point"/>
        <s v="Urban Land Sales - DARWIN CITY"/>
        <s v="Gordon &amp; Associates - GIRRAWEEN"/>
        <s v="United Realty NT - Parap"/>
        <s v="UpNext Real Estate - DARWIN"/>
        <s v="Acacia Realty - NOONAMAH"/>
        <s v="Australian Home Partners"/>
        <s v="Home Zone NT - DARWIN"/>
        <s v="Abode Property Management Pty Ltd - PINELANDS"/>
        <s v="Approved Real Estate (NT) - PALMERSTON CITY"/>
        <s v="Active Realty - NT"/>
        <s v="Milgate Real Estate - Cullen Bay"/>
        <s v="Intrapac - Mirawood"/>
        <s v="Property Portfolio Sales - East Brisbane "/>
        <s v="Kassiou Constructions - HOWARD SPRINGS"/>
        <s v="Ray White - Darwin City"/>
        <s v="Sell My Property Now - Launceston"/>
        <s v="McGees Property - Darwin"/>
        <s v="Ellis Parker Real Estate - LARRAKEYAH"/>
        <s v="Halikos Developments - Northcrest"/>
        <s v="Darwin Building Consultants - VIRGINIA"/>
        <s v="buymyplace"/>
        <s v="Mercury Real Estate"/>
      </sharedItems>
    </cacheField>
    <cacheField name="prices" numFmtId="165">
      <sharedItems containsMixedTypes="1" containsNumber="1" containsInteger="1" minValue="99950" maxValue="3990000" count="229">
        <n v="435000"/>
        <n v="320000"/>
        <n v="310000"/>
        <n v="259000"/>
        <n v="439000"/>
        <n v="825000"/>
        <n v="820000"/>
        <n v="369000"/>
        <n v="455000"/>
        <n v="280000"/>
        <s v=""/>
        <n v="775000"/>
        <n v="625000"/>
        <n v="599000"/>
        <n v="490000"/>
        <n v="337500"/>
        <n v="440000"/>
        <n v="640000"/>
        <n v="500000"/>
        <n v="305000"/>
        <n v="295000"/>
        <n v="795000"/>
        <n v="950000"/>
        <n v="485000"/>
        <n v="250000"/>
        <n v="549000"/>
        <n v="299000"/>
        <n v="395000"/>
        <n v="475000"/>
        <n v="465000"/>
        <n v="600000"/>
        <n v="980000"/>
        <n v="1050000"/>
        <n v="450000"/>
        <n v="749000"/>
        <n v="289000"/>
        <n v="565000"/>
        <n v="399000"/>
        <n v="469000"/>
        <n v="649000"/>
        <n v="499000"/>
        <n v="400000"/>
        <n v="800000"/>
        <n v="580000"/>
        <n v="375000"/>
        <n v="489000"/>
        <n v="195000"/>
        <n v="505000"/>
        <n v="325000"/>
        <n v="539000"/>
        <n v="180000"/>
        <n v="145000"/>
        <n v="215000"/>
        <n v="865000"/>
        <n v="350000"/>
        <n v="209000"/>
        <n v="420000"/>
        <n v="510000"/>
        <n v="535000"/>
        <n v="335000"/>
        <n v="850000"/>
        <n v="1300000"/>
        <n v="470000"/>
        <n v="519000"/>
        <n v="219000"/>
        <n v="235000"/>
        <n v="315000"/>
        <n v="380000"/>
        <n v="275000"/>
        <n v="1070000"/>
        <n v="270000"/>
        <n v="1100000"/>
        <n v="550000"/>
        <n v="868000"/>
        <n v="165000"/>
        <n v="130000"/>
        <n v="589000"/>
        <n v="360000"/>
        <n v="430000"/>
        <n v="839000"/>
        <n v="147000"/>
        <n v="555000"/>
        <n v="529000"/>
        <n v="460000"/>
        <n v="479000"/>
        <n v="370000"/>
        <n v="520000"/>
        <n v="449000"/>
        <n v="525000"/>
        <n v="595000"/>
        <n v="190000"/>
        <n v="1500000"/>
        <n v="389000"/>
        <n v="1950000"/>
        <n v="175000"/>
        <n v="329000"/>
        <n v="559000"/>
        <n v="279000"/>
        <n v="1250000"/>
        <n v="685000"/>
        <n v="429000"/>
        <n v="210000"/>
        <n v="200000"/>
        <n v="300000"/>
        <n v="480000"/>
        <n v="99950"/>
        <n v="900000"/>
        <n v="895000"/>
        <n v="990000"/>
        <n v="610000"/>
        <n v="1199000"/>
        <n v="665000"/>
        <n v="575000"/>
        <n v="700000"/>
        <n v="1200000"/>
        <n v="365000"/>
        <n v="419000"/>
        <n v="330000"/>
        <n v="560000"/>
        <n v="290000"/>
        <n v="570000"/>
        <n v="569000"/>
        <n v="739000"/>
        <n v="660000"/>
        <n v="880000"/>
        <n v="540000"/>
        <n v="612300"/>
        <n v="592000"/>
        <n v="614000"/>
        <n v="218000"/>
        <n v="255000"/>
        <n v="425000"/>
        <n v="779000"/>
        <n v="340000"/>
        <n v="285000"/>
        <n v="269000"/>
        <n v="750000"/>
        <n v="579000"/>
        <n v="530000"/>
        <n v="629000"/>
        <n v="639000"/>
        <n v="650000"/>
        <n v="385000"/>
        <n v="387000"/>
        <n v="590000"/>
        <n v="1650000"/>
        <n v="293000"/>
        <n v="495000"/>
        <n v="875000"/>
        <n v="240000"/>
        <n v="635000"/>
        <n v="659000"/>
        <n v="405000"/>
        <n v="545000"/>
        <n v="690000"/>
        <n v="630000"/>
        <n v="298000"/>
        <n v="695000"/>
        <n v="498000"/>
        <n v="740000"/>
        <n v="339000"/>
        <n v="735000"/>
        <n v="975000"/>
        <n v="725000"/>
        <n v="620000"/>
        <n v="1490000"/>
        <n v="292000"/>
        <n v="220000"/>
        <n v="349000"/>
        <n v="760000"/>
        <n v="799000"/>
        <n v="860000"/>
        <n v="675000"/>
        <n v="355700"/>
        <n v="359000"/>
        <n v="370990"/>
        <n v="729000"/>
        <n v="859000"/>
        <n v="316000"/>
        <n v="115000"/>
        <n v="1400000"/>
        <n v="418000"/>
        <n v="780000"/>
        <n v="410000"/>
        <n v="819000"/>
        <n v="830000"/>
        <n v="515000"/>
        <n v="345000"/>
        <n v="670000"/>
        <n v="225000"/>
        <n v="548000"/>
        <n v="445000"/>
        <n v="646000"/>
        <n v="390000"/>
        <n v="459000"/>
        <n v="589500"/>
        <n v="355000"/>
        <n v="899000"/>
        <n v="1800000"/>
        <n v="720000"/>
        <n v="849000"/>
        <n v="679000"/>
        <n v="319000"/>
        <n v="334000"/>
        <n v="1090000"/>
        <n v="719000"/>
        <n v="149000"/>
        <n v="789000"/>
        <n v="457000"/>
        <n v="199000"/>
        <n v="462500"/>
        <n v="260000"/>
        <n v="765000"/>
        <n v="770000"/>
        <n v="730000"/>
        <n v="277500"/>
        <n v="409000"/>
        <n v="283000"/>
        <n v="699000"/>
        <n v="615000"/>
        <n v="645000"/>
        <n v="1150000"/>
        <n v="3990000"/>
        <n v="244000"/>
        <n v="585000"/>
        <n v="1550000"/>
        <n v="415000"/>
        <n v="601000"/>
        <n v="655000"/>
      </sharedItems>
    </cacheField>
    <cacheField name="price_comments" numFmtId="165">
      <sharedItems/>
    </cacheField>
    <cacheField name="location_number" numFmtId="0">
      <sharedItems containsSemiMixedTypes="0" containsString="0" containsNumber="1" containsInteger="1" minValue="108530451" maxValue="700199623"/>
    </cacheField>
    <cacheField name="address_street" numFmtId="0">
      <sharedItems containsBlank="1"/>
    </cacheField>
    <cacheField name="address_city" numFmtId="0">
      <sharedItems count="56">
        <s v="Darwin City"/>
        <s v="Leanyer"/>
        <s v="Stuart Park"/>
        <s v="Lyons"/>
        <s v="Durack"/>
        <s v="The Narrows"/>
        <s v="Herbert"/>
        <s v="Nightcliff"/>
        <s v="Rapid Creek"/>
        <s v="Woodroffe"/>
        <s v="Driver"/>
        <s v="Humpty Doo"/>
        <s v="Fannie Bay"/>
        <s v="Muirhead"/>
        <s v="Bellamack"/>
        <s v="Wanguri"/>
        <s v="Bakewell"/>
        <s v="Karama"/>
        <s v="Coconut Grove"/>
        <s v="Jingili"/>
        <s v="Gunn"/>
        <s v="Moulden"/>
        <s v="Parap"/>
        <s v="Coolalinga"/>
        <s v="Marrara"/>
        <s v="Woolner"/>
        <s v="Zuccoli"/>
        <s v="Rosebery"/>
        <s v="Anula"/>
        <s v="Virginia"/>
        <s v="Gray"/>
        <s v="Wagaman"/>
        <s v="Farrar"/>
        <s v="Tiwi"/>
        <s v="Berry Springs"/>
        <s v="Malak"/>
        <s v="Bayview"/>
        <s v="Wulagi"/>
        <s v="Millner"/>
        <s v="Larrakeyah"/>
        <s v="Howard Springs"/>
        <s v="Lee Point"/>
        <s v="Alawa"/>
        <s v="Johnston"/>
        <s v="Ludmilla"/>
        <s v="Girraween"/>
        <s v="The Gardens"/>
        <s v="Bees Creek"/>
        <s v="Brinkin"/>
        <s v="Moil"/>
        <s v="Berrimah"/>
        <s v="Knuckey Lagoon"/>
        <s v="Cullen Bay"/>
        <s v="Nakara"/>
        <s v="Rosebery Heights"/>
        <s v="Marlow Lagoon"/>
      </sharedItems>
    </cacheField>
    <cacheField name="address_state" numFmtId="0">
      <sharedItems/>
    </cacheField>
    <cacheField name="zip_code" numFmtId="0">
      <sharedItems/>
    </cacheField>
    <cacheField name="phone_number" numFmtId="0">
      <sharedItems containsMixedTypes="1" containsNumber="1" containsInteger="1" minValue="387813888" maxValue="1300850855"/>
    </cacheField>
    <cacheField name="product_depth2" numFmtId="0">
      <sharedItems count="4">
        <s v="Premiere"/>
        <s v="Midtier"/>
        <s v="Feature"/>
        <s v="Standard"/>
      </sharedItems>
    </cacheField>
    <cacheField name="bedroom_count" numFmtId="0">
      <sharedItems containsString="0" containsBlank="1" containsNumber="1" containsInteger="1" minValue="0" maxValue="9"/>
    </cacheField>
    <cacheField name="bathroom_count" numFmtId="0">
      <sharedItems containsString="0" containsBlank="1" containsNumber="1" containsInteger="1" minValue="1" maxValue="5"/>
    </cacheField>
    <cacheField name="parking_count" numFmtId="0">
      <sharedItems containsString="0" containsBlank="1" containsNumber="1" containsInteger="1" minValue="0" maxValue="12"/>
    </cacheField>
    <cacheField name="run_date" numFmtId="14">
      <sharedItems containsSemiMixedTypes="0" containsNonDate="0" containsDate="1" containsString="0" minDate="2022-05-27T15:54:05" maxDate="2022-05-27T15:54:05"/>
    </cacheField>
  </cacheFields>
  <extLst>
    <ext xmlns:x14="http://schemas.microsoft.com/office/spreadsheetml/2009/9/main" uri="{725AE2AE-9491-48be-B2B4-4EB974FC3084}">
      <x14:pivotCacheDefinition pivotCacheId="1440727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1350988"/>
    <s v="DARWIN CITY"/>
    <s v="NT 0800"/>
    <x v="0"/>
    <m/>
    <s v=""/>
    <m/>
    <s v="2 hours ago"/>
    <s v="Professionals - DARWIN CITY"/>
    <x v="0"/>
    <s v=""/>
    <n v="139468611"/>
    <s v="44 Woods Street"/>
    <x v="0"/>
    <s v="NT"/>
    <s v="0800"/>
    <n v="889418289"/>
    <x v="0"/>
    <n v="2"/>
    <n v="1"/>
    <n v="1"/>
    <d v="2022-05-27T15:54:05"/>
  </r>
  <r>
    <n v="1350989"/>
    <s v="DARWIN CITY"/>
    <s v="NT 0800"/>
    <x v="1"/>
    <n v="171"/>
    <s v=""/>
    <n v="171"/>
    <s v="7 hours ago"/>
    <s v="Nick Mousellis Real Estate - Eview Group Member"/>
    <x v="1"/>
    <s v="Offers Over $320,000 "/>
    <n v="139463755"/>
    <s v="14/14 Dashwood Place"/>
    <x v="0"/>
    <s v="NT"/>
    <s v="0800"/>
    <n v="411724000"/>
    <x v="0"/>
    <n v="3"/>
    <n v="2"/>
    <n v="2"/>
    <d v="2022-05-27T15:54:05"/>
  </r>
  <r>
    <n v="1350990"/>
    <s v="DARWIN CITY"/>
    <s v="NT 0800"/>
    <x v="2"/>
    <s v=""/>
    <s v=""/>
    <s v=""/>
    <s v="22 hours ago"/>
    <s v="Habitat Real Estate - THE GARDENS"/>
    <x v="2"/>
    <s v=""/>
    <n v="139462495"/>
    <s v="13/86  Woods Street"/>
    <x v="0"/>
    <s v="NT"/>
    <s v="0800"/>
    <n v="889810080"/>
    <x v="0"/>
    <n v="2"/>
    <n v="1"/>
    <n v="1"/>
    <d v="2022-05-27T15:54:05"/>
  </r>
  <r>
    <n v="1350991"/>
    <s v="DARWIN CITY"/>
    <s v="NT 0800"/>
    <x v="0"/>
    <s v=""/>
    <s v=""/>
    <s v=""/>
    <s v="yesterday"/>
    <s v="Ray White - NIGHTCLIFF"/>
    <x v="3"/>
    <s v=""/>
    <n v="139451679"/>
    <s v="1309/43B Knuckey Street"/>
    <x v="0"/>
    <s v="NT"/>
    <s v="0800"/>
    <n v="889822403"/>
    <x v="0"/>
    <n v="1"/>
    <n v="1"/>
    <n v="0"/>
    <d v="2022-05-27T15:54:05"/>
  </r>
  <r>
    <n v="1350992"/>
    <s v="DARWIN CITY"/>
    <s v="NT 0800"/>
    <x v="2"/>
    <n v="201"/>
    <s v=""/>
    <n v="201"/>
    <s v="yesterday"/>
    <s v="Carol Need Real Estate - Fannie Bay"/>
    <x v="4"/>
    <s v=""/>
    <n v="139433803"/>
    <s v="3/10 McLachlan Street"/>
    <x v="0"/>
    <s v="NT"/>
    <s v="0800"/>
    <n v="418885966"/>
    <x v="0"/>
    <n v="3"/>
    <n v="2"/>
    <n v="2"/>
    <d v="2022-05-27T15:54:05"/>
  </r>
  <r>
    <n v="1350993"/>
    <s v="DARWIN CITY"/>
    <s v="NT 0800"/>
    <x v="1"/>
    <n v="218"/>
    <s v=""/>
    <n v="218"/>
    <s v="2 days ago"/>
    <s v="iProperty NT - Darwin"/>
    <x v="5"/>
    <s v=""/>
    <n v="139434039"/>
    <s v="1832/27 Woods  Street"/>
    <x v="0"/>
    <s v="NT"/>
    <s v="0800"/>
    <n v="404877261"/>
    <x v="0"/>
    <n v="3"/>
    <n v="2"/>
    <n v="2"/>
    <d v="2022-05-27T15:54:05"/>
  </r>
  <r>
    <n v="1350994"/>
    <s v="DARWIN CITY"/>
    <s v="NT 0800"/>
    <x v="2"/>
    <s v=""/>
    <m/>
    <s v=""/>
    <s v="2 days ago"/>
    <s v="Nicole Wheeler@realty - LARRAKEYAH"/>
    <x v="6"/>
    <s v=""/>
    <n v="139433055"/>
    <s v="10/99 Gardens Road"/>
    <x v="0"/>
    <s v="NT"/>
    <s v="0800"/>
    <n v="417508800"/>
    <x v="0"/>
    <n v="3"/>
    <n v="2"/>
    <n v="2"/>
    <d v="2022-05-27T15:54:05"/>
  </r>
  <r>
    <n v="1350995"/>
    <s v="DARWIN CITY"/>
    <s v="NT 0800"/>
    <x v="2"/>
    <s v=""/>
    <n v="105"/>
    <n v="105"/>
    <s v="3 days ago"/>
    <s v="Property Shop - Darwin"/>
    <x v="7"/>
    <s v=""/>
    <n v="139419411"/>
    <s v="10/94 Woods Street"/>
    <x v="0"/>
    <s v="NT"/>
    <s v="0800"/>
    <n v="889815000"/>
    <x v="0"/>
    <n v="2"/>
    <n v="1"/>
    <n v="1"/>
    <d v="2022-05-27T15:54:05"/>
  </r>
  <r>
    <n v="1350996"/>
    <s v="DARWIN CITY"/>
    <s v="NT 0800"/>
    <x v="2"/>
    <s v=""/>
    <s v=""/>
    <s v=""/>
    <s v="6 days ago"/>
    <s v="Real Estate Central Projects - Darwin"/>
    <x v="4"/>
    <s v=""/>
    <n v="139407883"/>
    <s v="103/39 Cavenagh Street"/>
    <x v="0"/>
    <s v="NT"/>
    <s v="0800"/>
    <n v="889433000"/>
    <x v="0"/>
    <n v="2"/>
    <n v="2"/>
    <n v="1"/>
    <d v="2022-05-27T15:54:05"/>
  </r>
  <r>
    <n v="1350997"/>
    <s v="DARWIN CITY"/>
    <s v="NT 0800"/>
    <x v="1"/>
    <s v=""/>
    <s v=""/>
    <s v=""/>
    <s v="NA"/>
    <s v="Real Estate Central - DARWIN CITY"/>
    <x v="8"/>
    <s v=""/>
    <n v="139395811"/>
    <s v="10/39 Cavenagh Street"/>
    <x v="0"/>
    <s v="NT"/>
    <s v="0800"/>
    <n v="889433000"/>
    <x v="0"/>
    <n v="2"/>
    <n v="2"/>
    <n v="1"/>
    <d v="2022-05-27T15:54:05"/>
  </r>
  <r>
    <n v="1350998"/>
    <s v="DARWIN CITY"/>
    <s v="NT 0800"/>
    <x v="1"/>
    <s v=""/>
    <s v=""/>
    <s v=""/>
    <s v="NA"/>
    <s v="Professionals - DARWIN CITY"/>
    <x v="9"/>
    <s v=""/>
    <n v="139393067"/>
    <s v="12 51 Knuckey Street"/>
    <x v="0"/>
    <s v="NT"/>
    <s v="0800"/>
    <n v="889418289"/>
    <x v="0"/>
    <n v="1"/>
    <n v="1"/>
    <n v="1"/>
    <d v="2022-05-27T15:54:05"/>
  </r>
  <r>
    <n v="1350999"/>
    <s v="DARWIN CITY"/>
    <s v="NT 0800"/>
    <x v="1"/>
    <s v=""/>
    <s v=""/>
    <s v=""/>
    <s v="NA"/>
    <s v="Real Estate Central - DARWIN CITY"/>
    <x v="10"/>
    <s v="Openn Negotiation "/>
    <n v="139373983"/>
    <s v="1/6 Foelsche Street"/>
    <x v="0"/>
    <s v="NT"/>
    <s v="0800"/>
    <n v="889433000"/>
    <x v="0"/>
    <n v="3"/>
    <n v="2"/>
    <n v="2"/>
    <d v="2022-05-27T15:54:05"/>
  </r>
  <r>
    <n v="1351000"/>
    <s v="DARWIN CITY"/>
    <s v="NT 0800"/>
    <x v="2"/>
    <n v="173"/>
    <s v=""/>
    <n v="173"/>
    <s v="NA"/>
    <s v="Elders Real Estate - Darwin"/>
    <x v="4"/>
    <s v="PRICE GUIDE $439,000 "/>
    <n v="139363187"/>
    <s v="16/14 Dashwood Place"/>
    <x v="0"/>
    <s v="NT"/>
    <s v="0800"/>
    <n v="889460500"/>
    <x v="0"/>
    <n v="2"/>
    <n v="2"/>
    <n v="2"/>
    <d v="2022-05-27T15:54:05"/>
  </r>
  <r>
    <n v="1351001"/>
    <s v="DARWIN CITY"/>
    <s v="NT 0800"/>
    <x v="0"/>
    <n v="236"/>
    <s v=""/>
    <n v="236"/>
    <s v="NA"/>
    <s v="Knight Frank (NT) - Darwin"/>
    <x v="11"/>
    <s v=""/>
    <n v="139356543"/>
    <s v="406/130 Esplanade"/>
    <x v="0"/>
    <s v="NT"/>
    <s v="0800"/>
    <n v="889822500"/>
    <x v="0"/>
    <n v="3"/>
    <n v="2"/>
    <n v="2"/>
    <d v="2022-05-27T15:54:05"/>
  </r>
  <r>
    <n v="1351002"/>
    <s v="DARWIN CITY"/>
    <s v="NT 0800"/>
    <x v="1"/>
    <n v="181"/>
    <s v=""/>
    <n v="181"/>
    <s v="NA"/>
    <s v="Get Realty - PALMERSTON CITY"/>
    <x v="12"/>
    <s v=""/>
    <n v="139349347"/>
    <s v="2403/43E Knuckey Street"/>
    <x v="0"/>
    <s v="NT"/>
    <s v="0800"/>
    <n v="416175735"/>
    <x v="0"/>
    <n v="3"/>
    <n v="2"/>
    <n v="2"/>
    <d v="2022-05-27T15:54:05"/>
  </r>
  <r>
    <n v="1351003"/>
    <s v="DARWIN CITY"/>
    <s v="NT 0800"/>
    <x v="2"/>
    <s v=""/>
    <s v=""/>
    <s v=""/>
    <s v="NA"/>
    <s v="Territory Real Estate - Darwin"/>
    <x v="13"/>
    <s v="Overs Over $599,000 Considered "/>
    <n v="139339003"/>
    <s v="111/19 Kitchener Drive"/>
    <x v="0"/>
    <s v="NT"/>
    <s v="0800"/>
    <n v="889855678"/>
    <x v="0"/>
    <n v="2"/>
    <n v="2"/>
    <n v="2"/>
    <d v="2022-05-27T15:54:05"/>
  </r>
  <r>
    <n v="1351004"/>
    <s v="DARWIN CITY"/>
    <s v="NT 0800"/>
    <x v="1"/>
    <n v="69"/>
    <s v=""/>
    <n v="69"/>
    <s v="NA"/>
    <s v="Knight Frank (NT) - Darwin"/>
    <x v="14"/>
    <s v=""/>
    <n v="139336003"/>
    <s v="6604/7 Anchorage Court"/>
    <x v="0"/>
    <s v="NT"/>
    <s v="0800"/>
    <n v="889822500"/>
    <x v="0"/>
    <n v="1"/>
    <n v="1"/>
    <n v="1"/>
    <d v="2022-05-27T15:54:05"/>
  </r>
  <r>
    <n v="1351005"/>
    <s v="DARWIN CITY"/>
    <s v="NT 0800"/>
    <x v="2"/>
    <n v="62"/>
    <s v=""/>
    <n v="62"/>
    <s v="NA"/>
    <s v="Nick Mousellis Real Estate - Eview Group Member"/>
    <x v="15"/>
    <s v=""/>
    <n v="139319539"/>
    <s v="1706/43B Knuckey Street"/>
    <x v="0"/>
    <s v="NT"/>
    <s v="0800"/>
    <n v="411724000"/>
    <x v="0"/>
    <n v="1"/>
    <n v="1"/>
    <n v="0"/>
    <d v="2022-05-27T15:54:05"/>
  </r>
  <r>
    <n v="1351006"/>
    <s v="DARWIN CITY"/>
    <s v="NT 0800"/>
    <x v="2"/>
    <s v=""/>
    <s v=""/>
    <s v=""/>
    <s v="NA"/>
    <s v="Elders Real Estate - Darwin"/>
    <x v="10"/>
    <s v="FASTRAK "/>
    <n v="139319111"/>
    <s v="63/21 Cavenagh Street"/>
    <x v="0"/>
    <s v="NT"/>
    <s v="0800"/>
    <n v="889460500"/>
    <x v="0"/>
    <n v="1"/>
    <n v="1"/>
    <n v="0"/>
    <d v="2022-05-27T15:54:05"/>
  </r>
  <r>
    <n v="1351007"/>
    <s v="DARWIN CITY"/>
    <s v="NT 0800"/>
    <x v="0"/>
    <n v="138"/>
    <s v=""/>
    <n v="138"/>
    <s v="NA"/>
    <s v="Call2View Real Estate - Palmerston"/>
    <x v="4"/>
    <s v=""/>
    <n v="139318927"/>
    <s v="24/8 Knuckey Street"/>
    <x v="0"/>
    <s v="NT"/>
    <s v="0800"/>
    <n v="889328858"/>
    <x v="0"/>
    <n v="2"/>
    <n v="2"/>
    <n v="1"/>
    <d v="2022-05-27T15:54:05"/>
  </r>
  <r>
    <n v="1351008"/>
    <s v="DARWIN CITY"/>
    <s v="NT 0800"/>
    <x v="1"/>
    <s v=""/>
    <s v=""/>
    <s v=""/>
    <s v="Under offer"/>
    <s v="Real Estate Central Projects - Darwin"/>
    <x v="10"/>
    <s v="UNDER CONTRACT "/>
    <n v="139313595"/>
    <s v="8/12 Dashwood Place"/>
    <x v="0"/>
    <s v="NT"/>
    <s v="0800"/>
    <n v="889433000"/>
    <x v="0"/>
    <n v="3"/>
    <n v="2"/>
    <n v="2"/>
    <d v="2022-05-27T15:54:05"/>
  </r>
  <r>
    <n v="1351009"/>
    <s v="DARWIN CITY"/>
    <s v="NT 0800"/>
    <x v="1"/>
    <n v="155"/>
    <s v=""/>
    <n v="155"/>
    <s v="NA"/>
    <s v="All Real Estate NT"/>
    <x v="16"/>
    <s v="Offers Over $440,000 "/>
    <n v="139312507"/>
    <s v="2/24 Harry Chan Avenue"/>
    <x v="0"/>
    <s v="NT"/>
    <s v="0800"/>
    <n v="419592414"/>
    <x v="1"/>
    <n v="2"/>
    <n v="2"/>
    <n v="2"/>
    <d v="2022-05-27T15:54:05"/>
  </r>
  <r>
    <n v="1351010"/>
    <s v="DARWIN CITY"/>
    <s v="NT 0800"/>
    <x v="1"/>
    <n v="114"/>
    <s v=""/>
    <n v="114"/>
    <s v="NA"/>
    <s v="Professionals - DARWIN CITY"/>
    <x v="17"/>
    <s v=""/>
    <n v="139299807"/>
    <s v="116/19B Kitchener Drive"/>
    <x v="0"/>
    <s v="NT"/>
    <s v="0800"/>
    <n v="889418289"/>
    <x v="0"/>
    <n v="2"/>
    <n v="2"/>
    <n v="2"/>
    <d v="2022-05-27T15:54:05"/>
  </r>
  <r>
    <n v="1351011"/>
    <s v="DARWIN CITY"/>
    <s v="NT 0800"/>
    <x v="1"/>
    <s v=""/>
    <n v="93"/>
    <s v=""/>
    <s v="NA"/>
    <s v="Knight Frank (NT) - Darwin"/>
    <x v="18"/>
    <s v=""/>
    <n v="139287567"/>
    <s v="126/19 Kitchener Drive"/>
    <x v="0"/>
    <s v="NT"/>
    <s v="0800"/>
    <n v="889822500"/>
    <x v="0"/>
    <n v="1"/>
    <n v="1"/>
    <n v="1"/>
    <d v="2022-05-27T15:54:05"/>
  </r>
  <r>
    <n v="1351012"/>
    <s v="DARWIN CITY"/>
    <s v="NT 0800"/>
    <x v="2"/>
    <s v=""/>
    <n v="53"/>
    <n v="53"/>
    <s v="NA"/>
    <s v="Absolute Real Estate NT - Darwin"/>
    <x v="19"/>
    <s v="$305,000 + "/>
    <n v="139278451"/>
    <s v="613/6 Carey Street"/>
    <x v="0"/>
    <s v="NT"/>
    <s v="0800"/>
    <n v="889306600"/>
    <x v="0"/>
    <n v="1"/>
    <n v="1"/>
    <n v="1"/>
    <d v="2022-05-27T15:54:05"/>
  </r>
  <r>
    <n v="1351013"/>
    <s v="DARWIN CITY"/>
    <s v="NT 0800"/>
    <x v="2"/>
    <s v=""/>
    <s v=""/>
    <s v=""/>
    <s v="NA"/>
    <s v="Absolute Real Estate NT - Darwin"/>
    <x v="20"/>
    <s v="$295,000 + "/>
    <n v="139278075"/>
    <s v="313/6 Carey Street"/>
    <x v="0"/>
    <s v="NT"/>
    <s v="0800"/>
    <n v="889306600"/>
    <x v="0"/>
    <n v="1"/>
    <n v="1"/>
    <n v="1"/>
    <d v="2022-05-27T15:54:05"/>
  </r>
  <r>
    <n v="1351014"/>
    <s v="DARWIN CITY"/>
    <s v="NT 0800"/>
    <x v="2"/>
    <n v="340"/>
    <n v="340"/>
    <n v="340"/>
    <s v="Under offer"/>
    <s v="Colliers International - Darwin"/>
    <x v="21"/>
    <s v=""/>
    <n v="139277147"/>
    <s v="35/24 Harry Chan Avenue"/>
    <x v="0"/>
    <s v="NT"/>
    <s v="0800"/>
    <n v="889970888"/>
    <x v="0"/>
    <n v="3"/>
    <n v="3"/>
    <n v="4"/>
    <d v="2022-05-27T15:54:05"/>
  </r>
  <r>
    <n v="1351015"/>
    <s v="DARWIN CITY"/>
    <s v="NT 0800"/>
    <x v="2"/>
    <s v=""/>
    <n v="236"/>
    <n v="236"/>
    <s v="NA"/>
    <s v="Core Realty NT - RAPID CREEK"/>
    <x v="22"/>
    <s v="Offers Over $950,000 "/>
    <n v="139267215"/>
    <s v="424/130 Esplanade"/>
    <x v="0"/>
    <s v="NT"/>
    <s v="0800"/>
    <n v="450473710"/>
    <x v="0"/>
    <n v="3"/>
    <n v="2"/>
    <n v="2"/>
    <d v="2022-05-27T15:54:05"/>
  </r>
  <r>
    <n v="1351016"/>
    <s v="DARWIN CITY"/>
    <s v="NT 0800"/>
    <x v="0"/>
    <s v=""/>
    <s v=""/>
    <s v=""/>
    <s v="NA"/>
    <s v="Ray White - NIGHTCLIFF"/>
    <x v="23"/>
    <s v="Offers Over $485,000 "/>
    <n v="139233515"/>
    <s v="1109/102 Esplanade"/>
    <x v="0"/>
    <s v="NT"/>
    <s v="0800"/>
    <n v="889822403"/>
    <x v="0"/>
    <n v="2"/>
    <n v="2"/>
    <n v="2"/>
    <d v="2022-05-27T15:54:05"/>
  </r>
  <r>
    <n v="1351017"/>
    <s v="DARWIN CITY"/>
    <s v="NT 0800"/>
    <x v="2"/>
    <n v="51"/>
    <s v=""/>
    <n v="51"/>
    <s v="NA"/>
    <s v="Property Shop - Darwin"/>
    <x v="24"/>
    <s v=""/>
    <n v="131091530"/>
    <s v="Unit 55/79 Mitchell Street"/>
    <x v="0"/>
    <s v="NT"/>
    <s v="0800"/>
    <n v="889815000"/>
    <x v="0"/>
    <n v="1"/>
    <n v="1"/>
    <n v="1"/>
    <d v="2022-05-27T15:54:05"/>
  </r>
  <r>
    <n v="1351018"/>
    <s v="DARWIN CITY"/>
    <s v="NT 0800"/>
    <x v="1"/>
    <s v=""/>
    <s v=""/>
    <s v=""/>
    <s v="NA"/>
    <s v="Darwin Residential and Commercial Real Estate Pty Ltd - CASUARINA"/>
    <x v="25"/>
    <s v=""/>
    <n v="139203271"/>
    <s v="1006/102 Esplanade"/>
    <x v="0"/>
    <s v="NT"/>
    <s v="0800"/>
    <n v="889459372"/>
    <x v="0"/>
    <n v="2"/>
    <n v="2"/>
    <n v="2"/>
    <d v="2022-05-27T15:54:05"/>
  </r>
  <r>
    <n v="1351019"/>
    <s v="DARWIN CITY"/>
    <s v="NT 0800"/>
    <x v="1"/>
    <n v="48"/>
    <s v=""/>
    <n v="48"/>
    <s v="NA"/>
    <s v="Knight Frank (NT) - Darwin"/>
    <x v="26"/>
    <s v="Offers over $299,000 "/>
    <n v="139202891"/>
    <s v="18/110 Esplanade"/>
    <x v="0"/>
    <s v="NT"/>
    <s v="0800"/>
    <n v="889822500"/>
    <x v="0"/>
    <n v="1"/>
    <n v="1"/>
    <n v="1"/>
    <d v="2022-05-27T15:54:05"/>
  </r>
  <r>
    <n v="1351020"/>
    <s v="DARWIN CITY"/>
    <s v="NT 0800"/>
    <x v="1"/>
    <s v=""/>
    <n v="146"/>
    <s v=""/>
    <s v="NA"/>
    <s v="Elaine Mills Property Management - COOLALINGA"/>
    <x v="27"/>
    <s v=""/>
    <n v="139201043"/>
    <s v="122.21 Cavenagh St"/>
    <x v="0"/>
    <s v="NT"/>
    <s v="0800"/>
    <n v="889831800"/>
    <x v="0"/>
    <n v="3"/>
    <n v="1"/>
    <n v="1"/>
    <d v="2022-05-27T15:54:05"/>
  </r>
  <r>
    <n v="1351021"/>
    <s v="DARWIN CITY"/>
    <s v="NT 0800"/>
    <x v="2"/>
    <s v=""/>
    <s v=""/>
    <s v=""/>
    <s v="NA"/>
    <s v="Raine &amp; Horne - Darwin"/>
    <x v="10"/>
    <s v="UNDER CONTRACT "/>
    <n v="139196447"/>
    <s v="131/21 Cavenagh Street"/>
    <x v="0"/>
    <s v="NT"/>
    <s v="0800"/>
    <n v="889418941"/>
    <x v="0"/>
    <n v="1"/>
    <n v="1"/>
    <n v="1"/>
    <d v="2022-05-27T15:54:05"/>
  </r>
  <r>
    <n v="1351022"/>
    <s v="DARWIN CITY"/>
    <s v="NT 0800"/>
    <x v="2"/>
    <s v=""/>
    <n v="127"/>
    <n v="127"/>
    <s v="Under offer"/>
    <s v="LJ Hooker Darwin -   "/>
    <x v="28"/>
    <s v=""/>
    <n v="139195495"/>
    <s v="11/12 Mclachlan Street"/>
    <x v="0"/>
    <s v="NT"/>
    <s v="0800"/>
    <n v="889240900"/>
    <x v="0"/>
    <n v="2"/>
    <n v="2"/>
    <n v="2"/>
    <d v="2022-05-27T15:54:05"/>
  </r>
  <r>
    <n v="1351023"/>
    <s v="DARWIN CITY"/>
    <s v="NT 0800"/>
    <x v="2"/>
    <n v="140"/>
    <s v=""/>
    <n v="140"/>
    <s v="NA"/>
    <s v="Top End Realty International - NIGHTCLIFF"/>
    <x v="10"/>
    <s v="Contact Agent "/>
    <n v="139179627"/>
    <s v="702/29 Daly Street"/>
    <x v="0"/>
    <s v="NT"/>
    <s v="0800"/>
    <n v="889485607"/>
    <x v="0"/>
    <n v="2"/>
    <n v="2"/>
    <n v="2"/>
    <d v="2022-05-27T15:54:05"/>
  </r>
  <r>
    <n v="1351024"/>
    <s v="DARWIN CITY"/>
    <s v="NT 0800"/>
    <x v="0"/>
    <s v=""/>
    <s v=""/>
    <s v=""/>
    <s v="NA"/>
    <s v="Professionals - DARWIN CITY"/>
    <x v="10"/>
    <s v="OFFERS INVITED "/>
    <n v="139179851"/>
    <s v="9 117 Mitchell Street"/>
    <x v="0"/>
    <s v="NT"/>
    <s v="0800"/>
    <n v="889418289"/>
    <x v="0"/>
    <n v="2"/>
    <n v="2"/>
    <n v="2"/>
    <d v="2022-05-27T15:54:05"/>
  </r>
  <r>
    <n v="1351025"/>
    <s v="DARWIN CITY"/>
    <s v="NT 0800"/>
    <x v="1"/>
    <n v="81"/>
    <s v=""/>
    <n v="81"/>
    <s v="NA"/>
    <s v="Knight Frank (NT) - Darwin"/>
    <x v="29"/>
    <s v=""/>
    <n v="139167095"/>
    <s v="5102/5 Anchorage Court"/>
    <x v="0"/>
    <s v="NT"/>
    <s v="0800"/>
    <n v="889822500"/>
    <x v="0"/>
    <n v="1"/>
    <n v="1"/>
    <n v="1"/>
    <d v="2022-05-27T15:54:05"/>
  </r>
  <r>
    <n v="1351026"/>
    <s v="DARWIN CITY"/>
    <s v="NT 0800"/>
    <x v="1"/>
    <s v=""/>
    <s v=""/>
    <s v=""/>
    <s v="NA"/>
    <s v="Real Estate Central Projects - Darwin"/>
    <x v="30"/>
    <s v="Current Bid $600,000 "/>
    <n v="139131591"/>
    <s v="501/102 Esplanade"/>
    <x v="0"/>
    <s v="NT"/>
    <s v="0800"/>
    <n v="889433000"/>
    <x v="0"/>
    <n v="3"/>
    <n v="2"/>
    <n v="2"/>
    <d v="2022-05-27T15:54:05"/>
  </r>
  <r>
    <n v="1351027"/>
    <s v="DARWIN CITY"/>
    <s v="NT 0800"/>
    <x v="1"/>
    <n v="235"/>
    <s v=""/>
    <n v="235"/>
    <s v="NA"/>
    <s v="Knight Frank (NT) - Darwin"/>
    <x v="31"/>
    <s v="Offers Over $980,000 "/>
    <n v="139128107"/>
    <s v="326/130 Esplanade"/>
    <x v="0"/>
    <s v="NT"/>
    <s v="0800"/>
    <n v="889822500"/>
    <x v="0"/>
    <n v="3"/>
    <n v="2"/>
    <n v="2"/>
    <d v="2022-05-27T15:54:05"/>
  </r>
  <r>
    <n v="1351028"/>
    <s v="DARWIN CITY"/>
    <s v="NT 0800"/>
    <x v="1"/>
    <s v=""/>
    <n v="241"/>
    <s v=""/>
    <s v="NA"/>
    <s v="First National Real Estate O'Donoghues - Darwin"/>
    <x v="32"/>
    <s v=""/>
    <n v="139127399"/>
    <s v="221/130 Esplanade"/>
    <x v="0"/>
    <s v="NT"/>
    <s v="0800"/>
    <n v="889428942"/>
    <x v="0"/>
    <n v="3"/>
    <n v="2"/>
    <n v="2"/>
    <d v="2022-05-27T15:54:05"/>
  </r>
  <r>
    <n v="1351029"/>
    <s v="DARWIN CITY"/>
    <s v="NT 0800"/>
    <x v="1"/>
    <s v=""/>
    <n v="181"/>
    <s v=""/>
    <s v="Under offer"/>
    <s v="Pacific Property Darwin"/>
    <x v="10"/>
    <s v="UNDER CONTRACT... MORE PROPERTIES WANTED "/>
    <n v="139110247"/>
    <s v="1/2 Lindsay Street"/>
    <x v="0"/>
    <s v="NT"/>
    <s v="0800"/>
    <n v="433038633"/>
    <x v="0"/>
    <n v="3"/>
    <n v="2"/>
    <n v="2"/>
    <d v="2022-05-27T15:54:05"/>
  </r>
  <r>
    <n v="1351030"/>
    <s v="DARWIN CITY"/>
    <s v="NT 0800"/>
    <x v="0"/>
    <n v="81"/>
    <n v="81"/>
    <n v="81"/>
    <s v="NA"/>
    <s v="Ray White City (NT) -    "/>
    <x v="33"/>
    <s v=""/>
    <n v="139095611"/>
    <s v="6607/7 Anchorage Court"/>
    <x v="0"/>
    <s v="NT"/>
    <s v="0800"/>
    <n v="889433500"/>
    <x v="0"/>
    <n v="1"/>
    <n v="1"/>
    <n v="1"/>
    <d v="2022-05-27T15:54:05"/>
  </r>
  <r>
    <n v="1351031"/>
    <s v="DARWIN CITY"/>
    <s v="NT 0800"/>
    <x v="1"/>
    <s v=""/>
    <s v=""/>
    <s v=""/>
    <s v="NA"/>
    <s v="Real Estate Central - DARWIN CITY"/>
    <x v="34"/>
    <s v=""/>
    <n v="139091675"/>
    <s v="17/9 Esplanade"/>
    <x v="0"/>
    <s v="NT"/>
    <s v="0800"/>
    <n v="889433000"/>
    <x v="0"/>
    <n v="3"/>
    <n v="2"/>
    <n v="2"/>
    <d v="2022-05-27T15:54:05"/>
  </r>
  <r>
    <n v="1351032"/>
    <s v="DARWIN CITY"/>
    <s v="NT 0800"/>
    <x v="1"/>
    <s v=""/>
    <n v="238"/>
    <s v=""/>
    <s v="NA"/>
    <s v="All About Real Estate NT - DARWIN CITY"/>
    <x v="10"/>
    <s v="UNDER CONTRACT "/>
    <n v="139072451"/>
    <s v="103/130 Esplanade"/>
    <x v="0"/>
    <s v="NT"/>
    <s v="0800"/>
    <n v="438404848"/>
    <x v="0"/>
    <n v="3"/>
    <n v="3"/>
    <n v="2"/>
    <d v="2022-05-27T15:54:05"/>
  </r>
  <r>
    <n v="1351033"/>
    <s v="DARWIN CITY"/>
    <s v="NT 0800"/>
    <x v="2"/>
    <s v=""/>
    <s v=""/>
    <s v=""/>
    <s v="NA"/>
    <s v="Real Estate NT by George Pikos - FANNIE BAY"/>
    <x v="35"/>
    <s v=""/>
    <n v="139050507"/>
    <s v="302/6 Briggs St"/>
    <x v="0"/>
    <s v="NT"/>
    <s v="0800"/>
    <n v="889419959"/>
    <x v="0"/>
    <n v="1"/>
    <n v="1"/>
    <n v="1"/>
    <d v="2022-05-27T15:54:05"/>
  </r>
  <r>
    <n v="1351034"/>
    <s v="DARWIN CITY"/>
    <s v="NT 0800"/>
    <x v="1"/>
    <s v=""/>
    <s v=""/>
    <s v=""/>
    <s v="NA"/>
    <s v="Ausway Group"/>
    <x v="14"/>
    <s v=""/>
    <n v="139047935"/>
    <s v="14/130 Smith street"/>
    <x v="0"/>
    <s v="NT"/>
    <s v="0800"/>
    <n v="451125286"/>
    <x v="0"/>
    <n v="2"/>
    <n v="2"/>
    <n v="2"/>
    <d v="2022-05-27T15:54:05"/>
  </r>
  <r>
    <n v="1351035"/>
    <s v="DARWIN CITY"/>
    <s v="NT 0800"/>
    <x v="1"/>
    <s v=""/>
    <s v=""/>
    <s v=""/>
    <s v="Under offer"/>
    <s v="Real Estate Central - DARWIN CITY"/>
    <x v="10"/>
    <s v="UNDER CONTRACT "/>
    <n v="139036599"/>
    <s v="5/44 Mclachlan Street"/>
    <x v="0"/>
    <s v="NT"/>
    <s v="0800"/>
    <n v="889433000"/>
    <x v="0"/>
    <n v="3"/>
    <n v="2"/>
    <n v="2"/>
    <d v="2022-05-27T15:54:05"/>
  </r>
  <r>
    <n v="1351036"/>
    <s v="DARWIN CITY"/>
    <s v="NT 0800"/>
    <x v="2"/>
    <s v=""/>
    <s v=""/>
    <s v=""/>
    <s v="NA"/>
    <s v="Habitat Real Estate - THE GARDENS"/>
    <x v="36"/>
    <s v="Offers over $565,000 "/>
    <n v="139027019"/>
    <s v="703/29 Daly Street"/>
    <x v="0"/>
    <s v="NT"/>
    <s v="0800"/>
    <n v="889810080"/>
    <x v="0"/>
    <n v="2"/>
    <n v="2"/>
    <n v="2"/>
    <d v="2022-05-27T15:54:05"/>
  </r>
  <r>
    <n v="1351037"/>
    <s v="DARWIN CITY"/>
    <s v="NT 0800"/>
    <x v="1"/>
    <n v="130"/>
    <s v=""/>
    <n v="130"/>
    <s v="NA"/>
    <s v="Call2View Real Estate - Palmerston"/>
    <x v="37"/>
    <s v=""/>
    <n v="139024171"/>
    <s v="10/24 Harvey Street"/>
    <x v="0"/>
    <s v="NT"/>
    <s v="0800"/>
    <n v="889328858"/>
    <x v="0"/>
    <n v="2"/>
    <n v="2"/>
    <n v="2"/>
    <d v="2022-05-27T15:54:05"/>
  </r>
  <r>
    <n v="1351038"/>
    <s v="DARWIN CITY"/>
    <s v="NT 0800"/>
    <x v="1"/>
    <s v=""/>
    <n v="192"/>
    <s v=""/>
    <s v="NA"/>
    <s v="First National Real Estate O'Donoghues - Darwin"/>
    <x v="38"/>
    <s v="Offers over $469,000 "/>
    <n v="139023195"/>
    <s v="3/107 Woods Street"/>
    <x v="0"/>
    <s v="NT"/>
    <s v="0800"/>
    <n v="889428942"/>
    <x v="0"/>
    <n v="3"/>
    <n v="2"/>
    <n v="2"/>
    <d v="2022-05-27T15:54:05"/>
  </r>
  <r>
    <n v="1351039"/>
    <s v="DARWIN CITY"/>
    <s v="NT 0800"/>
    <x v="1"/>
    <s v=""/>
    <n v="253"/>
    <s v=""/>
    <s v="NA"/>
    <s v="First National Real Estate O'Donoghues - Darwin"/>
    <x v="39"/>
    <s v=""/>
    <n v="139012015"/>
    <s v="10/3 Harvey Street"/>
    <x v="0"/>
    <s v="NT"/>
    <s v="0800"/>
    <n v="889428942"/>
    <x v="0"/>
    <n v="4"/>
    <n v="2"/>
    <n v="2"/>
    <d v="2022-05-27T15:54:05"/>
  </r>
  <r>
    <n v="1351040"/>
    <s v="DARWIN CITY"/>
    <s v="NT 0800"/>
    <x v="2"/>
    <s v=""/>
    <s v=""/>
    <s v=""/>
    <s v="Under offer"/>
    <s v="Territory Real Estate - Darwin"/>
    <x v="40"/>
    <s v="Offers Over $499,000 Considered "/>
    <n v="138985619"/>
    <s v="313b/19 Kitchener Drive"/>
    <x v="0"/>
    <s v="NT"/>
    <s v="0800"/>
    <n v="889855678"/>
    <x v="2"/>
    <n v="1"/>
    <n v="1"/>
    <n v="1"/>
    <d v="2022-05-27T15:54:05"/>
  </r>
  <r>
    <n v="1351041"/>
    <s v="DARWIN CITY"/>
    <s v="NT 0800"/>
    <x v="1"/>
    <s v=""/>
    <s v=""/>
    <s v=""/>
    <s v="NA"/>
    <s v="Professionals - DARWIN CITY"/>
    <x v="41"/>
    <s v=""/>
    <n v="138982163"/>
    <s v="205/12 Harvey Street"/>
    <x v="0"/>
    <s v="NT"/>
    <s v="0800"/>
    <n v="889418289"/>
    <x v="0"/>
    <n v="2"/>
    <n v="2"/>
    <n v="1"/>
    <d v="2022-05-27T15:54:05"/>
  </r>
  <r>
    <n v="1351042"/>
    <s v="DARWIN CITY"/>
    <s v="NT 0800"/>
    <x v="1"/>
    <s v=""/>
    <n v="260"/>
    <s v=""/>
    <s v="NA"/>
    <s v="First National Real Estate O'Donoghues - Darwin"/>
    <x v="42"/>
    <s v="Offers Over $800,000 "/>
    <n v="138965203"/>
    <s v="13/99 Gardens Road"/>
    <x v="0"/>
    <s v="NT"/>
    <s v="0800"/>
    <n v="889428942"/>
    <x v="0"/>
    <n v="3"/>
    <n v="2"/>
    <n v="2"/>
    <d v="2022-05-27T15:54:05"/>
  </r>
  <r>
    <n v="1351043"/>
    <s v="DARWIN CITY"/>
    <s v="NT 0800"/>
    <x v="2"/>
    <n v="93"/>
    <s v=""/>
    <n v="93"/>
    <s v="Under offer"/>
    <s v="Raine &amp; Horne - Darwin"/>
    <x v="10"/>
    <s v="UNDER CONTRACT "/>
    <n v="138959991"/>
    <s v="23(805)/24 Litchfield Street"/>
    <x v="0"/>
    <s v="NT"/>
    <s v="0800"/>
    <n v="889418941"/>
    <x v="0"/>
    <n v="1"/>
    <n v="1"/>
    <n v="1"/>
    <d v="2022-05-27T15:54:05"/>
  </r>
  <r>
    <n v="1351044"/>
    <s v="DARWIN CITY"/>
    <s v="NT 0800"/>
    <x v="1"/>
    <n v="53"/>
    <s v=""/>
    <n v="53"/>
    <s v="NA"/>
    <s v="Renee's Realty NT - DURACK"/>
    <x v="26"/>
    <s v=""/>
    <n v="138947235"/>
    <s v="512/6 Carey Street"/>
    <x v="0"/>
    <s v="NT"/>
    <s v="0800"/>
    <n v="417718149"/>
    <x v="0"/>
    <n v="1"/>
    <n v="1"/>
    <n v="1"/>
    <d v="2022-05-27T15:54:05"/>
  </r>
  <r>
    <n v="1351045"/>
    <s v="DARWIN CITY"/>
    <s v="NT 0800"/>
    <x v="2"/>
    <s v=""/>
    <n v="74"/>
    <n v="74"/>
    <s v="NA"/>
    <s v="Property Now - MOOLOOLABA"/>
    <x v="43"/>
    <s v=""/>
    <n v="138918695"/>
    <s v="19 KITCHENER DRIVE"/>
    <x v="0"/>
    <s v="NT"/>
    <s v="0800"/>
    <n v="1300815051"/>
    <x v="3"/>
    <n v="1"/>
    <n v="1"/>
    <n v="1"/>
    <d v="2022-05-27T15:54:05"/>
  </r>
  <r>
    <n v="1351046"/>
    <s v="DARWIN CITY"/>
    <s v="NT 0800"/>
    <x v="1"/>
    <n v="138"/>
    <s v=""/>
    <n v="138"/>
    <s v="NA"/>
    <s v="Raine &amp; Horne - Darwin"/>
    <x v="44"/>
    <s v="Offers Over $375,000 "/>
    <n v="138917719"/>
    <s v="21/24 Harvey Street"/>
    <x v="0"/>
    <s v="NT"/>
    <s v="0800"/>
    <n v="889418941"/>
    <x v="0"/>
    <n v="2"/>
    <n v="2"/>
    <n v="2"/>
    <d v="2022-05-27T15:54:05"/>
  </r>
  <r>
    <n v="1351047"/>
    <s v="DARWIN CITY"/>
    <s v="NT 0800"/>
    <x v="1"/>
    <s v=""/>
    <s v=""/>
    <s v=""/>
    <s v="NA"/>
    <s v="North Property NT - STUART PARK"/>
    <x v="45"/>
    <s v=""/>
    <n v="138898599"/>
    <s v="803/24 Litchfield Street"/>
    <x v="0"/>
    <s v="NT"/>
    <s v="0800"/>
    <n v="889811088"/>
    <x v="2"/>
    <n v="2"/>
    <n v="2"/>
    <n v="1"/>
    <d v="2022-05-27T15:54:05"/>
  </r>
  <r>
    <n v="1351048"/>
    <s v="DARWIN CITY"/>
    <s v="NT 0800"/>
    <x v="2"/>
    <s v=""/>
    <n v="52"/>
    <n v="52"/>
    <s v="NA"/>
    <s v="Elders Real Estate - Darwin"/>
    <x v="46"/>
    <s v="OFFERS OVER $195,000 "/>
    <n v="138882163"/>
    <s v="38/117 Smith Street"/>
    <x v="0"/>
    <s v="NT"/>
    <s v="0800"/>
    <n v="889460500"/>
    <x v="0"/>
    <n v="1"/>
    <n v="1"/>
    <n v="1"/>
    <d v="2022-05-27T15:54:05"/>
  </r>
  <r>
    <n v="1351049"/>
    <s v="DARWIN CITY"/>
    <s v="NT 0800"/>
    <x v="1"/>
    <s v=""/>
    <n v="101"/>
    <s v=""/>
    <s v="NA"/>
    <s v="LJ Hooker Darwin -   "/>
    <x v="47"/>
    <s v=""/>
    <n v="138876263"/>
    <s v="708/102 Esplanade"/>
    <x v="0"/>
    <s v="NT"/>
    <s v="0800"/>
    <n v="889240900"/>
    <x v="0"/>
    <n v="2"/>
    <n v="2"/>
    <n v="2"/>
    <d v="2022-05-27T15:54:05"/>
  </r>
  <r>
    <n v="1351050"/>
    <s v="DARWIN CITY"/>
    <s v="NT 0800"/>
    <x v="1"/>
    <s v=""/>
    <s v=""/>
    <s v=""/>
    <s v="NA"/>
    <s v="Ausway Group"/>
    <x v="48"/>
    <s v=""/>
    <n v="138865099"/>
    <s v="1004/3  Gardiner street"/>
    <x v="0"/>
    <s v="NT"/>
    <s v="0800"/>
    <n v="451125286"/>
    <x v="2"/>
    <n v="2"/>
    <n v="2"/>
    <n v="2"/>
    <d v="2022-05-27T15:54:05"/>
  </r>
  <r>
    <n v="1351051"/>
    <s v="DARWIN CITY"/>
    <s v="NT 0800"/>
    <x v="1"/>
    <s v=""/>
    <s v=""/>
    <s v=""/>
    <s v="NA"/>
    <s v="No Agent Property - BRIGHTON EAST"/>
    <x v="49"/>
    <s v="$539,000 negotiable "/>
    <n v="138863175"/>
    <s v="1411/33 Woods Street"/>
    <x v="0"/>
    <s v="NT"/>
    <s v="0800"/>
    <n v="1300850855"/>
    <x v="3"/>
    <n v="2"/>
    <n v="2"/>
    <n v="1"/>
    <d v="2022-05-27T15:54:05"/>
  </r>
  <r>
    <n v="1351052"/>
    <s v="DARWIN CITY"/>
    <s v="NT 0800"/>
    <x v="1"/>
    <s v=""/>
    <s v=""/>
    <s v=""/>
    <s v="NA"/>
    <s v="Piening Property Sales - COOLALINGA"/>
    <x v="50"/>
    <s v=""/>
    <n v="138861435"/>
    <s v="106/21 Cavenagh Street"/>
    <x v="0"/>
    <s v="NT"/>
    <s v="0800"/>
    <n v="429826650"/>
    <x v="2"/>
    <n v="1"/>
    <n v="1"/>
    <n v="0"/>
    <d v="2022-05-27T15:54:05"/>
  </r>
  <r>
    <n v="1351053"/>
    <s v="DARWIN CITY"/>
    <s v="NT 0800"/>
    <x v="1"/>
    <n v="198"/>
    <s v=""/>
    <n v="198"/>
    <s v="Under offer"/>
    <s v="Raine &amp; Horne - Darwin"/>
    <x v="10"/>
    <s v="UNDER CONTRACT "/>
    <n v="138830959"/>
    <s v="36/96 Woods Street"/>
    <x v="0"/>
    <s v="NT"/>
    <s v="0800"/>
    <n v="889418941"/>
    <x v="0"/>
    <n v="3"/>
    <n v="2"/>
    <n v="2"/>
    <d v="2022-05-27T15:54:05"/>
  </r>
  <r>
    <n v="1351054"/>
    <s v="DARWIN CITY"/>
    <s v="NT 0800"/>
    <x v="2"/>
    <n v="33"/>
    <s v=""/>
    <n v="33"/>
    <s v="NA"/>
    <s v="Property Now - MOOLOOLABA"/>
    <x v="51"/>
    <s v=""/>
    <n v="138798511"/>
    <s v="UNIT 51/21 CAVENAGH STREET"/>
    <x v="0"/>
    <s v="NT"/>
    <s v="0800"/>
    <n v="1300815051"/>
    <x v="3"/>
    <n v="1"/>
    <n v="1"/>
    <n v="0"/>
    <d v="2022-05-27T15:54:05"/>
  </r>
  <r>
    <n v="1351055"/>
    <s v="DARWIN CITY"/>
    <s v="NT 0800"/>
    <x v="1"/>
    <s v=""/>
    <s v=""/>
    <s v=""/>
    <s v="NA"/>
    <s v="Ausway Group"/>
    <x v="52"/>
    <s v=""/>
    <n v="138784347"/>
    <s v="309/3  Gardiner street"/>
    <x v="0"/>
    <s v="NT"/>
    <s v="0800"/>
    <n v="451125286"/>
    <x v="2"/>
    <n v="1"/>
    <n v="1"/>
    <n v="1"/>
    <d v="2022-05-27T15:54:05"/>
  </r>
  <r>
    <n v="1351056"/>
    <s v="DARWIN CITY"/>
    <s v="NT 0800"/>
    <x v="1"/>
    <s v=""/>
    <s v=""/>
    <s v=""/>
    <s v="NA"/>
    <s v="@realty - National Head Office Australia"/>
    <x v="33"/>
    <s v=""/>
    <n v="138760927"/>
    <s v="607/31 Woods Street"/>
    <x v="0"/>
    <s v="NT"/>
    <s v="0800"/>
    <n v="1300299377"/>
    <x v="3"/>
    <n v="2"/>
    <n v="2"/>
    <n v="1"/>
    <d v="2022-05-27T15:54:05"/>
  </r>
  <r>
    <n v="1351057"/>
    <s v="DARWIN CITY"/>
    <s v="NT 0800"/>
    <x v="1"/>
    <n v="255"/>
    <s v=""/>
    <n v="255"/>
    <s v="NA"/>
    <s v="David Booth Real Estate Pty Ltd - Darwin"/>
    <x v="53"/>
    <s v=""/>
    <n v="138754883"/>
    <s v="181/8 Gardiner Street"/>
    <x v="0"/>
    <s v="NT"/>
    <s v="0800"/>
    <n v="418892861"/>
    <x v="3"/>
    <n v="3"/>
    <n v="2"/>
    <n v="2"/>
    <d v="2022-05-27T15:54:05"/>
  </r>
  <r>
    <n v="1351058"/>
    <s v="DARWIN CITY"/>
    <s v="NT 0800"/>
    <x v="1"/>
    <s v=""/>
    <n v="120"/>
    <s v=""/>
    <s v="NA"/>
    <s v="Elders Real Estate - Darwin"/>
    <x v="41"/>
    <s v=""/>
    <n v="138748811"/>
    <s v="11/27 McMinn Street"/>
    <x v="0"/>
    <s v="NT"/>
    <s v="0800"/>
    <n v="889460500"/>
    <x v="0"/>
    <n v="2"/>
    <n v="2"/>
    <n v="1"/>
    <d v="2022-05-27T15:54:05"/>
  </r>
  <r>
    <n v="1351059"/>
    <s v="DARWIN CITY"/>
    <s v="NT 0800"/>
    <x v="2"/>
    <s v=""/>
    <n v="154"/>
    <n v="154"/>
    <s v="NA"/>
    <s v="LJ Hooker Darwin -   "/>
    <x v="7"/>
    <s v=""/>
    <n v="138732019"/>
    <s v="15/4 McMinn Street"/>
    <x v="0"/>
    <s v="NT"/>
    <s v="0800"/>
    <n v="889240900"/>
    <x v="0"/>
    <n v="2"/>
    <n v="2"/>
    <n v="2"/>
    <d v="2022-05-27T15:54:05"/>
  </r>
  <r>
    <n v="1351060"/>
    <s v="DARWIN CITY"/>
    <s v="NT 0800"/>
    <x v="1"/>
    <n v="66"/>
    <s v=""/>
    <n v="66"/>
    <s v="NA"/>
    <s v="Knight Frank (NT) - Darwin"/>
    <x v="54"/>
    <s v=""/>
    <n v="138713867"/>
    <s v="610/79 Smith Street"/>
    <x v="0"/>
    <s v="NT"/>
    <s v="0800"/>
    <n v="889822500"/>
    <x v="2"/>
    <n v="1"/>
    <n v="1"/>
    <n v="1"/>
    <d v="2022-05-27T15:54:05"/>
  </r>
  <r>
    <n v="1351061"/>
    <s v="DARWIN CITY"/>
    <s v="NT 0800"/>
    <x v="2"/>
    <s v=""/>
    <s v=""/>
    <s v=""/>
    <s v="NA"/>
    <s v="Real Estate Central - DARWIN CITY"/>
    <x v="25"/>
    <s v=""/>
    <n v="138708715"/>
    <s v="19/96 Woods Street"/>
    <x v="0"/>
    <s v="NT"/>
    <s v="0800"/>
    <n v="889433000"/>
    <x v="0"/>
    <n v="3"/>
    <n v="2"/>
    <n v="2"/>
    <d v="2022-05-27T15:54:05"/>
  </r>
  <r>
    <n v="1351062"/>
    <s v="DARWIN CITY"/>
    <s v="NT 0800"/>
    <x v="1"/>
    <s v=""/>
    <n v="221"/>
    <s v=""/>
    <s v="NA"/>
    <s v="First National Real Estate O'Donoghues - Darwin"/>
    <x v="49"/>
    <s v="Offers over $539,000 "/>
    <n v="138706855"/>
    <s v="609/31 Woods Street"/>
    <x v="0"/>
    <s v="NT"/>
    <s v="0800"/>
    <n v="889428942"/>
    <x v="3"/>
    <n v="2"/>
    <n v="2"/>
    <n v="1"/>
    <d v="2022-05-27T15:54:05"/>
  </r>
  <r>
    <n v="1351063"/>
    <s v="DARWIN CITY"/>
    <s v="NT 0800"/>
    <x v="1"/>
    <n v="83"/>
    <s v=""/>
    <n v="83"/>
    <s v="Under offer"/>
    <s v="Raine &amp; Horne - Darwin"/>
    <x v="10"/>
    <s v="UNDER CONTRACT "/>
    <n v="138706143"/>
    <s v="611/43B Knuckey Street"/>
    <x v="0"/>
    <s v="NT"/>
    <s v="0800"/>
    <n v="889418941"/>
    <x v="0"/>
    <n v="1"/>
    <n v="1"/>
    <n v="0"/>
    <d v="2022-05-27T15:54:05"/>
  </r>
  <r>
    <n v="1351064"/>
    <s v="DARWIN CITY"/>
    <s v="NT 0800"/>
    <x v="1"/>
    <n v="110"/>
    <s v=""/>
    <n v="110"/>
    <s v="Under offer"/>
    <s v="Elders Real Estate - Darwin"/>
    <x v="14"/>
    <s v=""/>
    <n v="138702567"/>
    <s v="1109/31 Woods Street"/>
    <x v="0"/>
    <s v="NT"/>
    <s v="0800"/>
    <n v="889460500"/>
    <x v="0"/>
    <n v="2"/>
    <n v="2"/>
    <n v="1"/>
    <d v="2022-05-27T15:54:05"/>
  </r>
  <r>
    <n v="1351065"/>
    <s v="DARWIN CITY"/>
    <s v="NT 0800"/>
    <x v="1"/>
    <s v=""/>
    <s v=""/>
    <s v=""/>
    <s v="NA"/>
    <s v="Ausway Group"/>
    <x v="55"/>
    <s v="$209,000  Negoticate "/>
    <n v="138693067"/>
    <s v="508/3 Gardiner street"/>
    <x v="0"/>
    <s v="NT"/>
    <s v="0800"/>
    <n v="451125286"/>
    <x v="2"/>
    <n v="1"/>
    <n v="1"/>
    <n v="1"/>
    <d v="2022-05-27T15:54:05"/>
  </r>
  <r>
    <n v="1351066"/>
    <s v="DARWIN CITY"/>
    <s v="NT 0800"/>
    <x v="1"/>
    <s v=""/>
    <n v="158"/>
    <s v=""/>
    <s v="NA"/>
    <s v="Ray White Bayside - FANNIE BAY"/>
    <x v="56"/>
    <s v=""/>
    <n v="138683031"/>
    <s v="9/144 Smith Street"/>
    <x v="0"/>
    <s v="NT"/>
    <s v="0800"/>
    <n v="889867131"/>
    <x v="0"/>
    <n v="2"/>
    <n v="2"/>
    <n v="2"/>
    <d v="2022-05-27T15:54:05"/>
  </r>
  <r>
    <n v="1351067"/>
    <s v="DARWIN CITY"/>
    <s v="NT 0800"/>
    <x v="2"/>
    <n v="150"/>
    <s v=""/>
    <n v="150"/>
    <s v="Under offer"/>
    <s v="Raine &amp; Horne - Darwin"/>
    <x v="10"/>
    <s v="UNDER CONTRACT "/>
    <n v="135645930"/>
    <s v="34/108 Mitchell Street"/>
    <x v="0"/>
    <s v="NT"/>
    <s v="0800"/>
    <n v="889418941"/>
    <x v="3"/>
    <n v="2"/>
    <n v="2"/>
    <n v="2"/>
    <d v="2022-05-27T15:54:05"/>
  </r>
  <r>
    <n v="1351068"/>
    <s v="DARWIN CITY"/>
    <s v="NT 0800"/>
    <x v="2"/>
    <s v=""/>
    <n v="153"/>
    <n v="153"/>
    <s v="Under offer"/>
    <s v="Real Estate Central Projects - DARWIN"/>
    <x v="57"/>
    <s v=""/>
    <n v="138681171"/>
    <s v="601/12 Harvey Street"/>
    <x v="0"/>
    <s v="NT"/>
    <s v="0800"/>
    <n v="889433066"/>
    <x v="3"/>
    <n v="3"/>
    <n v="2"/>
    <n v="2"/>
    <d v="2022-05-27T15:54:05"/>
  </r>
  <r>
    <n v="1351069"/>
    <s v="DARWIN CITY"/>
    <s v="NT 0800"/>
    <x v="2"/>
    <s v=""/>
    <s v=""/>
    <s v=""/>
    <s v="Under offer"/>
    <s v="Real Estate Central Projects - Darwin"/>
    <x v="10"/>
    <s v="UNDER CONTRACT "/>
    <n v="138681011"/>
    <s v="501/12 Harvey Street"/>
    <x v="0"/>
    <s v="NT"/>
    <s v="0800"/>
    <n v="889433000"/>
    <x v="0"/>
    <n v="3"/>
    <n v="2"/>
    <n v="2"/>
    <d v="2022-05-27T15:54:05"/>
  </r>
  <r>
    <n v="1351070"/>
    <s v="DARWIN CITY"/>
    <s v="NT 0800"/>
    <x v="2"/>
    <s v=""/>
    <s v=""/>
    <s v=""/>
    <s v="NA"/>
    <s v="Go Wise - WOOLNER"/>
    <x v="58"/>
    <s v=""/>
    <n v="138659831"/>
    <s v="19/3 Manton Street"/>
    <x v="0"/>
    <s v="NT"/>
    <s v="0800"/>
    <n v="889421200"/>
    <x v="0"/>
    <n v="2"/>
    <n v="2"/>
    <n v="2"/>
    <d v="2022-05-27T15:54:05"/>
  </r>
  <r>
    <n v="1351071"/>
    <s v="DARWIN CITY"/>
    <s v="NT 0800"/>
    <x v="2"/>
    <s v=""/>
    <n v="66"/>
    <n v="66"/>
    <s v="NA"/>
    <s v="North Property NT - STUART PARK"/>
    <x v="59"/>
    <s v=""/>
    <n v="138653575"/>
    <s v="304/79 Smith Street"/>
    <x v="0"/>
    <s v="NT"/>
    <s v="0800"/>
    <n v="889811088"/>
    <x v="2"/>
    <n v="1"/>
    <n v="1"/>
    <n v="1"/>
    <d v="2022-05-27T15:54:05"/>
  </r>
  <r>
    <n v="1351072"/>
    <s v="DARWIN CITY"/>
    <s v="NT 0800"/>
    <x v="1"/>
    <n v="153"/>
    <s v=""/>
    <n v="153"/>
    <s v="Under offer"/>
    <s v="Real Estate Central - DARWIN CITY"/>
    <x v="10"/>
    <s v="UNDER CONTRACT "/>
    <n v="138652707"/>
    <s v="2003/43E Knuckey Street"/>
    <x v="0"/>
    <s v="NT"/>
    <s v="0800"/>
    <n v="889433000"/>
    <x v="0"/>
    <n v="2"/>
    <n v="2"/>
    <n v="1"/>
    <d v="2022-05-27T15:54:05"/>
  </r>
  <r>
    <n v="1351073"/>
    <s v="DARWIN CITY"/>
    <s v="NT 0800"/>
    <x v="1"/>
    <s v=""/>
    <s v=""/>
    <s v=""/>
    <s v="NA"/>
    <s v="Professionals - DARWIN CITY"/>
    <x v="60"/>
    <s v="Penthouse for $850,000 "/>
    <n v="138650195"/>
    <s v="39/144 Smith Street"/>
    <x v="0"/>
    <s v="NT"/>
    <s v="0800"/>
    <n v="889418289"/>
    <x v="2"/>
    <n v="4"/>
    <n v="2"/>
    <n v="2"/>
    <d v="2022-05-27T15:54:05"/>
  </r>
  <r>
    <n v="1351074"/>
    <s v="DARWIN CITY"/>
    <s v="NT 0800"/>
    <x v="1"/>
    <s v=""/>
    <s v=""/>
    <s v=""/>
    <s v="NA"/>
    <s v="Professionals - DARWIN CITY"/>
    <x v="57"/>
    <s v="Needs to GO! $510,000 "/>
    <n v="138649539"/>
    <s v="701/12 Harvey Street"/>
    <x v="0"/>
    <s v="NT"/>
    <s v="0800"/>
    <n v="889418289"/>
    <x v="2"/>
    <n v="3"/>
    <n v="2"/>
    <n v="2"/>
    <d v="2022-05-27T15:54:05"/>
  </r>
  <r>
    <n v="1351075"/>
    <s v="DARWIN CITY"/>
    <s v="NT 0800"/>
    <x v="2"/>
    <s v=""/>
    <n v="242"/>
    <n v="242"/>
    <s v="NA"/>
    <s v="Elders Real Estate - Darwin"/>
    <x v="61"/>
    <s v=""/>
    <n v="138611055"/>
    <s v="433/130 Esplanade"/>
    <x v="0"/>
    <s v="NT"/>
    <s v="0800"/>
    <n v="889460500"/>
    <x v="0"/>
    <n v="3"/>
    <n v="2"/>
    <n v="2"/>
    <d v="2022-05-27T15:54:05"/>
  </r>
  <r>
    <n v="1351076"/>
    <s v="DARWIN CITY"/>
    <s v="NT 0800"/>
    <x v="2"/>
    <n v="80"/>
    <n v="92"/>
    <n v="80"/>
    <s v="NA"/>
    <s v="Nick Mousellis Real Estate - Eview Group Member"/>
    <x v="43"/>
    <s v="Offers Over $580,000 "/>
    <n v="138568447"/>
    <s v="6601/7 Anchorage Court"/>
    <x v="0"/>
    <s v="NT"/>
    <s v="0800"/>
    <n v="411724000"/>
    <x v="0"/>
    <n v="2"/>
    <n v="2"/>
    <n v="2"/>
    <d v="2022-05-27T15:54:05"/>
  </r>
  <r>
    <n v="1351077"/>
    <s v="DARWIN CITY"/>
    <s v="NT 0800"/>
    <x v="1"/>
    <s v=""/>
    <s v=""/>
    <s v=""/>
    <s v="NA"/>
    <s v="Professionals - DARWIN CITY"/>
    <x v="62"/>
    <s v=""/>
    <n v="138491115"/>
    <s v="109/12 Harvey Street"/>
    <x v="0"/>
    <s v="NT"/>
    <s v="0800"/>
    <n v="889418289"/>
    <x v="2"/>
    <n v="3"/>
    <n v="2"/>
    <n v="1"/>
    <d v="2022-05-27T15:54:05"/>
  </r>
  <r>
    <n v="1351078"/>
    <s v="DARWIN CITY"/>
    <s v="NT 0800"/>
    <x v="1"/>
    <s v=""/>
    <n v="117"/>
    <s v=""/>
    <s v="NA"/>
    <s v="First National Real Estate O'Donoghues - Darwin"/>
    <x v="49"/>
    <s v="Offers over $539,000 "/>
    <n v="138490143"/>
    <s v="1607/31 Woods Street"/>
    <x v="0"/>
    <s v="NT"/>
    <s v="0800"/>
    <n v="889428942"/>
    <x v="2"/>
    <n v="2"/>
    <n v="2"/>
    <n v="1"/>
    <d v="2022-05-27T15:54:05"/>
  </r>
  <r>
    <n v="1351079"/>
    <s v="DARWIN CITY"/>
    <s v="NT 0800"/>
    <x v="2"/>
    <s v=""/>
    <s v=""/>
    <s v=""/>
    <s v="NA"/>
    <s v="LJ Hooker Darwin -   "/>
    <x v="63"/>
    <s v=""/>
    <n v="138483943"/>
    <s v="709/102 The Esplanade"/>
    <x v="0"/>
    <s v="NT"/>
    <s v="0800"/>
    <n v="889240900"/>
    <x v="0"/>
    <n v="2"/>
    <n v="2"/>
    <n v="2"/>
    <d v="2022-05-27T15:54:05"/>
  </r>
  <r>
    <n v="1351080"/>
    <s v="DARWIN CITY"/>
    <s v="NT 0800"/>
    <x v="2"/>
    <s v=""/>
    <n v="50"/>
    <n v="50"/>
    <s v="NA"/>
    <s v="LJ Hooker Darwin -   "/>
    <x v="64"/>
    <s v=""/>
    <n v="138466843"/>
    <s v="512/5 Gardiner Street"/>
    <x v="0"/>
    <s v="NT"/>
    <s v="0800"/>
    <n v="889240900"/>
    <x v="0"/>
    <n v="1"/>
    <n v="1"/>
    <n v="1"/>
    <d v="2022-05-27T15:54:05"/>
  </r>
  <r>
    <n v="1351081"/>
    <s v="DARWIN CITY"/>
    <s v="NT 0800"/>
    <x v="1"/>
    <s v=""/>
    <s v=""/>
    <s v=""/>
    <s v="NA"/>
    <s v="Ausway Group"/>
    <x v="65"/>
    <s v="$235,000 negotiable "/>
    <n v="138450183"/>
    <s v="414/3  Gardiner street"/>
    <x v="0"/>
    <s v="NT"/>
    <s v="0800"/>
    <n v="451125286"/>
    <x v="2"/>
    <n v="1"/>
    <n v="1"/>
    <n v="1"/>
    <d v="2022-05-27T15:54:05"/>
  </r>
  <r>
    <n v="1351082"/>
    <s v="DARWIN CITY"/>
    <s v="NT 0800"/>
    <x v="1"/>
    <s v=""/>
    <s v=""/>
    <s v=""/>
    <s v="NA"/>
    <s v="Real Estate NT by George Pikos - FANNIE BAY"/>
    <x v="66"/>
    <s v=""/>
    <n v="138408243"/>
    <s v="1109/6 Carey St"/>
    <x v="0"/>
    <s v="NT"/>
    <s v="0800"/>
    <n v="889419959"/>
    <x v="2"/>
    <n v="1"/>
    <n v="1"/>
    <n v="1"/>
    <d v="2022-05-27T15:54:05"/>
  </r>
  <r>
    <n v="1351083"/>
    <s v="DARWIN CITY"/>
    <s v="NT 0800"/>
    <x v="2"/>
    <s v=""/>
    <s v=""/>
    <s v=""/>
    <s v="NA"/>
    <s v="Alliance Realty - Larrakeyah"/>
    <x v="33"/>
    <s v="Offers over $450,000 "/>
    <n v="138405187"/>
    <s v="15/14 Dashwood Place"/>
    <x v="0"/>
    <s v="NT"/>
    <s v="0800"/>
    <n v="889828282"/>
    <x v="2"/>
    <n v="3"/>
    <n v="2"/>
    <n v="2"/>
    <d v="2022-05-27T15:54:05"/>
  </r>
  <r>
    <n v="1351084"/>
    <s v="DARWIN CITY"/>
    <s v="NT 0800"/>
    <x v="1"/>
    <n v="200"/>
    <s v=""/>
    <n v="200"/>
    <s v="NA"/>
    <s v="For Sale By Owner                                                                                   "/>
    <x v="10"/>
    <s v="Negotiable "/>
    <n v="138397515"/>
    <s v="21/12 Dashwood Place"/>
    <x v="0"/>
    <s v="NT"/>
    <s v="0800"/>
    <n v="1300114970"/>
    <x v="3"/>
    <n v="3"/>
    <n v="2"/>
    <n v="2"/>
    <d v="2022-05-27T15:54:05"/>
  </r>
  <r>
    <n v="1351085"/>
    <s v="DARWIN CITY"/>
    <s v="NT 0800"/>
    <x v="1"/>
    <s v=""/>
    <s v=""/>
    <s v=""/>
    <s v="Under offer"/>
    <s v="Cate Killiner Real Estate - Woolner"/>
    <x v="67"/>
    <s v=""/>
    <n v="138380847"/>
    <s v="406/90 Esplanade"/>
    <x v="0"/>
    <s v="NT"/>
    <s v="0800"/>
    <n v="889422283"/>
    <x v="3"/>
    <n v="2"/>
    <n v="2"/>
    <n v="0"/>
    <d v="2022-05-27T15:54:05"/>
  </r>
  <r>
    <n v="1351086"/>
    <s v="DARWIN CITY"/>
    <s v="NT 0800"/>
    <x v="1"/>
    <s v=""/>
    <s v=""/>
    <s v=""/>
    <s v="NA"/>
    <s v="Real Estate NT by George Pikos - FANNIE BAY"/>
    <x v="68"/>
    <s v=""/>
    <n v="138372799"/>
    <s v="36/79 Mitchell St"/>
    <x v="0"/>
    <s v="NT"/>
    <s v="0800"/>
    <n v="889419959"/>
    <x v="2"/>
    <n v="2"/>
    <n v="1"/>
    <n v="1"/>
    <d v="2022-05-27T15:54:05"/>
  </r>
  <r>
    <n v="1351087"/>
    <s v="DARWIN CITY"/>
    <s v="NT 0800"/>
    <x v="1"/>
    <s v=""/>
    <n v="246"/>
    <s v=""/>
    <s v="NA"/>
    <s v="Elders Real Estate - Darwin"/>
    <x v="69"/>
    <s v="PRICE GUIDE $1,070,000 "/>
    <n v="114744215"/>
    <s v="204/8A Gardiner Street"/>
    <x v="0"/>
    <s v="NT"/>
    <s v="0800"/>
    <n v="889460500"/>
    <x v="2"/>
    <n v="4"/>
    <n v="2"/>
    <n v="2"/>
    <d v="2022-05-27T15:54:05"/>
  </r>
  <r>
    <n v="1351088"/>
    <s v="DARWIN CITY"/>
    <s v="NT 0800"/>
    <x v="2"/>
    <s v=""/>
    <s v=""/>
    <s v=""/>
    <s v="NA"/>
    <s v="Territory Real Estate - Darwin"/>
    <x v="70"/>
    <s v=""/>
    <n v="138356819"/>
    <s v="2/51 Knuckey Street"/>
    <x v="0"/>
    <s v="NT"/>
    <s v="0800"/>
    <n v="889855678"/>
    <x v="2"/>
    <n v="1"/>
    <n v="1"/>
    <n v="1"/>
    <d v="2022-05-27T15:54:05"/>
  </r>
  <r>
    <n v="1351089"/>
    <s v="DARWIN CITY"/>
    <s v="NT 0800"/>
    <x v="1"/>
    <n v="172.06"/>
    <s v=""/>
    <n v="172.06"/>
    <s v="NA"/>
    <s v="Exact PTY LTD"/>
    <x v="71"/>
    <s v=""/>
    <n v="138324674"/>
    <s v="19/13 The Esplanade, Arkaba East"/>
    <x v="0"/>
    <s v="NT"/>
    <s v="0800"/>
    <n v="889418366"/>
    <x v="3"/>
    <n v="3"/>
    <n v="2"/>
    <n v="2"/>
    <d v="2022-05-27T15:54:05"/>
  </r>
  <r>
    <n v="1351090"/>
    <s v="DARWIN CITY"/>
    <s v="NT 0800"/>
    <x v="2"/>
    <s v=""/>
    <n v="125"/>
    <n v="125"/>
    <s v="NA"/>
    <s v="Elders Real Estate - Darwin"/>
    <x v="10"/>
    <s v="CONTACT AGENT "/>
    <n v="138284014"/>
    <s v="1017/55 Cavenagh Street"/>
    <x v="0"/>
    <s v="NT"/>
    <s v="0800"/>
    <n v="889460500"/>
    <x v="2"/>
    <n v="3"/>
    <n v="2"/>
    <n v="0"/>
    <d v="2022-05-27T15:54:05"/>
  </r>
  <r>
    <n v="1351091"/>
    <s v="DARWIN CITY"/>
    <s v="NT 0800"/>
    <x v="0"/>
    <s v=""/>
    <n v="209"/>
    <n v="209"/>
    <s v="NA"/>
    <s v="Elders Real Estate - Darwin"/>
    <x v="72"/>
    <s v="Price Guide $550,000 "/>
    <n v="138265490"/>
    <s v="29/8 Knuckey Street"/>
    <x v="0"/>
    <s v="NT"/>
    <s v="0800"/>
    <n v="889460500"/>
    <x v="2"/>
    <n v="3"/>
    <n v="2"/>
    <n v="1"/>
    <d v="2022-05-27T15:54:05"/>
  </r>
  <r>
    <n v="1351092"/>
    <s v="DARWIN CITY"/>
    <s v="NT 0800"/>
    <x v="1"/>
    <s v=""/>
    <s v=""/>
    <s v=""/>
    <s v="NA"/>
    <s v="Real Estate Central - DARWIN CITY"/>
    <x v="10"/>
    <s v="Contact Agent "/>
    <n v="138212502"/>
    <s v="8/24 Harry Chan Avenue"/>
    <x v="0"/>
    <s v="NT"/>
    <s v="0800"/>
    <n v="889433000"/>
    <x v="2"/>
    <n v="2"/>
    <n v="2"/>
    <n v="2"/>
    <d v="2022-05-27T15:54:05"/>
  </r>
  <r>
    <n v="1351093"/>
    <s v="DARWIN CITY"/>
    <s v="NT 0800"/>
    <x v="2"/>
    <s v=""/>
    <s v=""/>
    <s v=""/>
    <s v="NA"/>
    <s v="Habitat Real Estate - THE GARDENS"/>
    <x v="67"/>
    <s v=""/>
    <n v="138172746"/>
    <s v="46/10 Doctors Gully Road"/>
    <x v="0"/>
    <s v="NT"/>
    <s v="0800"/>
    <n v="889810080"/>
    <x v="2"/>
    <n v="1"/>
    <n v="1"/>
    <n v="1"/>
    <d v="2022-05-27T15:54:05"/>
  </r>
  <r>
    <n v="1351094"/>
    <s v="DARWIN CITY"/>
    <s v="NT 0800"/>
    <x v="1"/>
    <s v=""/>
    <n v="209"/>
    <s v=""/>
    <s v="NA"/>
    <s v="First National Real Estate O'Donoghues - Darwin"/>
    <x v="73"/>
    <s v="Offers over $868,000 "/>
    <n v="138131738"/>
    <s v="2703/43E Knuckey Street"/>
    <x v="0"/>
    <s v="NT"/>
    <s v="0800"/>
    <n v="889428942"/>
    <x v="3"/>
    <n v="3"/>
    <n v="2"/>
    <n v="2"/>
    <d v="2022-05-27T15:54:05"/>
  </r>
  <r>
    <n v="1351095"/>
    <s v="DARWIN CITY"/>
    <s v="NT 0800"/>
    <x v="1"/>
    <s v=""/>
    <n v="92"/>
    <s v=""/>
    <s v="Under offer"/>
    <s v="First National Real Estate O'Donoghues - Darwin"/>
    <x v="10"/>
    <s v="UNDER CONTRACT "/>
    <n v="138105902"/>
    <s v="707/43B Knuckey Street"/>
    <x v="0"/>
    <s v="NT"/>
    <s v="0800"/>
    <n v="889428942"/>
    <x v="2"/>
    <n v="2"/>
    <n v="2"/>
    <n v="0"/>
    <d v="2022-05-27T15:54:05"/>
  </r>
  <r>
    <n v="1351096"/>
    <s v="DARWIN CITY"/>
    <s v="NT 0800"/>
    <x v="1"/>
    <s v=""/>
    <s v=""/>
    <s v=""/>
    <s v="NA"/>
    <s v="Real Estate Central - DARWIN CITY"/>
    <x v="49"/>
    <s v=""/>
    <n v="138089306"/>
    <s v="801/79 Smith Street"/>
    <x v="0"/>
    <s v="NT"/>
    <s v="0800"/>
    <n v="889433000"/>
    <x v="2"/>
    <n v="2"/>
    <n v="2"/>
    <n v="1"/>
    <d v="2022-05-27T15:54:05"/>
  </r>
  <r>
    <n v="1351097"/>
    <s v="DARWIN CITY"/>
    <s v="NT 0800"/>
    <x v="1"/>
    <s v=""/>
    <s v=""/>
    <s v=""/>
    <s v="NA"/>
    <s v="Real Estate Central - DARWIN CITY"/>
    <x v="74"/>
    <s v="From $165,000 "/>
    <n v="138088682"/>
    <s v="156/21 Cavenagh Street"/>
    <x v="0"/>
    <s v="NT"/>
    <s v="0800"/>
    <n v="889433000"/>
    <x v="2"/>
    <n v="1"/>
    <n v="1"/>
    <n v="1"/>
    <d v="2022-05-27T15:54:05"/>
  </r>
  <r>
    <n v="1351098"/>
    <s v="DARWIN CITY"/>
    <s v="NT 0800"/>
    <x v="3"/>
    <n v="52"/>
    <s v=""/>
    <n v="52"/>
    <s v="Under offer"/>
    <s v="Raine &amp; Horne - Darwin"/>
    <x v="75"/>
    <s v="Offers Over: $130,000 "/>
    <n v="138082094"/>
    <s v="85/21 Cavenagh Street"/>
    <x v="0"/>
    <s v="NT"/>
    <s v="0800"/>
    <n v="889418941"/>
    <x v="0"/>
    <n v="1"/>
    <n v="1"/>
    <n v="1"/>
    <d v="2022-05-27T15:54:05"/>
  </r>
  <r>
    <n v="1351099"/>
    <s v="DARWIN CITY"/>
    <s v="NT 0800"/>
    <x v="1"/>
    <s v=""/>
    <s v=""/>
    <s v=""/>
    <s v="NA"/>
    <s v="For Sale By Owner                                                                                   "/>
    <x v="76"/>
    <s v=""/>
    <n v="138055490"/>
    <s v="20/102 McMinn Street"/>
    <x v="0"/>
    <s v="NT"/>
    <s v="0800"/>
    <n v="1300114970"/>
    <x v="3"/>
    <n v="3"/>
    <n v="2"/>
    <n v="2"/>
    <d v="2022-05-27T15:54:05"/>
  </r>
  <r>
    <n v="1351100"/>
    <s v="DARWIN CITY"/>
    <s v="NT 0800"/>
    <x v="1"/>
    <n v="18"/>
    <s v=""/>
    <n v="18"/>
    <s v="NA"/>
    <s v="Professionals - DARWIN CITY"/>
    <x v="77"/>
    <s v="Offers over $360,000 "/>
    <n v="137987178"/>
    <s v="27/101 Mitchell Street"/>
    <x v="0"/>
    <s v="NT"/>
    <s v="0800"/>
    <n v="889418289"/>
    <x v="3"/>
    <n v="2"/>
    <n v="2"/>
    <n v="2"/>
    <d v="2022-05-27T15:54:05"/>
  </r>
  <r>
    <n v="1351101"/>
    <s v="DARWIN CITY"/>
    <s v="NT 0800"/>
    <x v="1"/>
    <s v=""/>
    <n v="163"/>
    <s v=""/>
    <s v="NA"/>
    <s v="Professionals - DARWIN CITY"/>
    <x v="78"/>
    <s v="Offers over $430,000 "/>
    <n v="137986214"/>
    <s v="26/101 Mitchell Street"/>
    <x v="0"/>
    <s v="NT"/>
    <s v="0800"/>
    <n v="889418289"/>
    <x v="3"/>
    <n v="3"/>
    <n v="2"/>
    <n v="2"/>
    <d v="2022-05-27T15:54:05"/>
  </r>
  <r>
    <n v="1351102"/>
    <s v="DARWIN CITY"/>
    <s v="NT 0800"/>
    <x v="1"/>
    <s v=""/>
    <n v="243"/>
    <s v=""/>
    <s v="NA"/>
    <s v="First National Real Estate O'Donoghues - Darwin"/>
    <x v="79"/>
    <s v="Offers over $839,000 "/>
    <n v="137979626"/>
    <s v="2704/43E Knuckey Street"/>
    <x v="0"/>
    <s v="NT"/>
    <s v="0800"/>
    <n v="889428942"/>
    <x v="3"/>
    <n v="3"/>
    <n v="2"/>
    <n v="2"/>
    <d v="2022-05-27T15:54:05"/>
  </r>
  <r>
    <n v="1351103"/>
    <s v="DARWIN CITY"/>
    <s v="NT 0800"/>
    <x v="2"/>
    <n v="33"/>
    <s v=""/>
    <n v="33"/>
    <s v="NA"/>
    <s v="Property Shop - Darwin"/>
    <x v="80"/>
    <s v=""/>
    <n v="137961414"/>
    <s v="46/21 Cavenagh Street"/>
    <x v="0"/>
    <s v="NT"/>
    <s v="0800"/>
    <n v="889815000"/>
    <x v="2"/>
    <n v="1"/>
    <n v="1"/>
    <n v="0"/>
    <d v="2022-05-27T15:54:05"/>
  </r>
  <r>
    <n v="1351104"/>
    <s v="DARWIN CITY"/>
    <s v="NT 0800"/>
    <x v="2"/>
    <s v=""/>
    <n v="54"/>
    <n v="54"/>
    <s v="NA"/>
    <s v="Complete Real Estate (NT)"/>
    <x v="70"/>
    <s v=""/>
    <n v="137955858"/>
    <s v="19/79 Mitchell Street"/>
    <x v="0"/>
    <s v="NT"/>
    <s v="0800"/>
    <n v="889831266"/>
    <x v="2"/>
    <n v="2"/>
    <n v="1"/>
    <n v="1"/>
    <d v="2022-05-27T15:54:05"/>
  </r>
  <r>
    <n v="1351105"/>
    <s v="DARWIN CITY"/>
    <s v="NT 0800"/>
    <x v="2"/>
    <n v="231"/>
    <s v=""/>
    <n v="231"/>
    <s v="NA"/>
    <s v="Elders Real Estate - Darwin"/>
    <x v="21"/>
    <s v="PRICE GUIDE $795,000 "/>
    <n v="137954042"/>
    <s v="21/2-3 Packard Place"/>
    <x v="0"/>
    <s v="NT"/>
    <s v="0800"/>
    <n v="889460500"/>
    <x v="2"/>
    <n v="3"/>
    <n v="2"/>
    <n v="2"/>
    <d v="2022-05-27T15:54:05"/>
  </r>
  <r>
    <n v="1351106"/>
    <s v="DARWIN CITY"/>
    <s v="NT 0800"/>
    <x v="2"/>
    <s v=""/>
    <s v=""/>
    <s v=""/>
    <s v="NA"/>
    <s v="Real Estate Central - DARWIN CITY"/>
    <x v="78"/>
    <s v="Offers Over $430,000 "/>
    <n v="137875178"/>
    <s v="11/28-30 Cavenagh Street"/>
    <x v="0"/>
    <s v="NT"/>
    <s v="0800"/>
    <n v="889433000"/>
    <x v="2"/>
    <n v="2"/>
    <n v="2"/>
    <n v="1"/>
    <d v="2022-05-27T15:54:05"/>
  </r>
  <r>
    <n v="1351107"/>
    <s v="DARWIN CITY"/>
    <s v="NT 0800"/>
    <x v="1"/>
    <n v="213"/>
    <s v=""/>
    <n v="213"/>
    <s v="NA"/>
    <s v="Professionals - DARWIN CITY"/>
    <x v="10"/>
    <s v="Open to offers! "/>
    <n v="137711746"/>
    <s v="51/96 Woods Street"/>
    <x v="0"/>
    <s v="NT"/>
    <s v="0800"/>
    <n v="889418289"/>
    <x v="2"/>
    <n v="3"/>
    <n v="3"/>
    <n v="3"/>
    <d v="2022-05-27T15:54:05"/>
  </r>
  <r>
    <n v="1351108"/>
    <s v="DARWIN CITY"/>
    <s v="NT 0800"/>
    <x v="2"/>
    <s v=""/>
    <n v="135"/>
    <n v="135"/>
    <s v="NA"/>
    <s v="Core Realty NT - RAPID CREEK"/>
    <x v="81"/>
    <s v="$555,000 Furnished Pool ,Gym LEASED: $640 per week "/>
    <n v="137649782"/>
    <s v="1205/16 Harvey Street"/>
    <x v="0"/>
    <s v="NT"/>
    <s v="0800"/>
    <n v="450473710"/>
    <x v="2"/>
    <n v="2"/>
    <n v="2"/>
    <n v="2"/>
    <d v="2022-05-27T15:54:05"/>
  </r>
  <r>
    <n v="1351109"/>
    <s v="DARWIN CITY"/>
    <s v="NT 0800"/>
    <x v="2"/>
    <n v="183"/>
    <s v=""/>
    <n v="183"/>
    <s v="NA"/>
    <s v="Elders Real Estate - Darwin"/>
    <x v="10"/>
    <s v="CONTACT AGENT "/>
    <n v="137633766"/>
    <s v="39/130 Smith Street"/>
    <x v="0"/>
    <s v="NT"/>
    <s v="0800"/>
    <n v="889460500"/>
    <x v="2"/>
    <n v="2"/>
    <n v="2"/>
    <n v="2"/>
    <d v="2022-05-27T15:54:05"/>
  </r>
  <r>
    <n v="1351110"/>
    <s v="DARWIN CITY"/>
    <s v="NT 0800"/>
    <x v="1"/>
    <s v=""/>
    <n v="144"/>
    <s v=""/>
    <s v="NA"/>
    <s v="Pacific Property Darwin"/>
    <x v="82"/>
    <s v="Offers over $529,000 "/>
    <n v="137629830"/>
    <s v="605/29 Daly Street"/>
    <x v="0"/>
    <s v="NT"/>
    <s v="0800"/>
    <n v="433038633"/>
    <x v="2"/>
    <n v="2"/>
    <n v="2"/>
    <n v="1"/>
    <d v="2022-05-27T15:54:05"/>
  </r>
  <r>
    <n v="1351111"/>
    <s v="DARWIN CITY"/>
    <s v="NT 0800"/>
    <x v="1"/>
    <s v=""/>
    <s v=""/>
    <s v=""/>
    <s v="NA"/>
    <s v="Knight Frank (NT) - Darwin"/>
    <x v="83"/>
    <s v=""/>
    <n v="137607210"/>
    <s v="5002/5 Anchorage Court"/>
    <x v="0"/>
    <s v="NT"/>
    <s v="0800"/>
    <n v="889822500"/>
    <x v="2"/>
    <n v="1"/>
    <n v="1"/>
    <n v="1"/>
    <d v="2022-05-27T15:54:05"/>
  </r>
  <r>
    <n v="1351112"/>
    <s v="DARWIN CITY"/>
    <s v="NT 0800"/>
    <x v="2"/>
    <s v=""/>
    <s v=""/>
    <s v=""/>
    <s v="NA"/>
    <s v="Real Estate Central - DARWIN CITY"/>
    <x v="46"/>
    <s v=""/>
    <n v="137601074"/>
    <s v="123/21 Cavenagh Street"/>
    <x v="0"/>
    <s v="NT"/>
    <s v="0800"/>
    <n v="889433000"/>
    <x v="2"/>
    <n v="1"/>
    <n v="1"/>
    <n v="1"/>
    <d v="2022-05-27T15:54:05"/>
  </r>
  <r>
    <n v="1351113"/>
    <s v="DARWIN CITY"/>
    <s v="NT 0800"/>
    <x v="1"/>
    <s v=""/>
    <n v="211"/>
    <s v=""/>
    <s v="NA"/>
    <s v="First National Real Estate O'Donoghues - Darwin"/>
    <x v="84"/>
    <s v="Offers above $479,000 "/>
    <n v="137577878"/>
    <s v="7/12 Dashwood Place"/>
    <x v="0"/>
    <s v="NT"/>
    <s v="0800"/>
    <n v="889428942"/>
    <x v="2"/>
    <n v="3"/>
    <n v="2"/>
    <n v="2"/>
    <d v="2022-05-27T15:54:05"/>
  </r>
  <r>
    <n v="1351114"/>
    <s v="DARWIN CITY"/>
    <s v="NT 0800"/>
    <x v="2"/>
    <s v=""/>
    <s v=""/>
    <s v=""/>
    <s v="NA"/>
    <s v="Real Estate Central - DARWIN CITY"/>
    <x v="20"/>
    <s v=""/>
    <n v="137573846"/>
    <s v="8/93 Woods Street"/>
    <x v="0"/>
    <s v="NT"/>
    <s v="0800"/>
    <n v="889433000"/>
    <x v="2"/>
    <n v="2"/>
    <n v="1"/>
    <n v="1"/>
    <d v="2022-05-27T15:54:05"/>
  </r>
  <r>
    <n v="1351115"/>
    <s v="DARWIN CITY"/>
    <s v="NT 0800"/>
    <x v="1"/>
    <s v=""/>
    <s v=""/>
    <s v=""/>
    <s v="NA"/>
    <s v="Knight Frank (NT) - Darwin"/>
    <x v="85"/>
    <s v="$370,000 ono "/>
    <n v="137422038"/>
    <s v="10/4 Foelsche Street"/>
    <x v="0"/>
    <s v="NT"/>
    <s v="0800"/>
    <n v="889822500"/>
    <x v="2"/>
    <n v="1"/>
    <n v="1"/>
    <n v="1"/>
    <d v="2022-05-27T15:54:05"/>
  </r>
  <r>
    <n v="1351116"/>
    <s v="DARWIN CITY"/>
    <s v="NT 0800"/>
    <x v="2"/>
    <s v=""/>
    <s v=""/>
    <s v=""/>
    <s v="NA"/>
    <s v="Habitat Real Estate - THE GARDENS"/>
    <x v="28"/>
    <s v="Motivated Seller- Offers over $475,000 "/>
    <n v="137421174"/>
    <s v="506/29 Daly Street"/>
    <x v="0"/>
    <s v="NT"/>
    <s v="0800"/>
    <n v="889810080"/>
    <x v="2"/>
    <n v="2"/>
    <n v="2"/>
    <n v="1"/>
    <d v="2022-05-27T15:54:05"/>
  </r>
  <r>
    <n v="1351117"/>
    <s v="DARWIN CITY"/>
    <s v="NT 0800"/>
    <x v="2"/>
    <s v=""/>
    <s v=""/>
    <s v=""/>
    <s v="NA"/>
    <s v="Habitat Real Estate - THE GARDENS"/>
    <x v="86"/>
    <s v="Offers over $520,000 "/>
    <n v="137351610"/>
    <s v="7/32  McLachlan Street"/>
    <x v="0"/>
    <s v="NT"/>
    <s v="0800"/>
    <n v="889810080"/>
    <x v="2"/>
    <n v="3"/>
    <n v="2"/>
    <n v="2"/>
    <d v="2022-05-27T15:54:05"/>
  </r>
  <r>
    <n v="1351118"/>
    <s v="DARWIN CITY"/>
    <s v="NT 0800"/>
    <x v="1"/>
    <s v=""/>
    <s v=""/>
    <s v=""/>
    <s v="NA"/>
    <s v="Real Estate Central - DARWIN CITY"/>
    <x v="87"/>
    <s v=""/>
    <n v="137345410"/>
    <s v="504/31 Smith Street"/>
    <x v="0"/>
    <s v="NT"/>
    <s v="0800"/>
    <n v="889433000"/>
    <x v="2"/>
    <n v="2"/>
    <n v="2"/>
    <n v="0"/>
    <d v="2022-05-27T15:54:05"/>
  </r>
  <r>
    <n v="1351119"/>
    <s v="DARWIN CITY"/>
    <s v="NT 0800"/>
    <x v="1"/>
    <s v=""/>
    <s v=""/>
    <s v=""/>
    <s v="NA"/>
    <s v="LJ Hooker Darwin -   "/>
    <x v="88"/>
    <s v=""/>
    <n v="137309842"/>
    <s v="812/102 Esplanade"/>
    <x v="0"/>
    <s v="NT"/>
    <s v="0800"/>
    <n v="889240900"/>
    <x v="2"/>
    <n v="2"/>
    <n v="2"/>
    <n v="2"/>
    <d v="2022-05-27T15:54:05"/>
  </r>
  <r>
    <n v="1351120"/>
    <s v="DARWIN CITY"/>
    <s v="NT 0800"/>
    <x v="1"/>
    <s v=""/>
    <s v=""/>
    <s v=""/>
    <s v="Under offer"/>
    <s v="Real Estate Central - DARWIN CITY"/>
    <x v="10"/>
    <s v="UNDER CONTRACT "/>
    <n v="137300662"/>
    <s v="702/3-5 Gardiner Street"/>
    <x v="0"/>
    <s v="NT"/>
    <s v="0800"/>
    <n v="889433000"/>
    <x v="2"/>
    <n v="1"/>
    <n v="1"/>
    <n v="1"/>
    <d v="2022-05-27T15:54:05"/>
  </r>
  <r>
    <n v="1351121"/>
    <s v="DARWIN CITY"/>
    <s v="NT 0800"/>
    <x v="1"/>
    <s v=""/>
    <s v=""/>
    <s v=""/>
    <s v="NA"/>
    <s v="Real Estate Central - DARWIN CITY"/>
    <x v="18"/>
    <s v="Offers over $500,000 "/>
    <n v="137286054"/>
    <s v="54/39 Cavenagh Street"/>
    <x v="0"/>
    <s v="NT"/>
    <s v="0800"/>
    <n v="889433000"/>
    <x v="0"/>
    <n v="3"/>
    <n v="2"/>
    <n v="1"/>
    <d v="2022-05-27T15:54:05"/>
  </r>
  <r>
    <n v="1351122"/>
    <s v="DARWIN CITY"/>
    <s v="NT 0800"/>
    <x v="2"/>
    <s v=""/>
    <s v=""/>
    <s v=""/>
    <s v="NA"/>
    <s v="Raine &amp; Horne - Darwin"/>
    <x v="10"/>
    <s v="UNDER CONTRACT "/>
    <n v="137275838"/>
    <s v="95/9 Carey Street"/>
    <x v="0"/>
    <s v="NT"/>
    <s v="0800"/>
    <n v="889418941"/>
    <x v="2"/>
    <n v="3"/>
    <n v="2"/>
    <n v="2"/>
    <d v="2022-05-27T15:54:05"/>
  </r>
  <r>
    <n v="1351123"/>
    <s v="DARWIN CITY"/>
    <s v="NT 0800"/>
    <x v="1"/>
    <n v="186"/>
    <s v=""/>
    <n v="186"/>
    <s v="Under offer"/>
    <s v="@realty - National Head Office Australia"/>
    <x v="89"/>
    <s v="New Price $595,000 "/>
    <n v="137213670"/>
    <s v="15/29 Woods Street"/>
    <x v="0"/>
    <s v="NT"/>
    <s v="0800"/>
    <n v="1300299377"/>
    <x v="3"/>
    <n v="2"/>
    <n v="2"/>
    <n v="2"/>
    <d v="2022-05-27T15:54:05"/>
  </r>
  <r>
    <n v="1351124"/>
    <s v="DARWIN CITY"/>
    <s v="NT 0800"/>
    <x v="1"/>
    <s v=""/>
    <s v=""/>
    <s v=""/>
    <s v="NA"/>
    <s v="Knight Frank (NT) - Darwin"/>
    <x v="90"/>
    <s v="Offers Over $190,000 "/>
    <n v="130310230"/>
    <s v="137/21 Cavenagh Street"/>
    <x v="0"/>
    <s v="NT"/>
    <s v="0800"/>
    <n v="889822500"/>
    <x v="2"/>
    <n v="1"/>
    <n v="1"/>
    <n v="1"/>
    <d v="2022-05-27T15:54:05"/>
  </r>
  <r>
    <n v="1351125"/>
    <s v="DARWIN CITY"/>
    <s v="NT 0800"/>
    <x v="1"/>
    <n v="111"/>
    <s v=""/>
    <n v="111"/>
    <s v="Under offer"/>
    <s v="iProperty NT - Darwin"/>
    <x v="10"/>
    <s v="Under iContract "/>
    <n v="136800442"/>
    <s v="1105/102 Esplanade"/>
    <x v="0"/>
    <s v="NT"/>
    <s v="0800"/>
    <n v="404877261"/>
    <x v="2"/>
    <n v="2"/>
    <n v="2"/>
    <n v="2"/>
    <d v="2022-05-27T15:54:05"/>
  </r>
  <r>
    <n v="1351126"/>
    <s v="DARWIN CITY"/>
    <s v="NT 0800"/>
    <x v="1"/>
    <s v=""/>
    <s v=""/>
    <s v=""/>
    <s v="NA"/>
    <s v="First National Real Estate O'Donoghues - Darwin"/>
    <x v="91"/>
    <s v="Negotiable Above $1,500,000  "/>
    <n v="136755542"/>
    <s v="7/68B Esplanade"/>
    <x v="0"/>
    <s v="NT"/>
    <s v="0800"/>
    <n v="889428942"/>
    <x v="2"/>
    <n v="4"/>
    <n v="2"/>
    <n v="2"/>
    <d v="2022-05-27T15:54:05"/>
  </r>
  <r>
    <n v="1351127"/>
    <s v="DARWIN CITY"/>
    <s v="NT 0800"/>
    <x v="2"/>
    <s v=""/>
    <s v=""/>
    <s v=""/>
    <s v="Under offer"/>
    <s v="@realty - National Head Office Australia"/>
    <x v="65"/>
    <s v="$235,000 + "/>
    <n v="136588634"/>
    <s v="906/3 Gardiner Street"/>
    <x v="0"/>
    <s v="NT"/>
    <s v="0800"/>
    <n v="1300299377"/>
    <x v="3"/>
    <n v="1"/>
    <n v="1"/>
    <n v="1"/>
    <d v="2022-05-27T15:54:05"/>
  </r>
  <r>
    <n v="1351128"/>
    <s v="DARWIN CITY"/>
    <s v="NT 0800"/>
    <x v="1"/>
    <s v=""/>
    <s v=""/>
    <s v=""/>
    <s v="Under offer"/>
    <s v="PRD Darwin - DARWIN City"/>
    <x v="92"/>
    <s v=""/>
    <n v="136568730"/>
    <s v="3/24 Harvey Street"/>
    <x v="0"/>
    <s v="NT"/>
    <s v="0800"/>
    <n v="421073034"/>
    <x v="3"/>
    <n v="2"/>
    <n v="2"/>
    <n v="2"/>
    <d v="2022-05-27T15:54:05"/>
  </r>
  <r>
    <n v="1351129"/>
    <s v="DARWIN CITY"/>
    <s v="NT 0800"/>
    <x v="1"/>
    <n v="99"/>
    <s v=""/>
    <n v="99"/>
    <s v="NA"/>
    <s v="LJ Hooker Darwin -   "/>
    <x v="85"/>
    <s v=""/>
    <n v="136546906"/>
    <s v="211-212/90 Esplanade"/>
    <x v="0"/>
    <s v="NT"/>
    <s v="0800"/>
    <n v="889240900"/>
    <x v="2"/>
    <n v="2"/>
    <n v="2"/>
    <n v="0"/>
    <d v="2022-05-27T15:54:05"/>
  </r>
  <r>
    <n v="1351130"/>
    <s v="DARWIN CITY"/>
    <s v="NT 0800"/>
    <x v="1"/>
    <n v="415"/>
    <s v=""/>
    <n v="415"/>
    <s v="NA"/>
    <s v="Chin Property Group"/>
    <x v="93"/>
    <s v=""/>
    <n v="136545698"/>
    <s v="2035/27 Woods Street"/>
    <x v="0"/>
    <s v="NT"/>
    <s v="0800"/>
    <n v="889818980"/>
    <x v="2"/>
    <n v="5"/>
    <n v="3"/>
    <n v="2"/>
    <d v="2022-05-27T15:54:05"/>
  </r>
  <r>
    <n v="1351131"/>
    <s v="DARWIN CITY"/>
    <s v="NT 0800"/>
    <x v="1"/>
    <s v=""/>
    <s v=""/>
    <s v=""/>
    <s v="NA"/>
    <s v="LJ Hooker Darwin -   "/>
    <x v="94"/>
    <s v=""/>
    <n v="136028534"/>
    <s v="97/21 Cavenagh Street"/>
    <x v="0"/>
    <s v="NT"/>
    <s v="0800"/>
    <n v="889240900"/>
    <x v="2"/>
    <n v="1"/>
    <n v="1"/>
    <n v="1"/>
    <d v="2022-05-27T15:54:05"/>
  </r>
  <r>
    <n v="1351132"/>
    <s v="DARWIN CITY"/>
    <s v="NT 0800"/>
    <x v="1"/>
    <n v="81"/>
    <s v=""/>
    <n v="81"/>
    <s v="NA"/>
    <s v="Knight Frank (NT) - Darwin"/>
    <x v="86"/>
    <s v="$520,000 O.N.O "/>
    <n v="135951846"/>
    <s v="5506/5 Anchorage Court"/>
    <x v="0"/>
    <s v="NT"/>
    <s v="0800"/>
    <n v="889822500"/>
    <x v="2"/>
    <n v="1"/>
    <n v="1"/>
    <n v="1"/>
    <d v="2022-05-27T15:54:05"/>
  </r>
  <r>
    <n v="1351133"/>
    <s v="DARWIN CITY"/>
    <s v="NT 0800"/>
    <x v="2"/>
    <s v=""/>
    <s v=""/>
    <s v=""/>
    <s v="NA"/>
    <s v="Darwin Residential and Commercial Real Estate Pty Ltd - CASUARINA"/>
    <x v="95"/>
    <s v=""/>
    <n v="135915590"/>
    <s v="2028/55 Cavenagh Street"/>
    <x v="0"/>
    <s v="NT"/>
    <s v="0800"/>
    <n v="889459372"/>
    <x v="2"/>
    <n v="2"/>
    <n v="2"/>
    <n v="1"/>
    <d v="2022-05-27T15:54:05"/>
  </r>
  <r>
    <n v="1351134"/>
    <s v="DARWIN CITY"/>
    <s v="NT 0800"/>
    <x v="1"/>
    <s v=""/>
    <n v="77"/>
    <s v=""/>
    <s v="NA"/>
    <s v="First National Real Estate O'Donoghues - Darwin"/>
    <x v="96"/>
    <s v="Offers above $559,000 "/>
    <n v="135722762"/>
    <s v="24/1 Dashwood Place"/>
    <x v="0"/>
    <s v="NT"/>
    <s v="0800"/>
    <n v="889428942"/>
    <x v="2"/>
    <n v="3"/>
    <n v="2"/>
    <n v="2"/>
    <d v="2022-05-27T15:54:05"/>
  </r>
  <r>
    <n v="1351135"/>
    <s v="DARWIN CITY"/>
    <s v="NT 0800"/>
    <x v="1"/>
    <s v=""/>
    <n v="94"/>
    <s v=""/>
    <s v="NA"/>
    <s v="First National Real Estate O'Donoghues - Darwin"/>
    <x v="10"/>
    <s v="Expressions of Interest "/>
    <n v="135617378"/>
    <s v="306/90 Esplanade"/>
    <x v="0"/>
    <s v="NT"/>
    <s v="0800"/>
    <n v="889428942"/>
    <x v="2"/>
    <n v="1"/>
    <n v="1"/>
    <n v="0"/>
    <d v="2022-05-27T15:54:05"/>
  </r>
  <r>
    <n v="1351136"/>
    <s v="DARWIN CITY"/>
    <s v="NT 0800"/>
    <x v="1"/>
    <s v=""/>
    <s v=""/>
    <s v=""/>
    <s v="NA"/>
    <s v="PRD Darwin - DARWIN City"/>
    <x v="97"/>
    <s v=""/>
    <n v="135549954"/>
    <s v="709/43B Knuckey Street"/>
    <x v="0"/>
    <s v="NT"/>
    <s v="0800"/>
    <n v="421073034"/>
    <x v="3"/>
    <n v="1"/>
    <n v="1"/>
    <n v="0"/>
    <d v="2022-05-27T15:54:05"/>
  </r>
  <r>
    <n v="1351137"/>
    <s v="DARWIN CITY"/>
    <s v="NT 0800"/>
    <x v="2"/>
    <s v=""/>
    <s v=""/>
    <s v=""/>
    <s v="NA"/>
    <s v="Real Estate Central - DARWIN CITY"/>
    <x v="18"/>
    <s v="From $500,000 "/>
    <n v="135408698"/>
    <s v="506/90 Esplanade"/>
    <x v="0"/>
    <s v="NT"/>
    <s v="0800"/>
    <n v="889433000"/>
    <x v="2"/>
    <n v="2"/>
    <n v="2"/>
    <n v="0"/>
    <d v="2022-05-27T15:54:05"/>
  </r>
  <r>
    <n v="1351138"/>
    <s v="DARWIN CITY"/>
    <s v="NT 0800"/>
    <x v="1"/>
    <s v=""/>
    <s v=""/>
    <s v=""/>
    <s v="NA"/>
    <s v="For Sale By Owner                                                                                   "/>
    <x v="9"/>
    <s v=""/>
    <n v="135162630"/>
    <s v="43/79 Mitchell Street"/>
    <x v="0"/>
    <s v="NT"/>
    <s v="0800"/>
    <n v="1300114970"/>
    <x v="3"/>
    <n v="2"/>
    <n v="1"/>
    <n v="1"/>
    <d v="2022-05-27T15:54:05"/>
  </r>
  <r>
    <n v="1351139"/>
    <s v="DARWIN CITY"/>
    <s v="NT 0800"/>
    <x v="1"/>
    <s v=""/>
    <s v=""/>
    <s v=""/>
    <s v="NA"/>
    <s v="Chin Property Group"/>
    <x v="98"/>
    <s v=""/>
    <n v="135071734"/>
    <s v="236/130 Esplanade"/>
    <x v="0"/>
    <s v="NT"/>
    <s v="0800"/>
    <n v="889818980"/>
    <x v="2"/>
    <n v="3"/>
    <n v="2"/>
    <n v="2"/>
    <d v="2022-05-27T15:54:05"/>
  </r>
  <r>
    <n v="1351140"/>
    <s v="DARWIN CITY"/>
    <s v="NT 0800"/>
    <x v="1"/>
    <s v=""/>
    <s v=""/>
    <s v=""/>
    <s v="NA"/>
    <s v="David Booth Real Estate Pty Ltd - Darwin"/>
    <x v="42"/>
    <s v=""/>
    <n v="135017498"/>
    <s v="123/8 Gardiner Street"/>
    <x v="0"/>
    <s v="NT"/>
    <s v="0800"/>
    <n v="418892861"/>
    <x v="3"/>
    <n v="3"/>
    <n v="2"/>
    <n v="2"/>
    <d v="2022-05-27T15:54:05"/>
  </r>
  <r>
    <n v="1351141"/>
    <s v="DARWIN CITY"/>
    <s v="NT 0800"/>
    <x v="2"/>
    <n v="92"/>
    <n v="92"/>
    <n v="92"/>
    <s v="NA"/>
    <s v="No Agent Property - BRIGHTON EAST"/>
    <x v="9"/>
    <s v="$280,000 to$300,000 "/>
    <n v="134958294"/>
    <s v="43/79 Mitchell Street"/>
    <x v="0"/>
    <s v="NT"/>
    <s v="0800"/>
    <n v="1300850855"/>
    <x v="3"/>
    <n v="2"/>
    <n v="1"/>
    <n v="1"/>
    <d v="2022-05-27T15:54:05"/>
  </r>
  <r>
    <n v="1351142"/>
    <s v="DARWIN CITY"/>
    <s v="NT 0800"/>
    <x v="1"/>
    <s v=""/>
    <n v="184"/>
    <s v=""/>
    <s v="NA"/>
    <s v="First National Real Estate O'Donoghues - Darwin"/>
    <x v="87"/>
    <s v=""/>
    <n v="134691086"/>
    <s v="39/117 Smith Street"/>
    <x v="0"/>
    <s v="NT"/>
    <s v="0800"/>
    <n v="889428942"/>
    <x v="2"/>
    <n v="3"/>
    <n v="2"/>
    <n v="1"/>
    <d v="2022-05-27T15:54:05"/>
  </r>
  <r>
    <n v="1351143"/>
    <s v="DARWIN CITY"/>
    <s v="NT 0800"/>
    <x v="1"/>
    <s v=""/>
    <s v=""/>
    <s v=""/>
    <s v="NA"/>
    <s v="Professionals - DARWIN CITY"/>
    <x v="8"/>
    <s v="Invest Now $455,000 "/>
    <n v="134336186"/>
    <s v="905/12 Harvey Street"/>
    <x v="0"/>
    <s v="NT"/>
    <s v="0800"/>
    <n v="889418289"/>
    <x v="3"/>
    <n v="2"/>
    <n v="2"/>
    <n v="2"/>
    <d v="2022-05-27T15:54:05"/>
  </r>
  <r>
    <n v="1351144"/>
    <s v="DARWIN CITY"/>
    <s v="NT 0800"/>
    <x v="1"/>
    <s v=""/>
    <s v=""/>
    <s v=""/>
    <s v="NA"/>
    <s v="Knight Frank (NT) - Darwin"/>
    <x v="33"/>
    <s v="$450,000 ONO "/>
    <n v="134284934"/>
    <s v="3/8 Knuckey Street"/>
    <x v="0"/>
    <s v="NT"/>
    <s v="0800"/>
    <n v="889822500"/>
    <x v="2"/>
    <n v="2"/>
    <n v="2"/>
    <n v="1"/>
    <d v="2022-05-27T15:54:05"/>
  </r>
  <r>
    <n v="1351145"/>
    <s v="DARWIN CITY"/>
    <s v="NT 0800"/>
    <x v="2"/>
    <n v="158"/>
    <s v=""/>
    <n v="158"/>
    <s v="NA"/>
    <s v="@realty - National Head Office Australia"/>
    <x v="99"/>
    <s v=""/>
    <n v="134243058"/>
    <s v="33/29 Woods Street"/>
    <x v="0"/>
    <s v="NT"/>
    <s v="0800"/>
    <n v="1300299377"/>
    <x v="3"/>
    <n v="2"/>
    <n v="2"/>
    <n v="2"/>
    <d v="2022-05-27T15:54:05"/>
  </r>
  <r>
    <n v="1351146"/>
    <s v="DARWIN CITY"/>
    <s v="NT 0800"/>
    <x v="2"/>
    <s v=""/>
    <s v=""/>
    <s v=""/>
    <s v="NA"/>
    <s v="Alliance Realty - Larrakeyah"/>
    <x v="35"/>
    <s v=""/>
    <n v="133954166"/>
    <s v="2036/55 Cavenagh Street"/>
    <x v="0"/>
    <s v="NT"/>
    <s v="0800"/>
    <n v="889828282"/>
    <x v="2"/>
    <n v="2"/>
    <n v="2"/>
    <n v="1"/>
    <d v="2022-05-27T15:54:05"/>
  </r>
  <r>
    <n v="1351147"/>
    <s v="DARWIN CITY"/>
    <s v="NT 0800"/>
    <x v="1"/>
    <s v=""/>
    <n v="106.7"/>
    <s v=""/>
    <s v="NA"/>
    <s v="Property Now - MOOLOOLABA"/>
    <x v="100"/>
    <s v=""/>
    <n v="131924438"/>
    <s v="607/6 Finniss Street"/>
    <x v="0"/>
    <s v="NT"/>
    <s v="0800"/>
    <n v="1300815051"/>
    <x v="3"/>
    <n v="2"/>
    <n v="2"/>
    <n v="2"/>
    <d v="2022-05-27T15:54:05"/>
  </r>
  <r>
    <n v="1351148"/>
    <s v="DARWIN CITY"/>
    <s v="NT 0800"/>
    <x v="1"/>
    <n v="172"/>
    <s v=""/>
    <n v="172"/>
    <s v="NA"/>
    <s v="Get Realty - PALMERSTON CITY"/>
    <x v="96"/>
    <s v=""/>
    <n v="131088786"/>
    <s v="1205/24 Litchfield Street"/>
    <x v="0"/>
    <s v="NT"/>
    <s v="0800"/>
    <n v="416175735"/>
    <x v="3"/>
    <n v="2"/>
    <n v="2"/>
    <n v="1"/>
    <d v="2022-05-27T15:54:05"/>
  </r>
  <r>
    <n v="1351149"/>
    <s v="DARWIN CITY"/>
    <s v="NT 0800"/>
    <x v="3"/>
    <n v="55"/>
    <s v=""/>
    <n v="55"/>
    <s v="NA"/>
    <s v="PRD Darwin - DARWIN City"/>
    <x v="101"/>
    <s v=""/>
    <n v="130799762"/>
    <s v="149/21 Cavenagh Street"/>
    <x v="0"/>
    <s v="NT"/>
    <s v="0800"/>
    <n v="421073034"/>
    <x v="3"/>
    <n v="0"/>
    <n v="1"/>
    <n v="1"/>
    <d v="2022-05-27T15:54:05"/>
  </r>
  <r>
    <n v="1351150"/>
    <s v="DARWIN CITY"/>
    <s v="NT 0800"/>
    <x v="2"/>
    <n v="54"/>
    <n v="54"/>
    <n v="54"/>
    <s v="NA"/>
    <s v="Raine &amp; Horne - Darwin"/>
    <x v="102"/>
    <s v="$200,000 - $250,000 "/>
    <n v="130692394"/>
    <s v="49/79 Mitchell Street"/>
    <x v="0"/>
    <s v="NT"/>
    <s v="0800"/>
    <n v="889418941"/>
    <x v="2"/>
    <n v="1"/>
    <n v="1"/>
    <n v="1"/>
    <d v="2022-05-27T15:54:05"/>
  </r>
  <r>
    <n v="1351151"/>
    <s v="DARWIN CITY"/>
    <s v="NT 0800"/>
    <x v="1"/>
    <s v="6,200"/>
    <s v=""/>
    <s v="6,200"/>
    <s v="NA"/>
    <s v="No Agent Property - BRIGHTON EAST"/>
    <x v="103"/>
    <s v="Offers over $300,000 "/>
    <n v="128847582"/>
    <s v="613/43b Knuckey Street"/>
    <x v="0"/>
    <s v="NT"/>
    <s v="0800"/>
    <n v="1300850855"/>
    <x v="3"/>
    <n v="1"/>
    <n v="1"/>
    <n v="0"/>
    <d v="2022-05-27T15:54:05"/>
  </r>
  <r>
    <n v="1351152"/>
    <s v="DARWIN CITY"/>
    <s v="NT 0800"/>
    <x v="1"/>
    <s v=""/>
    <s v=""/>
    <s v=""/>
    <s v="NA"/>
    <s v="Alliance Realty - Larrakeyah"/>
    <x v="33"/>
    <s v=""/>
    <n v="127886758"/>
    <s v="11/4 McMinn Street"/>
    <x v="0"/>
    <s v="NT"/>
    <s v="0800"/>
    <n v="889828282"/>
    <x v="2"/>
    <n v="2"/>
    <n v="2"/>
    <n v="2"/>
    <d v="2022-05-27T15:54:05"/>
  </r>
  <r>
    <n v="1351153"/>
    <s v="DARWIN CITY"/>
    <s v="NT 0800"/>
    <x v="1"/>
    <n v="76"/>
    <s v=""/>
    <n v="76"/>
    <s v="NA"/>
    <s v="Knight Frank (NT) - Darwin"/>
    <x v="103"/>
    <s v="Offers over $300,000 "/>
    <n v="126358194"/>
    <s v="1303/43B Knuckey Street"/>
    <x v="0"/>
    <s v="NT"/>
    <s v="0800"/>
    <n v="889822500"/>
    <x v="2"/>
    <n v="1"/>
    <n v="1"/>
    <n v="0"/>
    <d v="2022-05-27T15:54:05"/>
  </r>
  <r>
    <n v="1351154"/>
    <s v="DARWIN CITY"/>
    <s v="NT 0800"/>
    <x v="2"/>
    <n v="98"/>
    <n v="128"/>
    <n v="98"/>
    <s v="NA"/>
    <s v="Property Now - MOOLOOLABA"/>
    <x v="40"/>
    <s v=""/>
    <n v="126204186"/>
    <m/>
    <x v="0"/>
    <s v="NT"/>
    <s v="0800"/>
    <n v="1300815051"/>
    <x v="3"/>
    <n v="2"/>
    <n v="2"/>
    <n v="1"/>
    <d v="2022-05-27T15:54:05"/>
  </r>
  <r>
    <n v="1351155"/>
    <s v="DARWIN CITY"/>
    <s v="NT 0800"/>
    <x v="1"/>
    <s v=""/>
    <n v="264"/>
    <s v=""/>
    <s v="NA"/>
    <s v="First National Real Estate O'Donoghues - Darwin"/>
    <x v="10"/>
    <s v="P.O.A. "/>
    <n v="125698410"/>
    <s v="1201/102 Esplanade"/>
    <x v="0"/>
    <s v="NT"/>
    <s v="0800"/>
    <n v="889428942"/>
    <x v="2"/>
    <n v="4"/>
    <n v="3"/>
    <n v="2"/>
    <d v="2022-05-27T15:54:05"/>
  </r>
  <r>
    <n v="1351156"/>
    <s v="DARWIN CITY"/>
    <s v="NT 0800"/>
    <x v="2"/>
    <s v=""/>
    <s v=""/>
    <s v=""/>
    <s v="NA"/>
    <s v="Real Estate Central - DARWIN CITY"/>
    <x v="104"/>
    <s v=""/>
    <n v="125245746"/>
    <s v="17/1 Dashwood Place"/>
    <x v="0"/>
    <s v="NT"/>
    <s v="0800"/>
    <n v="889433000"/>
    <x v="3"/>
    <n v="3"/>
    <n v="2"/>
    <n v="2"/>
    <d v="2022-05-27T15:54:05"/>
  </r>
  <r>
    <n v="1351157"/>
    <s v="DARWIN CITY"/>
    <s v="NT 0800"/>
    <x v="2"/>
    <n v="78"/>
    <s v=""/>
    <n v="78"/>
    <s v="NA"/>
    <s v="Darwin Residential and Commercial Real Estate Pty Ltd - CASUARINA"/>
    <x v="48"/>
    <s v=""/>
    <n v="125074482"/>
    <s v="1005/5 Gardiner Street"/>
    <x v="0"/>
    <s v="NT"/>
    <s v="0800"/>
    <n v="889459372"/>
    <x v="2"/>
    <n v="2"/>
    <n v="2"/>
    <n v="2"/>
    <d v="2022-05-27T15:54:05"/>
  </r>
  <r>
    <n v="1351158"/>
    <s v="DARWIN CITY"/>
    <s v="NT 0800"/>
    <x v="2"/>
    <n v="192"/>
    <s v=""/>
    <n v="192"/>
    <s v="NA"/>
    <s v="Property Shop - Darwin"/>
    <x v="10"/>
    <s v="Awaiting Price Guide "/>
    <n v="125047766"/>
    <s v="16/43 McLachlan Street"/>
    <x v="0"/>
    <s v="NT"/>
    <s v="0800"/>
    <n v="889815000"/>
    <x v="3"/>
    <n v="3"/>
    <n v="2"/>
    <n v="2"/>
    <d v="2022-05-27T15:54:05"/>
  </r>
  <r>
    <n v="1351159"/>
    <s v="DARWIN CITY"/>
    <s v="NT 0800"/>
    <x v="2"/>
    <s v=""/>
    <s v=""/>
    <s v=""/>
    <s v="NA"/>
    <s v="No Agent Property - BRIGHTON EAST"/>
    <x v="16"/>
    <s v=""/>
    <n v="124942194"/>
    <s v="5103/5 Anchorage Crt"/>
    <x v="0"/>
    <s v="NT"/>
    <s v="0800"/>
    <n v="1300850855"/>
    <x v="3"/>
    <n v="1"/>
    <n v="1"/>
    <n v="1"/>
    <d v="2022-05-27T15:54:05"/>
  </r>
  <r>
    <n v="1351160"/>
    <s v="DARWIN CITY"/>
    <s v="NT 0800"/>
    <x v="2"/>
    <s v=""/>
    <s v=""/>
    <s v=""/>
    <s v="NA"/>
    <s v="Elders Real Estate - Darwin"/>
    <x v="10"/>
    <s v="FASTRAK "/>
    <n v="124882482"/>
    <s v="6301/7 Anchorage Court"/>
    <x v="0"/>
    <s v="NT"/>
    <s v="0800"/>
    <n v="889460500"/>
    <x v="2"/>
    <n v="2"/>
    <n v="2"/>
    <n v="2"/>
    <d v="2022-05-27T15:54:05"/>
  </r>
  <r>
    <n v="1351161"/>
    <s v="DARWIN CITY"/>
    <s v="NT 0800"/>
    <x v="2"/>
    <s v=""/>
    <s v=""/>
    <s v=""/>
    <s v="NA"/>
    <s v="All About Real Estate NT - DARWIN CITY"/>
    <x v="2"/>
    <s v=""/>
    <n v="124505386"/>
    <s v="2/93 Woods Street"/>
    <x v="0"/>
    <s v="NT"/>
    <s v="0800"/>
    <n v="438404848"/>
    <x v="3"/>
    <n v="2"/>
    <n v="1"/>
    <n v="0"/>
    <d v="2022-05-27T15:54:05"/>
  </r>
  <r>
    <n v="1351162"/>
    <s v="DARWIN CITY"/>
    <s v="NT 0800"/>
    <x v="2"/>
    <n v="48"/>
    <s v=""/>
    <n v="48"/>
    <s v="NA"/>
    <s v="For Sale By Owner                                                                                   "/>
    <x v="102"/>
    <s v="$200,000 - $220,000 "/>
    <n v="123568538"/>
    <s v="34/79 Mitchell Street"/>
    <x v="0"/>
    <s v="NT"/>
    <s v="0800"/>
    <n v="1300114970"/>
    <x v="3"/>
    <n v="1"/>
    <n v="1"/>
    <n v="1"/>
    <d v="2022-05-27T15:54:05"/>
  </r>
  <r>
    <n v="1351163"/>
    <s v="DARWIN CITY"/>
    <s v="NT 0800"/>
    <x v="2"/>
    <s v=""/>
    <n v="198"/>
    <n v="198"/>
    <s v="NA"/>
    <s v="Sale By Home Owner - Australia"/>
    <x v="37"/>
    <s v="offers over $399,000 "/>
    <n v="123447334"/>
    <s v="30/28 Woods St"/>
    <x v="0"/>
    <s v="NT"/>
    <s v="0800"/>
    <n v="1300609392"/>
    <x v="3"/>
    <n v="1"/>
    <n v="1"/>
    <n v="2"/>
    <d v="2022-05-27T15:54:05"/>
  </r>
  <r>
    <n v="1351164"/>
    <s v="DARWIN CITY"/>
    <s v="NT 0800"/>
    <x v="2"/>
    <s v=""/>
    <s v=""/>
    <s v=""/>
    <s v="NA"/>
    <s v="Darwin Residential and Commercial Real Estate Pty Ltd - CASUARINA"/>
    <x v="78"/>
    <s v=""/>
    <n v="122340386"/>
    <s v="28/101 Mitchell Street"/>
    <x v="0"/>
    <s v="NT"/>
    <s v="0800"/>
    <n v="889459372"/>
    <x v="2"/>
    <n v="1"/>
    <n v="1"/>
    <n v="1"/>
    <d v="2022-05-27T15:54:05"/>
  </r>
  <r>
    <n v="1351165"/>
    <s v="DARWIN CITY"/>
    <s v="NT 0800"/>
    <x v="2"/>
    <n v="12"/>
    <s v=""/>
    <n v="12"/>
    <s v="NA"/>
    <s v="Real Value Properties NT - Northern Territory"/>
    <x v="105"/>
    <s v=""/>
    <n v="122153494"/>
    <s v="50 Mitchell Street"/>
    <x v="0"/>
    <s v="NT"/>
    <s v="0800"/>
    <n v="889831888"/>
    <x v="3"/>
    <n v="0"/>
    <n v="1"/>
    <n v="1"/>
    <d v="2022-05-27T15:54:05"/>
  </r>
  <r>
    <n v="1351166"/>
    <s v="DARWIN CITY"/>
    <s v="NT 0800"/>
    <x v="1"/>
    <n v="259"/>
    <s v=""/>
    <n v="259"/>
    <s v="NA"/>
    <s v="Property Now - MOOLOOLABA"/>
    <x v="106"/>
    <s v="$900,000 negotiable "/>
    <n v="121787298"/>
    <s v="153/8A Gardiner Street"/>
    <x v="0"/>
    <s v="NT"/>
    <s v="0800"/>
    <n v="1300815051"/>
    <x v="3"/>
    <n v="3"/>
    <n v="2"/>
    <n v="2"/>
    <d v="2022-05-27T15:54:05"/>
  </r>
  <r>
    <n v="1351167"/>
    <s v="DARWIN CITY"/>
    <s v="NT 0800"/>
    <x v="1"/>
    <n v="248"/>
    <s v=""/>
    <n v="248"/>
    <s v="Under offer"/>
    <s v="Knight Frank (NT) - Darwin"/>
    <x v="107"/>
    <s v="Price reduction! $895,000 "/>
    <n v="119162699"/>
    <s v="311/130 The Esplanade"/>
    <x v="0"/>
    <s v="NT"/>
    <s v="0800"/>
    <n v="889822500"/>
    <x v="3"/>
    <n v="3"/>
    <n v="2"/>
    <n v="2"/>
    <d v="2022-05-27T15:54:05"/>
  </r>
  <r>
    <n v="1351168"/>
    <s v="DARWIN CITY"/>
    <s v="NT 0800"/>
    <x v="1"/>
    <n v="168"/>
    <s v=""/>
    <n v="168"/>
    <s v="NA"/>
    <s v="David Booth Real Estate Pty Ltd - Darwin"/>
    <x v="108"/>
    <s v=""/>
    <n v="117806963"/>
    <s v="163/8 Gardiner Street"/>
    <x v="0"/>
    <s v="NT"/>
    <s v="0800"/>
    <n v="418892861"/>
    <x v="3"/>
    <n v="3"/>
    <n v="2"/>
    <n v="2"/>
    <d v="2022-05-27T15:54:05"/>
  </r>
  <r>
    <n v="1351169"/>
    <s v="DARWIN CITY"/>
    <s v="NT 0800"/>
    <x v="2"/>
    <n v="114"/>
    <s v=""/>
    <n v="114"/>
    <s v="NA"/>
    <s v="Elders Real Estate - Darwin"/>
    <x v="109"/>
    <s v="OFFERS OVER $610,000 "/>
    <n v="116976859"/>
    <s v="236/19B Kitchener Drive"/>
    <x v="0"/>
    <s v="NT"/>
    <s v="0800"/>
    <n v="889460500"/>
    <x v="3"/>
    <n v="2"/>
    <n v="2"/>
    <n v="2"/>
    <d v="2022-05-27T15:54:05"/>
  </r>
  <r>
    <n v="1351170"/>
    <s v="DARWIN CITY"/>
    <s v="NT 0800"/>
    <x v="2"/>
    <n v="235"/>
    <s v=""/>
    <n v="235"/>
    <s v="NA"/>
    <s v="Knight Frank (NT) - Darwin"/>
    <x v="110"/>
    <s v=""/>
    <n v="116747063"/>
    <s v="316/130 Esplanade"/>
    <x v="0"/>
    <s v="NT"/>
    <s v="0800"/>
    <n v="889822500"/>
    <x v="3"/>
    <n v="3"/>
    <n v="2"/>
    <n v="2"/>
    <d v="2022-05-27T15:54:05"/>
  </r>
  <r>
    <n v="1351171"/>
    <s v="DARWIN CITY"/>
    <s v="NT 0800"/>
    <x v="1"/>
    <n v="213.68"/>
    <n v="213"/>
    <n v="213.68"/>
    <s v="NA"/>
    <s v="David Booth Real Estate Pty Ltd - Darwin"/>
    <x v="71"/>
    <s v=""/>
    <n v="110067237"/>
    <s v="231/8 Gardiner Street"/>
    <x v="0"/>
    <s v="NT"/>
    <s v="0800"/>
    <n v="418892861"/>
    <x v="3"/>
    <n v="3"/>
    <n v="2"/>
    <n v="2"/>
    <d v="2022-05-27T15:54:05"/>
  </r>
  <r>
    <n v="1351172"/>
    <s v="DARWIN"/>
    <s v="NT 0801"/>
    <x v="0"/>
    <s v=""/>
    <n v="940"/>
    <n v="940"/>
    <s v="1 hour ago"/>
    <s v="All About Real Estate NT - DARWIN CITY"/>
    <x v="111"/>
    <s v="Offers Over $665,000 Considered "/>
    <n v="139470355"/>
    <s v="16 Cadell Street"/>
    <x v="1"/>
    <s v="NT"/>
    <s v="0812"/>
    <n v="438404848"/>
    <x v="0"/>
    <n v="4"/>
    <n v="2"/>
    <n v="5"/>
    <d v="2022-05-27T15:54:05"/>
  </r>
  <r>
    <n v="1351173"/>
    <s v="DARWIN"/>
    <s v="NT 0801"/>
    <x v="4"/>
    <s v=""/>
    <s v=""/>
    <s v=""/>
    <s v="1 hour ago"/>
    <s v="Real Estate Central - DARWIN CITY"/>
    <x v="14"/>
    <s v=""/>
    <n v="203334643"/>
    <s v="59 Ruddick Circuit"/>
    <x v="2"/>
    <s v="NT"/>
    <s v="0820"/>
    <n v="889433000"/>
    <x v="0"/>
    <m/>
    <m/>
    <m/>
    <d v="2022-05-27T15:54:05"/>
  </r>
  <r>
    <n v="1351174"/>
    <s v="DARWIN"/>
    <s v="NT 0801"/>
    <x v="0"/>
    <s v=""/>
    <s v=""/>
    <s v=""/>
    <s v="1 hour ago"/>
    <s v="Real Estate Central Projects - Darwin"/>
    <x v="10"/>
    <s v="Openn Negotiation "/>
    <n v="139469859"/>
    <s v="75 Damabila Drive"/>
    <x v="3"/>
    <s v="NT"/>
    <s v="0810"/>
    <n v="889433000"/>
    <x v="0"/>
    <n v="5"/>
    <n v="2"/>
    <n v="3"/>
    <d v="2022-05-27T15:54:05"/>
  </r>
  <r>
    <n v="1351175"/>
    <s v="DARWIN"/>
    <s v="NT 0801"/>
    <x v="0"/>
    <s v=""/>
    <n v="878"/>
    <n v="878"/>
    <s v="1 hour ago"/>
    <s v="Elders Real Estate - Palmerston"/>
    <x v="112"/>
    <s v="PRICE GUIDE $575,000 "/>
    <n v="139469627"/>
    <s v="14 Woodlake Boulevard"/>
    <x v="4"/>
    <s v="NT"/>
    <s v="0830"/>
    <n v="889315000"/>
    <x v="0"/>
    <n v="3"/>
    <n v="2"/>
    <n v="2"/>
    <d v="2022-05-27T15:54:05"/>
  </r>
  <r>
    <n v="1351176"/>
    <s v="DARWIN"/>
    <s v="NT 0801"/>
    <x v="0"/>
    <s v=""/>
    <s v=""/>
    <s v=""/>
    <s v="2 hours ago"/>
    <s v="Real Estate Central Projects - Darwin"/>
    <x v="113"/>
    <s v="Bidding from $700,000 "/>
    <n v="139469167"/>
    <s v="57 Narrows Road"/>
    <x v="5"/>
    <s v="NT"/>
    <s v="0820"/>
    <n v="889433000"/>
    <x v="0"/>
    <n v="5"/>
    <n v="2"/>
    <n v="4"/>
    <d v="2022-05-27T15:54:05"/>
  </r>
  <r>
    <n v="1351177"/>
    <s v="DARWIN"/>
    <s v="NT 0801"/>
    <x v="0"/>
    <s v=""/>
    <s v=""/>
    <s v=""/>
    <s v="2 hours ago"/>
    <s v="Professionals - DARWIN CITY"/>
    <x v="0"/>
    <s v=""/>
    <n v="139468611"/>
    <s v="44 Woods Street"/>
    <x v="0"/>
    <s v="NT"/>
    <s v="0800"/>
    <n v="889418289"/>
    <x v="0"/>
    <n v="2"/>
    <n v="1"/>
    <n v="1"/>
    <d v="2022-05-27T15:54:05"/>
  </r>
  <r>
    <n v="1351178"/>
    <s v="DARWIN"/>
    <s v="NT 0801"/>
    <x v="0"/>
    <s v=""/>
    <s v=""/>
    <s v=""/>
    <s v="4 hours ago"/>
    <s v="Real Estate Central Projects - Darwin"/>
    <x v="72"/>
    <s v="Bidding from $550,000 "/>
    <n v="139466727"/>
    <s v="385 Pioneer Drive"/>
    <x v="6"/>
    <s v="NT"/>
    <s v="0836"/>
    <n v="889433000"/>
    <x v="0"/>
    <n v="3"/>
    <n v="2"/>
    <n v="6"/>
    <d v="2022-05-27T15:54:05"/>
  </r>
  <r>
    <n v="1351179"/>
    <s v="DARWIN"/>
    <s v="NT 0801"/>
    <x v="0"/>
    <s v=""/>
    <s v="1,010"/>
    <s v="1,010"/>
    <s v="5 hours ago"/>
    <s v="First National Real Estate O'Donoghues - Darwin"/>
    <x v="10"/>
    <s v="AUCTION "/>
    <n v="139465599"/>
    <s v="15 Frangipanni Street"/>
    <x v="7"/>
    <s v="NT"/>
    <s v="0810"/>
    <n v="889428942"/>
    <x v="0"/>
    <n v="4"/>
    <n v="4"/>
    <n v="2"/>
    <d v="2022-05-27T15:54:05"/>
  </r>
  <r>
    <n v="1351180"/>
    <s v="DARWIN"/>
    <s v="NT 0801"/>
    <x v="5"/>
    <s v=""/>
    <s v=""/>
    <s v=""/>
    <s v="6 hours ago"/>
    <s v="Habitat Real Estate - THE GARDENS"/>
    <x v="114"/>
    <s v="Offers over $1,200,000 "/>
    <n v="139464955"/>
    <s v="1-4/17 Oliver Street"/>
    <x v="8"/>
    <s v="NT"/>
    <s v="0810"/>
    <n v="889810080"/>
    <x v="0"/>
    <n v="8"/>
    <n v="4"/>
    <n v="4"/>
    <d v="2022-05-27T15:54:05"/>
  </r>
  <r>
    <n v="1351181"/>
    <s v="DARWIN"/>
    <s v="NT 0801"/>
    <x v="0"/>
    <s v=""/>
    <n v="830"/>
    <n v="830"/>
    <s v="7 hours ago"/>
    <s v="Freedom Property - Australia"/>
    <x v="10"/>
    <s v="FOR SALE "/>
    <n v="139464487"/>
    <s v="28 James Circuit"/>
    <x v="9"/>
    <s v="NT"/>
    <s v="0830"/>
    <n v="739998324"/>
    <x v="0"/>
    <n v="3"/>
    <n v="1"/>
    <n v="1"/>
    <d v="2022-05-27T15:54:05"/>
  </r>
  <r>
    <n v="1351182"/>
    <s v="DARWIN"/>
    <s v="NT 0801"/>
    <x v="0"/>
    <s v=""/>
    <n v="823"/>
    <n v="823"/>
    <s v="7 hours ago"/>
    <s v="For Sale By Owner                                                                                   "/>
    <x v="28"/>
    <s v=""/>
    <n v="139464255"/>
    <s v="76 Driver Avenue"/>
    <x v="10"/>
    <s v="NT"/>
    <s v="0830"/>
    <n v="1300114970"/>
    <x v="3"/>
    <n v="3"/>
    <n v="1"/>
    <n v="3"/>
    <d v="2022-05-27T15:54:05"/>
  </r>
  <r>
    <n v="1351183"/>
    <s v="DARWIN"/>
    <s v="NT 0801"/>
    <x v="1"/>
    <n v="171"/>
    <s v=""/>
    <n v="171"/>
    <s v="7 hours ago"/>
    <s v="Nick Mousellis Real Estate - Eview Group Member"/>
    <x v="1"/>
    <s v="Offers Over $320,000 "/>
    <n v="139463755"/>
    <s v="14/14 Dashwood Place"/>
    <x v="0"/>
    <s v="NT"/>
    <s v="0800"/>
    <n v="411724000"/>
    <x v="0"/>
    <n v="3"/>
    <n v="2"/>
    <n v="2"/>
    <d v="2022-05-27T15:54:05"/>
  </r>
  <r>
    <n v="1351184"/>
    <s v="DARWIN"/>
    <s v="NT 0801"/>
    <x v="6"/>
    <s v=""/>
    <s v=""/>
    <s v=""/>
    <s v="9 hours ago"/>
    <s v="HERON PROPERTY - DARWIN"/>
    <x v="115"/>
    <s v="Offers over $365,000 "/>
    <n v="139463159"/>
    <s v="1/7 Charles Street"/>
    <x v="2"/>
    <s v="NT"/>
    <s v="0820"/>
    <n v="889929980"/>
    <x v="0"/>
    <n v="2"/>
    <n v="1"/>
    <n v="1"/>
    <d v="2022-05-27T15:54:05"/>
  </r>
  <r>
    <n v="1351185"/>
    <s v="DARWIN"/>
    <s v="NT 0801"/>
    <x v="2"/>
    <s v=""/>
    <s v=""/>
    <s v=""/>
    <s v="22 hours ago"/>
    <s v="Habitat Real Estate - THE GARDENS"/>
    <x v="2"/>
    <s v=""/>
    <n v="139462495"/>
    <s v="13/86  Woods Street"/>
    <x v="0"/>
    <s v="NT"/>
    <s v="0800"/>
    <n v="889810080"/>
    <x v="0"/>
    <n v="2"/>
    <n v="1"/>
    <n v="1"/>
    <d v="2022-05-27T15:54:05"/>
  </r>
  <r>
    <n v="1351186"/>
    <s v="DARWIN"/>
    <s v="NT 0801"/>
    <x v="0"/>
    <n v="400"/>
    <n v="2"/>
    <n v="2"/>
    <s v="22 hours ago"/>
    <s v="Real Value Properties NT - Northern Territory"/>
    <x v="113"/>
    <s v="OFFERS OVER $700,000 "/>
    <n v="139462383"/>
    <s v="265 Redcliffe Road"/>
    <x v="11"/>
    <s v="NT"/>
    <s v="0836"/>
    <n v="889831888"/>
    <x v="0"/>
    <n v="5"/>
    <n v="2"/>
    <n v="10"/>
    <d v="2022-05-27T15:54:05"/>
  </r>
  <r>
    <n v="1351187"/>
    <s v="DARWIN"/>
    <s v="NT 0801"/>
    <x v="0"/>
    <n v="173.11"/>
    <n v="302"/>
    <n v="302"/>
    <s v="23 hours ago"/>
    <s v="Wealthmax Real Estate - MILLNER"/>
    <x v="36"/>
    <s v="Offers Over: $565,000 "/>
    <n v="139462063"/>
    <s v="38 Ashburner Street"/>
    <x v="4"/>
    <s v="NT"/>
    <s v="0830"/>
    <n v="889481153"/>
    <x v="0"/>
    <n v="3"/>
    <n v="2"/>
    <n v="2"/>
    <d v="2022-05-27T15:54:05"/>
  </r>
  <r>
    <n v="1351188"/>
    <s v="DARWIN"/>
    <s v="NT 0801"/>
    <x v="0"/>
    <s v=""/>
    <n v="383"/>
    <n v="383"/>
    <s v="yesterday"/>
    <s v="Knight Frank (NT) - Darwin"/>
    <x v="116"/>
    <s v=""/>
    <n v="139461923"/>
    <s v="4/3 Fairway Drive"/>
    <x v="10"/>
    <s v="NT"/>
    <s v="0830"/>
    <n v="889822500"/>
    <x v="0"/>
    <n v="3"/>
    <n v="1"/>
    <n v="3"/>
    <d v="2022-05-27T15:54:05"/>
  </r>
  <r>
    <n v="1351189"/>
    <s v="DARWIN"/>
    <s v="NT 0801"/>
    <x v="4"/>
    <s v=""/>
    <s v=""/>
    <s v=""/>
    <s v="yesterday"/>
    <s v="Real Estate Central - DARWIN CITY"/>
    <x v="85"/>
    <s v=""/>
    <n v="203333475"/>
    <s v="99 Ross Smith  Avenue"/>
    <x v="12"/>
    <s v="NT"/>
    <s v="0820"/>
    <n v="889433000"/>
    <x v="0"/>
    <m/>
    <m/>
    <m/>
    <d v="2022-05-27T15:54:05"/>
  </r>
  <r>
    <n v="1351190"/>
    <s v="DARWIN"/>
    <s v="NT 0801"/>
    <x v="0"/>
    <s v=""/>
    <s v=""/>
    <s v=""/>
    <s v="yesterday"/>
    <s v="Real Estate Central - DARWIN CITY"/>
    <x v="10"/>
    <s v="Openn Negotiation "/>
    <n v="139459495"/>
    <s v="9 Spargo Street"/>
    <x v="13"/>
    <s v="NT"/>
    <s v="0810"/>
    <n v="889433000"/>
    <x v="0"/>
    <n v="4"/>
    <n v="2"/>
    <n v="2"/>
    <d v="2022-05-27T15:54:05"/>
  </r>
  <r>
    <n v="1351191"/>
    <s v="DARWIN"/>
    <s v="NT 0801"/>
    <x v="0"/>
    <n v="287"/>
    <n v="826"/>
    <n v="826"/>
    <s v="yesterday"/>
    <s v="Real Estate Central Projects - Darwin"/>
    <x v="10"/>
    <s v="Openn Negotiation "/>
    <n v="139456399"/>
    <s v="234 Forrest Parade"/>
    <x v="14"/>
    <s v="NT"/>
    <s v="0832"/>
    <n v="889433000"/>
    <x v="0"/>
    <n v="4"/>
    <n v="2"/>
    <n v="4"/>
    <d v="2022-05-27T15:54:05"/>
  </r>
  <r>
    <n v="1351192"/>
    <s v="DARWIN"/>
    <s v="NT 0801"/>
    <x v="2"/>
    <n v="98"/>
    <s v=""/>
    <n v="98"/>
    <s v="yesterday"/>
    <s v="Eview Group - Corporate"/>
    <x v="117"/>
    <s v="OFFERS OVER $330,000 "/>
    <n v="139455515"/>
    <s v="36/7 Gsell Street"/>
    <x v="15"/>
    <s v="NT"/>
    <s v="0810"/>
    <n v="387813888"/>
    <x v="3"/>
    <n v="2"/>
    <n v="2"/>
    <n v="2"/>
    <d v="2022-05-27T15:54:05"/>
  </r>
  <r>
    <n v="1351193"/>
    <s v="DARWIN"/>
    <s v="NT 0801"/>
    <x v="0"/>
    <s v=""/>
    <n v="815"/>
    <n v="815"/>
    <s v="yesterday"/>
    <s v="Call2View Real Estate - Palmerston"/>
    <x v="118"/>
    <s v=""/>
    <n v="139455283"/>
    <s v="4 Greenshank Crescent"/>
    <x v="16"/>
    <s v="NT"/>
    <s v="0832"/>
    <n v="889328858"/>
    <x v="0"/>
    <n v="3"/>
    <n v="2"/>
    <n v="2"/>
    <d v="2022-05-27T15:54:05"/>
  </r>
  <r>
    <n v="1351194"/>
    <s v="DARWIN"/>
    <s v="NT 0801"/>
    <x v="0"/>
    <s v=""/>
    <s v=""/>
    <s v=""/>
    <s v="yesterday"/>
    <s v="Real Estate Central - DARWIN CITY"/>
    <x v="10"/>
    <s v="Openn Negotiation "/>
    <n v="139455127"/>
    <s v="32 Damabila Drive"/>
    <x v="3"/>
    <s v="NT"/>
    <s v="0810"/>
    <n v="889433000"/>
    <x v="0"/>
    <n v="4"/>
    <n v="3"/>
    <n v="4"/>
    <d v="2022-05-27T15:54:05"/>
  </r>
  <r>
    <n v="1351195"/>
    <s v="DARWIN"/>
    <s v="NT 0801"/>
    <x v="0"/>
    <s v=""/>
    <n v="801"/>
    <n v="801"/>
    <s v="yesterday"/>
    <s v="Absolute Real Estate NT - Darwin"/>
    <x v="83"/>
    <s v="$460,000 + "/>
    <n v="139454871"/>
    <s v="4 Bloodwood Circuit"/>
    <x v="17"/>
    <s v="NT"/>
    <s v="0812"/>
    <n v="889306600"/>
    <x v="0"/>
    <n v="2"/>
    <n v="1"/>
    <n v="3"/>
    <d v="2022-05-27T15:54:05"/>
  </r>
  <r>
    <n v="1351196"/>
    <s v="DARWIN"/>
    <s v="NT 0801"/>
    <x v="2"/>
    <s v=""/>
    <n v="258"/>
    <n v="258"/>
    <s v="yesterday"/>
    <s v="Elders Real Estate - Palmerston"/>
    <x v="119"/>
    <s v="PRICE GUIDE $290,000 "/>
    <n v="139454387"/>
    <s v="1/75 Hutchison Terrace"/>
    <x v="16"/>
    <s v="NT"/>
    <s v="0832"/>
    <n v="889315000"/>
    <x v="0"/>
    <n v="2"/>
    <n v="1"/>
    <n v="2"/>
    <d v="2022-05-27T15:54:05"/>
  </r>
  <r>
    <n v="1351197"/>
    <s v="DARWIN"/>
    <s v="NT 0801"/>
    <x v="0"/>
    <s v=""/>
    <n v="2.4"/>
    <n v="2.4"/>
    <s v="yesterday"/>
    <s v="Call2View Real Estate - Palmerston"/>
    <x v="56"/>
    <s v=""/>
    <n v="139453903"/>
    <s v="26 May Court"/>
    <x v="11"/>
    <s v="NT"/>
    <s v="0836"/>
    <n v="889328858"/>
    <x v="0"/>
    <n v="2"/>
    <n v="1"/>
    <n v="2"/>
    <d v="2022-05-27T15:54:05"/>
  </r>
  <r>
    <n v="1351198"/>
    <s v="DARWIN"/>
    <s v="NT 0801"/>
    <x v="2"/>
    <s v=""/>
    <n v="458"/>
    <n v="458"/>
    <s v="yesterday"/>
    <s v="Real Estate Central - DARWIN CITY"/>
    <x v="10"/>
    <s v="Openn Negotiation "/>
    <n v="139453115"/>
    <s v="3/29 Easther Crescent"/>
    <x v="18"/>
    <s v="NT"/>
    <s v="0810"/>
    <n v="889433000"/>
    <x v="0"/>
    <n v="2"/>
    <n v="1"/>
    <n v="1"/>
    <d v="2022-05-27T15:54:05"/>
  </r>
  <r>
    <n v="1351199"/>
    <s v="DARWIN"/>
    <s v="NT 0801"/>
    <x v="0"/>
    <s v=""/>
    <n v="797"/>
    <n v="797"/>
    <s v="yesterday"/>
    <s v="Elders Real Estate - Darwin"/>
    <x v="120"/>
    <s v="PRICE GUIDE $570,000 "/>
    <n v="139452127"/>
    <s v="8 Seabright Crescent"/>
    <x v="19"/>
    <s v="NT"/>
    <s v="0810"/>
    <n v="889460500"/>
    <x v="0"/>
    <n v="4"/>
    <n v="2"/>
    <n v="2"/>
    <d v="2022-05-27T15:54:05"/>
  </r>
  <r>
    <n v="1351200"/>
    <s v="DARWIN"/>
    <s v="NT 0801"/>
    <x v="0"/>
    <s v=""/>
    <s v=""/>
    <s v=""/>
    <s v="yesterday"/>
    <s v="Ray White - NIGHTCLIFF"/>
    <x v="3"/>
    <s v=""/>
    <n v="139451679"/>
    <s v="1309/43B Knuckey Street"/>
    <x v="0"/>
    <s v="NT"/>
    <s v="0800"/>
    <n v="889822403"/>
    <x v="0"/>
    <n v="1"/>
    <n v="1"/>
    <n v="0"/>
    <d v="2022-05-27T15:54:05"/>
  </r>
  <r>
    <n v="1351201"/>
    <s v="DARWIN"/>
    <s v="NT 0801"/>
    <x v="0"/>
    <s v=""/>
    <n v="450"/>
    <n v="450"/>
    <s v="yesterday"/>
    <s v="Kalo Real Estate - Darwin"/>
    <x v="121"/>
    <s v=""/>
    <n v="139376355"/>
    <s v="9 Terry Drive"/>
    <x v="20"/>
    <s v="NT"/>
    <s v="0832"/>
    <n v="889453340"/>
    <x v="0"/>
    <n v="4"/>
    <n v="2"/>
    <n v="2"/>
    <d v="2022-05-27T15:54:05"/>
  </r>
  <r>
    <n v="1351202"/>
    <s v="DARWIN"/>
    <s v="NT 0801"/>
    <x v="2"/>
    <n v="201"/>
    <s v=""/>
    <n v="201"/>
    <s v="yesterday"/>
    <s v="Carol Need Real Estate - Fannie Bay"/>
    <x v="4"/>
    <s v=""/>
    <n v="139433803"/>
    <s v="3/10 McLachlan Street"/>
    <x v="0"/>
    <s v="NT"/>
    <s v="0800"/>
    <n v="418885966"/>
    <x v="0"/>
    <n v="3"/>
    <n v="2"/>
    <n v="2"/>
    <d v="2022-05-27T15:54:05"/>
  </r>
  <r>
    <n v="1351203"/>
    <s v="DARWIN"/>
    <s v="NT 0801"/>
    <x v="6"/>
    <s v=""/>
    <s v=""/>
    <s v=""/>
    <s v="yesterday"/>
    <s v="Renee's Realty NT - DURACK"/>
    <x v="10"/>
    <s v="Contact Agent "/>
    <n v="139450615"/>
    <s v="1/6 Colley Court"/>
    <x v="21"/>
    <s v="NT"/>
    <s v="0830"/>
    <n v="417718149"/>
    <x v="0"/>
    <n v="3"/>
    <n v="1"/>
    <n v="3"/>
    <d v="2022-05-27T15:54:05"/>
  </r>
  <r>
    <n v="1351204"/>
    <s v="DARWIN"/>
    <s v="NT 0801"/>
    <x v="0"/>
    <n v="241"/>
    <n v="508"/>
    <n v="508"/>
    <s v="2 days ago"/>
    <s v="Core Realty NT - RAPID CREEK"/>
    <x v="122"/>
    <s v=""/>
    <n v="139450159"/>
    <s v="7 Thomson Street"/>
    <x v="4"/>
    <s v="NT"/>
    <s v="0830"/>
    <n v="450473710"/>
    <x v="0"/>
    <n v="4"/>
    <n v="2"/>
    <n v="2"/>
    <d v="2022-05-27T15:54:05"/>
  </r>
  <r>
    <n v="1351205"/>
    <s v="DARWIN"/>
    <s v="NT 0801"/>
    <x v="0"/>
    <s v=""/>
    <s v=""/>
    <s v=""/>
    <s v="2 days ago"/>
    <s v="Real Estate Central - DARWIN CITY"/>
    <x v="37"/>
    <s v="Offers Over $399,000 "/>
    <n v="139450007"/>
    <s v="16 Betelgeuse Court"/>
    <x v="9"/>
    <s v="NT"/>
    <s v="0830"/>
    <n v="889433000"/>
    <x v="0"/>
    <n v="4"/>
    <n v="1"/>
    <n v="2"/>
    <d v="2022-05-27T15:54:05"/>
  </r>
  <r>
    <n v="1351206"/>
    <s v="DARWIN"/>
    <s v="NT 0801"/>
    <x v="0"/>
    <s v=""/>
    <s v=""/>
    <s v=""/>
    <s v="2 days ago"/>
    <s v="Real Estate Central - DARWIN CITY"/>
    <x v="10"/>
    <s v="Auction "/>
    <n v="139449947"/>
    <s v="1 Merry Place"/>
    <x v="8"/>
    <s v="NT"/>
    <s v="0810"/>
    <n v="889433000"/>
    <x v="0"/>
    <n v="3"/>
    <n v="2"/>
    <n v="3"/>
    <d v="2022-05-27T15:54:05"/>
  </r>
  <r>
    <n v="1351207"/>
    <s v="DARWIN"/>
    <s v="NT 0801"/>
    <x v="0"/>
    <s v=""/>
    <n v="880"/>
    <n v="880"/>
    <s v="2 days ago"/>
    <s v="Call2View Real Estate - Palmerston"/>
    <x v="13"/>
    <s v=""/>
    <n v="139449919"/>
    <s v="5 Bramble Court"/>
    <x v="1"/>
    <s v="NT"/>
    <s v="0812"/>
    <n v="889328858"/>
    <x v="0"/>
    <n v="3"/>
    <n v="1"/>
    <n v="2"/>
    <d v="2022-05-27T15:54:05"/>
  </r>
  <r>
    <n v="1351208"/>
    <s v="DARWIN"/>
    <s v="NT 0801"/>
    <x v="0"/>
    <s v=""/>
    <n v="821"/>
    <n v="821"/>
    <s v="2 days ago"/>
    <s v="Elders Real Estate - Darwin"/>
    <x v="10"/>
    <s v="FASTRAK "/>
    <n v="139449567"/>
    <s v="56 Castlereagh Drive"/>
    <x v="1"/>
    <s v="NT"/>
    <s v="0812"/>
    <n v="889460500"/>
    <x v="0"/>
    <n v="4"/>
    <n v="3"/>
    <n v="2"/>
    <d v="2022-05-27T15:54:05"/>
  </r>
  <r>
    <n v="1351209"/>
    <s v="DARWIN"/>
    <s v="NT 0801"/>
    <x v="1"/>
    <s v=""/>
    <s v=""/>
    <s v=""/>
    <s v="2 days ago"/>
    <s v="Real Estate Central - DARWIN CITY"/>
    <x v="123"/>
    <s v=""/>
    <n v="139449483"/>
    <s v="3/14 Salonika Street"/>
    <x v="22"/>
    <s v="NT"/>
    <s v="0820"/>
    <n v="889433000"/>
    <x v="0"/>
    <n v="3"/>
    <n v="2"/>
    <n v="3"/>
    <d v="2022-05-27T15:54:05"/>
  </r>
  <r>
    <n v="1351210"/>
    <s v="DARWIN"/>
    <s v="NT 0801"/>
    <x v="1"/>
    <n v="135"/>
    <s v=""/>
    <n v="135"/>
    <s v="Under offer"/>
    <s v="Nicole Wheeler@realty - LARRAKEYAH"/>
    <x v="78"/>
    <s v=""/>
    <n v="139446743"/>
    <s v="3/24 Sergison Circuit"/>
    <x v="8"/>
    <s v="NT"/>
    <s v="0810"/>
    <n v="417508800"/>
    <x v="3"/>
    <n v="2"/>
    <n v="2"/>
    <n v="2"/>
    <d v="2022-05-27T15:54:05"/>
  </r>
  <r>
    <n v="1351211"/>
    <s v="DARWIN"/>
    <s v="NT 0801"/>
    <x v="0"/>
    <n v="307"/>
    <n v="911"/>
    <n v="911"/>
    <s v="2 days ago"/>
    <s v="Ray White - Darwin"/>
    <x v="10"/>
    <s v="Auction "/>
    <n v="139445751"/>
    <s v="4 Martin Crescent"/>
    <x v="18"/>
    <s v="NT"/>
    <s v="0810"/>
    <n v="408108698"/>
    <x v="0"/>
    <n v="4"/>
    <n v="3"/>
    <n v="5"/>
    <d v="2022-05-27T15:54:05"/>
  </r>
  <r>
    <n v="1351212"/>
    <s v="DARWIN"/>
    <s v="NT 0801"/>
    <x v="0"/>
    <n v="130"/>
    <n v="217"/>
    <n v="217"/>
    <s v="2 days ago"/>
    <s v="Ray White - Darwin"/>
    <x v="10"/>
    <s v="Auction "/>
    <n v="139445503"/>
    <s v="304/29 Duke Street"/>
    <x v="2"/>
    <s v="NT"/>
    <s v="0820"/>
    <n v="408108698"/>
    <x v="0"/>
    <n v="2"/>
    <n v="2"/>
    <n v="2"/>
    <d v="2022-05-27T15:54:05"/>
  </r>
  <r>
    <n v="1351213"/>
    <s v="DARWIN"/>
    <s v="NT 0801"/>
    <x v="2"/>
    <s v=""/>
    <n v="103"/>
    <n v="103"/>
    <s v="2 days ago"/>
    <s v="Ray White Bayside - FANNIE BAY"/>
    <x v="24"/>
    <s v=""/>
    <n v="139444759"/>
    <s v="44/25 Fairweather Crescent"/>
    <x v="23"/>
    <s v="NT"/>
    <s v="0839"/>
    <n v="889867131"/>
    <x v="0"/>
    <n v="1"/>
    <n v="1"/>
    <n v="2"/>
    <d v="2022-05-27T15:54:05"/>
  </r>
  <r>
    <n v="1351214"/>
    <s v="DARWIN"/>
    <s v="NT 0801"/>
    <x v="0"/>
    <s v=""/>
    <s v=""/>
    <s v=""/>
    <s v="2 days ago"/>
    <s v="Real Estate Central - DARWIN CITY"/>
    <x v="10"/>
    <s v="Openn Negotiation "/>
    <n v="139444671"/>
    <s v="27 Allwright Street"/>
    <x v="15"/>
    <s v="NT"/>
    <s v="0810"/>
    <n v="889433000"/>
    <x v="0"/>
    <n v="5"/>
    <n v="2"/>
    <n v="6"/>
    <d v="2022-05-27T15:54:05"/>
  </r>
  <r>
    <n v="1351215"/>
    <s v="DARWIN"/>
    <s v="NT 0801"/>
    <x v="0"/>
    <n v="230"/>
    <n v="800"/>
    <n v="800"/>
    <s v="2 days ago"/>
    <s v="For Sale By Owner                                                                                   "/>
    <x v="42"/>
    <s v="Offers over $800,000 "/>
    <n v="139442919"/>
    <s v="33 Karama Crescent"/>
    <x v="17"/>
    <s v="NT"/>
    <s v="0812"/>
    <n v="1300114970"/>
    <x v="3"/>
    <n v="5"/>
    <n v="3"/>
    <n v="2"/>
    <d v="2022-05-27T15:54:05"/>
  </r>
  <r>
    <n v="1351216"/>
    <s v="DARWIN"/>
    <s v="NT 0801"/>
    <x v="0"/>
    <s v=""/>
    <n v="996"/>
    <n v="996"/>
    <s v="2 days ago"/>
    <s v="Core Realty NT - RAPID CREEK"/>
    <x v="124"/>
    <s v=""/>
    <n v="139442843"/>
    <s v="9 Sunningdale Court"/>
    <x v="24"/>
    <s v="NT"/>
    <s v="0812"/>
    <n v="450473710"/>
    <x v="0"/>
    <n v="4"/>
    <n v="2"/>
    <n v="2"/>
    <d v="2022-05-27T15:54:05"/>
  </r>
  <r>
    <n v="1351217"/>
    <s v="DARWIN"/>
    <s v="NT 0801"/>
    <x v="0"/>
    <s v=""/>
    <n v="343"/>
    <n v="343"/>
    <s v="2 days ago"/>
    <s v="Elders Real Estate - Darwin"/>
    <x v="10"/>
    <s v="FASTRAK "/>
    <n v="139442423"/>
    <s v="8 Spillett Street"/>
    <x v="4"/>
    <s v="NT"/>
    <s v="0830"/>
    <n v="889460500"/>
    <x v="0"/>
    <n v="4"/>
    <n v="2"/>
    <n v="2"/>
    <d v="2022-05-27T15:54:05"/>
  </r>
  <r>
    <n v="1351218"/>
    <s v="DARWIN"/>
    <s v="NT 0801"/>
    <x v="0"/>
    <n v="268"/>
    <n v="490"/>
    <n v="490"/>
    <s v="2 days ago"/>
    <s v="Elders Real Estate - Palmerston"/>
    <x v="125"/>
    <s v="PRICE GUIDE $540,000 "/>
    <n v="139439127"/>
    <s v="19 Peckham Court"/>
    <x v="20"/>
    <s v="NT"/>
    <s v="0832"/>
    <n v="889315000"/>
    <x v="0"/>
    <n v="3"/>
    <n v="2"/>
    <n v="3"/>
    <d v="2022-05-27T15:54:05"/>
  </r>
  <r>
    <n v="1351219"/>
    <s v="DARWIN"/>
    <s v="NT 0801"/>
    <x v="1"/>
    <n v="218"/>
    <s v=""/>
    <n v="218"/>
    <s v="2 days ago"/>
    <s v="iProperty NT - Darwin"/>
    <x v="5"/>
    <s v=""/>
    <n v="139434039"/>
    <s v="1832/27 Woods  Street"/>
    <x v="0"/>
    <s v="NT"/>
    <s v="0800"/>
    <n v="404877261"/>
    <x v="0"/>
    <n v="3"/>
    <n v="2"/>
    <n v="2"/>
    <d v="2022-05-27T15:54:05"/>
  </r>
  <r>
    <n v="1351220"/>
    <s v="DARWIN"/>
    <s v="NT 0801"/>
    <x v="0"/>
    <s v=""/>
    <s v=""/>
    <s v=""/>
    <s v="2 days ago"/>
    <s v="Real Estate Central - DARWIN CITY"/>
    <x v="37"/>
    <s v="Offers Over $399,000 Considered "/>
    <n v="139433323"/>
    <s v="23 Masson Court"/>
    <x v="16"/>
    <s v="NT"/>
    <s v="0832"/>
    <n v="889433000"/>
    <x v="0"/>
    <n v="3"/>
    <n v="1"/>
    <n v="2"/>
    <d v="2022-05-27T15:54:05"/>
  </r>
  <r>
    <n v="1351221"/>
    <s v="DARWIN"/>
    <s v="NT 0801"/>
    <x v="2"/>
    <s v=""/>
    <s v=""/>
    <s v=""/>
    <s v="2 days ago"/>
    <s v="Nicole Wheeler@realty - LARRAKEYAH"/>
    <x v="6"/>
    <s v=""/>
    <n v="139433055"/>
    <s v="10/99 Gardens Road"/>
    <x v="0"/>
    <s v="NT"/>
    <s v="0800"/>
    <n v="417508800"/>
    <x v="0"/>
    <n v="3"/>
    <n v="2"/>
    <n v="2"/>
    <d v="2022-05-27T15:54:05"/>
  </r>
  <r>
    <n v="1351222"/>
    <s v="DARWIN"/>
    <s v="NT 0801"/>
    <x v="0"/>
    <n v="240"/>
    <n v="873"/>
    <n v="873"/>
    <s v="2 days ago"/>
    <s v="Call2View Real Estate - Palmerston"/>
    <x v="25"/>
    <s v=""/>
    <n v="139432899"/>
    <s v="29 Applegum Drive"/>
    <x v="17"/>
    <s v="NT"/>
    <s v="0812"/>
    <n v="889328858"/>
    <x v="0"/>
    <n v="4"/>
    <n v="2"/>
    <n v="4"/>
    <d v="2022-05-27T15:54:05"/>
  </r>
  <r>
    <n v="1351223"/>
    <s v="DARWIN"/>
    <s v="NT 0801"/>
    <x v="0"/>
    <s v=""/>
    <s v=""/>
    <s v=""/>
    <s v="2 days ago"/>
    <s v="Real Estate Central - DARWIN CITY"/>
    <x v="10"/>
    <s v="Openn Negotiation "/>
    <n v="139432479"/>
    <s v="19 Coleman Street"/>
    <x v="13"/>
    <s v="NT"/>
    <s v="0810"/>
    <n v="889433000"/>
    <x v="0"/>
    <n v="5"/>
    <n v="3"/>
    <n v="2"/>
    <d v="2022-05-27T15:54:05"/>
  </r>
  <r>
    <n v="1351224"/>
    <s v="DARWIN"/>
    <s v="NT 0801"/>
    <x v="0"/>
    <n v="180"/>
    <n v="819"/>
    <n v="819"/>
    <s v="3 days ago"/>
    <s v="Real Value Properties NT - Northern Territory"/>
    <x v="85"/>
    <s v="OFFERS OVER $370,000 "/>
    <n v="139430295"/>
    <s v="14 Port Mar Street"/>
    <x v="21"/>
    <s v="NT"/>
    <s v="0830"/>
    <n v="889831888"/>
    <x v="0"/>
    <n v="3"/>
    <n v="1"/>
    <n v="4"/>
    <d v="2022-05-27T15:54:05"/>
  </r>
  <r>
    <n v="1351225"/>
    <s v="DARWIN"/>
    <s v="NT 0801"/>
    <x v="0"/>
    <n v="187"/>
    <n v="883"/>
    <n v="883"/>
    <s v="3 days ago"/>
    <s v="Nick Mousellis Real Estate - Eview Group Member"/>
    <x v="18"/>
    <s v="Offers Over $500,000 - Offers by 6.30pm 22/6/22 "/>
    <n v="139429791"/>
    <s v="11 Exmouth Court"/>
    <x v="1"/>
    <s v="NT"/>
    <s v="0812"/>
    <n v="411724000"/>
    <x v="0"/>
    <n v="4"/>
    <n v="2"/>
    <n v="5"/>
    <d v="2022-05-27T15:54:05"/>
  </r>
  <r>
    <n v="1351226"/>
    <s v="DARWIN"/>
    <s v="NT 0801"/>
    <x v="2"/>
    <s v=""/>
    <n v="256"/>
    <n v="256"/>
    <s v="3 days ago"/>
    <s v="Renee's Realty NT - DURACK"/>
    <x v="48"/>
    <s v=""/>
    <n v="139429603"/>
    <s v="1/9 Pollux Court"/>
    <x v="9"/>
    <s v="NT"/>
    <s v="0830"/>
    <n v="417718149"/>
    <x v="0"/>
    <n v="2"/>
    <n v="1"/>
    <n v="2"/>
    <d v="2022-05-27T15:54:05"/>
  </r>
  <r>
    <n v="1351227"/>
    <s v="DARWIN"/>
    <s v="NT 0801"/>
    <x v="2"/>
    <s v=""/>
    <s v=""/>
    <s v=""/>
    <s v="3 days ago"/>
    <s v="@realty - National Head Office Australia"/>
    <x v="33"/>
    <s v="OVER $450,000 "/>
    <n v="139428983"/>
    <s v="7/13 Somerville Gardens"/>
    <x v="22"/>
    <s v="NT"/>
    <s v="0820"/>
    <n v="1300299377"/>
    <x v="3"/>
    <n v="2"/>
    <n v="2"/>
    <n v="2"/>
    <d v="2022-05-27T15:54:05"/>
  </r>
  <r>
    <n v="1351228"/>
    <s v="DARWIN"/>
    <s v="NT 0801"/>
    <x v="1"/>
    <n v="135"/>
    <n v="1"/>
    <n v="135"/>
    <s v="3 days ago"/>
    <s v="@realty - National Head Office Australia"/>
    <x v="78"/>
    <s v=""/>
    <n v="139428911"/>
    <s v="7/24 Sergison Circuit"/>
    <x v="8"/>
    <s v="NT"/>
    <s v="0810"/>
    <n v="1300299377"/>
    <x v="3"/>
    <n v="2"/>
    <n v="2"/>
    <n v="2"/>
    <d v="2022-05-27T15:54:05"/>
  </r>
  <r>
    <n v="1351229"/>
    <s v="DARWIN"/>
    <s v="NT 0801"/>
    <x v="2"/>
    <n v="153"/>
    <s v=""/>
    <n v="153"/>
    <s v="3 days ago"/>
    <s v="Raine &amp; Horne - Darwin"/>
    <x v="33"/>
    <s v="Offers over $450,000 "/>
    <n v="139428271"/>
    <s v="12/4 Bishop Street"/>
    <x v="25"/>
    <s v="NT"/>
    <s v="0820"/>
    <n v="889418941"/>
    <x v="0"/>
    <n v="2"/>
    <n v="2"/>
    <n v="2"/>
    <d v="2022-05-27T15:54:05"/>
  </r>
  <r>
    <n v="1351230"/>
    <s v="DARWIN"/>
    <s v="NT 0801"/>
    <x v="2"/>
    <s v=""/>
    <s v=""/>
    <s v=""/>
    <s v="3 days ago"/>
    <s v="Ray White City (NT) -    "/>
    <x v="62"/>
    <s v="Offers Over $470,000 "/>
    <n v="139427595"/>
    <s v="1/11 Brewery Place"/>
    <x v="25"/>
    <s v="NT"/>
    <s v="0820"/>
    <n v="889433500"/>
    <x v="0"/>
    <n v="3"/>
    <n v="2"/>
    <n v="2"/>
    <d v="2022-05-27T15:54:05"/>
  </r>
  <r>
    <n v="1351231"/>
    <s v="DARWIN"/>
    <s v="NT 0801"/>
    <x v="0"/>
    <s v=""/>
    <n v="450"/>
    <n v="450"/>
    <s v="3 days ago"/>
    <s v="Urbex - ZUCCOLI"/>
    <x v="126"/>
    <s v=""/>
    <n v="600000995"/>
    <s v="Lot 563 Moorlands 180 | Laniyuk Court"/>
    <x v="26"/>
    <s v="NT"/>
    <s v="0832"/>
    <n v="1300662746"/>
    <x v="0"/>
    <n v="4"/>
    <n v="2"/>
    <n v="2"/>
    <d v="2022-05-27T15:54:05"/>
  </r>
  <r>
    <n v="1351232"/>
    <s v="DARWIN"/>
    <s v="NT 0801"/>
    <x v="0"/>
    <s v=""/>
    <n v="450"/>
    <n v="450"/>
    <s v="NA"/>
    <s v="Urbex - ZUCCOLI"/>
    <x v="127"/>
    <s v=""/>
    <n v="600000995"/>
    <s v="Lot 563 Beryl | Laniyuk Court"/>
    <x v="26"/>
    <s v="NT"/>
    <s v="0832"/>
    <n v="1300662746"/>
    <x v="0"/>
    <n v="4"/>
    <n v="2"/>
    <n v="2"/>
    <d v="2022-05-27T15:54:05"/>
  </r>
  <r>
    <n v="1351233"/>
    <s v="DARWIN"/>
    <s v="NT 0801"/>
    <x v="0"/>
    <s v=""/>
    <n v="450"/>
    <n v="450"/>
    <s v="NA"/>
    <s v="Urbex - ZUCCOLI"/>
    <x v="128"/>
    <s v=""/>
    <n v="600000995"/>
    <s v="Lot 563 The Garnet | Laniyuk Court"/>
    <x v="26"/>
    <s v="NT"/>
    <s v="0832"/>
    <n v="1300662746"/>
    <x v="0"/>
    <n v="4"/>
    <n v="2"/>
    <n v="2"/>
    <d v="2022-05-27T15:54:05"/>
  </r>
  <r>
    <n v="1351234"/>
    <s v="DARWIN"/>
    <s v="NT 0801"/>
    <x v="4"/>
    <s v=""/>
    <n v="450"/>
    <n v="450"/>
    <s v="NA"/>
    <s v="Urbex - ZUCCOLI"/>
    <x v="129"/>
    <s v=""/>
    <n v="600000995"/>
    <s v="Lot 563 Laniyuk Court"/>
    <x v="26"/>
    <s v="NT"/>
    <s v="0832"/>
    <n v="1300662746"/>
    <x v="0"/>
    <m/>
    <m/>
    <m/>
    <d v="2022-05-27T15:54:05"/>
  </r>
  <r>
    <n v="1351235"/>
    <s v="DARWIN"/>
    <s v="NT 0801"/>
    <x v="4"/>
    <s v=""/>
    <n v="525"/>
    <n v="525"/>
    <s v="NA"/>
    <s v="Urbex - ZUCCOLI"/>
    <x v="130"/>
    <s v=""/>
    <n v="600000995"/>
    <s v="Lot 556 Scobie Court"/>
    <x v="26"/>
    <s v="NT"/>
    <s v="0832"/>
    <n v="1300662746"/>
    <x v="0"/>
    <m/>
    <m/>
    <m/>
    <d v="2022-05-27T15:54:05"/>
  </r>
  <r>
    <n v="1351236"/>
    <s v="DARWIN"/>
    <s v="NT 0801"/>
    <x v="0"/>
    <s v=""/>
    <s v=""/>
    <s v=""/>
    <s v="3 days ago"/>
    <s v="Real Estate Central - DARWIN CITY"/>
    <x v="131"/>
    <s v=""/>
    <n v="139425115"/>
    <s v="24 Parmentier Place"/>
    <x v="21"/>
    <s v="NT"/>
    <s v="0830"/>
    <n v="889433000"/>
    <x v="0"/>
    <n v="3"/>
    <n v="1"/>
    <n v="1"/>
    <d v="2022-05-27T15:54:05"/>
  </r>
  <r>
    <n v="1351237"/>
    <s v="DARWIN"/>
    <s v="NT 0801"/>
    <x v="1"/>
    <s v=""/>
    <s v=""/>
    <s v=""/>
    <s v="3 days ago"/>
    <s v="Cate Killiner Real Estate - Woolner"/>
    <x v="48"/>
    <s v=""/>
    <n v="139424179"/>
    <s v="5/77 Aralia Street"/>
    <x v="8"/>
    <s v="NT"/>
    <s v="0810"/>
    <n v="889422283"/>
    <x v="3"/>
    <n v="2"/>
    <n v="1"/>
    <n v="1"/>
    <d v="2022-05-27T15:54:05"/>
  </r>
  <r>
    <n v="1351238"/>
    <s v="DARWIN"/>
    <s v="NT 0801"/>
    <x v="0"/>
    <n v="317"/>
    <n v="676"/>
    <n v="676"/>
    <s v="3 days ago"/>
    <s v="Call2View Real Estate - Palmerston"/>
    <x v="132"/>
    <s v=""/>
    <n v="139423359"/>
    <s v="46 Deane Crescent"/>
    <x v="27"/>
    <s v="NT"/>
    <s v="0832"/>
    <n v="889328858"/>
    <x v="0"/>
    <n v="5"/>
    <n v="3"/>
    <n v="3"/>
    <d v="2022-05-27T15:54:05"/>
  </r>
  <r>
    <n v="1351239"/>
    <s v="DARWIN"/>
    <s v="NT 0801"/>
    <x v="2"/>
    <s v=""/>
    <s v=""/>
    <s v=""/>
    <s v="3 days ago"/>
    <s v="Real Estate Central - DARWIN CITY"/>
    <x v="33"/>
    <s v=""/>
    <n v="139421739"/>
    <s v="345/12 Salonika Street"/>
    <x v="22"/>
    <s v="NT"/>
    <s v="0820"/>
    <n v="889433000"/>
    <x v="0"/>
    <n v="2"/>
    <n v="2"/>
    <n v="1"/>
    <d v="2022-05-27T15:54:05"/>
  </r>
  <r>
    <n v="1351240"/>
    <s v="DARWIN"/>
    <s v="NT 0801"/>
    <x v="1"/>
    <s v=""/>
    <s v=""/>
    <s v=""/>
    <s v="3 days ago"/>
    <s v="For Sale By Owner                                                                                   "/>
    <x v="131"/>
    <s v=""/>
    <n v="139420119"/>
    <s v="6/7 Manila Place"/>
    <x v="25"/>
    <s v="NT"/>
    <s v="0820"/>
    <n v="1300114970"/>
    <x v="3"/>
    <n v="2"/>
    <n v="2"/>
    <n v="2"/>
    <d v="2022-05-27T15:54:05"/>
  </r>
  <r>
    <n v="1351241"/>
    <s v="DARWIN"/>
    <s v="NT 0801"/>
    <x v="2"/>
    <s v=""/>
    <n v="105"/>
    <n v="105"/>
    <s v="4 days ago"/>
    <s v="Property Shop - Darwin"/>
    <x v="7"/>
    <s v=""/>
    <n v="139419411"/>
    <s v="10/94 Woods Street"/>
    <x v="0"/>
    <s v="NT"/>
    <s v="0800"/>
    <n v="889815000"/>
    <x v="0"/>
    <n v="2"/>
    <n v="1"/>
    <n v="1"/>
    <d v="2022-05-27T15:54:05"/>
  </r>
  <r>
    <n v="1351242"/>
    <s v="DARWIN"/>
    <s v="NT 0801"/>
    <x v="0"/>
    <s v=""/>
    <n v="963"/>
    <n v="963"/>
    <s v="4 days ago"/>
    <s v="Ray White City (NT) -    "/>
    <x v="60"/>
    <s v=""/>
    <n v="139418419"/>
    <s v="81 Rapid Creek Road"/>
    <x v="8"/>
    <s v="NT"/>
    <s v="0810"/>
    <n v="889433500"/>
    <x v="0"/>
    <n v="3"/>
    <n v="1"/>
    <n v="2"/>
    <d v="2022-05-27T15:54:05"/>
  </r>
  <r>
    <n v="1351243"/>
    <s v="DARWIN"/>
    <s v="NT 0801"/>
    <x v="0"/>
    <s v=""/>
    <n v="817"/>
    <n v="817"/>
    <s v="4 days ago"/>
    <s v="Core Realty NT - RAPID CREEK"/>
    <x v="49"/>
    <s v=""/>
    <n v="139417975"/>
    <s v="64 Union Terrace"/>
    <x v="28"/>
    <s v="NT"/>
    <s v="0812"/>
    <n v="450473710"/>
    <x v="0"/>
    <n v="3"/>
    <n v="1"/>
    <n v="2"/>
    <d v="2022-05-27T15:54:05"/>
  </r>
  <r>
    <n v="1351244"/>
    <s v="DARWIN"/>
    <s v="NT 0801"/>
    <x v="1"/>
    <s v=""/>
    <s v=""/>
    <s v=""/>
    <s v="4 days ago"/>
    <s v="North Property NT - STUART PARK"/>
    <x v="27"/>
    <s v=""/>
    <n v="139417559"/>
    <s v="442/12 Salonika Avenue"/>
    <x v="22"/>
    <s v="NT"/>
    <s v="0820"/>
    <n v="889811088"/>
    <x v="0"/>
    <n v="1"/>
    <n v="1"/>
    <n v="2"/>
    <d v="2022-05-27T15:54:05"/>
  </r>
  <r>
    <n v="1351245"/>
    <s v="DARWIN"/>
    <s v="NT 0801"/>
    <x v="2"/>
    <s v=""/>
    <s v=""/>
    <s v=""/>
    <s v="4 days ago"/>
    <s v="Real Estate NT by George Pikos - FANNIE BAY"/>
    <x v="133"/>
    <s v="Offers under $340,000 "/>
    <n v="139415863"/>
    <s v="6/25 Yirra Cres"/>
    <x v="27"/>
    <s v="NT"/>
    <s v="0832"/>
    <n v="889419959"/>
    <x v="0"/>
    <n v="2"/>
    <n v="2"/>
    <n v="2"/>
    <d v="2022-05-27T15:54:05"/>
  </r>
  <r>
    <n v="1351246"/>
    <s v="DARWIN"/>
    <s v="NT 0801"/>
    <x v="0"/>
    <s v=""/>
    <s v=""/>
    <s v=""/>
    <s v="4 days ago"/>
    <s v="Real Estate Central - DARWIN CITY"/>
    <x v="10"/>
    <s v="Openn Negotiation "/>
    <n v="139414379"/>
    <s v="11 Notley Place"/>
    <x v="22"/>
    <s v="NT"/>
    <s v="0820"/>
    <n v="889433000"/>
    <x v="0"/>
    <n v="5"/>
    <n v="3"/>
    <n v="4"/>
    <d v="2022-05-27T15:54:05"/>
  </r>
  <r>
    <n v="1351247"/>
    <s v="DARWIN"/>
    <s v="NT 0801"/>
    <x v="2"/>
    <s v=""/>
    <n v="345"/>
    <n v="345"/>
    <s v="4 days ago"/>
    <s v="Ray White - NIGHTCLIFF"/>
    <x v="28"/>
    <s v=""/>
    <n v="139413087"/>
    <s v="3/35 Eden Street"/>
    <x v="2"/>
    <s v="NT"/>
    <s v="0820"/>
    <n v="889822403"/>
    <x v="0"/>
    <n v="2"/>
    <n v="1"/>
    <n v="2"/>
    <d v="2022-05-27T15:54:05"/>
  </r>
  <r>
    <n v="1351248"/>
    <s v="DARWIN"/>
    <s v="NT 0801"/>
    <x v="0"/>
    <n v="330"/>
    <n v="2"/>
    <n v="2"/>
    <s v="4 days ago"/>
    <s v="Piening Property Sales - COOLALINGA"/>
    <x v="32"/>
    <s v=""/>
    <n v="139412583"/>
    <s v="458 Lowther Road"/>
    <x v="29"/>
    <s v="NT"/>
    <s v="0834"/>
    <n v="429826650"/>
    <x v="0"/>
    <n v="4"/>
    <n v="2"/>
    <n v="4"/>
    <d v="2022-05-27T15:54:05"/>
  </r>
  <r>
    <n v="1351249"/>
    <s v="DARWIN"/>
    <s v="NT 0801"/>
    <x v="0"/>
    <s v=""/>
    <n v="829"/>
    <n v="829"/>
    <s v="4 days ago"/>
    <s v="All Real Estate NT"/>
    <x v="120"/>
    <s v=""/>
    <n v="139412287"/>
    <s v="3 Menzies Court"/>
    <x v="30"/>
    <s v="NT"/>
    <s v="0830"/>
    <n v="419592414"/>
    <x v="1"/>
    <n v="4"/>
    <n v="2"/>
    <n v="2"/>
    <d v="2022-05-27T15:54:05"/>
  </r>
  <r>
    <n v="1351250"/>
    <s v="DARWIN"/>
    <s v="NT 0801"/>
    <x v="0"/>
    <s v=""/>
    <n v="419"/>
    <n v="419"/>
    <s v="4 days ago"/>
    <s v="Call2View Real Estate - Palmerston"/>
    <x v="116"/>
    <s v=""/>
    <n v="139412239"/>
    <s v="1/23 Raintree Drive"/>
    <x v="27"/>
    <s v="NT"/>
    <s v="0832"/>
    <n v="889328858"/>
    <x v="0"/>
    <n v="3"/>
    <n v="2"/>
    <n v="2"/>
    <d v="2022-05-27T15:54:05"/>
  </r>
  <r>
    <n v="1351251"/>
    <s v="DARWIN"/>
    <s v="NT 0801"/>
    <x v="2"/>
    <n v="64"/>
    <n v="84"/>
    <n v="64"/>
    <s v="4 days ago"/>
    <s v="@realty - National Head Office Australia"/>
    <x v="134"/>
    <s v="Offers Over $285,000 "/>
    <n v="139411639"/>
    <s v="7/8 Banyan Street"/>
    <x v="12"/>
    <s v="NT"/>
    <s v="0820"/>
    <n v="1300299377"/>
    <x v="1"/>
    <n v="2"/>
    <n v="1"/>
    <n v="1"/>
    <d v="2022-05-27T15:54:05"/>
  </r>
  <r>
    <n v="1351252"/>
    <s v="DARWIN"/>
    <s v="NT 0801"/>
    <x v="2"/>
    <s v=""/>
    <s v=""/>
    <s v=""/>
    <s v="6 days ago"/>
    <s v="Real Estate Central Projects - Darwin"/>
    <x v="4"/>
    <s v=""/>
    <n v="139407883"/>
    <s v="103/39 Cavenagh Street"/>
    <x v="0"/>
    <s v="NT"/>
    <s v="0800"/>
    <n v="889433000"/>
    <x v="0"/>
    <n v="2"/>
    <n v="2"/>
    <n v="1"/>
    <d v="2022-05-27T15:54:05"/>
  </r>
  <r>
    <n v="1351253"/>
    <s v="DARWIN"/>
    <s v="NT 0801"/>
    <x v="0"/>
    <s v=""/>
    <n v="800"/>
    <n v="800"/>
    <s v="6 days ago"/>
    <s v="No Agent Property - BRIGHTON EAST"/>
    <x v="62"/>
    <s v="$470,000 Negotiable "/>
    <n v="139407867"/>
    <s v="36 Woodroffe ave"/>
    <x v="9"/>
    <s v="NT"/>
    <s v="0830"/>
    <n v="1300850855"/>
    <x v="3"/>
    <n v="3"/>
    <n v="1"/>
    <n v="3"/>
    <d v="2022-05-27T15:54:05"/>
  </r>
  <r>
    <n v="1351254"/>
    <s v="DARWIN"/>
    <s v="NT 0801"/>
    <x v="7"/>
    <s v=""/>
    <s v=""/>
    <s v=""/>
    <s v="6 days ago"/>
    <s v="Real Estate Central Projects - Darwin"/>
    <x v="10"/>
    <s v="Under Offer "/>
    <n v="139407859"/>
    <s v="90 Virginia Road"/>
    <x v="29"/>
    <s v="NT"/>
    <s v="0834"/>
    <n v="889433000"/>
    <x v="0"/>
    <n v="2"/>
    <n v="2"/>
    <n v="10"/>
    <d v="2022-05-27T15:54:05"/>
  </r>
  <r>
    <n v="1351255"/>
    <s v="DARWIN"/>
    <s v="NT 0801"/>
    <x v="2"/>
    <s v=""/>
    <n v="124"/>
    <n v="124"/>
    <s v="6 days ago"/>
    <s v="LJ Hooker Darwin -   "/>
    <x v="115"/>
    <s v=""/>
    <n v="139406391"/>
    <s v="13/5 Manila Place"/>
    <x v="25"/>
    <s v="NT"/>
    <s v="0820"/>
    <n v="889240900"/>
    <x v="0"/>
    <n v="2"/>
    <n v="2"/>
    <n v="2"/>
    <d v="2022-05-27T15:54:05"/>
  </r>
  <r>
    <n v="1351256"/>
    <s v="DARWIN"/>
    <s v="NT 0801"/>
    <x v="2"/>
    <n v="65"/>
    <n v="65"/>
    <n v="65"/>
    <s v="NA"/>
    <s v="Real Estate Central - DARWIN CITY"/>
    <x v="26"/>
    <s v=""/>
    <n v="139403051"/>
    <s v="17/77 Aralia Street"/>
    <x v="8"/>
    <s v="NT"/>
    <s v="0810"/>
    <n v="889433000"/>
    <x v="0"/>
    <n v="2"/>
    <n v="1"/>
    <n v="1"/>
    <d v="2022-05-27T15:54:05"/>
  </r>
  <r>
    <n v="1351257"/>
    <s v="DARWIN"/>
    <s v="NT 0801"/>
    <x v="0"/>
    <s v=""/>
    <n v="853"/>
    <n v="853"/>
    <s v="NA"/>
    <s v="LJ Hooker Darwin -   "/>
    <x v="40"/>
    <s v=""/>
    <n v="139402963"/>
    <s v="18 Redshank Court"/>
    <x v="16"/>
    <s v="NT"/>
    <s v="0832"/>
    <n v="889240900"/>
    <x v="0"/>
    <n v="3"/>
    <n v="2"/>
    <n v="2"/>
    <d v="2022-05-27T15:54:05"/>
  </r>
  <r>
    <n v="1351258"/>
    <s v="DARWIN"/>
    <s v="NT 0801"/>
    <x v="2"/>
    <s v=""/>
    <n v="208"/>
    <n v="208"/>
    <s v="NA"/>
    <s v="Absolute Real Estate NT - Darwin"/>
    <x v="56"/>
    <s v="$420,000 + "/>
    <n v="139400443"/>
    <s v="2/73C Ruddick Circuit"/>
    <x v="2"/>
    <s v="NT"/>
    <s v="0820"/>
    <n v="889306600"/>
    <x v="0"/>
    <n v="2"/>
    <n v="2"/>
    <n v="2"/>
    <d v="2022-05-27T15:54:05"/>
  </r>
  <r>
    <n v="1351259"/>
    <s v="DARWIN"/>
    <s v="NT 0801"/>
    <x v="2"/>
    <s v=""/>
    <s v=""/>
    <s v=""/>
    <s v="NA"/>
    <s v="Real Estate Central - DARWIN CITY"/>
    <x v="70"/>
    <s v=""/>
    <n v="139400367"/>
    <s v="2/252 Trower Road"/>
    <x v="31"/>
    <s v="NT"/>
    <s v="0810"/>
    <n v="889433000"/>
    <x v="0"/>
    <n v="2"/>
    <n v="1"/>
    <n v="0"/>
    <d v="2022-05-27T15:54:05"/>
  </r>
  <r>
    <n v="1351260"/>
    <s v="DARWIN"/>
    <s v="NT 0801"/>
    <x v="2"/>
    <s v=""/>
    <n v="74"/>
    <n v="74"/>
    <s v="NA"/>
    <s v="Ray White Bayside - FANNIE BAY"/>
    <x v="9"/>
    <s v=""/>
    <n v="139400079"/>
    <s v="3/2 James Street"/>
    <x v="2"/>
    <s v="NT"/>
    <s v="0820"/>
    <n v="889867131"/>
    <x v="0"/>
    <n v="2"/>
    <n v="1"/>
    <n v="1"/>
    <d v="2022-05-27T15:54:05"/>
  </r>
  <r>
    <n v="1351261"/>
    <s v="DARWIN"/>
    <s v="NT 0801"/>
    <x v="2"/>
    <s v=""/>
    <n v="320"/>
    <n v="320"/>
    <s v="NA"/>
    <s v="Raine &amp; Horne - Darwin"/>
    <x v="68"/>
    <s v="Price guide - $275,000 - $325,000 "/>
    <n v="139399967"/>
    <s v="4/55 Mannikan Court"/>
    <x v="16"/>
    <s v="NT"/>
    <s v="0832"/>
    <n v="889418941"/>
    <x v="0"/>
    <n v="2"/>
    <n v="1"/>
    <n v="3"/>
    <d v="2022-05-27T15:54:05"/>
  </r>
  <r>
    <n v="1351262"/>
    <s v="DARWIN"/>
    <s v="NT 0801"/>
    <x v="4"/>
    <s v=""/>
    <n v="627"/>
    <n v="627"/>
    <s v="NA"/>
    <s v="Alliance Realty - Larrakeyah"/>
    <x v="135"/>
    <s v=""/>
    <n v="203327539"/>
    <s v="43 Inverway Cct"/>
    <x v="32"/>
    <s v="NT"/>
    <s v="0830"/>
    <n v="889828282"/>
    <x v="0"/>
    <m/>
    <m/>
    <m/>
    <d v="2022-05-27T15:54:05"/>
  </r>
  <r>
    <n v="1351263"/>
    <s v="DARWIN"/>
    <s v="NT 0801"/>
    <x v="7"/>
    <s v=""/>
    <n v="2"/>
    <n v="2"/>
    <s v="Under offer"/>
    <s v="Litchfield Realty - Humpty Doo"/>
    <x v="136"/>
    <s v=""/>
    <n v="139398515"/>
    <s v="165 Pioneer Drive"/>
    <x v="11"/>
    <s v="NT"/>
    <s v="0836"/>
    <n v="889882343"/>
    <x v="0"/>
    <n v="4"/>
    <n v="2"/>
    <n v="6"/>
    <d v="2022-05-27T15:54:05"/>
  </r>
  <r>
    <n v="1351264"/>
    <s v="DARWIN"/>
    <s v="NT 0801"/>
    <x v="2"/>
    <s v=""/>
    <n v="174"/>
    <n v="174"/>
    <s v="NA"/>
    <s v="First National Real Estate O'Donoghues - Darwin"/>
    <x v="134"/>
    <s v="Offers above $285,000 "/>
    <n v="139397735"/>
    <s v="5/26 Forrest Parade"/>
    <x v="16"/>
    <s v="NT"/>
    <s v="0832"/>
    <n v="889428942"/>
    <x v="0"/>
    <n v="2"/>
    <n v="1"/>
    <n v="1"/>
    <d v="2022-05-27T15:54:05"/>
  </r>
  <r>
    <n v="1351265"/>
    <s v="DARWIN"/>
    <s v="NT 0801"/>
    <x v="0"/>
    <n v="243"/>
    <n v="766"/>
    <n v="766"/>
    <s v="NA"/>
    <s v="Call2View Real Estate - Palmerston"/>
    <x v="13"/>
    <s v=""/>
    <n v="139396347"/>
    <s v="23 Majestic Drive"/>
    <x v="4"/>
    <s v="NT"/>
    <s v="0830"/>
    <n v="889328858"/>
    <x v="0"/>
    <n v="4"/>
    <n v="2"/>
    <n v="2"/>
    <d v="2022-05-27T15:54:05"/>
  </r>
  <r>
    <n v="1351266"/>
    <s v="DARWIN"/>
    <s v="NT 0801"/>
    <x v="1"/>
    <s v=""/>
    <s v=""/>
    <s v=""/>
    <s v="NA"/>
    <s v="Real Estate Central - DARWIN CITY"/>
    <x v="8"/>
    <s v=""/>
    <n v="139395811"/>
    <s v="10/39 Cavenagh Street"/>
    <x v="0"/>
    <s v="NT"/>
    <s v="0800"/>
    <n v="889433000"/>
    <x v="0"/>
    <n v="2"/>
    <n v="2"/>
    <n v="1"/>
    <d v="2022-05-27T15:54:05"/>
  </r>
  <r>
    <n v="1351267"/>
    <s v="DARWIN"/>
    <s v="NT 0801"/>
    <x v="0"/>
    <s v=""/>
    <s v=""/>
    <s v=""/>
    <s v="NA"/>
    <s v="Real Estate Central Projects - Darwin"/>
    <x v="10"/>
    <s v="Openn Negotiation "/>
    <n v="139395087"/>
    <s v="51 Annaburroo Crescent"/>
    <x v="33"/>
    <s v="NT"/>
    <s v="0810"/>
    <n v="889433000"/>
    <x v="0"/>
    <n v="3"/>
    <n v="1"/>
    <n v="2"/>
    <d v="2022-05-27T15:54:05"/>
  </r>
  <r>
    <n v="1351268"/>
    <s v="DARWIN"/>
    <s v="NT 0801"/>
    <x v="2"/>
    <s v=""/>
    <s v=""/>
    <s v=""/>
    <s v="NA"/>
    <s v="LJ Hooker Darwin -   "/>
    <x v="10"/>
    <s v="Expression of Interest "/>
    <n v="139394699"/>
    <s v="18/2 Kurringal Court"/>
    <x v="12"/>
    <s v="NT"/>
    <s v="0820"/>
    <n v="889240900"/>
    <x v="0"/>
    <n v="1"/>
    <n v="1"/>
    <n v="0"/>
    <d v="2022-05-27T15:54:05"/>
  </r>
  <r>
    <n v="1351269"/>
    <s v="DARWIN"/>
    <s v="NT 0801"/>
    <x v="2"/>
    <s v=""/>
    <n v="261"/>
    <n v="261"/>
    <s v="NA"/>
    <s v="Elders Real Estate - Darwin"/>
    <x v="112"/>
    <s v="PRICE GUIDE $575,000 "/>
    <n v="139393795"/>
    <s v="10/22 Sergison Circuit"/>
    <x v="8"/>
    <s v="NT"/>
    <s v="0810"/>
    <n v="889460500"/>
    <x v="0"/>
    <n v="3"/>
    <n v="2"/>
    <n v="3"/>
    <d v="2022-05-27T15:54:05"/>
  </r>
  <r>
    <n v="1351270"/>
    <s v="DARWIN"/>
    <s v="NT 0801"/>
    <x v="0"/>
    <s v=""/>
    <n v="838"/>
    <n v="838"/>
    <s v="NA"/>
    <s v="Elders Real Estate - Darwin"/>
    <x v="10"/>
    <s v="UNDER OFFER "/>
    <n v="139393387"/>
    <s v="4 Flora Court"/>
    <x v="28"/>
    <s v="NT"/>
    <s v="0812"/>
    <n v="889460500"/>
    <x v="0"/>
    <n v="4"/>
    <n v="2"/>
    <n v="3"/>
    <d v="2022-05-27T15:54:05"/>
  </r>
  <r>
    <n v="1351271"/>
    <s v="DARWIN"/>
    <s v="NT 0801"/>
    <x v="1"/>
    <s v=""/>
    <s v=""/>
    <s v=""/>
    <s v="NA"/>
    <s v="Professionals - DARWIN CITY"/>
    <x v="9"/>
    <s v=""/>
    <n v="139393067"/>
    <s v="12 51 Knuckey Street"/>
    <x v="0"/>
    <s v="NT"/>
    <s v="0800"/>
    <n v="889418289"/>
    <x v="0"/>
    <n v="1"/>
    <n v="1"/>
    <n v="1"/>
    <d v="2022-05-27T15:54:05"/>
  </r>
  <r>
    <n v="1351272"/>
    <s v="DARWIN"/>
    <s v="NT 0801"/>
    <x v="0"/>
    <s v=""/>
    <s v=""/>
    <s v=""/>
    <s v="NA"/>
    <s v="Real Estate Central - DARWIN CITY"/>
    <x v="10"/>
    <s v="Auction "/>
    <n v="139391611"/>
    <s v="85 Rapid Creek Road"/>
    <x v="8"/>
    <s v="NT"/>
    <s v="0810"/>
    <n v="889433000"/>
    <x v="0"/>
    <n v="4"/>
    <n v="3"/>
    <n v="2"/>
    <d v="2022-05-27T15:54:05"/>
  </r>
  <r>
    <n v="1351273"/>
    <s v="DARWIN"/>
    <s v="NT 0801"/>
    <x v="0"/>
    <s v=""/>
    <n v="450"/>
    <n v="450"/>
    <s v="NA"/>
    <s v="For Sale By Owner                                                                                   "/>
    <x v="137"/>
    <s v=""/>
    <n v="139390543"/>
    <s v="49 Tuckeroo Boulevard"/>
    <x v="26"/>
    <s v="NT"/>
    <s v="0832"/>
    <n v="1300114970"/>
    <x v="3"/>
    <n v="4"/>
    <n v="2"/>
    <n v="2"/>
    <d v="2022-05-27T15:54:05"/>
  </r>
  <r>
    <n v="1351274"/>
    <s v="DARWIN"/>
    <s v="NT 0801"/>
    <x v="0"/>
    <s v=""/>
    <n v="807"/>
    <n v="807"/>
    <s v="NA"/>
    <s v="First National Real Estate O'Donoghues - Darwin"/>
    <x v="10"/>
    <s v="Expressions Of Interest "/>
    <n v="139389739"/>
    <s v="13 Notley Place"/>
    <x v="22"/>
    <s v="NT"/>
    <s v="0820"/>
    <n v="889428942"/>
    <x v="0"/>
    <n v="4"/>
    <n v="3"/>
    <n v="2"/>
    <d v="2022-05-27T15:54:05"/>
  </r>
  <r>
    <n v="1351275"/>
    <s v="DARWIN"/>
    <s v="NT 0801"/>
    <x v="0"/>
    <s v=""/>
    <n v="801"/>
    <n v="801"/>
    <s v="NA"/>
    <s v="Elders Real Estate - Darwin"/>
    <x v="138"/>
    <s v="PRICE GUIDE $530,000 "/>
    <n v="139388739"/>
    <s v="50 Mullamulla Circuit"/>
    <x v="17"/>
    <s v="NT"/>
    <s v="0812"/>
    <n v="889460500"/>
    <x v="0"/>
    <n v="3"/>
    <n v="1"/>
    <n v="2"/>
    <d v="2022-05-27T15:54:05"/>
  </r>
  <r>
    <n v="1351276"/>
    <s v="DARWIN"/>
    <s v="NT 0801"/>
    <x v="0"/>
    <s v=""/>
    <n v="592"/>
    <n v="592"/>
    <s v="NA"/>
    <s v="Elders Real Estate - Darwin"/>
    <x v="10"/>
    <s v="UNDER OFFER "/>
    <n v="139387895"/>
    <s v="14 Tambling Street"/>
    <x v="4"/>
    <s v="NT"/>
    <s v="0830"/>
    <n v="889460500"/>
    <x v="0"/>
    <n v="4"/>
    <n v="2"/>
    <n v="2"/>
    <d v="2022-05-27T15:54:05"/>
  </r>
  <r>
    <n v="1351277"/>
    <s v="DARWIN"/>
    <s v="NT 0801"/>
    <x v="0"/>
    <s v=""/>
    <s v=""/>
    <s v=""/>
    <s v="NA"/>
    <s v="Real Estate Central - DARWIN CITY"/>
    <x v="10"/>
    <s v="Openn Negotiation "/>
    <n v="139387107"/>
    <s v="116 James Circuit"/>
    <x v="9"/>
    <s v="NT"/>
    <s v="0830"/>
    <n v="889433000"/>
    <x v="0"/>
    <n v="5"/>
    <n v="3"/>
    <n v="3"/>
    <d v="2022-05-27T15:54:05"/>
  </r>
  <r>
    <n v="1351278"/>
    <s v="DARWIN"/>
    <s v="NT 0801"/>
    <x v="6"/>
    <s v=""/>
    <n v="287"/>
    <n v="287"/>
    <s v="Under offer"/>
    <s v="Ray White - NIGHTCLIFF"/>
    <x v="10"/>
    <s v="JUST LIKE THAT: UNDER CONTRACT IN 5 DAYS "/>
    <n v="139387071"/>
    <s v="16/18 Annear Court"/>
    <x v="2"/>
    <s v="NT"/>
    <s v="0820"/>
    <n v="889822403"/>
    <x v="0"/>
    <n v="3"/>
    <n v="3"/>
    <n v="3"/>
    <d v="2022-05-27T15:54:05"/>
  </r>
  <r>
    <n v="1351279"/>
    <s v="DARWIN"/>
    <s v="NT 0801"/>
    <x v="0"/>
    <n v="337"/>
    <s v=""/>
    <s v=""/>
    <s v="NA"/>
    <s v="Elders Real Estate - Palmerston"/>
    <x v="122"/>
    <s v=""/>
    <n v="139386923"/>
    <s v="408 Wheewall Road"/>
    <x v="34"/>
    <s v="NT"/>
    <s v="0838"/>
    <n v="889315000"/>
    <x v="0"/>
    <n v="4"/>
    <n v="2"/>
    <n v="2"/>
    <d v="2022-05-27T15:54:05"/>
  </r>
  <r>
    <n v="1351280"/>
    <s v="DARWIN"/>
    <s v="NT 0801"/>
    <x v="0"/>
    <n v="356"/>
    <n v="850"/>
    <n v="850"/>
    <s v="NA"/>
    <s v="Elders Real Estate - Palmerston"/>
    <x v="136"/>
    <s v="PRICE GUIDE $750,000 "/>
    <n v="139385719"/>
    <s v="8 Taylor Crescent"/>
    <x v="14"/>
    <s v="NT"/>
    <s v="0832"/>
    <n v="889315000"/>
    <x v="0"/>
    <n v="4"/>
    <n v="2"/>
    <n v="3"/>
    <d v="2022-05-27T15:54:05"/>
  </r>
  <r>
    <n v="1351281"/>
    <s v="DARWIN"/>
    <s v="NT 0801"/>
    <x v="0"/>
    <n v="225"/>
    <n v="796"/>
    <n v="796"/>
    <s v="Under offer"/>
    <s v="Knight Frank (NT) - Darwin"/>
    <x v="10"/>
    <s v="UNDER CONTRACT "/>
    <n v="139385383"/>
    <s v="7 Darla Place"/>
    <x v="27"/>
    <s v="NT"/>
    <s v="0832"/>
    <n v="889822500"/>
    <x v="0"/>
    <n v="6"/>
    <n v="2"/>
    <n v="2"/>
    <d v="2022-05-27T15:54:05"/>
  </r>
  <r>
    <n v="1351282"/>
    <s v="DARWIN"/>
    <s v="NT 0801"/>
    <x v="0"/>
    <s v=""/>
    <n v="800"/>
    <n v="800"/>
    <s v="NA"/>
    <s v="Absolute Real Estate NT - Darwin"/>
    <x v="58"/>
    <s v="$535,000 + "/>
    <n v="139383779"/>
    <s v="47 Priest Circuit"/>
    <x v="30"/>
    <s v="NT"/>
    <s v="0830"/>
    <n v="889306600"/>
    <x v="0"/>
    <n v="4"/>
    <n v="3"/>
    <n v="6"/>
    <d v="2022-05-27T15:54:05"/>
  </r>
  <r>
    <n v="1351283"/>
    <s v="DARWIN"/>
    <s v="NT 0801"/>
    <x v="0"/>
    <s v=""/>
    <n v="3"/>
    <n v="3"/>
    <s v="NA"/>
    <s v="Red Earth Property"/>
    <x v="139"/>
    <s v=""/>
    <n v="139383619"/>
    <s v="345 Thomas Road"/>
    <x v="11"/>
    <s v="NT"/>
    <s v="0836"/>
    <n v="422315897"/>
    <x v="0"/>
    <n v="3"/>
    <n v="1"/>
    <n v="4"/>
    <d v="2022-05-27T15:54:05"/>
  </r>
  <r>
    <n v="1351284"/>
    <s v="DARWIN"/>
    <s v="NT 0801"/>
    <x v="2"/>
    <s v=""/>
    <n v="124"/>
    <n v="124"/>
    <s v="NA"/>
    <s v="Absolute Real Estate NT - Darwin"/>
    <x v="68"/>
    <s v="$275,000 + "/>
    <n v="139383231"/>
    <s v="5/26 Nudl Street"/>
    <x v="2"/>
    <s v="NT"/>
    <s v="0820"/>
    <n v="889306600"/>
    <x v="0"/>
    <n v="1"/>
    <n v="1"/>
    <n v="1"/>
    <d v="2022-05-27T15:54:05"/>
  </r>
  <r>
    <n v="1351285"/>
    <s v="DARWIN"/>
    <s v="NT 0801"/>
    <x v="2"/>
    <s v=""/>
    <s v=""/>
    <s v=""/>
    <s v="NA"/>
    <s v="Freedom Property - Australia"/>
    <x v="10"/>
    <s v="PROPERTY PREVIEW "/>
    <n v="139382907"/>
    <s v="64/14 Salonika Street"/>
    <x v="22"/>
    <s v="NT"/>
    <s v="0820"/>
    <n v="739998324"/>
    <x v="0"/>
    <n v="3"/>
    <n v="2"/>
    <n v="2"/>
    <d v="2022-05-27T15:54:05"/>
  </r>
  <r>
    <n v="1351286"/>
    <s v="DARWIN"/>
    <s v="NT 0801"/>
    <x v="0"/>
    <s v=""/>
    <s v=""/>
    <s v=""/>
    <s v="NA"/>
    <s v="Raine &amp; Horne - Darwin"/>
    <x v="72"/>
    <s v="Offers Over $550,000 "/>
    <n v="139382119"/>
    <s v="6 Stapleton Court"/>
    <x v="35"/>
    <s v="NT"/>
    <s v="0812"/>
    <n v="889418941"/>
    <x v="0"/>
    <n v="3"/>
    <n v="1"/>
    <n v="2"/>
    <d v="2022-05-27T15:54:05"/>
  </r>
  <r>
    <n v="1351287"/>
    <s v="DARWIN"/>
    <s v="NT 0801"/>
    <x v="0"/>
    <s v=""/>
    <s v=""/>
    <s v=""/>
    <s v="NA"/>
    <s v="K G Young &amp; Associates Pty Ltd - Darwin"/>
    <x v="140"/>
    <s v=""/>
    <n v="139381639"/>
    <s v="7 Trochus Cres"/>
    <x v="25"/>
    <s v="NT"/>
    <s v="0820"/>
    <s v="08 89 432 432"/>
    <x v="0"/>
    <n v="3"/>
    <n v="2"/>
    <n v="1"/>
    <d v="2022-05-27T15:54:05"/>
  </r>
  <r>
    <n v="1351288"/>
    <s v="DARWIN"/>
    <s v="NT 0801"/>
    <x v="6"/>
    <s v=""/>
    <n v="442"/>
    <n v="442"/>
    <s v="NA"/>
    <s v="Elders Real Estate - Darwin"/>
    <x v="10"/>
    <s v="FASTRAK "/>
    <n v="139380823"/>
    <s v="1/5 Pope Court"/>
    <x v="36"/>
    <s v="NT"/>
    <s v="0820"/>
    <n v="889460500"/>
    <x v="0"/>
    <n v="3"/>
    <n v="2"/>
    <n v="2"/>
    <d v="2022-05-27T15:54:05"/>
  </r>
  <r>
    <n v="1351289"/>
    <s v="DARWIN"/>
    <s v="NT 0801"/>
    <x v="0"/>
    <s v=""/>
    <n v="815"/>
    <n v="815"/>
    <s v="NA"/>
    <s v="First National Real Estate O'Donoghues - Darwin"/>
    <x v="141"/>
    <s v="Offers over $650,000 "/>
    <n v="139378407"/>
    <s v="26 Bell Crescent"/>
    <x v="14"/>
    <s v="NT"/>
    <s v="0832"/>
    <n v="889428942"/>
    <x v="0"/>
    <n v="4"/>
    <n v="2"/>
    <n v="2"/>
    <d v="2022-05-27T15:54:05"/>
  </r>
  <r>
    <n v="1351290"/>
    <s v="DARWIN"/>
    <s v="NT 0801"/>
    <x v="0"/>
    <s v=""/>
    <s v=""/>
    <s v=""/>
    <s v="NA"/>
    <s v="Real Estate Central - DARWIN CITY"/>
    <x v="10"/>
    <s v="Auction "/>
    <n v="139377791"/>
    <s v="2 Scott Street"/>
    <x v="12"/>
    <s v="NT"/>
    <s v="0820"/>
    <n v="889433000"/>
    <x v="0"/>
    <n v="5"/>
    <n v="4"/>
    <n v="4"/>
    <d v="2022-05-27T15:54:05"/>
  </r>
  <r>
    <n v="1351291"/>
    <s v="DARWIN"/>
    <s v="NT 0801"/>
    <x v="0"/>
    <s v=""/>
    <n v="800"/>
    <n v="800"/>
    <s v="Under offer"/>
    <s v="Elders Real Estate - Darwin"/>
    <x v="10"/>
    <s v="UNDER CONTRACT "/>
    <n v="139376807"/>
    <s v="62 Wulagi Crescent"/>
    <x v="37"/>
    <s v="NT"/>
    <s v="0812"/>
    <n v="889460500"/>
    <x v="0"/>
    <n v="3"/>
    <n v="3"/>
    <n v="6"/>
    <d v="2022-05-27T15:54:05"/>
  </r>
  <r>
    <n v="1351292"/>
    <s v="DARWIN"/>
    <s v="NT 0801"/>
    <x v="1"/>
    <s v=""/>
    <s v=""/>
    <s v=""/>
    <s v="Under offer"/>
    <s v="Real Estate Central - DARWIN CITY"/>
    <x v="10"/>
    <s v="Under Contract "/>
    <n v="139376015"/>
    <s v="24/5 Poinciana Street"/>
    <x v="7"/>
    <s v="NT"/>
    <s v="0810"/>
    <n v="889433000"/>
    <x v="0"/>
    <n v="1"/>
    <n v="1"/>
    <n v="1"/>
    <d v="2022-05-27T15:54:05"/>
  </r>
  <r>
    <n v="1351293"/>
    <s v="DARWIN"/>
    <s v="NT 0801"/>
    <x v="6"/>
    <s v=""/>
    <n v="45"/>
    <n v="45"/>
    <s v="NA"/>
    <s v="First National Real Estate O'Donoghues - Darwin"/>
    <x v="95"/>
    <s v=""/>
    <n v="139375779"/>
    <s v="4/4 Belle Place"/>
    <x v="38"/>
    <s v="NT"/>
    <s v="0810"/>
    <n v="889428942"/>
    <x v="0"/>
    <n v="2"/>
    <n v="1"/>
    <n v="1"/>
    <d v="2022-05-27T15:54:05"/>
  </r>
  <r>
    <n v="1351294"/>
    <s v="DARWIN"/>
    <s v="NT 0801"/>
    <x v="1"/>
    <s v=""/>
    <s v=""/>
    <s v=""/>
    <s v="NA"/>
    <s v="Real Estate Central - DARWIN CITY"/>
    <x v="10"/>
    <s v="Openn Negotiation "/>
    <n v="139373983"/>
    <s v="1/6 Foelsche Street"/>
    <x v="0"/>
    <s v="NT"/>
    <s v="0800"/>
    <n v="889433000"/>
    <x v="0"/>
    <n v="3"/>
    <n v="2"/>
    <n v="2"/>
    <d v="2022-05-27T15:54:05"/>
  </r>
  <r>
    <n v="1351295"/>
    <s v="DARWIN"/>
    <s v="NT 0801"/>
    <x v="1"/>
    <n v="184"/>
    <s v=""/>
    <n v="184"/>
    <s v="Under offer"/>
    <s v="Smith Real Estate NT"/>
    <x v="142"/>
    <s v=""/>
    <n v="139372067"/>
    <s v="3/73D Ruddick Circuit"/>
    <x v="2"/>
    <s v="NT"/>
    <s v="0820"/>
    <n v="417272077"/>
    <x v="0"/>
    <n v="2"/>
    <n v="2"/>
    <n v="2"/>
    <d v="2022-05-27T15:54:05"/>
  </r>
  <r>
    <n v="1351296"/>
    <s v="DARWIN"/>
    <s v="NT 0801"/>
    <x v="1"/>
    <n v="167"/>
    <s v=""/>
    <n v="167"/>
    <s v="NA"/>
    <s v="Raine &amp; Horne - Darwin"/>
    <x v="72"/>
    <s v=""/>
    <n v="139371843"/>
    <s v="27/58 Bayview Boulevard"/>
    <x v="36"/>
    <s v="NT"/>
    <s v="0820"/>
    <n v="889418941"/>
    <x v="0"/>
    <n v="3"/>
    <n v="2"/>
    <n v="2"/>
    <d v="2022-05-27T15:54:05"/>
  </r>
  <r>
    <n v="1351297"/>
    <s v="DARWIN"/>
    <s v="NT 0801"/>
    <x v="0"/>
    <n v="174"/>
    <n v="680"/>
    <n v="680"/>
    <s v="NA"/>
    <s v="Raine &amp; Horne - Darwin"/>
    <x v="25"/>
    <s v="Offers over $549,000 "/>
    <n v="139369823"/>
    <s v="30 Dwyer Circuit"/>
    <x v="10"/>
    <s v="NT"/>
    <s v="0830"/>
    <n v="889418941"/>
    <x v="0"/>
    <n v="5"/>
    <n v="2"/>
    <n v="4"/>
    <d v="2022-05-27T15:54:05"/>
  </r>
  <r>
    <n v="1351298"/>
    <s v="DARWIN"/>
    <s v="NT 0801"/>
    <x v="2"/>
    <n v="83"/>
    <s v=""/>
    <n v="83"/>
    <s v="NA"/>
    <s v="Nick Mousellis Real Estate - Eview Group Member"/>
    <x v="103"/>
    <s v="Offer Over $300,000 "/>
    <n v="139369455"/>
    <s v="3/17 Baroalba Street"/>
    <x v="1"/>
    <s v="NT"/>
    <s v="0812"/>
    <n v="411724000"/>
    <x v="0"/>
    <n v="2"/>
    <n v="1"/>
    <n v="1"/>
    <d v="2022-05-27T15:54:05"/>
  </r>
  <r>
    <n v="1351299"/>
    <s v="DARWIN"/>
    <s v="NT 0801"/>
    <x v="1"/>
    <s v=""/>
    <s v=""/>
    <s v=""/>
    <s v="NA"/>
    <s v="Cate Killiner Real Estate - Woolner"/>
    <x v="143"/>
    <s v=""/>
    <n v="139368543"/>
    <s v="1/5 Warrego Court"/>
    <x v="39"/>
    <s v="NT"/>
    <s v="0820"/>
    <n v="889422283"/>
    <x v="3"/>
    <n v="2"/>
    <n v="2"/>
    <n v="1"/>
    <d v="2022-05-27T15:54:05"/>
  </r>
  <r>
    <n v="1351300"/>
    <s v="DARWIN"/>
    <s v="NT 0801"/>
    <x v="0"/>
    <s v=""/>
    <n v="818"/>
    <n v="818"/>
    <s v="NA"/>
    <s v="Renee's Realty NT - DURACK"/>
    <x v="56"/>
    <s v=""/>
    <n v="139367687"/>
    <s v="15 Baldwin Drive"/>
    <x v="9"/>
    <s v="NT"/>
    <s v="0830"/>
    <n v="417718149"/>
    <x v="0"/>
    <n v="3"/>
    <n v="1"/>
    <n v="4"/>
    <d v="2022-05-27T15:54:05"/>
  </r>
  <r>
    <n v="1351301"/>
    <s v="DARWIN"/>
    <s v="NT 0801"/>
    <x v="0"/>
    <s v=""/>
    <n v="817"/>
    <n v="817"/>
    <s v="NA"/>
    <s v="Real Estate Central - DARWIN CITY"/>
    <x v="10"/>
    <s v="Openn Negotiation "/>
    <n v="139367311"/>
    <s v="78 Vanderlin Drive"/>
    <x v="37"/>
    <s v="NT"/>
    <s v="0812"/>
    <n v="889433000"/>
    <x v="0"/>
    <n v="3"/>
    <n v="1"/>
    <n v="2"/>
    <d v="2022-05-27T15:54:05"/>
  </r>
  <r>
    <n v="1351302"/>
    <s v="DARWIN"/>
    <s v="NT 0801"/>
    <x v="6"/>
    <s v=""/>
    <s v=""/>
    <s v=""/>
    <s v="NA"/>
    <s v="Dunvegan Real Estate - PALMERSTON "/>
    <x v="144"/>
    <s v=""/>
    <n v="139366871"/>
    <s v="9/41 Bermingham Crescent"/>
    <x v="36"/>
    <s v="NT"/>
    <s v="0820"/>
    <n v="408952595"/>
    <x v="0"/>
    <n v="3"/>
    <n v="3"/>
    <n v="3"/>
    <d v="2022-05-27T15:54:05"/>
  </r>
  <r>
    <n v="1351303"/>
    <s v="DARWIN"/>
    <s v="NT 0801"/>
    <x v="0"/>
    <s v=""/>
    <n v="494"/>
    <n v="494"/>
    <s v="Under offer"/>
    <s v="Call2View Real Estate - Palmerston"/>
    <x v="45"/>
    <s v="Offers over $489,000 "/>
    <n v="139365199"/>
    <s v="59 Royal Circuit"/>
    <x v="4"/>
    <s v="NT"/>
    <s v="0830"/>
    <n v="889328858"/>
    <x v="0"/>
    <n v="3"/>
    <n v="2"/>
    <n v="2"/>
    <d v="2022-05-27T15:54:05"/>
  </r>
  <r>
    <n v="1351304"/>
    <s v="DARWIN"/>
    <s v="NT 0801"/>
    <x v="0"/>
    <s v=""/>
    <n v="485"/>
    <n v="485"/>
    <s v="NA"/>
    <s v="LJ Hooker Darwin -   "/>
    <x v="121"/>
    <s v="Offers over $569,000 "/>
    <n v="139364171"/>
    <s v="61 Paperbark Crescent"/>
    <x v="26"/>
    <s v="NT"/>
    <s v="0832"/>
    <n v="889240900"/>
    <x v="0"/>
    <n v="4"/>
    <n v="2"/>
    <n v="2"/>
    <d v="2022-05-27T15:54:05"/>
  </r>
  <r>
    <n v="1351305"/>
    <s v="DARWIN"/>
    <s v="NT 0801"/>
    <x v="0"/>
    <s v=""/>
    <n v="813"/>
    <n v="813"/>
    <s v="NA"/>
    <s v="All About Real Estate NT - DARWIN CITY"/>
    <x v="0"/>
    <s v="Offers Over $435,000 Considered "/>
    <n v="139364059"/>
    <s v="25 Baldwin Drive"/>
    <x v="9"/>
    <s v="NT"/>
    <s v="0830"/>
    <n v="438404848"/>
    <x v="0"/>
    <n v="3"/>
    <n v="1"/>
    <n v="2"/>
    <d v="2022-05-27T15:54:05"/>
  </r>
  <r>
    <n v="1351306"/>
    <s v="DARWIN"/>
    <s v="NT 0801"/>
    <x v="0"/>
    <n v="275"/>
    <n v="1.8"/>
    <n v="1.8"/>
    <s v="NA"/>
    <s v="Real Estate Central - DARWIN CITY"/>
    <x v="145"/>
    <s v=""/>
    <n v="139363919"/>
    <s v="5 Schirmer Court"/>
    <x v="40"/>
    <s v="NT"/>
    <s v="0835"/>
    <n v="889433000"/>
    <x v="0"/>
    <n v="4"/>
    <n v="4"/>
    <n v="10"/>
    <d v="2022-05-27T15:54:05"/>
  </r>
  <r>
    <n v="1351307"/>
    <s v="DARWIN"/>
    <s v="NT 0801"/>
    <x v="4"/>
    <s v=""/>
    <n v="450"/>
    <n v="450"/>
    <s v="NA"/>
    <s v="Kellaborate - Lee Point"/>
    <x v="146"/>
    <s v=""/>
    <n v="600031186"/>
    <m/>
    <x v="41"/>
    <s v="NT"/>
    <s v="0810"/>
    <n v="1300737589"/>
    <x v="0"/>
    <m/>
    <m/>
    <m/>
    <d v="2022-05-27T15:54:05"/>
  </r>
  <r>
    <n v="1351308"/>
    <s v="DARWIN"/>
    <s v="NT 0801"/>
    <x v="4"/>
    <s v=""/>
    <n v="450"/>
    <n v="450"/>
    <s v="NA"/>
    <s v="Kellaborate - Lee Point"/>
    <x v="146"/>
    <s v=""/>
    <n v="600031186"/>
    <m/>
    <x v="41"/>
    <s v="NT"/>
    <s v="0810"/>
    <n v="1300737589"/>
    <x v="0"/>
    <m/>
    <m/>
    <m/>
    <d v="2022-05-27T15:54:05"/>
  </r>
  <r>
    <n v="1351309"/>
    <s v="DARWIN"/>
    <s v="NT 0801"/>
    <x v="4"/>
    <s v=""/>
    <n v="450"/>
    <n v="450"/>
    <s v="NA"/>
    <s v="Kellaborate - Lee Point"/>
    <x v="146"/>
    <s v=""/>
    <n v="600031186"/>
    <s v="Lot 12801, Aldenham Road"/>
    <x v="41"/>
    <s v="NT"/>
    <s v="0810"/>
    <n v="1300737589"/>
    <x v="0"/>
    <m/>
    <m/>
    <m/>
    <d v="2022-05-27T15:54:05"/>
  </r>
  <r>
    <n v="1351310"/>
    <s v="DARWIN"/>
    <s v="NT 0801"/>
    <x v="8"/>
    <s v=""/>
    <s v=""/>
    <s v=""/>
    <s v="NA"/>
    <s v="Cate Killiner Real Estate - Woolner"/>
    <x v="147"/>
    <s v=""/>
    <n v="139363619"/>
    <s v="2/5 Fay Court"/>
    <x v="8"/>
    <s v="NT"/>
    <s v="0810"/>
    <n v="889422283"/>
    <x v="3"/>
    <n v="3"/>
    <n v="1"/>
    <n v="1"/>
    <d v="2022-05-27T15:54:05"/>
  </r>
  <r>
    <n v="1351311"/>
    <s v="DARWIN"/>
    <s v="NT 0801"/>
    <x v="2"/>
    <n v="173"/>
    <s v=""/>
    <n v="173"/>
    <s v="NA"/>
    <s v="Elders Real Estate - Darwin"/>
    <x v="4"/>
    <s v="PRICE GUIDE $439,000 "/>
    <n v="139363187"/>
    <s v="16/14 Dashwood Place"/>
    <x v="0"/>
    <s v="NT"/>
    <s v="0800"/>
    <n v="889460500"/>
    <x v="0"/>
    <n v="2"/>
    <n v="2"/>
    <n v="2"/>
    <d v="2022-05-27T15:54:05"/>
  </r>
  <r>
    <n v="1351312"/>
    <s v="DARWIN"/>
    <s v="NT 0801"/>
    <x v="7"/>
    <s v=""/>
    <s v=""/>
    <s v=""/>
    <s v="NA"/>
    <s v="No Agent Property - BRIGHTON EAST"/>
    <x v="148"/>
    <s v="$875,000 negotiable "/>
    <n v="139362975"/>
    <s v="90 Doxas Road"/>
    <x v="11"/>
    <s v="NT"/>
    <s v="0836"/>
    <n v="1300850855"/>
    <x v="3"/>
    <n v="4"/>
    <n v="2"/>
    <n v="3"/>
    <d v="2022-05-27T15:54:05"/>
  </r>
  <r>
    <n v="1351313"/>
    <s v="DARWIN"/>
    <s v="NT 0801"/>
    <x v="0"/>
    <s v=""/>
    <s v=""/>
    <s v=""/>
    <s v="NA"/>
    <s v="Real Estate NT by George Pikos - FANNIE BAY"/>
    <x v="10"/>
    <s v="Auction Action "/>
    <n v="139362087"/>
    <s v="53 Dripstone Rd"/>
    <x v="42"/>
    <s v="NT"/>
    <s v="0810"/>
    <n v="889419959"/>
    <x v="0"/>
    <n v="3"/>
    <n v="1"/>
    <n v="3"/>
    <d v="2022-05-27T15:54:05"/>
  </r>
  <r>
    <n v="1351314"/>
    <s v="DARWIN"/>
    <s v="NT 0801"/>
    <x v="1"/>
    <s v=""/>
    <s v=""/>
    <s v=""/>
    <s v="Under offer"/>
    <s v="Get Realty - PALMERSTON CITY"/>
    <x v="10"/>
    <s v="UNDER CONTRACT "/>
    <n v="139356439"/>
    <s v="8/6 Houston Street"/>
    <x v="39"/>
    <s v="NT"/>
    <s v="0820"/>
    <n v="416175735"/>
    <x v="0"/>
    <n v="2"/>
    <n v="2"/>
    <n v="2"/>
    <d v="2022-05-27T15:54:05"/>
  </r>
  <r>
    <n v="1351315"/>
    <s v="DARWIN"/>
    <s v="NT 0801"/>
    <x v="1"/>
    <s v=""/>
    <s v=""/>
    <s v=""/>
    <s v="NA"/>
    <s v="Urban Land Sales - DARWIN CITY"/>
    <x v="67"/>
    <s v=""/>
    <n v="139361499"/>
    <s v="217/129 Flynn Circuit"/>
    <x v="14"/>
    <s v="NT"/>
    <s v="0832"/>
    <n v="484067003"/>
    <x v="3"/>
    <n v="3"/>
    <n v="2"/>
    <n v="2"/>
    <d v="2022-05-27T15:54:05"/>
  </r>
  <r>
    <n v="1351316"/>
    <s v="DARWIN"/>
    <s v="NT 0801"/>
    <x v="1"/>
    <s v=""/>
    <s v=""/>
    <s v=""/>
    <s v="NA"/>
    <s v="Urban Land Sales - DARWIN CITY"/>
    <x v="149"/>
    <s v=""/>
    <n v="139361483"/>
    <s v="224/129  Flynn Circuit"/>
    <x v="14"/>
    <s v="NT"/>
    <s v="0832"/>
    <n v="484067003"/>
    <x v="3"/>
    <n v="1"/>
    <n v="1"/>
    <n v="1"/>
    <d v="2022-05-27T15:54:05"/>
  </r>
  <r>
    <n v="1351317"/>
    <s v="DARWIN"/>
    <s v="NT 0801"/>
    <x v="1"/>
    <s v=""/>
    <s v=""/>
    <s v=""/>
    <s v="NA"/>
    <s v="Urban Land Sales - DARWIN CITY"/>
    <x v="66"/>
    <s v=""/>
    <n v="139361427"/>
    <s v="234/129  Flynn Circuit"/>
    <x v="14"/>
    <s v="NT"/>
    <s v="0832"/>
    <n v="484067003"/>
    <x v="3"/>
    <n v="2"/>
    <n v="2"/>
    <n v="2"/>
    <d v="2022-05-27T15:54:05"/>
  </r>
  <r>
    <n v="1351318"/>
    <s v="DARWIN"/>
    <s v="NT 0801"/>
    <x v="0"/>
    <s v="2,461.93"/>
    <n v="806"/>
    <n v="806"/>
    <s v="NA"/>
    <s v="Gordon &amp; Associates - GIRRAWEEN"/>
    <x v="120"/>
    <s v="Price Guide $570,000 "/>
    <n v="139360135"/>
    <s v="14 Regulus Court"/>
    <x v="9"/>
    <s v="NT"/>
    <s v="0830"/>
    <n v="417897921"/>
    <x v="0"/>
    <n v="4"/>
    <n v="3"/>
    <n v="2"/>
    <d v="2022-05-27T15:54:05"/>
  </r>
  <r>
    <n v="1351319"/>
    <s v="DARWIN"/>
    <s v="NT 0801"/>
    <x v="0"/>
    <s v=""/>
    <s v=""/>
    <s v=""/>
    <s v="NA"/>
    <s v="Elaine Mills Property Management - COOLALINGA"/>
    <x v="83"/>
    <s v=""/>
    <n v="139358871"/>
    <s v="26   Maurice Terrace"/>
    <x v="16"/>
    <s v="NT"/>
    <s v="0832"/>
    <n v="889831800"/>
    <x v="0"/>
    <n v="3"/>
    <n v="2"/>
    <n v="0"/>
    <d v="2022-05-27T15:54:05"/>
  </r>
  <r>
    <n v="1351320"/>
    <s v="DARWIN"/>
    <s v="NT 0801"/>
    <x v="0"/>
    <s v=""/>
    <n v="811"/>
    <n v="811"/>
    <s v="NA"/>
    <s v="For Sale By Owner                                                                                   "/>
    <x v="99"/>
    <s v="Offers over $685,000 "/>
    <n v="139356871"/>
    <s v="160 Leanyer Drive"/>
    <x v="1"/>
    <s v="NT"/>
    <s v="0812"/>
    <n v="1300114970"/>
    <x v="3"/>
    <n v="3"/>
    <n v="1"/>
    <n v="5"/>
    <d v="2022-05-27T15:54:05"/>
  </r>
  <r>
    <n v="1351321"/>
    <s v="DARWIN"/>
    <s v="NT 0801"/>
    <x v="0"/>
    <n v="236"/>
    <s v=""/>
    <n v="236"/>
    <s v="NA"/>
    <s v="Knight Frank (NT) - Darwin"/>
    <x v="11"/>
    <s v=""/>
    <n v="139356543"/>
    <s v="406/130 Esplanade"/>
    <x v="0"/>
    <s v="NT"/>
    <s v="0800"/>
    <n v="889822500"/>
    <x v="0"/>
    <n v="3"/>
    <n v="2"/>
    <n v="2"/>
    <d v="2022-05-27T15:54:05"/>
  </r>
  <r>
    <n v="1351322"/>
    <s v="DARWIN"/>
    <s v="NT 0801"/>
    <x v="9"/>
    <n v="190"/>
    <s v=""/>
    <s v=""/>
    <s v="NA"/>
    <s v="Sale By Home Owner - Australia"/>
    <x v="100"/>
    <s v=""/>
    <n v="700199623"/>
    <s v="15 Dinah Crt"/>
    <x v="2"/>
    <s v="NT"/>
    <s v="0820"/>
    <n v="1300609392"/>
    <x v="3"/>
    <n v="3"/>
    <n v="2"/>
    <n v="2"/>
    <d v="2022-05-27T15:54:05"/>
  </r>
  <r>
    <n v="1351323"/>
    <s v="DARWIN"/>
    <s v="NT 0801"/>
    <x v="0"/>
    <s v=""/>
    <n v="702"/>
    <n v="702"/>
    <s v="NA"/>
    <s v="Sale By Home Owner - Australia"/>
    <x v="150"/>
    <s v="Offers over $635,000 "/>
    <n v="139349547"/>
    <s v="34 Gerardine Cresent"/>
    <x v="14"/>
    <s v="NT"/>
    <s v="0832"/>
    <n v="1300609392"/>
    <x v="3"/>
    <n v="4"/>
    <n v="2"/>
    <n v="4"/>
    <d v="2022-05-27T15:54:05"/>
  </r>
  <r>
    <n v="1351324"/>
    <s v="DARWIN"/>
    <s v="NT 0801"/>
    <x v="1"/>
    <n v="181"/>
    <s v=""/>
    <n v="181"/>
    <s v="NA"/>
    <s v="Get Realty - PALMERSTON CITY"/>
    <x v="12"/>
    <s v=""/>
    <n v="139349347"/>
    <s v="2403/43E Knuckey Street"/>
    <x v="0"/>
    <s v="NT"/>
    <s v="0800"/>
    <n v="416175735"/>
    <x v="0"/>
    <n v="3"/>
    <n v="2"/>
    <n v="2"/>
    <d v="2022-05-27T15:54:05"/>
  </r>
  <r>
    <n v="1351325"/>
    <s v="DARWIN"/>
    <s v="NT 0801"/>
    <x v="0"/>
    <s v=""/>
    <s v=""/>
    <s v=""/>
    <s v="NA"/>
    <s v="Ausway Group"/>
    <x v="43"/>
    <s v=""/>
    <n v="139349231"/>
    <s v="10 McGrath St"/>
    <x v="14"/>
    <s v="NT"/>
    <s v="0832"/>
    <n v="451125286"/>
    <x v="0"/>
    <n v="4"/>
    <n v="2"/>
    <n v="0"/>
    <d v="2022-05-27T15:54:05"/>
  </r>
  <r>
    <n v="1351326"/>
    <s v="DARWIN"/>
    <s v="NT 0801"/>
    <x v="0"/>
    <s v=""/>
    <s v=""/>
    <s v=""/>
    <s v="NA"/>
    <s v="Real Estate Central - DARWIN CITY"/>
    <x v="113"/>
    <s v="Auction - Bidding from $700,000 "/>
    <n v="139348191"/>
    <s v="100 Eugene Road"/>
    <x v="29"/>
    <s v="NT"/>
    <s v="0834"/>
    <n v="889433000"/>
    <x v="0"/>
    <n v="4"/>
    <n v="2"/>
    <n v="4"/>
    <d v="2022-05-27T15:54:05"/>
  </r>
  <r>
    <n v="1351327"/>
    <s v="DARWIN"/>
    <s v="NT 0801"/>
    <x v="0"/>
    <n v="187"/>
    <n v="646"/>
    <n v="646"/>
    <s v="NA"/>
    <s v="Elders Real Estate - Palmerston"/>
    <x v="10"/>
    <s v="AUCTION: Saturday 4th Jun @11am On-Site "/>
    <n v="139348015"/>
    <s v="11 Foxtail Grove"/>
    <x v="4"/>
    <s v="NT"/>
    <s v="0830"/>
    <n v="889315000"/>
    <x v="0"/>
    <n v="5"/>
    <n v="3"/>
    <n v="2"/>
    <d v="2022-05-27T15:54:05"/>
  </r>
  <r>
    <n v="1351328"/>
    <s v="DARWIN"/>
    <s v="NT 0801"/>
    <x v="0"/>
    <s v=""/>
    <s v=""/>
    <s v=""/>
    <s v="NA"/>
    <s v="Cate Killiner Real Estate - Woolner"/>
    <x v="37"/>
    <s v=""/>
    <n v="139347107"/>
    <s v="5 Bailey Circuit"/>
    <x v="10"/>
    <s v="NT"/>
    <s v="0830"/>
    <n v="889422283"/>
    <x v="3"/>
    <n v="3"/>
    <n v="1"/>
    <n v="1"/>
    <d v="2022-05-27T15:54:05"/>
  </r>
  <r>
    <n v="1351329"/>
    <s v="DARWIN"/>
    <s v="NT 0801"/>
    <x v="0"/>
    <s v=""/>
    <n v="860"/>
    <n v="860"/>
    <s v="NA"/>
    <s v="LJ Hooker Darwin -   "/>
    <x v="136"/>
    <s v=""/>
    <n v="139344487"/>
    <s v="94 Lind Road"/>
    <x v="43"/>
    <s v="NT"/>
    <s v="0832"/>
    <n v="889240900"/>
    <x v="0"/>
    <n v="5"/>
    <n v="2"/>
    <n v="2"/>
    <d v="2022-05-27T15:54:05"/>
  </r>
  <r>
    <n v="1351330"/>
    <s v="DARWIN"/>
    <s v="NT 0801"/>
    <x v="0"/>
    <s v=""/>
    <n v="820"/>
    <n v="820"/>
    <s v="NA"/>
    <s v="LJ Hooker Darwin -   "/>
    <x v="104"/>
    <s v=""/>
    <n v="139344491"/>
    <s v="30 Yirra Crescent"/>
    <x v="27"/>
    <s v="NT"/>
    <s v="0832"/>
    <n v="889240900"/>
    <x v="0"/>
    <n v="3"/>
    <n v="1"/>
    <n v="2"/>
    <d v="2022-05-27T15:54:05"/>
  </r>
  <r>
    <n v="1351331"/>
    <s v="DARWIN"/>
    <s v="NT 0801"/>
    <x v="0"/>
    <s v=""/>
    <s v=""/>
    <s v=""/>
    <s v="NA"/>
    <s v="Real Estate Central - DARWIN CITY"/>
    <x v="10"/>
    <s v="Openn Negotiation "/>
    <n v="139342091"/>
    <s v="16 Carrington Street"/>
    <x v="38"/>
    <s v="NT"/>
    <s v="0810"/>
    <n v="889433000"/>
    <x v="0"/>
    <n v="3"/>
    <n v="1"/>
    <n v="0"/>
    <d v="2022-05-27T15:54:05"/>
  </r>
  <r>
    <n v="1351332"/>
    <s v="DARWIN"/>
    <s v="NT 0801"/>
    <x v="0"/>
    <n v="228"/>
    <s v=""/>
    <s v=""/>
    <s v="Under offer"/>
    <s v="Elders Real Estate - Palmerston"/>
    <x v="10"/>
    <s v="UNDER CONTRACT "/>
    <n v="139341183"/>
    <s v="82 Bundey Road"/>
    <x v="11"/>
    <s v="NT"/>
    <s v="0836"/>
    <n v="889315000"/>
    <x v="0"/>
    <n v="3"/>
    <n v="1"/>
    <n v="2"/>
    <d v="2022-05-27T15:54:05"/>
  </r>
  <r>
    <n v="1351333"/>
    <s v="DARWIN"/>
    <s v="NT 0801"/>
    <x v="8"/>
    <s v=""/>
    <n v="394"/>
    <n v="394"/>
    <s v="NA"/>
    <s v="Elders Real Estate - Palmerston"/>
    <x v="82"/>
    <s v=""/>
    <n v="139340991"/>
    <s v="2/11 Constant Street"/>
    <x v="23"/>
    <s v="NT"/>
    <s v="0839"/>
    <n v="889315000"/>
    <x v="0"/>
    <n v="3"/>
    <n v="2"/>
    <n v="2"/>
    <d v="2022-05-27T15:54:05"/>
  </r>
  <r>
    <n v="1351334"/>
    <s v="DARWIN"/>
    <s v="NT 0801"/>
    <x v="0"/>
    <n v="212"/>
    <n v="2.2999999999999998"/>
    <n v="2.2999999999999998"/>
    <s v="Under offer"/>
    <s v="Piening Property Sales - COOLALINGA"/>
    <x v="10"/>
    <s v="Under  Contract "/>
    <n v="139340351"/>
    <s v="254 Hutchison Road"/>
    <x v="6"/>
    <s v="NT"/>
    <s v="0836"/>
    <n v="429826650"/>
    <x v="0"/>
    <n v="3"/>
    <n v="2"/>
    <n v="2"/>
    <d v="2022-05-27T15:54:05"/>
  </r>
  <r>
    <n v="1351335"/>
    <s v="DARWIN"/>
    <s v="NT 0801"/>
    <x v="0"/>
    <s v=""/>
    <s v=""/>
    <s v=""/>
    <s v="NA"/>
    <s v="Real Estate Central Projects - Darwin"/>
    <x v="141"/>
    <s v="Current Bid $650,000 "/>
    <n v="139339651"/>
    <s v="115 Zuccoli Parade"/>
    <x v="26"/>
    <s v="NT"/>
    <s v="0832"/>
    <n v="889433000"/>
    <x v="0"/>
    <n v="4"/>
    <n v="2"/>
    <n v="4"/>
    <d v="2022-05-27T15:54:05"/>
  </r>
  <r>
    <n v="1351336"/>
    <s v="DARWIN"/>
    <s v="NT 0801"/>
    <x v="2"/>
    <s v=""/>
    <s v=""/>
    <s v=""/>
    <s v="NA"/>
    <s v="Territory Real Estate - Darwin"/>
    <x v="13"/>
    <s v="Overs Over $599,000 Considered "/>
    <n v="139339003"/>
    <s v="111/19 Kitchener Drive"/>
    <x v="0"/>
    <s v="NT"/>
    <s v="0800"/>
    <n v="889855678"/>
    <x v="0"/>
    <n v="2"/>
    <n v="2"/>
    <n v="2"/>
    <d v="2022-05-27T15:54:05"/>
  </r>
  <r>
    <n v="1351337"/>
    <s v="DARWIN"/>
    <s v="NT 0801"/>
    <x v="6"/>
    <s v=""/>
    <s v=""/>
    <s v=""/>
    <s v="NA"/>
    <s v="Real Estate Central - DARWIN CITY"/>
    <x v="151"/>
    <s v=""/>
    <n v="139337367"/>
    <s v="4/5 Voyager Street"/>
    <x v="2"/>
    <s v="NT"/>
    <s v="0820"/>
    <n v="889433000"/>
    <x v="0"/>
    <n v="3"/>
    <n v="2"/>
    <n v="2"/>
    <d v="2022-05-27T15:54:05"/>
  </r>
  <r>
    <n v="1351338"/>
    <s v="DARWIN"/>
    <s v="NT 0801"/>
    <x v="6"/>
    <s v=""/>
    <s v=""/>
    <s v=""/>
    <s v="Under offer"/>
    <s v="Freedom Property - Australia"/>
    <x v="10"/>
    <s v="PROPERTY PREVIEW "/>
    <n v="139336711"/>
    <s v="6/4 Palm Street"/>
    <x v="7"/>
    <s v="NT"/>
    <s v="0810"/>
    <n v="739998324"/>
    <x v="0"/>
    <n v="2"/>
    <n v="1"/>
    <n v="2"/>
    <d v="2022-05-27T15:54:05"/>
  </r>
  <r>
    <n v="1351339"/>
    <s v="DARWIN"/>
    <s v="NT 0801"/>
    <x v="1"/>
    <n v="69"/>
    <s v=""/>
    <n v="69"/>
    <s v="NA"/>
    <s v="Knight Frank (NT) - Darwin"/>
    <x v="14"/>
    <s v=""/>
    <n v="139336003"/>
    <s v="6604/7 Anchorage Court"/>
    <x v="0"/>
    <s v="NT"/>
    <s v="0800"/>
    <n v="889822500"/>
    <x v="0"/>
    <n v="1"/>
    <n v="1"/>
    <n v="1"/>
    <d v="2022-05-27T15:54:05"/>
  </r>
  <r>
    <n v="1351340"/>
    <s v="DARWIN"/>
    <s v="NT 0801"/>
    <x v="0"/>
    <s v=""/>
    <n v="2"/>
    <n v="2"/>
    <s v="NA"/>
    <s v="Complete Real Estate (NT)"/>
    <x v="18"/>
    <s v="Price Guide High $500,000 "/>
    <n v="139335535"/>
    <s v="260 Hillier Road"/>
    <x v="40"/>
    <s v="NT"/>
    <s v="0835"/>
    <n v="889831266"/>
    <x v="0"/>
    <n v="3"/>
    <n v="1"/>
    <n v="2"/>
    <d v="2022-05-27T15:54:05"/>
  </r>
  <r>
    <n v="1351341"/>
    <s v="DARWIN"/>
    <s v="NT 0801"/>
    <x v="0"/>
    <s v=""/>
    <n v="881"/>
    <n v="881"/>
    <s v="NA"/>
    <s v="Raine &amp; Horne - Darwin"/>
    <x v="152"/>
    <s v="Offers over $405,000 "/>
    <n v="139329847"/>
    <s v="9 Staghorn Court"/>
    <x v="21"/>
    <s v="NT"/>
    <s v="0830"/>
    <n v="889418941"/>
    <x v="0"/>
    <n v="3"/>
    <n v="1"/>
    <n v="2"/>
    <d v="2022-05-27T15:54:05"/>
  </r>
  <r>
    <n v="1351342"/>
    <s v="DARWIN"/>
    <s v="NT 0801"/>
    <x v="0"/>
    <n v="189"/>
    <n v="641"/>
    <n v="641"/>
    <s v="NA"/>
    <s v="Elders Real Estate - Palmerston"/>
    <x v="153"/>
    <s v="PRICE GUIDE $545,000 "/>
    <n v="139328787"/>
    <s v="4 Buckingham Street"/>
    <x v="20"/>
    <s v="NT"/>
    <s v="0832"/>
    <n v="889315000"/>
    <x v="0"/>
    <n v="3"/>
    <n v="2"/>
    <n v="2"/>
    <d v="2022-05-27T15:54:05"/>
  </r>
  <r>
    <n v="1351343"/>
    <s v="DARWIN"/>
    <s v="NT 0801"/>
    <x v="2"/>
    <s v=""/>
    <n v="300"/>
    <n v="300"/>
    <s v="NA"/>
    <s v="Sale By Home Owner - Australia"/>
    <x v="56"/>
    <s v=""/>
    <n v="139328583"/>
    <m/>
    <x v="11"/>
    <s v="NT"/>
    <s v="0836"/>
    <n v="1300609392"/>
    <x v="3"/>
    <n v="3"/>
    <n v="2"/>
    <n v="2"/>
    <d v="2022-05-27T15:54:05"/>
  </r>
  <r>
    <n v="1351344"/>
    <s v="DARWIN"/>
    <s v="NT 0801"/>
    <x v="0"/>
    <s v=""/>
    <n v="630"/>
    <n v="630"/>
    <s v="NA"/>
    <s v="Nick Mousellis Real Estate - Eview Group Member"/>
    <x v="10"/>
    <s v="Auction - Wednesday 15th June 2022 at 5.30pm "/>
    <n v="139327983"/>
    <s v="16 Delacruz Street"/>
    <x v="4"/>
    <s v="NT"/>
    <s v="0830"/>
    <n v="411724000"/>
    <x v="0"/>
    <n v="6"/>
    <n v="3"/>
    <n v="2"/>
    <d v="2022-05-27T15:54:05"/>
  </r>
  <r>
    <n v="1351345"/>
    <s v="DARWIN"/>
    <s v="NT 0801"/>
    <x v="0"/>
    <n v="400"/>
    <n v="2"/>
    <n v="2"/>
    <s v="Under offer"/>
    <s v="Real Value Properties NT - Northern Territory"/>
    <x v="154"/>
    <s v="OFFERS OVER $690,000 "/>
    <n v="139327067"/>
    <s v="345 Sunter Road"/>
    <x v="6"/>
    <s v="NT"/>
    <s v="0836"/>
    <n v="889831888"/>
    <x v="0"/>
    <n v="5"/>
    <n v="2"/>
    <n v="12"/>
    <d v="2022-05-27T15:54:05"/>
  </r>
  <r>
    <n v="1351346"/>
    <s v="DARWIN"/>
    <s v="NT 0801"/>
    <x v="0"/>
    <s v=""/>
    <n v="713"/>
    <n v="713"/>
    <s v="Under offer"/>
    <s v="Professionals - DARWIN CITY"/>
    <x v="10"/>
    <s v="New to Market "/>
    <n v="139326799"/>
    <s v="74 Damabila"/>
    <x v="3"/>
    <s v="NT"/>
    <s v="0810"/>
    <n v="889418289"/>
    <x v="0"/>
    <n v="5"/>
    <n v="2"/>
    <n v="4"/>
    <d v="2022-05-27T15:54:05"/>
  </r>
  <r>
    <n v="1351347"/>
    <s v="DARWIN"/>
    <s v="NT 0801"/>
    <x v="0"/>
    <s v=""/>
    <s v="1,050"/>
    <s v="1,050"/>
    <s v="NA"/>
    <s v="Elders Real Estate - Darwin"/>
    <x v="114"/>
    <s v="PRICE GUIDE $1,200,000 "/>
    <n v="139325515"/>
    <s v="18 Eugenia Street"/>
    <x v="7"/>
    <s v="NT"/>
    <s v="0810"/>
    <n v="889460500"/>
    <x v="0"/>
    <n v="4"/>
    <n v="2"/>
    <n v="2"/>
    <d v="2022-05-27T15:54:05"/>
  </r>
  <r>
    <n v="1351348"/>
    <s v="DARWIN"/>
    <s v="NT 0801"/>
    <x v="0"/>
    <s v=""/>
    <s v=""/>
    <s v=""/>
    <s v="NA"/>
    <s v="Real Estate Central - DARWIN CITY"/>
    <x v="10"/>
    <s v="Openn Negotiation "/>
    <n v="139324499"/>
    <s v="6 Nadpur Street"/>
    <x v="44"/>
    <s v="NT"/>
    <s v="0820"/>
    <n v="889433000"/>
    <x v="0"/>
    <n v="5"/>
    <n v="2"/>
    <n v="2"/>
    <d v="2022-05-27T15:54:05"/>
  </r>
  <r>
    <n v="1351349"/>
    <s v="DARWIN"/>
    <s v="NT 0801"/>
    <x v="0"/>
    <s v=""/>
    <s v=""/>
    <s v=""/>
    <s v="NA"/>
    <s v="Real Estate Central - DARWIN CITY"/>
    <x v="10"/>
    <s v="Auction "/>
    <n v="139324479"/>
    <s v="9 Anson Court"/>
    <x v="1"/>
    <s v="NT"/>
    <s v="0812"/>
    <n v="889433000"/>
    <x v="0"/>
    <n v="5"/>
    <n v="3"/>
    <n v="4"/>
    <d v="2022-05-27T15:54:05"/>
  </r>
  <r>
    <n v="1351350"/>
    <s v="DARWIN"/>
    <s v="NT 0801"/>
    <x v="0"/>
    <n v="243"/>
    <n v="840"/>
    <n v="840"/>
    <s v="NA"/>
    <s v="Elders Real Estate - Palmerston"/>
    <x v="57"/>
    <s v="PRICE GUIDE $510,000 "/>
    <n v="139323731"/>
    <s v="21 Stint Court"/>
    <x v="16"/>
    <s v="NT"/>
    <s v="0832"/>
    <n v="889315000"/>
    <x v="0"/>
    <n v="3"/>
    <n v="2"/>
    <n v="2"/>
    <d v="2022-05-27T15:54:05"/>
  </r>
  <r>
    <n v="1351351"/>
    <s v="DARWIN"/>
    <s v="NT 0801"/>
    <x v="0"/>
    <n v="160"/>
    <n v="831"/>
    <n v="831"/>
    <s v="Under offer"/>
    <s v="Elders Real Estate - Palmerston"/>
    <x v="10"/>
    <s v="UNDER CONTRACT "/>
    <n v="139323543"/>
    <s v="28 Broadarrow Circuit"/>
    <x v="9"/>
    <s v="NT"/>
    <s v="0830"/>
    <n v="889315000"/>
    <x v="0"/>
    <n v="3"/>
    <n v="1"/>
    <n v="4"/>
    <d v="2022-05-27T15:54:05"/>
  </r>
  <r>
    <n v="1351352"/>
    <s v="DARWIN"/>
    <s v="NT 0801"/>
    <x v="6"/>
    <s v=""/>
    <n v="302"/>
    <n v="302"/>
    <s v="NA"/>
    <s v="Raine &amp; Horne - Darwin"/>
    <x v="136"/>
    <s v="Offers Over $750,000 "/>
    <n v="139323219"/>
    <s v="1/24 Philip Street"/>
    <x v="12"/>
    <s v="NT"/>
    <s v="0820"/>
    <n v="889418941"/>
    <x v="0"/>
    <n v="3"/>
    <n v="2"/>
    <n v="2"/>
    <d v="2022-05-27T15:54:05"/>
  </r>
  <r>
    <n v="1351353"/>
    <s v="DARWIN"/>
    <s v="NT 0801"/>
    <x v="2"/>
    <s v=""/>
    <n v="286"/>
    <n v="286"/>
    <s v="Under offer"/>
    <s v="Elders Real Estate - Darwin"/>
    <x v="10"/>
    <s v="UNDER OFFER "/>
    <n v="139322707"/>
    <s v="2/17 Hakea Street"/>
    <x v="7"/>
    <s v="NT"/>
    <s v="0810"/>
    <n v="889460500"/>
    <x v="0"/>
    <n v="2"/>
    <n v="1"/>
    <n v="1"/>
    <d v="2022-05-27T15:54:05"/>
  </r>
  <r>
    <n v="1351354"/>
    <s v="DARWIN"/>
    <s v="NT 0801"/>
    <x v="2"/>
    <n v="62"/>
    <s v=""/>
    <n v="62"/>
    <s v="NA"/>
    <s v="Nick Mousellis Real Estate - Eview Group Member"/>
    <x v="15"/>
    <s v=""/>
    <n v="139319539"/>
    <s v="1706/43B Knuckey Street"/>
    <x v="0"/>
    <s v="NT"/>
    <s v="0800"/>
    <n v="411724000"/>
    <x v="0"/>
    <n v="1"/>
    <n v="1"/>
    <n v="0"/>
    <d v="2022-05-27T15:54:05"/>
  </r>
  <r>
    <n v="1351355"/>
    <s v="DARWIN"/>
    <s v="NT 0801"/>
    <x v="2"/>
    <s v=""/>
    <s v=""/>
    <s v=""/>
    <s v="NA"/>
    <s v="Elders Real Estate - Darwin"/>
    <x v="10"/>
    <s v="FASTRAK "/>
    <n v="139319111"/>
    <s v="63/21 Cavenagh Street"/>
    <x v="0"/>
    <s v="NT"/>
    <s v="0800"/>
    <n v="889460500"/>
    <x v="0"/>
    <n v="1"/>
    <n v="1"/>
    <n v="0"/>
    <d v="2022-05-27T15:54:05"/>
  </r>
  <r>
    <n v="1351356"/>
    <s v="DARWIN"/>
    <s v="NT 0801"/>
    <x v="0"/>
    <n v="138"/>
    <s v=""/>
    <n v="138"/>
    <s v="NA"/>
    <s v="Call2View Real Estate - Palmerston"/>
    <x v="4"/>
    <s v=""/>
    <n v="139318927"/>
    <s v="24/8 Knuckey Street"/>
    <x v="0"/>
    <s v="NT"/>
    <s v="0800"/>
    <n v="889328858"/>
    <x v="0"/>
    <n v="2"/>
    <n v="2"/>
    <n v="1"/>
    <d v="2022-05-27T15:54:05"/>
  </r>
  <r>
    <n v="1351357"/>
    <s v="DARWIN"/>
    <s v="NT 0801"/>
    <x v="0"/>
    <s v=""/>
    <s v=""/>
    <s v=""/>
    <s v="Under offer"/>
    <s v="Real Estate Central - DARWIN CITY"/>
    <x v="10"/>
    <s v="UNDER CONTRACT "/>
    <n v="139317639"/>
    <s v="6 Mullen Place"/>
    <x v="42"/>
    <s v="NT"/>
    <s v="0810"/>
    <n v="889433000"/>
    <x v="0"/>
    <n v="4"/>
    <n v="2"/>
    <n v="3"/>
    <d v="2022-05-27T15:54:05"/>
  </r>
  <r>
    <n v="1351358"/>
    <s v="DARWIN"/>
    <s v="NT 0801"/>
    <x v="1"/>
    <n v="81"/>
    <s v=""/>
    <n v="81"/>
    <s v="NA"/>
    <s v="Knight Frank (NT) - Darwin"/>
    <x v="26"/>
    <s v="Offers over $299,000 "/>
    <n v="139317155"/>
    <s v="5/3 Banyan Street"/>
    <x v="12"/>
    <s v="NT"/>
    <s v="0820"/>
    <n v="889822500"/>
    <x v="0"/>
    <n v="2"/>
    <n v="1"/>
    <n v="0"/>
    <d v="2022-05-27T15:54:05"/>
  </r>
  <r>
    <n v="1351359"/>
    <s v="DARWIN"/>
    <s v="NT 0801"/>
    <x v="8"/>
    <s v=""/>
    <n v="375"/>
    <n v="375"/>
    <s v="Under offer"/>
    <s v="Elders Real Estate - Darwin"/>
    <x v="14"/>
    <s v="PRICE GUIDE $490,000 "/>
    <n v="139316963"/>
    <s v="1/81 Crosby Street"/>
    <x v="26"/>
    <s v="NT"/>
    <s v="0832"/>
    <n v="889460500"/>
    <x v="0"/>
    <n v="3"/>
    <n v="2"/>
    <n v="2"/>
    <d v="2022-05-27T15:54:05"/>
  </r>
  <r>
    <n v="1351360"/>
    <s v="DARWIN"/>
    <s v="NT 0801"/>
    <x v="0"/>
    <s v=""/>
    <n v="817"/>
    <n v="817"/>
    <s v="NA"/>
    <s v="Real Estate Central - DARWIN CITY"/>
    <x v="39"/>
    <s v=""/>
    <n v="139316855"/>
    <s v="15 Tasman Circuit"/>
    <x v="31"/>
    <s v="NT"/>
    <s v="0810"/>
    <n v="889433000"/>
    <x v="0"/>
    <n v="4"/>
    <n v="2"/>
    <n v="2"/>
    <d v="2022-05-27T15:54:05"/>
  </r>
  <r>
    <n v="1351361"/>
    <s v="DARWIN"/>
    <s v="NT 0801"/>
    <x v="0"/>
    <s v=""/>
    <n v="804"/>
    <n v="804"/>
    <s v="NA"/>
    <s v="United Realty NT - Parap"/>
    <x v="10"/>
    <s v="Auction on site "/>
    <n v="139314251"/>
    <s v="34 Stoddart Dr"/>
    <x v="36"/>
    <s v="NT"/>
    <s v="0820"/>
    <n v="889812666"/>
    <x v="0"/>
    <n v="4"/>
    <n v="2"/>
    <n v="4"/>
    <d v="2022-05-27T15:54:05"/>
  </r>
  <r>
    <n v="1351362"/>
    <s v="DARWIN"/>
    <s v="NT 0801"/>
    <x v="0"/>
    <s v=""/>
    <s v=""/>
    <s v=""/>
    <s v="NA"/>
    <s v="Knight Frank (NT) - Darwin"/>
    <x v="10"/>
    <s v="Auction 8th June on site "/>
    <n v="139313995"/>
    <s v="8/60 East Point Road"/>
    <x v="12"/>
    <s v="NT"/>
    <s v="0820"/>
    <n v="889822500"/>
    <x v="0"/>
    <n v="3"/>
    <n v="2"/>
    <n v="2"/>
    <d v="2022-05-27T15:54:05"/>
  </r>
  <r>
    <n v="1351363"/>
    <s v="DARWIN"/>
    <s v="NT 0801"/>
    <x v="1"/>
    <s v=""/>
    <s v=""/>
    <s v=""/>
    <s v="Under offer"/>
    <s v="Real Estate Central Projects - Darwin"/>
    <x v="10"/>
    <s v="UNDER CONTRACT "/>
    <n v="139313595"/>
    <s v="8/12 Dashwood Place"/>
    <x v="0"/>
    <s v="NT"/>
    <s v="0800"/>
    <n v="889433000"/>
    <x v="0"/>
    <n v="3"/>
    <n v="2"/>
    <n v="2"/>
    <d v="2022-05-27T15:54:05"/>
  </r>
  <r>
    <n v="1351364"/>
    <s v="DARWIN"/>
    <s v="NT 0801"/>
    <x v="0"/>
    <n v="141"/>
    <n v="2"/>
    <n v="2"/>
    <s v="Under offer"/>
    <s v="Piening Property Sales - COOLALINGA"/>
    <x v="10"/>
    <s v="Under  Contract "/>
    <n v="139312991"/>
    <s v="6 Valencia Road"/>
    <x v="45"/>
    <s v="NT"/>
    <s v="0836"/>
    <n v="429826650"/>
    <x v="0"/>
    <n v="3"/>
    <n v="1"/>
    <n v="2"/>
    <d v="2022-05-27T15:54:05"/>
  </r>
  <r>
    <n v="1351365"/>
    <s v="DARWIN"/>
    <s v="NT 0801"/>
    <x v="1"/>
    <n v="155"/>
    <s v=""/>
    <n v="155"/>
    <s v="NA"/>
    <s v="All Real Estate NT"/>
    <x v="16"/>
    <s v="Offers Over $440,000 "/>
    <n v="139312507"/>
    <s v="2/24 Harry Chan Avenue"/>
    <x v="0"/>
    <s v="NT"/>
    <s v="0800"/>
    <n v="419592414"/>
    <x v="1"/>
    <n v="2"/>
    <n v="2"/>
    <n v="2"/>
    <d v="2022-05-27T15:54:05"/>
  </r>
  <r>
    <n v="1351366"/>
    <s v="DARWIN"/>
    <s v="NT 0801"/>
    <x v="4"/>
    <s v=""/>
    <n v="977"/>
    <n v="977"/>
    <s v="NA"/>
    <s v="Ray White City (NT) -    "/>
    <x v="10"/>
    <s v="Expressions of Interest "/>
    <n v="203317435"/>
    <s v="Lot 1103B Gardens Road"/>
    <x v="46"/>
    <s v="NT"/>
    <s v="0820"/>
    <n v="889433500"/>
    <x v="0"/>
    <m/>
    <m/>
    <m/>
    <d v="2022-05-27T15:54:05"/>
  </r>
  <r>
    <n v="1351367"/>
    <s v="DARWIN"/>
    <s v="NT 0801"/>
    <x v="2"/>
    <s v=""/>
    <n v="244"/>
    <n v="244"/>
    <s v="NA"/>
    <s v="First National Real Estate O'Donoghues - Darwin"/>
    <x v="1"/>
    <s v=""/>
    <n v="139312015"/>
    <s v="1/119 Old McMillans Road"/>
    <x v="38"/>
    <s v="NT"/>
    <s v="0810"/>
    <n v="889428942"/>
    <x v="0"/>
    <n v="2"/>
    <n v="1"/>
    <n v="2"/>
    <d v="2022-05-27T15:54:05"/>
  </r>
  <r>
    <n v="1351368"/>
    <s v="DARWIN"/>
    <s v="NT 0801"/>
    <x v="0"/>
    <s v=""/>
    <s v=""/>
    <s v=""/>
    <s v="NA"/>
    <s v="Real Estate Central Projects - Darwin"/>
    <x v="14"/>
    <s v="Current Bid $490,000 "/>
    <n v="139309519"/>
    <s v="40 Flametree Circuit"/>
    <x v="27"/>
    <s v="NT"/>
    <s v="0832"/>
    <n v="889433000"/>
    <x v="0"/>
    <n v="3"/>
    <n v="2"/>
    <n v="2"/>
    <d v="2022-05-27T15:54:05"/>
  </r>
  <r>
    <n v="1351369"/>
    <s v="DARWIN"/>
    <s v="NT 0801"/>
    <x v="0"/>
    <s v=""/>
    <s v=""/>
    <s v=""/>
    <s v="Under offer"/>
    <s v="Real Estate Central Projects - Darwin"/>
    <x v="10"/>
    <s v="UNDER CONTRACT "/>
    <n v="139309431"/>
    <s v="96 Follington Street"/>
    <x v="26"/>
    <s v="NT"/>
    <s v="0832"/>
    <n v="889433000"/>
    <x v="0"/>
    <n v="3"/>
    <n v="2"/>
    <n v="2"/>
    <d v="2022-05-27T15:54:05"/>
  </r>
  <r>
    <n v="1351370"/>
    <s v="DARWIN"/>
    <s v="NT 0801"/>
    <x v="8"/>
    <s v=""/>
    <s v=""/>
    <s v=""/>
    <s v="NA"/>
    <s v="Real Estate Central - DARWIN CITY"/>
    <x v="45"/>
    <s v=""/>
    <n v="139309071"/>
    <s v="1/11 Deane Crescent"/>
    <x v="27"/>
    <s v="NT"/>
    <s v="0832"/>
    <n v="889433000"/>
    <x v="0"/>
    <n v="3"/>
    <n v="2"/>
    <n v="2"/>
    <d v="2022-05-27T15:54:05"/>
  </r>
  <r>
    <n v="1351371"/>
    <s v="DARWIN"/>
    <s v="NT 0801"/>
    <x v="0"/>
    <s v=""/>
    <s v=""/>
    <s v=""/>
    <s v="NA"/>
    <s v="Real Estate Central Projects - Darwin"/>
    <x v="111"/>
    <s v=""/>
    <n v="139308527"/>
    <s v="62 Canegrass Circuit"/>
    <x v="26"/>
    <s v="NT"/>
    <s v="0832"/>
    <n v="889433000"/>
    <x v="0"/>
    <n v="4"/>
    <n v="2"/>
    <n v="2"/>
    <d v="2022-05-27T15:54:05"/>
  </r>
  <r>
    <n v="1351372"/>
    <s v="DARWIN"/>
    <s v="NT 0801"/>
    <x v="0"/>
    <s v=""/>
    <s v="1,100"/>
    <s v="1,100"/>
    <s v="NA"/>
    <s v="North Property NT - STUART PARK"/>
    <x v="155"/>
    <s v="AUCTION - Bids from $630,000 "/>
    <n v="139308355"/>
    <s v="34 Ross Smith Avenue"/>
    <x v="22"/>
    <s v="NT"/>
    <s v="0820"/>
    <n v="889811088"/>
    <x v="0"/>
    <n v="4"/>
    <n v="2"/>
    <n v="2"/>
    <d v="2022-05-27T15:54:05"/>
  </r>
  <r>
    <n v="1351373"/>
    <s v="DARWIN"/>
    <s v="NT 0801"/>
    <x v="4"/>
    <s v=""/>
    <n v="2"/>
    <n v="2"/>
    <s v="NA"/>
    <s v="Elders Real Estate - Palmerston"/>
    <x v="119"/>
    <s v=""/>
    <n v="203316907"/>
    <s v="169 Thomas Road"/>
    <x v="11"/>
    <s v="NT"/>
    <s v="0836"/>
    <n v="889315000"/>
    <x v="0"/>
    <m/>
    <m/>
    <m/>
    <d v="2022-05-27T15:54:05"/>
  </r>
  <r>
    <n v="1351374"/>
    <s v="DARWIN"/>
    <s v="NT 0801"/>
    <x v="2"/>
    <s v=""/>
    <n v="122"/>
    <n v="122"/>
    <s v="NA"/>
    <s v="Elders Real Estate - Palmerston"/>
    <x v="156"/>
    <s v="PRICE GUIDE $298,000 "/>
    <n v="139304907"/>
    <s v="5/11 Negri Street"/>
    <x v="16"/>
    <s v="NT"/>
    <s v="0832"/>
    <n v="889315000"/>
    <x v="0"/>
    <n v="2"/>
    <n v="1"/>
    <n v="2"/>
    <d v="2022-05-27T15:54:05"/>
  </r>
  <r>
    <n v="1351375"/>
    <s v="DARWIN"/>
    <s v="NT 0801"/>
    <x v="2"/>
    <s v=""/>
    <n v="252"/>
    <n v="252"/>
    <s v="NA"/>
    <s v="Elders Real Estate - Darwin"/>
    <x v="10"/>
    <s v="FASTRAK "/>
    <n v="139303955"/>
    <s v="1/8 Antonios Court"/>
    <x v="33"/>
    <s v="NT"/>
    <s v="0810"/>
    <n v="889460500"/>
    <x v="0"/>
    <n v="2"/>
    <n v="1"/>
    <n v="1"/>
    <d v="2022-05-27T15:54:05"/>
  </r>
  <r>
    <n v="1351376"/>
    <s v="DARWIN"/>
    <s v="NT 0801"/>
    <x v="0"/>
    <s v=""/>
    <n v="766"/>
    <n v="766"/>
    <s v="NA"/>
    <s v="Knight Frank (NT) - Darwin"/>
    <x v="123"/>
    <s v=""/>
    <n v="139303919"/>
    <s v="8 William Street"/>
    <x v="32"/>
    <s v="NT"/>
    <s v="0830"/>
    <n v="889822500"/>
    <x v="0"/>
    <n v="4"/>
    <n v="2"/>
    <n v="2"/>
    <d v="2022-05-27T15:54:05"/>
  </r>
  <r>
    <n v="1351377"/>
    <s v="DARWIN"/>
    <s v="NT 0801"/>
    <x v="0"/>
    <s v=""/>
    <n v="699"/>
    <n v="699"/>
    <s v="NA"/>
    <s v="Elders Real Estate - Darwin"/>
    <x v="154"/>
    <s v="PRICE GUIDE $690,000 "/>
    <n v="139301931"/>
    <s v="21 Tasman Circuit"/>
    <x v="31"/>
    <s v="NT"/>
    <s v="0810"/>
    <n v="889460500"/>
    <x v="0"/>
    <n v="4"/>
    <n v="2"/>
    <n v="2"/>
    <d v="2022-05-27T15:54:05"/>
  </r>
  <r>
    <n v="1351378"/>
    <s v="DARWIN"/>
    <s v="NT 0801"/>
    <x v="0"/>
    <s v=""/>
    <n v="480"/>
    <n v="480"/>
    <s v="NA"/>
    <s v="Elders Real Estate - Palmerston"/>
    <x v="144"/>
    <s v="PRICE GUIDE $590,000 "/>
    <n v="139301143"/>
    <s v="7 Camfield Street"/>
    <x v="20"/>
    <s v="NT"/>
    <s v="0832"/>
    <n v="889315000"/>
    <x v="0"/>
    <n v="4"/>
    <n v="2"/>
    <n v="2"/>
    <d v="2022-05-27T15:54:05"/>
  </r>
  <r>
    <n v="1351379"/>
    <s v="DARWIN"/>
    <s v="NT 0801"/>
    <x v="0"/>
    <s v=""/>
    <s v=""/>
    <s v=""/>
    <s v="NA"/>
    <s v="Real Estate Central Projects - Darwin"/>
    <x v="57"/>
    <s v="Current Bid - $510,000 "/>
    <n v="136402774"/>
    <s v="23 Banksia Street"/>
    <x v="26"/>
    <s v="NT"/>
    <s v="0832"/>
    <n v="889433000"/>
    <x v="0"/>
    <n v="4"/>
    <n v="2"/>
    <n v="2"/>
    <d v="2022-05-27T15:54:05"/>
  </r>
  <r>
    <n v="1351380"/>
    <s v="DARWIN"/>
    <s v="NT 0801"/>
    <x v="4"/>
    <s v=""/>
    <n v="818"/>
    <n v="818"/>
    <s v="NA"/>
    <s v="David Booth Real Estate Pty Ltd - Darwin"/>
    <x v="41"/>
    <s v=""/>
    <n v="203315019"/>
    <s v="Lot 3242, 2 Bridgland Ct"/>
    <x v="10"/>
    <s v="NT"/>
    <s v="0830"/>
    <n v="418892861"/>
    <x v="1"/>
    <m/>
    <m/>
    <m/>
    <d v="2022-05-27T15:54:05"/>
  </r>
  <r>
    <n v="1351381"/>
    <s v="DARWIN"/>
    <s v="NT 0801"/>
    <x v="2"/>
    <s v=""/>
    <s v=""/>
    <s v=""/>
    <s v="NA"/>
    <s v="For Sale By Owner                                                                                   "/>
    <x v="56"/>
    <s v="Offers above $420,000 "/>
    <n v="139300435"/>
    <s v="2/73d Ruddick Circuit"/>
    <x v="2"/>
    <s v="NT"/>
    <s v="0820"/>
    <n v="1300114970"/>
    <x v="3"/>
    <n v="2"/>
    <n v="2"/>
    <n v="2"/>
    <d v="2022-05-27T15:54:05"/>
  </r>
  <r>
    <n v="1351382"/>
    <s v="DARWIN"/>
    <s v="NT 0801"/>
    <x v="1"/>
    <n v="114"/>
    <s v=""/>
    <n v="114"/>
    <s v="NA"/>
    <s v="Professionals - DARWIN CITY"/>
    <x v="17"/>
    <s v=""/>
    <n v="139299807"/>
    <s v="116/19B Kitchener Drive"/>
    <x v="0"/>
    <s v="NT"/>
    <s v="0800"/>
    <n v="889418289"/>
    <x v="0"/>
    <n v="2"/>
    <n v="2"/>
    <n v="2"/>
    <d v="2022-05-27T15:54:05"/>
  </r>
  <r>
    <n v="1351383"/>
    <s v="DARWIN"/>
    <s v="NT 0801"/>
    <x v="0"/>
    <s v=""/>
    <n v="304"/>
    <n v="304"/>
    <s v="NA"/>
    <s v="Call2View Real Estate - Palmerston"/>
    <x v="1"/>
    <s v=""/>
    <n v="139298959"/>
    <s v="2/32 Rosetta Street"/>
    <x v="30"/>
    <s v="NT"/>
    <s v="0830"/>
    <n v="889328858"/>
    <x v="0"/>
    <n v="2"/>
    <n v="1"/>
    <n v="1"/>
    <d v="2022-05-27T15:54:05"/>
  </r>
  <r>
    <n v="1351384"/>
    <s v="DARWIN"/>
    <s v="NT 0801"/>
    <x v="0"/>
    <s v=""/>
    <n v="817"/>
    <n v="817"/>
    <s v="NA"/>
    <s v="Call2View Real Estate - Palmerston"/>
    <x v="157"/>
    <s v=""/>
    <n v="139298955"/>
    <s v="80 Lakeside Drive"/>
    <x v="42"/>
    <s v="NT"/>
    <s v="0810"/>
    <n v="889328858"/>
    <x v="0"/>
    <n v="4"/>
    <n v="2"/>
    <n v="2"/>
    <d v="2022-05-27T15:54:05"/>
  </r>
  <r>
    <n v="1351385"/>
    <s v="DARWIN"/>
    <s v="NT 0801"/>
    <x v="1"/>
    <s v=""/>
    <s v=""/>
    <s v=""/>
    <s v="NA"/>
    <s v="Real Estate Central - DARWIN CITY"/>
    <x v="10"/>
    <s v="Openn Negotiation "/>
    <n v="139298643"/>
    <s v="15/73D Ruddick Circuit"/>
    <x v="2"/>
    <s v="NT"/>
    <s v="0820"/>
    <n v="889433000"/>
    <x v="0"/>
    <n v="3"/>
    <n v="2"/>
    <n v="2"/>
    <d v="2022-05-27T15:54:05"/>
  </r>
  <r>
    <n v="1351386"/>
    <s v="DARWIN"/>
    <s v="NT 0801"/>
    <x v="0"/>
    <s v=""/>
    <n v="817"/>
    <n v="817"/>
    <s v="Under offer"/>
    <s v="Elders Real Estate - Darwin"/>
    <x v="10"/>
    <s v="UNDER CONTRACT "/>
    <n v="139298639"/>
    <s v="28 Union Terrace"/>
    <x v="28"/>
    <s v="NT"/>
    <s v="0812"/>
    <n v="889460500"/>
    <x v="0"/>
    <n v="4"/>
    <n v="2"/>
    <n v="2"/>
    <d v="2022-05-27T15:54:05"/>
  </r>
  <r>
    <n v="1351387"/>
    <s v="DARWIN"/>
    <s v="NT 0801"/>
    <x v="1"/>
    <s v=""/>
    <s v=""/>
    <s v=""/>
    <s v="NA"/>
    <s v="Cate Killiner Real Estate - Woolner"/>
    <x v="68"/>
    <s v=""/>
    <n v="139293471"/>
    <s v="1/26 Nudl Street"/>
    <x v="2"/>
    <s v="NT"/>
    <s v="0820"/>
    <n v="889422283"/>
    <x v="3"/>
    <n v="1"/>
    <n v="1"/>
    <n v="1"/>
    <d v="2022-05-27T15:54:05"/>
  </r>
  <r>
    <n v="1351388"/>
    <s v="DARWIN"/>
    <s v="NT 0801"/>
    <x v="2"/>
    <s v=""/>
    <s v=""/>
    <s v=""/>
    <s v="NA"/>
    <s v="UpNext Real Estate - DARWIN"/>
    <x v="134"/>
    <s v="Offers over $285,000 "/>
    <n v="139289623"/>
    <s v="3/14 Hickory Street"/>
    <x v="7"/>
    <s v="NT"/>
    <s v="0810"/>
    <n v="889411970"/>
    <x v="0"/>
    <n v="2"/>
    <n v="1"/>
    <n v="1"/>
    <d v="2022-05-27T15:54:05"/>
  </r>
  <r>
    <n v="1351389"/>
    <s v="DARWIN"/>
    <s v="NT 0801"/>
    <x v="0"/>
    <s v=""/>
    <n v="842"/>
    <n v="842"/>
    <s v="NA"/>
    <s v="All About Real Estate NT - DARWIN CITY"/>
    <x v="123"/>
    <s v="Offers over $660,000 considered "/>
    <n v="136645606"/>
    <s v="14 Plover Street"/>
    <x v="37"/>
    <s v="NT"/>
    <s v="0812"/>
    <n v="438404848"/>
    <x v="0"/>
    <n v="3"/>
    <n v="1"/>
    <n v="4"/>
    <d v="2022-05-27T15:54:05"/>
  </r>
  <r>
    <n v="1351390"/>
    <s v="DARWIN"/>
    <s v="NT 0801"/>
    <x v="1"/>
    <s v=""/>
    <s v=""/>
    <s v=""/>
    <s v="NA"/>
    <s v="Real Estate NT by George Pikos - FANNIE BAY"/>
    <x v="0"/>
    <s v=""/>
    <n v="130650546"/>
    <s v="10/10 Duke St"/>
    <x v="2"/>
    <s v="NT"/>
    <s v="0820"/>
    <n v="889419959"/>
    <x v="0"/>
    <n v="2"/>
    <n v="2"/>
    <n v="2"/>
    <d v="2022-05-27T15:54:05"/>
  </r>
  <r>
    <n v="1351391"/>
    <s v="DARWIN"/>
    <s v="NT 0801"/>
    <x v="0"/>
    <s v=""/>
    <n v="2"/>
    <n v="2"/>
    <s v="NA"/>
    <s v="Smith Real Estate NT"/>
    <x v="99"/>
    <s v="$685,000 ONO "/>
    <n v="139289359"/>
    <s v="1040 Stuart Highway"/>
    <x v="47"/>
    <s v="NT"/>
    <s v="0822"/>
    <n v="417272077"/>
    <x v="0"/>
    <n v="4"/>
    <n v="2"/>
    <n v="4"/>
    <d v="2022-05-27T15:54:05"/>
  </r>
  <r>
    <n v="1351392"/>
    <s v="DARWIN"/>
    <s v="NT 0801"/>
    <x v="0"/>
    <n v="273"/>
    <s v=""/>
    <s v=""/>
    <s v="NA"/>
    <s v="Call2View Real Estate - Palmerston"/>
    <x v="22"/>
    <s v=""/>
    <n v="139287887"/>
    <s v="36 Friarbird Crescent"/>
    <x v="40"/>
    <s v="NT"/>
    <s v="0835"/>
    <n v="889328858"/>
    <x v="0"/>
    <n v="4"/>
    <n v="2"/>
    <n v="7"/>
    <d v="2022-05-27T15:54:05"/>
  </r>
  <r>
    <n v="1351393"/>
    <s v="DARWIN"/>
    <s v="NT 0801"/>
    <x v="1"/>
    <s v=""/>
    <n v="93"/>
    <s v=""/>
    <s v="NA"/>
    <s v="Knight Frank (NT) - Darwin"/>
    <x v="18"/>
    <s v=""/>
    <n v="139287567"/>
    <s v="126/19 Kitchener Drive"/>
    <x v="0"/>
    <s v="NT"/>
    <s v="0800"/>
    <n v="889822500"/>
    <x v="0"/>
    <n v="1"/>
    <n v="1"/>
    <n v="1"/>
    <d v="2022-05-27T15:54:05"/>
  </r>
  <r>
    <n v="1351394"/>
    <s v="DARWIN"/>
    <s v="NT 0801"/>
    <x v="0"/>
    <s v=""/>
    <n v="810"/>
    <n v="810"/>
    <s v="NA"/>
    <s v="For Sale By Owner                                                                                   "/>
    <x v="158"/>
    <s v=""/>
    <n v="139286595"/>
    <s v="14 Wiesener Ct"/>
    <x v="9"/>
    <s v="NT"/>
    <s v="0830"/>
    <n v="1300114970"/>
    <x v="3"/>
    <n v="3"/>
    <n v="2"/>
    <n v="5"/>
    <d v="2022-05-27T15:54:05"/>
  </r>
  <r>
    <n v="1351395"/>
    <s v="DARWIN"/>
    <s v="NT 0801"/>
    <x v="0"/>
    <s v=""/>
    <s v=""/>
    <s v=""/>
    <s v="NA"/>
    <s v="Real Estate Central Projects - Darwin"/>
    <x v="159"/>
    <s v="Current Bid $740,000 "/>
    <n v="139285131"/>
    <s v="210 Doxas Road"/>
    <x v="11"/>
    <s v="NT"/>
    <s v="0836"/>
    <n v="889433000"/>
    <x v="0"/>
    <n v="6"/>
    <n v="4"/>
    <n v="10"/>
    <d v="2022-05-27T15:54:05"/>
  </r>
  <r>
    <n v="1351396"/>
    <s v="DARWIN"/>
    <s v="NT 0801"/>
    <x v="6"/>
    <s v=""/>
    <n v="278"/>
    <n v="278"/>
    <s v="Under offer"/>
    <s v="Call2View Real Estate - Palmerston"/>
    <x v="33"/>
    <s v=""/>
    <n v="139282191"/>
    <s v="1/30 Antonino Drive"/>
    <x v="27"/>
    <s v="NT"/>
    <s v="0832"/>
    <n v="889328858"/>
    <x v="0"/>
    <n v="3"/>
    <n v="2"/>
    <n v="2"/>
    <d v="2022-05-27T15:54:05"/>
  </r>
  <r>
    <n v="1351397"/>
    <s v="DARWIN"/>
    <s v="NT 0801"/>
    <x v="0"/>
    <s v=""/>
    <n v="820"/>
    <n v="820"/>
    <s v="NA"/>
    <s v="Freedom Property - Australia"/>
    <x v="113"/>
    <s v="OFFERS OVER $700,000 "/>
    <n v="139281335"/>
    <s v="32 Bowrey Crescent"/>
    <x v="32"/>
    <s v="NT"/>
    <s v="0830"/>
    <n v="739998324"/>
    <x v="0"/>
    <n v="4"/>
    <n v="2"/>
    <n v="2"/>
    <d v="2022-05-27T15:54:05"/>
  </r>
  <r>
    <n v="1351398"/>
    <s v="DARWIN"/>
    <s v="NT 0801"/>
    <x v="2"/>
    <s v=""/>
    <n v="53"/>
    <n v="53"/>
    <s v="NA"/>
    <s v="Absolute Real Estate NT - Darwin"/>
    <x v="19"/>
    <s v="$305,000 + "/>
    <n v="139278451"/>
    <s v="613/6 Carey Street"/>
    <x v="0"/>
    <s v="NT"/>
    <s v="0800"/>
    <n v="889306600"/>
    <x v="0"/>
    <n v="1"/>
    <n v="1"/>
    <n v="1"/>
    <d v="2022-05-27T15:54:05"/>
  </r>
  <r>
    <n v="1351399"/>
    <s v="DARWIN"/>
    <s v="NT 0801"/>
    <x v="2"/>
    <s v=""/>
    <s v=""/>
    <s v=""/>
    <s v="NA"/>
    <s v="Absolute Real Estate NT - Darwin"/>
    <x v="20"/>
    <s v="$295,000 + "/>
    <n v="139278075"/>
    <s v="313/6 Carey Street"/>
    <x v="0"/>
    <s v="NT"/>
    <s v="0800"/>
    <n v="889306600"/>
    <x v="0"/>
    <n v="1"/>
    <n v="1"/>
    <n v="1"/>
    <d v="2022-05-27T15:54:05"/>
  </r>
  <r>
    <n v="1351400"/>
    <s v="DARWIN"/>
    <s v="NT 0801"/>
    <x v="2"/>
    <n v="340"/>
    <n v="340"/>
    <n v="340"/>
    <s v="Under offer"/>
    <s v="Colliers International - Darwin"/>
    <x v="21"/>
    <s v=""/>
    <n v="139277147"/>
    <s v="35/24 Harry Chan Avenue"/>
    <x v="0"/>
    <s v="NT"/>
    <s v="0800"/>
    <n v="889970888"/>
    <x v="0"/>
    <n v="3"/>
    <n v="3"/>
    <n v="4"/>
    <d v="2022-05-27T15:54:05"/>
  </r>
  <r>
    <n v="1351401"/>
    <s v="DARWIN"/>
    <s v="NT 0801"/>
    <x v="2"/>
    <s v=""/>
    <s v=""/>
    <s v=""/>
    <s v="NA"/>
    <s v="Go Wise - WOOLNER"/>
    <x v="131"/>
    <s v=""/>
    <n v="139276935"/>
    <s v="8/18 Gotheburg Crescent"/>
    <x v="2"/>
    <s v="NT"/>
    <s v="0820"/>
    <n v="889421200"/>
    <x v="0"/>
    <n v="2"/>
    <n v="1"/>
    <n v="2"/>
    <d v="2022-05-27T15:54:05"/>
  </r>
  <r>
    <n v="1351402"/>
    <s v="DARWIN"/>
    <s v="NT 0801"/>
    <x v="0"/>
    <n v="196"/>
    <n v="982"/>
    <n v="982"/>
    <s v="NA"/>
    <s v="Raine &amp; Horne - Darwin"/>
    <x v="113"/>
    <s v="Price Guide: $700,000 - $720,000 "/>
    <n v="139276923"/>
    <s v="13 Damascene Crescent"/>
    <x v="14"/>
    <s v="NT"/>
    <s v="0832"/>
    <n v="889418941"/>
    <x v="0"/>
    <n v="4"/>
    <n v="2"/>
    <n v="4"/>
    <d v="2022-05-27T15:54:05"/>
  </r>
  <r>
    <n v="1351403"/>
    <s v="DARWIN"/>
    <s v="NT 0801"/>
    <x v="0"/>
    <s v=""/>
    <s v=""/>
    <s v=""/>
    <s v="NA"/>
    <s v="Freedom Property - Australia"/>
    <x v="23"/>
    <s v=""/>
    <n v="139276803"/>
    <s v="8 Harrison Circuit"/>
    <x v="9"/>
    <s v="NT"/>
    <s v="0830"/>
    <n v="739998324"/>
    <x v="0"/>
    <n v="3"/>
    <n v="2"/>
    <n v="4"/>
    <d v="2022-05-27T15:54:05"/>
  </r>
  <r>
    <n v="1351404"/>
    <s v="DARWIN"/>
    <s v="NT 0801"/>
    <x v="0"/>
    <n v="303"/>
    <n v="832"/>
    <n v="832"/>
    <s v="Under offer"/>
    <s v="Elders Real Estate - Palmerston"/>
    <x v="10"/>
    <s v="UNDER CONTRACT "/>
    <n v="139276731"/>
    <s v="10 Camfield Street"/>
    <x v="20"/>
    <s v="NT"/>
    <s v="0832"/>
    <n v="889315000"/>
    <x v="0"/>
    <n v="4"/>
    <n v="2"/>
    <n v="3"/>
    <d v="2022-05-27T15:54:05"/>
  </r>
  <r>
    <n v="1351405"/>
    <s v="DARWIN"/>
    <s v="NT 0801"/>
    <x v="0"/>
    <s v=""/>
    <n v="824"/>
    <n v="824"/>
    <s v="NA"/>
    <s v="North Property NT - STUART PARK"/>
    <x v="39"/>
    <s v=""/>
    <n v="139274403"/>
    <s v="12 Macassar Street"/>
    <x v="31"/>
    <s v="NT"/>
    <s v="0810"/>
    <n v="889811088"/>
    <x v="0"/>
    <n v="3"/>
    <n v="3"/>
    <n v="2"/>
    <d v="2022-05-27T15:54:05"/>
  </r>
  <r>
    <n v="1351406"/>
    <s v="DARWIN"/>
    <s v="NT 0801"/>
    <x v="0"/>
    <n v="246"/>
    <n v="624"/>
    <n v="624"/>
    <s v="NA"/>
    <s v="Acacia Realty - NOONAMAH"/>
    <x v="111"/>
    <s v="$665,000 ONO "/>
    <n v="139274295"/>
    <s v="19 Catt Crescent"/>
    <x v="32"/>
    <s v="NT"/>
    <s v="0830"/>
    <n v="409768420"/>
    <x v="0"/>
    <n v="4"/>
    <n v="2"/>
    <n v="4"/>
    <d v="2022-05-27T15:54:05"/>
  </r>
  <r>
    <n v="1351407"/>
    <s v="DARWIN"/>
    <s v="NT 0801"/>
    <x v="0"/>
    <s v=""/>
    <n v="859"/>
    <n v="859"/>
    <s v="NA"/>
    <s v="HERON PROPERTY - DARWIN"/>
    <x v="10"/>
    <s v="Auction ON SITE "/>
    <n v="139273703"/>
    <s v="9 Exmouth Court"/>
    <x v="1"/>
    <s v="NT"/>
    <s v="0812"/>
    <n v="889929980"/>
    <x v="0"/>
    <n v="5"/>
    <n v="3"/>
    <n v="2"/>
    <d v="2022-05-27T15:54:05"/>
  </r>
  <r>
    <n v="1351408"/>
    <s v="DARWIN"/>
    <s v="NT 0801"/>
    <x v="0"/>
    <s v=""/>
    <s v=""/>
    <s v=""/>
    <s v="NA"/>
    <s v="Property Shop - Darwin"/>
    <x v="52"/>
    <s v=""/>
    <n v="139273615"/>
    <s v="12/165 McMillans Road"/>
    <x v="38"/>
    <s v="NT"/>
    <s v="0810"/>
    <n v="889815000"/>
    <x v="2"/>
    <n v="2"/>
    <n v="1"/>
    <n v="1"/>
    <d v="2022-05-27T15:54:05"/>
  </r>
  <r>
    <n v="1351409"/>
    <s v="DARWIN"/>
    <s v="NT 0801"/>
    <x v="0"/>
    <s v=""/>
    <n v="766"/>
    <n v="766"/>
    <s v="Under offer"/>
    <s v="Elders Real Estate - Palmerston"/>
    <x v="10"/>
    <s v="UNDER CONTRACT "/>
    <n v="139272883"/>
    <s v="68 Freshwater Road"/>
    <x v="19"/>
    <s v="NT"/>
    <s v="0810"/>
    <n v="889315000"/>
    <x v="0"/>
    <n v="3"/>
    <n v="1"/>
    <n v="2"/>
    <d v="2022-05-27T15:54:05"/>
  </r>
  <r>
    <n v="1351410"/>
    <s v="DARWIN"/>
    <s v="NT 0801"/>
    <x v="0"/>
    <s v=""/>
    <n v="649"/>
    <n v="649"/>
    <s v="Under offer"/>
    <s v="Real Estate Central - DARWIN CITY"/>
    <x v="10"/>
    <s v="UNDER CONTRACT "/>
    <n v="139272587"/>
    <s v="3 Damirrinda Street"/>
    <x v="3"/>
    <s v="NT"/>
    <s v="0810"/>
    <n v="889433000"/>
    <x v="0"/>
    <n v="4"/>
    <n v="2"/>
    <n v="2"/>
    <d v="2022-05-27T15:54:05"/>
  </r>
  <r>
    <n v="1351411"/>
    <s v="DARWIN"/>
    <s v="NT 0801"/>
    <x v="6"/>
    <s v=""/>
    <n v="255"/>
    <n v="255"/>
    <s v="NA"/>
    <s v="Real Estate Central - DARWIN CITY"/>
    <x v="10"/>
    <s v="Openn Negotiation "/>
    <n v="139272291"/>
    <s v="2/43 Duke Street"/>
    <x v="2"/>
    <s v="NT"/>
    <s v="0820"/>
    <n v="889433000"/>
    <x v="0"/>
    <n v="3"/>
    <n v="2"/>
    <n v="2"/>
    <d v="2022-05-27T15:54:05"/>
  </r>
  <r>
    <n v="1351412"/>
    <s v="DARWIN"/>
    <s v="NT 0801"/>
    <x v="2"/>
    <n v="120"/>
    <n v="120"/>
    <n v="120"/>
    <s v="Under offer"/>
    <s v="LJ Hooker Darwin -   "/>
    <x v="160"/>
    <s v=""/>
    <n v="139272035"/>
    <s v="10/8 Giuseppe Court"/>
    <x v="18"/>
    <s v="NT"/>
    <s v="0810"/>
    <n v="889240900"/>
    <x v="0"/>
    <n v="2"/>
    <n v="2"/>
    <n v="2"/>
    <d v="2022-05-27T15:54:05"/>
  </r>
  <r>
    <n v="1351413"/>
    <s v="DARWIN"/>
    <s v="NT 0801"/>
    <x v="10"/>
    <s v=""/>
    <n v="235"/>
    <n v="235"/>
    <s v="NA"/>
    <s v="First National Real Estate O'Donoghues - Darwin"/>
    <x v="37"/>
    <s v="Offers above $399,000 "/>
    <n v="139271063"/>
    <s v="11/11 Geranium Street"/>
    <x v="46"/>
    <s v="NT"/>
    <s v="0820"/>
    <n v="889428942"/>
    <x v="0"/>
    <n v="2"/>
    <n v="1"/>
    <n v="1"/>
    <d v="2022-05-27T15:54:05"/>
  </r>
  <r>
    <n v="1351414"/>
    <s v="DARWIN"/>
    <s v="NT 0801"/>
    <x v="6"/>
    <s v=""/>
    <n v="283"/>
    <n v="283"/>
    <s v="NA"/>
    <s v="LJ Hooker Darwin -   "/>
    <x v="161"/>
    <s v=""/>
    <n v="139270331"/>
    <s v="9/38 Gardens Hill Crescent"/>
    <x v="46"/>
    <s v="NT"/>
    <s v="0820"/>
    <n v="889240900"/>
    <x v="0"/>
    <n v="3"/>
    <n v="2"/>
    <n v="3"/>
    <d v="2022-05-27T15:54:05"/>
  </r>
  <r>
    <n v="1351415"/>
    <s v="DARWIN"/>
    <s v="NT 0801"/>
    <x v="7"/>
    <s v=""/>
    <n v="9.6999999999999993"/>
    <n v="9.6999999999999993"/>
    <s v="NA"/>
    <s v="Australian Home Partners"/>
    <x v="162"/>
    <s v=""/>
    <n v="139270223"/>
    <s v="705 Bees Creek Road"/>
    <x v="47"/>
    <s v="NT"/>
    <s v="0822"/>
    <n v="476448709"/>
    <x v="3"/>
    <n v="5"/>
    <n v="2"/>
    <n v="4"/>
    <d v="2022-05-27T15:54:05"/>
  </r>
  <r>
    <n v="1351416"/>
    <s v="DARWIN"/>
    <s v="NT 0801"/>
    <x v="2"/>
    <s v=""/>
    <s v=""/>
    <s v=""/>
    <s v="NA"/>
    <s v="Territory Real Estate - Darwin"/>
    <x v="20"/>
    <s v=""/>
    <n v="139269767"/>
    <s v="11/41 Progress Drive"/>
    <x v="7"/>
    <s v="NT"/>
    <s v="0810"/>
    <n v="889855678"/>
    <x v="0"/>
    <n v="2"/>
    <n v="1"/>
    <n v="1"/>
    <d v="2022-05-27T15:54:05"/>
  </r>
  <r>
    <n v="1351417"/>
    <s v="DARWIN"/>
    <s v="NT 0801"/>
    <x v="0"/>
    <s v=""/>
    <n v="969"/>
    <n v="969"/>
    <s v="Under offer"/>
    <s v="Real Estate Central - DARWIN CITY"/>
    <x v="10"/>
    <s v="Under Contract "/>
    <n v="139269363"/>
    <s v="48 Chrisp Street"/>
    <x v="8"/>
    <s v="NT"/>
    <s v="0810"/>
    <n v="889433000"/>
    <x v="0"/>
    <n v="5"/>
    <n v="3"/>
    <n v="2"/>
    <d v="2022-05-27T15:54:05"/>
  </r>
  <r>
    <n v="1351418"/>
    <s v="DARWIN"/>
    <s v="NT 0801"/>
    <x v="0"/>
    <s v=""/>
    <n v="762"/>
    <n v="762"/>
    <s v="Under offer"/>
    <s v="Knight Frank (NT) - Darwin"/>
    <x v="10"/>
    <s v="Auction Wednesday 1st of June 2022 "/>
    <n v="139268867"/>
    <s v="14 Porter Street"/>
    <x v="44"/>
    <s v="NT"/>
    <s v="0820"/>
    <n v="889822500"/>
    <x v="0"/>
    <n v="5"/>
    <n v="3"/>
    <n v="4"/>
    <d v="2022-05-27T15:54:05"/>
  </r>
  <r>
    <n v="1351419"/>
    <s v="DARWIN"/>
    <s v="NT 0801"/>
    <x v="0"/>
    <s v=""/>
    <n v="508"/>
    <n v="508"/>
    <s v="NA"/>
    <s v="First National Real Estate O'Donoghues - Darwin"/>
    <x v="163"/>
    <s v="Offers over $725,000 "/>
    <n v="139268563"/>
    <s v="10 Thomson Street"/>
    <x v="4"/>
    <s v="NT"/>
    <s v="0830"/>
    <n v="889428942"/>
    <x v="0"/>
    <n v="4"/>
    <n v="2"/>
    <n v="2"/>
    <d v="2022-05-27T15:54:05"/>
  </r>
  <r>
    <n v="1351420"/>
    <s v="DARWIN"/>
    <s v="NT 0801"/>
    <x v="0"/>
    <s v=""/>
    <s v=""/>
    <s v=""/>
    <s v="NA"/>
    <s v="Get Realty - PALMERSTON CITY"/>
    <x v="23"/>
    <s v=""/>
    <n v="139267787"/>
    <s v="30 Dillon Circuit"/>
    <x v="30"/>
    <s v="NT"/>
    <s v="0830"/>
    <n v="416175735"/>
    <x v="0"/>
    <n v="3"/>
    <n v="1"/>
    <n v="2"/>
    <d v="2022-05-27T15:54:05"/>
  </r>
  <r>
    <n v="1351421"/>
    <s v="DARWIN"/>
    <s v="NT 0801"/>
    <x v="0"/>
    <n v="123"/>
    <n v="807"/>
    <n v="807"/>
    <s v="Under offer"/>
    <s v="Call2View Real Estate - Palmerston"/>
    <x v="23"/>
    <s v=""/>
    <n v="139267403"/>
    <s v="8 Lillian Court"/>
    <x v="10"/>
    <s v="NT"/>
    <s v="0830"/>
    <n v="889328858"/>
    <x v="0"/>
    <n v="3"/>
    <n v="1"/>
    <n v="4"/>
    <d v="2022-05-27T15:54:05"/>
  </r>
  <r>
    <n v="1351422"/>
    <s v="DARWIN"/>
    <s v="NT 0801"/>
    <x v="2"/>
    <s v=""/>
    <n v="236"/>
    <n v="236"/>
    <s v="NA"/>
    <s v="Core Realty NT - RAPID CREEK"/>
    <x v="22"/>
    <s v="Offers Over $950,000 "/>
    <n v="139267215"/>
    <s v="424/130 Esplanade"/>
    <x v="0"/>
    <s v="NT"/>
    <s v="0800"/>
    <n v="450473710"/>
    <x v="0"/>
    <n v="3"/>
    <n v="2"/>
    <n v="2"/>
    <d v="2022-05-27T15:54:05"/>
  </r>
  <r>
    <n v="1351423"/>
    <s v="DARWIN"/>
    <s v="NT 0801"/>
    <x v="0"/>
    <s v=""/>
    <n v="953"/>
    <n v="953"/>
    <s v="Under offer"/>
    <s v="Real Estate Central - DARWIN CITY"/>
    <x v="10"/>
    <s v="UNDER CONTRACT "/>
    <n v="139267155"/>
    <s v="30 Brinkin Terrace"/>
    <x v="48"/>
    <s v="NT"/>
    <s v="0810"/>
    <n v="889433000"/>
    <x v="0"/>
    <n v="4"/>
    <n v="2"/>
    <n v="2"/>
    <d v="2022-05-27T15:54:05"/>
  </r>
  <r>
    <n v="1351424"/>
    <s v="DARWIN"/>
    <s v="NT 0801"/>
    <x v="0"/>
    <s v=""/>
    <s v=""/>
    <s v=""/>
    <s v="Under offer"/>
    <s v="Cate Killiner Real Estate - Woolner"/>
    <x v="109"/>
    <s v=""/>
    <n v="139267051"/>
    <s v="26 Flinders Street"/>
    <x v="43"/>
    <s v="NT"/>
    <s v="0832"/>
    <n v="889422283"/>
    <x v="3"/>
    <n v="4"/>
    <n v="2"/>
    <n v="4"/>
    <d v="2022-05-27T15:54:05"/>
  </r>
  <r>
    <n v="1351425"/>
    <s v="DARWIN"/>
    <s v="NT 0801"/>
    <x v="0"/>
    <s v=""/>
    <s v=""/>
    <s v=""/>
    <s v="NA"/>
    <s v="Real Estate Central Projects - Darwin"/>
    <x v="10"/>
    <s v="Openn Negotiation "/>
    <n v="139266299"/>
    <s v="11 Bloodwood Street"/>
    <x v="26"/>
    <s v="NT"/>
    <s v="0832"/>
    <n v="889433000"/>
    <x v="0"/>
    <n v="4"/>
    <n v="2"/>
    <n v="2"/>
    <d v="2022-05-27T15:54:05"/>
  </r>
  <r>
    <n v="1351426"/>
    <s v="DARWIN"/>
    <s v="NT 0801"/>
    <x v="0"/>
    <s v=""/>
    <n v="652"/>
    <n v="652"/>
    <s v="NA"/>
    <s v="Real Estate Central - DARWIN CITY"/>
    <x v="18"/>
    <s v="Current Bid $500,000 "/>
    <n v="139264571"/>
    <s v="25 La Pira Circuit"/>
    <x v="27"/>
    <s v="NT"/>
    <s v="0832"/>
    <n v="889433000"/>
    <x v="0"/>
    <n v="4"/>
    <n v="2"/>
    <n v="2"/>
    <d v="2022-05-27T15:54:05"/>
  </r>
  <r>
    <n v="1351427"/>
    <s v="DARWIN"/>
    <s v="NT 0801"/>
    <x v="0"/>
    <s v=""/>
    <n v="785"/>
    <n v="785"/>
    <s v="NA"/>
    <s v="Elders Real Estate - Darwin"/>
    <x v="104"/>
    <s v="PRICE GUIDE $480,000 "/>
    <n v="139264147"/>
    <s v="1 Camelion Court"/>
    <x v="30"/>
    <s v="NT"/>
    <s v="0830"/>
    <n v="889460500"/>
    <x v="0"/>
    <n v="3"/>
    <n v="2"/>
    <n v="2"/>
    <d v="2022-05-27T15:54:05"/>
  </r>
  <r>
    <n v="1351428"/>
    <s v="DARWIN"/>
    <s v="NT 0801"/>
    <x v="0"/>
    <s v=""/>
    <n v="882"/>
    <n v="882"/>
    <s v="NA"/>
    <s v="Home Zone NT - DARWIN"/>
    <x v="87"/>
    <s v=""/>
    <n v="139262619"/>
    <s v="60 McInnis Circuit"/>
    <x v="10"/>
    <s v="NT"/>
    <s v="0830"/>
    <n v="418895345"/>
    <x v="0"/>
    <n v="4"/>
    <n v="1"/>
    <n v="6"/>
    <d v="2022-05-27T15:54:05"/>
  </r>
  <r>
    <n v="1351429"/>
    <s v="DARWIN"/>
    <s v="NT 0801"/>
    <x v="0"/>
    <s v=""/>
    <s v=""/>
    <s v=""/>
    <s v="NA"/>
    <s v="Real Estate Central - DARWIN CITY"/>
    <x v="21"/>
    <s v=""/>
    <n v="139262079"/>
    <s v="21 Charles Street"/>
    <x v="2"/>
    <s v="NT"/>
    <s v="0820"/>
    <n v="889433000"/>
    <x v="0"/>
    <n v="4"/>
    <n v="2"/>
    <n v="2"/>
    <d v="2022-05-27T15:54:05"/>
  </r>
  <r>
    <n v="1351430"/>
    <s v="DARWIN"/>
    <s v="NT 0801"/>
    <x v="0"/>
    <s v=""/>
    <n v="948"/>
    <n v="948"/>
    <s v="NA"/>
    <s v="Raine &amp; Horne - Darwin"/>
    <x v="86"/>
    <s v="Price Guide: $520,000 - $550,000 "/>
    <n v="139261963"/>
    <s v="7 Greer Court"/>
    <x v="10"/>
    <s v="NT"/>
    <s v="0830"/>
    <n v="889418941"/>
    <x v="0"/>
    <n v="4"/>
    <n v="2"/>
    <n v="4"/>
    <d v="2022-05-27T15:54:05"/>
  </r>
  <r>
    <n v="1351431"/>
    <s v="DARWIN"/>
    <s v="NT 0801"/>
    <x v="1"/>
    <s v=""/>
    <s v=""/>
    <s v=""/>
    <s v="NA"/>
    <s v="Real Estate Central - DARWIN CITY"/>
    <x v="164"/>
    <s v="Offers Over $620,000 "/>
    <n v="139259919"/>
    <s v="15/148 Smith Street"/>
    <x v="39"/>
    <s v="NT"/>
    <s v="0820"/>
    <n v="889433000"/>
    <x v="0"/>
    <n v="3"/>
    <n v="2"/>
    <n v="2"/>
    <d v="2022-05-27T15:54:05"/>
  </r>
  <r>
    <n v="1351432"/>
    <s v="DARWIN"/>
    <s v="NT 0801"/>
    <x v="0"/>
    <n v="126"/>
    <n v="800"/>
    <n v="800"/>
    <s v="Under offer"/>
    <s v="Elders Real Estate - Palmerston"/>
    <x v="10"/>
    <s v="UNDER OFFER "/>
    <n v="139259135"/>
    <s v="44 Woodroffe Avenue"/>
    <x v="9"/>
    <s v="NT"/>
    <s v="0830"/>
    <n v="889315000"/>
    <x v="0"/>
    <n v="3"/>
    <n v="1"/>
    <n v="4"/>
    <d v="2022-05-27T15:54:05"/>
  </r>
  <r>
    <n v="1351433"/>
    <s v="DARWIN"/>
    <s v="NT 0801"/>
    <x v="2"/>
    <s v=""/>
    <n v="185"/>
    <n v="185"/>
    <s v="Under offer"/>
    <s v="Elders Real Estate - Darwin"/>
    <x v="10"/>
    <s v="UNDER CONTRACT "/>
    <n v="139258683"/>
    <s v="13/1 Michie Court"/>
    <x v="36"/>
    <s v="NT"/>
    <s v="0820"/>
    <n v="889460500"/>
    <x v="0"/>
    <n v="3"/>
    <n v="2"/>
    <n v="2"/>
    <d v="2022-05-27T15:54:05"/>
  </r>
  <r>
    <n v="1351434"/>
    <s v="DARWIN"/>
    <s v="NT 0801"/>
    <x v="0"/>
    <s v=""/>
    <s v=""/>
    <s v=""/>
    <s v="Under offer"/>
    <s v="Real Estate Central - DARWIN CITY"/>
    <x v="10"/>
    <s v="UNDER CONTRACT "/>
    <n v="139258399"/>
    <s v="214 Farrar Boulevard"/>
    <x v="43"/>
    <s v="NT"/>
    <s v="0832"/>
    <n v="889433000"/>
    <x v="0"/>
    <n v="5"/>
    <n v="2"/>
    <n v="4"/>
    <d v="2022-05-27T15:54:05"/>
  </r>
  <r>
    <n v="1351435"/>
    <s v="DARWIN"/>
    <s v="NT 0801"/>
    <x v="6"/>
    <s v=""/>
    <s v=""/>
    <s v=""/>
    <s v="Under offer"/>
    <s v="Real Estate Central - DARWIN CITY"/>
    <x v="10"/>
    <s v="UNDER CONTRACT "/>
    <n v="139255579"/>
    <s v="1/144 Casuarina Drive"/>
    <x v="7"/>
    <s v="NT"/>
    <s v="0810"/>
    <n v="889433000"/>
    <x v="0"/>
    <n v="2"/>
    <n v="1"/>
    <n v="1"/>
    <d v="2022-05-27T15:54:05"/>
  </r>
  <r>
    <n v="1351436"/>
    <s v="DARWIN"/>
    <s v="NT 0801"/>
    <x v="0"/>
    <s v=""/>
    <s v=""/>
    <s v=""/>
    <s v="Under offer"/>
    <s v="Freedom Property - Australia"/>
    <x v="10"/>
    <s v="PROPERTY PREVIEW "/>
    <n v="139255079"/>
    <s v="4 Shortrede Court"/>
    <x v="9"/>
    <s v="NT"/>
    <s v="0830"/>
    <n v="739998324"/>
    <x v="0"/>
    <n v="3"/>
    <n v="1"/>
    <n v="2"/>
    <d v="2022-05-27T15:54:05"/>
  </r>
  <r>
    <n v="1351437"/>
    <s v="DARWIN"/>
    <s v="NT 0801"/>
    <x v="0"/>
    <n v="147"/>
    <n v="421"/>
    <n v="421"/>
    <s v="Under offer"/>
    <s v="Elders Real Estate - Palmerston"/>
    <x v="10"/>
    <s v="UNDER CONTRACT "/>
    <n v="139254759"/>
    <s v="86 Sundew Circuit"/>
    <x v="26"/>
    <s v="NT"/>
    <s v="0832"/>
    <n v="889315000"/>
    <x v="0"/>
    <n v="3"/>
    <n v="2"/>
    <n v="2"/>
    <d v="2022-05-27T15:54:05"/>
  </r>
  <r>
    <n v="1351438"/>
    <s v="DARWIN"/>
    <s v="NT 0801"/>
    <x v="9"/>
    <s v=""/>
    <s v="2,510"/>
    <s v=""/>
    <s v="NA"/>
    <s v="Abode Property Management Pty Ltd - PINELANDS"/>
    <x v="10"/>
    <s v="Expressions of Interest "/>
    <n v="139253139"/>
    <s v="5 Crowson Close"/>
    <x v="4"/>
    <s v="NT"/>
    <s v="0830"/>
    <n v="889327777"/>
    <x v="3"/>
    <n v="0"/>
    <n v="1"/>
    <n v="0"/>
    <d v="2022-05-27T15:54:05"/>
  </r>
  <r>
    <n v="1351439"/>
    <s v="DARWIN"/>
    <s v="NT 0801"/>
    <x v="0"/>
    <n v="150"/>
    <n v="802"/>
    <n v="802"/>
    <s v="NA"/>
    <s v="Approved Real Estate (NT) - PALMERSTON CITY"/>
    <x v="72"/>
    <s v=""/>
    <n v="139251103"/>
    <s v="6 Everest Court"/>
    <x v="9"/>
    <s v="NT"/>
    <s v="0830"/>
    <n v="889312005"/>
    <x v="1"/>
    <n v="5"/>
    <n v="2"/>
    <n v="2"/>
    <d v="2022-05-27T15:54:05"/>
  </r>
  <r>
    <n v="1351440"/>
    <s v="DARWIN"/>
    <s v="NT 0801"/>
    <x v="0"/>
    <s v=""/>
    <n v="612"/>
    <n v="612"/>
    <s v="NA"/>
    <s v="LJ Hooker Darwin -   "/>
    <x v="165"/>
    <s v=""/>
    <n v="139249015"/>
    <s v="23 Cullen Bay Crescent"/>
    <x v="39"/>
    <s v="NT"/>
    <s v="0820"/>
    <n v="889240900"/>
    <x v="0"/>
    <n v="4"/>
    <n v="3"/>
    <n v="4"/>
    <d v="2022-05-27T15:54:05"/>
  </r>
  <r>
    <n v="1351441"/>
    <s v="DARWIN"/>
    <s v="NT 0801"/>
    <x v="0"/>
    <s v=""/>
    <s v="1,530"/>
    <s v="1,530"/>
    <s v="Under offer"/>
    <s v="Real Estate Central - DARWIN CITY"/>
    <x v="10"/>
    <s v="UNDER CONTRACT "/>
    <n v="139247999"/>
    <s v="2 Coucal Court"/>
    <x v="1"/>
    <s v="NT"/>
    <s v="0812"/>
    <n v="889433000"/>
    <x v="0"/>
    <n v="4"/>
    <n v="2"/>
    <n v="2"/>
    <d v="2022-05-27T15:54:05"/>
  </r>
  <r>
    <n v="1351442"/>
    <s v="DARWIN"/>
    <s v="NT 0801"/>
    <x v="2"/>
    <s v=""/>
    <s v=""/>
    <s v=""/>
    <s v="NA"/>
    <s v="Freedom Property - Australia"/>
    <x v="166"/>
    <s v=""/>
    <n v="139246879"/>
    <s v="5/56 Kalymnos Drive"/>
    <x v="17"/>
    <s v="NT"/>
    <s v="0812"/>
    <n v="739998324"/>
    <x v="0"/>
    <n v="2"/>
    <n v="1"/>
    <n v="1"/>
    <d v="2022-05-27T15:54:05"/>
  </r>
  <r>
    <n v="1351443"/>
    <s v="DARWIN"/>
    <s v="NT 0801"/>
    <x v="0"/>
    <s v=""/>
    <s v=""/>
    <s v=""/>
    <s v="NA"/>
    <s v="Real Estate NT by George Pikos - FANNIE BAY"/>
    <x v="10"/>
    <s v="Auction Action "/>
    <n v="139246323"/>
    <s v="50 Crosby St"/>
    <x v="26"/>
    <s v="NT"/>
    <s v="0832"/>
    <n v="889419959"/>
    <x v="0"/>
    <n v="3"/>
    <n v="2"/>
    <n v="4"/>
    <d v="2022-05-27T15:54:05"/>
  </r>
  <r>
    <n v="1351444"/>
    <s v="DARWIN"/>
    <s v="NT 0801"/>
    <x v="0"/>
    <n v="210"/>
    <n v="811"/>
    <n v="811"/>
    <s v="NA"/>
    <s v="Renee's Realty NT - DURACK"/>
    <x v="28"/>
    <s v=""/>
    <n v="139245739"/>
    <s v="3 Rigel Court"/>
    <x v="9"/>
    <s v="NT"/>
    <s v="0830"/>
    <n v="417718149"/>
    <x v="0"/>
    <n v="3"/>
    <n v="1"/>
    <n v="2"/>
    <d v="2022-05-27T15:54:05"/>
  </r>
  <r>
    <n v="1351445"/>
    <s v="DARWIN"/>
    <s v="NT 0801"/>
    <x v="2"/>
    <s v=""/>
    <s v=""/>
    <s v=""/>
    <s v="NA"/>
    <s v="Raine &amp; Horne - Darwin"/>
    <x v="37"/>
    <s v="Offers Over $399,000 "/>
    <n v="139242627"/>
    <s v="397/12 Salonika Street"/>
    <x v="22"/>
    <s v="NT"/>
    <s v="0820"/>
    <n v="889418941"/>
    <x v="0"/>
    <n v="1"/>
    <n v="1"/>
    <n v="1"/>
    <d v="2022-05-27T15:54:05"/>
  </r>
  <r>
    <n v="1351446"/>
    <s v="DARWIN"/>
    <s v="NT 0801"/>
    <x v="0"/>
    <s v=""/>
    <n v="857"/>
    <n v="857"/>
    <s v="NA"/>
    <s v="Raine &amp; Horne - Darwin"/>
    <x v="86"/>
    <s v=""/>
    <n v="139241971"/>
    <s v="16 Callie Court"/>
    <x v="27"/>
    <s v="NT"/>
    <s v="0832"/>
    <n v="889418941"/>
    <x v="0"/>
    <n v="3"/>
    <n v="2"/>
    <n v="2"/>
    <d v="2022-05-27T15:54:05"/>
  </r>
  <r>
    <n v="1351447"/>
    <s v="DARWIN"/>
    <s v="NT 0801"/>
    <x v="2"/>
    <n v="107"/>
    <s v=""/>
    <n v="107"/>
    <s v="NA"/>
    <s v="Raine &amp; Horne - Darwin"/>
    <x v="10"/>
    <s v="Offers over 295,000 "/>
    <n v="139241767"/>
    <s v="7/19 Francis Street"/>
    <x v="38"/>
    <s v="NT"/>
    <s v="0810"/>
    <n v="889418941"/>
    <x v="0"/>
    <n v="2"/>
    <n v="1"/>
    <n v="2"/>
    <d v="2022-05-27T15:54:05"/>
  </r>
  <r>
    <n v="1351448"/>
    <s v="DARWIN"/>
    <s v="NT 0801"/>
    <x v="0"/>
    <s v=""/>
    <s v="1,110"/>
    <s v="1,110"/>
    <s v="NA"/>
    <s v="First National Real Estate O'Donoghues - Darwin"/>
    <x v="6"/>
    <s v="Offers over $820,000 "/>
    <n v="139240359"/>
    <s v="25 Henry Street"/>
    <x v="2"/>
    <s v="NT"/>
    <s v="0820"/>
    <n v="889428942"/>
    <x v="0"/>
    <n v="4"/>
    <n v="2"/>
    <n v="4"/>
    <d v="2022-05-27T15:54:05"/>
  </r>
  <r>
    <n v="1351449"/>
    <s v="DARWIN"/>
    <s v="NT 0801"/>
    <x v="8"/>
    <s v=""/>
    <n v="352"/>
    <n v="352"/>
    <s v="NA"/>
    <s v="First National Real Estate O'Donoghues - Darwin"/>
    <x v="83"/>
    <s v="Offers over $460,000 "/>
    <n v="139240011"/>
    <s v="2/10 Davis Court"/>
    <x v="27"/>
    <s v="NT"/>
    <s v="0832"/>
    <n v="889428942"/>
    <x v="0"/>
    <n v="3"/>
    <n v="2"/>
    <n v="4"/>
    <d v="2022-05-27T15:54:05"/>
  </r>
  <r>
    <n v="1351450"/>
    <s v="DARWIN"/>
    <s v="NT 0801"/>
    <x v="0"/>
    <s v=""/>
    <s v=""/>
    <s v=""/>
    <s v="NA"/>
    <s v="Real Estate Central - DARWIN CITY"/>
    <x v="87"/>
    <s v=""/>
    <n v="139239155"/>
    <s v="15 Kintore Place"/>
    <x v="20"/>
    <s v="NT"/>
    <s v="0832"/>
    <n v="889433000"/>
    <x v="0"/>
    <n v="3"/>
    <n v="2"/>
    <n v="1"/>
    <d v="2022-05-27T15:54:05"/>
  </r>
  <r>
    <n v="1351451"/>
    <s v="DARWIN"/>
    <s v="NT 0801"/>
    <x v="2"/>
    <s v=""/>
    <s v="1,038"/>
    <s v="1,038"/>
    <s v="NA"/>
    <s v="@realty - National Head Office Australia"/>
    <x v="167"/>
    <s v=""/>
    <n v="139238999"/>
    <s v="16/57 Aralia Street"/>
    <x v="7"/>
    <s v="NT"/>
    <s v="0810"/>
    <n v="1300299377"/>
    <x v="3"/>
    <n v="1"/>
    <n v="1"/>
    <n v="1"/>
    <d v="2022-05-27T15:54:05"/>
  </r>
  <r>
    <n v="1351452"/>
    <s v="DARWIN"/>
    <s v="NT 0801"/>
    <x v="0"/>
    <n v="283"/>
    <n v="632"/>
    <n v="632"/>
    <s v="Under offer"/>
    <s v="Call2View Real Estate - Palmerston"/>
    <x v="112"/>
    <s v=""/>
    <n v="139238631"/>
    <s v="59 Phoenix Circuit"/>
    <x v="4"/>
    <s v="NT"/>
    <s v="0830"/>
    <n v="889328858"/>
    <x v="0"/>
    <n v="3"/>
    <n v="2"/>
    <n v="4"/>
    <d v="2022-05-27T15:54:05"/>
  </r>
  <r>
    <n v="1351453"/>
    <s v="DARWIN"/>
    <s v="NT 0801"/>
    <x v="2"/>
    <s v=""/>
    <n v="116"/>
    <n v="116"/>
    <s v="NA"/>
    <s v="Territory Real Estate - Darwin"/>
    <x v="95"/>
    <s v=""/>
    <n v="139237099"/>
    <s v="4/16 Hakea Street"/>
    <x v="7"/>
    <s v="NT"/>
    <s v="0810"/>
    <n v="889855678"/>
    <x v="0"/>
    <n v="2"/>
    <n v="1"/>
    <n v="1"/>
    <d v="2022-05-27T15:54:05"/>
  </r>
  <r>
    <n v="1351454"/>
    <s v="DARWIN"/>
    <s v="NT 0801"/>
    <x v="0"/>
    <s v=""/>
    <n v="798"/>
    <n v="798"/>
    <s v="Under offer"/>
    <s v="Call2View Real Estate - Palmerston"/>
    <x v="82"/>
    <s v=""/>
    <n v="139236027"/>
    <s v="18 Tanami Court"/>
    <x v="27"/>
    <s v="NT"/>
    <s v="0832"/>
    <n v="889328858"/>
    <x v="0"/>
    <n v="4"/>
    <n v="2"/>
    <n v="3"/>
    <d v="2022-05-27T15:54:05"/>
  </r>
  <r>
    <n v="1351455"/>
    <s v="DARWIN"/>
    <s v="NT 0801"/>
    <x v="1"/>
    <n v="69"/>
    <s v=""/>
    <n v="69"/>
    <s v="NA"/>
    <s v="iProperty NT - Darwin"/>
    <x v="168"/>
    <s v=""/>
    <n v="139234963"/>
    <s v="91/16 Hudson Fysh"/>
    <x v="22"/>
    <s v="NT"/>
    <s v="0820"/>
    <n v="404877261"/>
    <x v="0"/>
    <n v="2"/>
    <n v="1"/>
    <n v="1"/>
    <d v="2022-05-27T15:54:05"/>
  </r>
  <r>
    <n v="1351456"/>
    <s v="DARWIN"/>
    <s v="NT 0801"/>
    <x v="0"/>
    <s v=""/>
    <s v=""/>
    <s v=""/>
    <s v="NA"/>
    <s v="Ray White - NIGHTCLIFF"/>
    <x v="23"/>
    <s v="Offers Over $485,000 "/>
    <n v="139233515"/>
    <s v="1109/102 Esplanade"/>
    <x v="0"/>
    <s v="NT"/>
    <s v="0800"/>
    <n v="889822403"/>
    <x v="0"/>
    <n v="2"/>
    <n v="2"/>
    <n v="2"/>
    <d v="2022-05-27T15:54:05"/>
  </r>
  <r>
    <n v="1351457"/>
    <s v="DARWIN"/>
    <s v="NT 0801"/>
    <x v="0"/>
    <n v="139"/>
    <n v="780"/>
    <n v="780"/>
    <s v="NA"/>
    <s v="@realty - National Head Office Australia"/>
    <x v="92"/>
    <s v=""/>
    <n v="139233247"/>
    <s v="7 Mahony Circuit"/>
    <x v="10"/>
    <s v="NT"/>
    <s v="0830"/>
    <n v="1300299377"/>
    <x v="3"/>
    <n v="3"/>
    <n v="1"/>
    <n v="1"/>
    <d v="2022-05-27T15:54:05"/>
  </r>
  <r>
    <n v="1351458"/>
    <s v="DARWIN"/>
    <s v="NT 0801"/>
    <x v="0"/>
    <n v="836"/>
    <n v="836"/>
    <n v="836"/>
    <s v="Under offer"/>
    <s v="Ray White - NIGHTCLIFF"/>
    <x v="10"/>
    <s v="JUST LIKE THAT: UNDER CONTRACT PRIOR TO AUCTION "/>
    <n v="139233211"/>
    <s v="13 Martina Street"/>
    <x v="15"/>
    <s v="NT"/>
    <s v="0810"/>
    <n v="889822403"/>
    <x v="0"/>
    <n v="4"/>
    <n v="1"/>
    <n v="2"/>
    <d v="2022-05-27T15:54:05"/>
  </r>
  <r>
    <n v="1351459"/>
    <s v="DARWIN"/>
    <s v="NT 0801"/>
    <x v="2"/>
    <n v="51"/>
    <s v=""/>
    <n v="51"/>
    <s v="NA"/>
    <s v="Property Shop - Darwin"/>
    <x v="24"/>
    <s v=""/>
    <n v="131091530"/>
    <s v="Unit 55/79 Mitchell Street"/>
    <x v="0"/>
    <s v="NT"/>
    <s v="0800"/>
    <n v="889815000"/>
    <x v="0"/>
    <n v="1"/>
    <n v="1"/>
    <n v="1"/>
    <d v="2022-05-27T15:54:05"/>
  </r>
  <r>
    <n v="1351460"/>
    <s v="DARWIN"/>
    <s v="NT 0801"/>
    <x v="0"/>
    <n v="233"/>
    <n v="680"/>
    <n v="680"/>
    <s v="Under offer"/>
    <s v="Smith Real Estate NT"/>
    <x v="157"/>
    <s v=""/>
    <n v="139223083"/>
    <s v="12 Deane Crescent"/>
    <x v="27"/>
    <s v="NT"/>
    <s v="0832"/>
    <n v="417272077"/>
    <x v="0"/>
    <n v="4"/>
    <n v="2"/>
    <n v="4"/>
    <d v="2022-05-27T15:54:05"/>
  </r>
  <r>
    <n v="1351461"/>
    <s v="DARWIN"/>
    <s v="NT 0801"/>
    <x v="9"/>
    <n v="144"/>
    <s v="8,150"/>
    <s v="8,150"/>
    <s v="Under offer"/>
    <s v="Sale By Home Owner - Australia"/>
    <x v="161"/>
    <s v=""/>
    <n v="700197387"/>
    <s v="15 Sittella Road"/>
    <x v="40"/>
    <s v="NT"/>
    <s v="0835"/>
    <n v="1300609392"/>
    <x v="3"/>
    <n v="3"/>
    <n v="2"/>
    <n v="8"/>
    <d v="2022-05-27T15:54:05"/>
  </r>
  <r>
    <n v="1351462"/>
    <s v="DARWIN"/>
    <s v="NT 0801"/>
    <x v="0"/>
    <s v=""/>
    <n v="557"/>
    <n v="557"/>
    <s v="Under offer"/>
    <s v="Active Realty - NT"/>
    <x v="169"/>
    <s v="OFFERS OVER $760,000 "/>
    <n v="139222055"/>
    <s v="8 Thorne street"/>
    <x v="13"/>
    <s v="NT"/>
    <s v="0810"/>
    <s v="08 8985 19 28"/>
    <x v="0"/>
    <n v="4"/>
    <n v="2"/>
    <n v="2"/>
    <d v="2022-05-27T15:54:05"/>
  </r>
  <r>
    <n v="1351463"/>
    <s v="DARWIN"/>
    <s v="NT 0801"/>
    <x v="0"/>
    <s v=""/>
    <s v=""/>
    <s v=""/>
    <s v="NA"/>
    <s v="Alliance Realty - Larrakeyah"/>
    <x v="58"/>
    <s v=""/>
    <n v="139221531"/>
    <s v="356/12 Salonika Street"/>
    <x v="22"/>
    <s v="NT"/>
    <s v="0820"/>
    <n v="889828282"/>
    <x v="0"/>
    <n v="2"/>
    <n v="2"/>
    <n v="1"/>
    <d v="2022-05-27T15:54:05"/>
  </r>
  <r>
    <n v="1351464"/>
    <s v="DARWIN"/>
    <s v="NT 0801"/>
    <x v="0"/>
    <s v=""/>
    <s v=""/>
    <s v=""/>
    <s v="NA"/>
    <s v="Alliance Realty - Larrakeyah"/>
    <x v="96"/>
    <s v=""/>
    <n v="139221507"/>
    <s v="14 Haydon Street"/>
    <x v="27"/>
    <s v="NT"/>
    <s v="0832"/>
    <n v="889828282"/>
    <x v="0"/>
    <n v="4"/>
    <n v="2"/>
    <n v="2"/>
    <d v="2022-05-27T15:54:05"/>
  </r>
  <r>
    <n v="1351465"/>
    <s v="DARWIN"/>
    <s v="NT 0801"/>
    <x v="0"/>
    <s v=""/>
    <n v="742"/>
    <n v="742"/>
    <s v="NA"/>
    <s v="For Sale By Owner                                                                                   "/>
    <x v="155"/>
    <s v=""/>
    <n v="139219791"/>
    <s v="3 Termansen Street"/>
    <x v="49"/>
    <s v="NT"/>
    <s v="0810"/>
    <n v="1300114970"/>
    <x v="3"/>
    <n v="3"/>
    <n v="1"/>
    <n v="4"/>
    <d v="2022-05-27T15:54:05"/>
  </r>
  <r>
    <n v="1351466"/>
    <s v="DARWIN"/>
    <s v="NT 0801"/>
    <x v="0"/>
    <s v=""/>
    <s v="2,170"/>
    <s v="2,170"/>
    <s v="Under offer"/>
    <s v="Real Estate Central - DARWIN CITY"/>
    <x v="10"/>
    <s v="UNDER CONTRACT "/>
    <n v="139217339"/>
    <s v="14 Orchard Road"/>
    <x v="18"/>
    <s v="NT"/>
    <s v="0810"/>
    <n v="889433000"/>
    <x v="0"/>
    <n v="6"/>
    <n v="2"/>
    <n v="6"/>
    <d v="2022-05-27T15:54:05"/>
  </r>
  <r>
    <n v="1351467"/>
    <s v="DARWIN"/>
    <s v="NT 0801"/>
    <x v="2"/>
    <n v="165"/>
    <s v=""/>
    <n v="165"/>
    <s v="NA"/>
    <s v="LJ Hooker Darwin -   "/>
    <x v="100"/>
    <s v=""/>
    <n v="139217143"/>
    <s v="8/8 Duke Street"/>
    <x v="2"/>
    <s v="NT"/>
    <s v="0820"/>
    <n v="889240900"/>
    <x v="0"/>
    <n v="3"/>
    <n v="2"/>
    <n v="2"/>
    <d v="2022-05-27T15:54:05"/>
  </r>
  <r>
    <n v="1351468"/>
    <s v="DARWIN"/>
    <s v="NT 0801"/>
    <x v="0"/>
    <s v=""/>
    <n v="715"/>
    <n v="715"/>
    <s v="Under offer"/>
    <s v="LJ Hooker Darwin -   "/>
    <x v="10"/>
    <s v="Openn Negotiation "/>
    <n v="139217011"/>
    <s v="14 Kilian Crescent"/>
    <x v="19"/>
    <s v="NT"/>
    <s v="0810"/>
    <n v="889240900"/>
    <x v="0"/>
    <n v="3"/>
    <n v="2"/>
    <n v="2"/>
    <d v="2022-05-27T15:54:05"/>
  </r>
  <r>
    <n v="1351469"/>
    <s v="DARWIN"/>
    <s v="NT 0801"/>
    <x v="2"/>
    <s v=""/>
    <s v=""/>
    <s v=""/>
    <s v="NA"/>
    <s v="Territory Real Estate - Darwin"/>
    <x v="103"/>
    <s v=""/>
    <n v="139216431"/>
    <s v="5/9 Donaldson Court"/>
    <x v="17"/>
    <s v="NT"/>
    <s v="0812"/>
    <n v="889855678"/>
    <x v="0"/>
    <n v="2"/>
    <n v="1"/>
    <n v="1"/>
    <d v="2022-05-27T15:54:05"/>
  </r>
  <r>
    <n v="1351470"/>
    <s v="DARWIN"/>
    <s v="NT 0801"/>
    <x v="2"/>
    <n v="135"/>
    <s v=""/>
    <n v="135"/>
    <s v="NA"/>
    <s v="Eview Group - Corporate"/>
    <x v="103"/>
    <s v="Offers Over $300,000 "/>
    <n v="139214835"/>
    <s v="11/75 Aralia Street"/>
    <x v="8"/>
    <s v="NT"/>
    <s v="0810"/>
    <n v="387813888"/>
    <x v="3"/>
    <n v="2"/>
    <n v="2"/>
    <n v="1"/>
    <d v="2022-05-27T15:54:05"/>
  </r>
  <r>
    <n v="1351471"/>
    <s v="DARWIN"/>
    <s v="NT 0801"/>
    <x v="2"/>
    <n v="95"/>
    <s v=""/>
    <n v="95"/>
    <s v="NA"/>
    <s v="Raine &amp; Horne - Darwin"/>
    <x v="167"/>
    <s v="Offers over $220,000 "/>
    <n v="139212311"/>
    <s v="21/42-46 Calytrix Road"/>
    <x v="17"/>
    <s v="NT"/>
    <s v="0812"/>
    <n v="889418941"/>
    <x v="0"/>
    <n v="2"/>
    <n v="1"/>
    <n v="1"/>
    <d v="2022-05-27T15:54:05"/>
  </r>
  <r>
    <n v="1351472"/>
    <s v="DARWIN"/>
    <s v="NT 0801"/>
    <x v="9"/>
    <s v=""/>
    <s v=""/>
    <s v=""/>
    <s v="NA"/>
    <s v="Freedom Property - Australia"/>
    <x v="10"/>
    <s v="PROPERTY PREVIEW "/>
    <n v="139209443"/>
    <s v="7/4 Grassland Crescent"/>
    <x v="1"/>
    <s v="NT"/>
    <s v="0812"/>
    <n v="739998324"/>
    <x v="0"/>
    <n v="2"/>
    <n v="1"/>
    <n v="1"/>
    <d v="2022-05-27T15:54:05"/>
  </r>
  <r>
    <n v="1351473"/>
    <s v="DARWIN"/>
    <s v="NT 0801"/>
    <x v="0"/>
    <n v="212"/>
    <n v="640"/>
    <n v="640"/>
    <s v="NA"/>
    <s v="Elders Real Estate - Palmerston"/>
    <x v="112"/>
    <s v=""/>
    <n v="139208727"/>
    <s v="21 Nathan Court"/>
    <x v="20"/>
    <s v="NT"/>
    <s v="0832"/>
    <n v="889315000"/>
    <x v="0"/>
    <n v="3"/>
    <n v="2"/>
    <n v="2"/>
    <d v="2022-05-27T15:54:05"/>
  </r>
  <r>
    <n v="1351474"/>
    <s v="DARWIN"/>
    <s v="NT 0801"/>
    <x v="0"/>
    <n v="266"/>
    <s v="1,030"/>
    <s v="1,030"/>
    <s v="NA"/>
    <s v="Renee's Realty NT - DURACK"/>
    <x v="170"/>
    <s v="Offers over $799,000 "/>
    <n v="139206727"/>
    <s v="160 Lind Road"/>
    <x v="43"/>
    <s v="NT"/>
    <s v="0832"/>
    <n v="417718149"/>
    <x v="0"/>
    <n v="4"/>
    <n v="2"/>
    <n v="10"/>
    <d v="2022-05-27T15:54:05"/>
  </r>
  <r>
    <n v="1351475"/>
    <s v="DARWIN"/>
    <s v="NT 0801"/>
    <x v="0"/>
    <s v=""/>
    <n v="827"/>
    <n v="827"/>
    <s v="Under offer"/>
    <s v="Darwin Residential and Commercial Real Estate Pty Ltd - CASUARINA"/>
    <x v="104"/>
    <s v=""/>
    <n v="139206483"/>
    <s v="34 Kestrel Circuit"/>
    <x v="37"/>
    <s v="NT"/>
    <s v="0812"/>
    <n v="889459372"/>
    <x v="0"/>
    <n v="3"/>
    <n v="1"/>
    <n v="2"/>
    <d v="2022-05-27T15:54:05"/>
  </r>
  <r>
    <n v="1351476"/>
    <s v="DARWIN"/>
    <s v="NT 0801"/>
    <x v="1"/>
    <s v=""/>
    <s v=""/>
    <s v=""/>
    <s v="NA"/>
    <s v="Darwin Residential and Commercial Real Estate Pty Ltd - CASUARINA"/>
    <x v="25"/>
    <s v=""/>
    <n v="139203271"/>
    <s v="1006/102 Esplanade"/>
    <x v="0"/>
    <s v="NT"/>
    <s v="0800"/>
    <n v="889459372"/>
    <x v="0"/>
    <n v="2"/>
    <n v="2"/>
    <n v="2"/>
    <d v="2022-05-27T15:54:05"/>
  </r>
  <r>
    <n v="1351477"/>
    <s v="DARWIN"/>
    <s v="NT 0801"/>
    <x v="1"/>
    <n v="48"/>
    <s v=""/>
    <n v="48"/>
    <s v="NA"/>
    <s v="Knight Frank (NT) - Darwin"/>
    <x v="26"/>
    <s v="Offers over $299,000 "/>
    <n v="139202891"/>
    <s v="18/110 Esplanade"/>
    <x v="0"/>
    <s v="NT"/>
    <s v="0800"/>
    <n v="889822500"/>
    <x v="0"/>
    <n v="1"/>
    <n v="1"/>
    <n v="1"/>
    <d v="2022-05-27T15:54:05"/>
  </r>
  <r>
    <n v="1351478"/>
    <s v="DARWIN"/>
    <s v="NT 0801"/>
    <x v="0"/>
    <s v=""/>
    <n v="812"/>
    <n v="812"/>
    <s v="Under offer"/>
    <s v="@realty - National Head Office Australia"/>
    <x v="39"/>
    <s v=""/>
    <n v="139202579"/>
    <s v="8 Juma Place"/>
    <x v="27"/>
    <s v="NT"/>
    <s v="0832"/>
    <n v="1300299377"/>
    <x v="1"/>
    <n v="5"/>
    <n v="2"/>
    <n v="2"/>
    <d v="2022-05-27T15:54:05"/>
  </r>
  <r>
    <n v="1351479"/>
    <s v="DARWIN"/>
    <s v="NT 0801"/>
    <x v="4"/>
    <s v=""/>
    <n v="8"/>
    <n v="8"/>
    <s v="NA"/>
    <s v="Elders Real Estate - Palmerston"/>
    <x v="88"/>
    <s v="PRICE GUIDE $525,000 "/>
    <n v="203306535"/>
    <s v="620 Strangways Road"/>
    <x v="11"/>
    <s v="NT"/>
    <s v="0836"/>
    <n v="889315000"/>
    <x v="0"/>
    <m/>
    <m/>
    <m/>
    <d v="2022-05-27T15:54:05"/>
  </r>
  <r>
    <n v="1351480"/>
    <s v="DARWIN"/>
    <s v="NT 0801"/>
    <x v="0"/>
    <n v="138"/>
    <n v="815"/>
    <n v="815"/>
    <s v="NA"/>
    <s v="Real Estate NT by George Pikos - FANNIE BAY"/>
    <x v="67"/>
    <s v=""/>
    <n v="139202223"/>
    <s v="38 Zenith Crt"/>
    <x v="9"/>
    <s v="NT"/>
    <s v="0830"/>
    <n v="889419959"/>
    <x v="0"/>
    <n v="3"/>
    <n v="1"/>
    <n v="1"/>
    <d v="2022-05-27T15:54:05"/>
  </r>
  <r>
    <n v="1351481"/>
    <s v="DARWIN"/>
    <s v="NT 0801"/>
    <x v="1"/>
    <s v=""/>
    <n v="146"/>
    <s v=""/>
    <s v="NA"/>
    <s v="Elaine Mills Property Management - COOLALINGA"/>
    <x v="27"/>
    <s v=""/>
    <n v="139201043"/>
    <s v="122.21 Cavenagh St"/>
    <x v="0"/>
    <s v="NT"/>
    <s v="0800"/>
    <n v="889831800"/>
    <x v="0"/>
    <n v="3"/>
    <n v="1"/>
    <n v="1"/>
    <d v="2022-05-27T15:54:05"/>
  </r>
  <r>
    <n v="1351482"/>
    <s v="DARWIN"/>
    <s v="NT 0801"/>
    <x v="0"/>
    <s v=""/>
    <s v=""/>
    <s v=""/>
    <s v="NA"/>
    <s v="Real Estate NT by George Pikos - FANNIE BAY"/>
    <x v="10"/>
    <s v="Auction Action "/>
    <n v="139199523"/>
    <s v="13 Vashon St"/>
    <x v="1"/>
    <s v="NT"/>
    <s v="0812"/>
    <n v="889419959"/>
    <x v="0"/>
    <n v="3"/>
    <n v="2"/>
    <n v="2"/>
    <d v="2022-05-27T15:54:05"/>
  </r>
  <r>
    <n v="1351483"/>
    <s v="DARWIN"/>
    <s v="NT 0801"/>
    <x v="0"/>
    <s v=""/>
    <n v="651"/>
    <n v="651"/>
    <s v="NA"/>
    <s v="Knight Frank (NT) - Darwin"/>
    <x v="171"/>
    <s v=""/>
    <n v="139198427"/>
    <s v="23 Garner Street"/>
    <x v="50"/>
    <s v="NT"/>
    <s v="0828"/>
    <n v="889822500"/>
    <x v="0"/>
    <n v="3"/>
    <n v="2"/>
    <n v="2"/>
    <d v="2022-05-27T15:54:05"/>
  </r>
  <r>
    <n v="1351484"/>
    <s v="DARWIN"/>
    <s v="NT 0801"/>
    <x v="4"/>
    <s v=""/>
    <n v="782"/>
    <n v="782"/>
    <s v="NA"/>
    <s v="Eview Group - Corporate"/>
    <x v="68"/>
    <s v="Accepting Offers Between $275,000 - $295,000 "/>
    <n v="203306071"/>
    <s v="53 Kakadu Parade"/>
    <x v="20"/>
    <s v="NT"/>
    <s v="0832"/>
    <n v="387813888"/>
    <x v="3"/>
    <m/>
    <m/>
    <m/>
    <d v="2022-05-27T15:54:05"/>
  </r>
  <r>
    <n v="1351485"/>
    <s v="DARWIN"/>
    <s v="NT 0801"/>
    <x v="2"/>
    <s v=""/>
    <s v=""/>
    <s v=""/>
    <s v="NA"/>
    <s v="Raine &amp; Horne - Darwin"/>
    <x v="10"/>
    <s v="UNDER CONTRACT "/>
    <n v="139196447"/>
    <s v="131/21 Cavenagh Street"/>
    <x v="0"/>
    <s v="NT"/>
    <s v="0800"/>
    <n v="889418941"/>
    <x v="0"/>
    <n v="1"/>
    <n v="1"/>
    <n v="1"/>
    <d v="2022-05-27T15:54:05"/>
  </r>
  <r>
    <n v="1351486"/>
    <s v="DARWIN"/>
    <s v="NT 0801"/>
    <x v="2"/>
    <s v=""/>
    <n v="127"/>
    <n v="127"/>
    <s v="Under offer"/>
    <s v="LJ Hooker Darwin -   "/>
    <x v="28"/>
    <s v=""/>
    <n v="139195495"/>
    <s v="11/12 Mclachlan Street"/>
    <x v="0"/>
    <s v="NT"/>
    <s v="0800"/>
    <n v="889240900"/>
    <x v="0"/>
    <n v="2"/>
    <n v="2"/>
    <n v="2"/>
    <d v="2022-05-27T15:54:05"/>
  </r>
  <r>
    <n v="1351487"/>
    <s v="DARWIN"/>
    <s v="NT 0801"/>
    <x v="0"/>
    <n v="188"/>
    <n v="701"/>
    <n v="701"/>
    <s v="NA"/>
    <s v="For Sale By Owner                                                                                   "/>
    <x v="23"/>
    <s v=""/>
    <n v="139194391"/>
    <s v="10 Conway Street"/>
    <x v="20"/>
    <s v="NT"/>
    <s v="0832"/>
    <n v="1300114970"/>
    <x v="3"/>
    <n v="3"/>
    <n v="2"/>
    <n v="2"/>
    <d v="2022-05-27T15:54:05"/>
  </r>
  <r>
    <n v="1351488"/>
    <s v="DARWIN"/>
    <s v="NT 0801"/>
    <x v="10"/>
    <s v=""/>
    <n v="307"/>
    <n v="307"/>
    <s v="NA"/>
    <s v="First National Real Estate O'Donoghues - Darwin"/>
    <x v="172"/>
    <s v="Offers over $675,000 "/>
    <n v="139194123"/>
    <s v="2/7 Damirrinda Street"/>
    <x v="3"/>
    <s v="NT"/>
    <s v="0810"/>
    <n v="889428942"/>
    <x v="0"/>
    <n v="3"/>
    <n v="2"/>
    <n v="2"/>
    <d v="2022-05-27T15:54:05"/>
  </r>
  <r>
    <n v="1351489"/>
    <s v="DARWIN"/>
    <s v="NT 0801"/>
    <x v="0"/>
    <s v=""/>
    <n v="800"/>
    <n v="800"/>
    <s v="NA"/>
    <s v="Call2View Real Estate - Palmerston"/>
    <x v="87"/>
    <s v=""/>
    <n v="139193603"/>
    <s v="32 Bagshaw Crescent"/>
    <x v="30"/>
    <s v="NT"/>
    <s v="0830"/>
    <n v="889328858"/>
    <x v="0"/>
    <n v="4"/>
    <n v="1"/>
    <n v="4"/>
    <d v="2022-05-27T15:54:05"/>
  </r>
  <r>
    <n v="1351490"/>
    <s v="DARWIN"/>
    <s v="NT 0801"/>
    <x v="6"/>
    <s v=""/>
    <n v="465"/>
    <n v="465"/>
    <s v="NA"/>
    <s v="Milgate Real Estate - Cullen Bay"/>
    <x v="98"/>
    <s v="offers over $1,250,000 "/>
    <n v="139189703"/>
    <s v="4/130 East Pt Rd"/>
    <x v="12"/>
    <s v="NT"/>
    <s v="0820"/>
    <n v="404222219"/>
    <x v="0"/>
    <n v="3"/>
    <n v="2"/>
    <n v="2"/>
    <d v="2022-05-27T15:54:05"/>
  </r>
  <r>
    <n v="1351491"/>
    <s v="DARWIN"/>
    <s v="NT 0801"/>
    <x v="0"/>
    <s v=""/>
    <n v="625"/>
    <n v="625"/>
    <s v="NA"/>
    <s v="For Sale By Owner                                                                                   "/>
    <x v="114"/>
    <s v=""/>
    <n v="133161018"/>
    <s v="36 Jacksonia Circuit"/>
    <x v="7"/>
    <s v="NT"/>
    <s v="0810"/>
    <n v="1300114970"/>
    <x v="3"/>
    <n v="3"/>
    <n v="2"/>
    <n v="2"/>
    <d v="2022-05-27T15:54:05"/>
  </r>
  <r>
    <n v="1351492"/>
    <s v="DARWIN"/>
    <s v="NT 0801"/>
    <x v="0"/>
    <s v=""/>
    <n v="700"/>
    <n v="700"/>
    <s v="Under offer"/>
    <s v="HERON PROPERTY - DARWIN"/>
    <x v="60"/>
    <s v="Offers over $850,000 "/>
    <n v="139192751"/>
    <s v="36 Fanning Drive"/>
    <x v="36"/>
    <s v="NT"/>
    <s v="0820"/>
    <n v="889929980"/>
    <x v="0"/>
    <n v="3"/>
    <n v="2"/>
    <n v="2"/>
    <d v="2022-05-27T15:54:05"/>
  </r>
  <r>
    <n v="1351493"/>
    <s v="DARWIN"/>
    <s v="NT 0801"/>
    <x v="2"/>
    <n v="140"/>
    <s v=""/>
    <n v="140"/>
    <s v="NA"/>
    <s v="Top End Realty International - NIGHTCLIFF"/>
    <x v="10"/>
    <s v="Contact Agent "/>
    <n v="139179627"/>
    <s v="702/29 Daly Street"/>
    <x v="0"/>
    <s v="NT"/>
    <s v="0800"/>
    <n v="889485607"/>
    <x v="0"/>
    <n v="2"/>
    <n v="2"/>
    <n v="2"/>
    <d v="2022-05-27T15:54:05"/>
  </r>
  <r>
    <n v="1351494"/>
    <s v="DARWIN"/>
    <s v="NT 0801"/>
    <x v="2"/>
    <s v=""/>
    <n v="177"/>
    <n v="177"/>
    <s v="NA"/>
    <s v="Approved Real Estate (NT) - PALMERSTON CITY"/>
    <x v="20"/>
    <s v=""/>
    <n v="139190299"/>
    <s v="62/6 Wright Crescent"/>
    <x v="30"/>
    <s v="NT"/>
    <s v="0830"/>
    <n v="889312005"/>
    <x v="3"/>
    <n v="2"/>
    <n v="1"/>
    <n v="2"/>
    <d v="2022-05-27T15:54:05"/>
  </r>
  <r>
    <n v="1351495"/>
    <s v="DARWIN"/>
    <s v="NT 0801"/>
    <x v="8"/>
    <s v=""/>
    <s v=""/>
    <s v=""/>
    <s v="NA"/>
    <s v="Real Estate Central - DARWIN CITY"/>
    <x v="168"/>
    <s v=""/>
    <n v="139190219"/>
    <s v="1/9 Hickory Street"/>
    <x v="7"/>
    <s v="NT"/>
    <s v="0810"/>
    <n v="889433000"/>
    <x v="0"/>
    <n v="2"/>
    <n v="1"/>
    <n v="1"/>
    <d v="2022-05-27T15:54:05"/>
  </r>
  <r>
    <n v="1351496"/>
    <s v="DARWIN"/>
    <s v="NT 0801"/>
    <x v="0"/>
    <s v=""/>
    <n v="817"/>
    <n v="817"/>
    <s v="Under offer"/>
    <s v="Elders Real Estate - Darwin"/>
    <x v="10"/>
    <s v="UNDER OFFER "/>
    <n v="139190159"/>
    <s v="44 Freshwater Road"/>
    <x v="19"/>
    <s v="NT"/>
    <s v="0810"/>
    <n v="889460500"/>
    <x v="0"/>
    <n v="3"/>
    <n v="1"/>
    <n v="2"/>
    <d v="2022-05-27T15:54:05"/>
  </r>
  <r>
    <n v="1351497"/>
    <s v="DARWIN"/>
    <s v="NT 0801"/>
    <x v="2"/>
    <s v=""/>
    <n v="173"/>
    <n v="173"/>
    <s v="NA"/>
    <s v="Elders Real Estate - Darwin"/>
    <x v="10"/>
    <s v="FASTRAK "/>
    <n v="139189227"/>
    <s v="8/3 Eden Street"/>
    <x v="2"/>
    <s v="NT"/>
    <s v="0820"/>
    <n v="889460500"/>
    <x v="0"/>
    <n v="2"/>
    <n v="2"/>
    <n v="2"/>
    <d v="2022-05-27T15:54:05"/>
  </r>
  <r>
    <n v="1351498"/>
    <s v="DARWIN"/>
    <s v="NT 0801"/>
    <x v="2"/>
    <s v=""/>
    <n v="238"/>
    <n v="238"/>
    <s v="NA"/>
    <s v="Elders Real Estate - Darwin"/>
    <x v="10"/>
    <s v="FASTRAK "/>
    <n v="139189103"/>
    <s v="11/3 Eden Street"/>
    <x v="2"/>
    <s v="NT"/>
    <s v="0820"/>
    <n v="889460500"/>
    <x v="0"/>
    <n v="2"/>
    <n v="2"/>
    <n v="2"/>
    <d v="2022-05-27T15:54:05"/>
  </r>
  <r>
    <n v="1351499"/>
    <s v="DARWIN"/>
    <s v="NT 0801"/>
    <x v="6"/>
    <s v=""/>
    <s v=""/>
    <s v=""/>
    <s v="Under offer"/>
    <s v="Real Estate Central - DARWIN CITY"/>
    <x v="10"/>
    <s v="UNDER CONTRACT "/>
    <n v="139187619"/>
    <s v="2/10 Musgrave Crescent"/>
    <x v="18"/>
    <s v="NT"/>
    <s v="0810"/>
    <n v="889433000"/>
    <x v="0"/>
    <n v="2"/>
    <n v="1"/>
    <n v="2"/>
    <d v="2022-05-27T15:54:05"/>
  </r>
  <r>
    <n v="1351500"/>
    <s v="DARWIN"/>
    <s v="NT 0801"/>
    <x v="0"/>
    <n v="254"/>
    <n v="603"/>
    <n v="603"/>
    <s v="NA"/>
    <s v="Elders Real Estate - Palmerston"/>
    <x v="161"/>
    <s v="PRICE GUIDE $735,000 "/>
    <n v="139186383"/>
    <s v="9 Katherine Close"/>
    <x v="20"/>
    <s v="NT"/>
    <s v="0832"/>
    <n v="889315000"/>
    <x v="0"/>
    <n v="4"/>
    <n v="2"/>
    <n v="2"/>
    <d v="2022-05-27T15:54:05"/>
  </r>
  <r>
    <n v="1351501"/>
    <s v="DARWIN"/>
    <s v="NT 0801"/>
    <x v="2"/>
    <n v="356"/>
    <n v="356"/>
    <n v="356"/>
    <s v="NA"/>
    <s v="For Sale By Owner                                                                                   "/>
    <x v="109"/>
    <s v=""/>
    <n v="139186215"/>
    <s v="2/49 Bridge Street"/>
    <x v="13"/>
    <s v="NT"/>
    <s v="0810"/>
    <n v="1300114970"/>
    <x v="3"/>
    <n v="4"/>
    <n v="2"/>
    <n v="1"/>
    <d v="2022-05-27T15:54:05"/>
  </r>
  <r>
    <n v="1351502"/>
    <s v="DARWIN"/>
    <s v="NT 0801"/>
    <x v="4"/>
    <s v=""/>
    <s v="4,008"/>
    <s v="4,008"/>
    <s v="NA"/>
    <s v="Intrapac - Mirawood"/>
    <x v="12"/>
    <s v=""/>
    <n v="600031494"/>
    <s v="Lot 36, Boulter Road"/>
    <x v="50"/>
    <s v="NT"/>
    <s v="0828"/>
    <n v="392078000"/>
    <x v="0"/>
    <m/>
    <m/>
    <m/>
    <d v="2022-05-27T15:54:05"/>
  </r>
  <r>
    <n v="1351503"/>
    <s v="DARWIN"/>
    <s v="NT 0801"/>
    <x v="4"/>
    <s v=""/>
    <n v="803"/>
    <n v="803"/>
    <s v="NA"/>
    <s v="Intrapac - Mirawood"/>
    <x v="173"/>
    <s v=""/>
    <n v="600031494"/>
    <s v="Lot 27, Boulter Road"/>
    <x v="50"/>
    <s v="NT"/>
    <s v="0828"/>
    <n v="392078000"/>
    <x v="0"/>
    <m/>
    <m/>
    <m/>
    <d v="2022-05-27T15:54:05"/>
  </r>
  <r>
    <n v="1351504"/>
    <s v="DARWIN"/>
    <s v="NT 0801"/>
    <x v="4"/>
    <s v=""/>
    <n v="803"/>
    <n v="803"/>
    <s v="NA"/>
    <s v="Intrapac - Mirawood"/>
    <x v="173"/>
    <s v=""/>
    <n v="600031494"/>
    <s v="Lot 25, 1 Boulter Road"/>
    <x v="50"/>
    <s v="NT"/>
    <s v="0828"/>
    <n v="392078000"/>
    <x v="0"/>
    <m/>
    <m/>
    <m/>
    <d v="2022-05-27T15:54:05"/>
  </r>
  <r>
    <n v="1351505"/>
    <s v="DARWIN"/>
    <s v="NT 0801"/>
    <x v="4"/>
    <s v=""/>
    <n v="818"/>
    <n v="818"/>
    <s v="NA"/>
    <s v="Intrapac - Mirawood"/>
    <x v="174"/>
    <s v=""/>
    <n v="600031494"/>
    <s v="Lot 24, 1 Boulter Road"/>
    <x v="50"/>
    <s v="NT"/>
    <s v="0828"/>
    <n v="392078000"/>
    <x v="0"/>
    <m/>
    <m/>
    <m/>
    <d v="2022-05-27T15:54:05"/>
  </r>
  <r>
    <n v="1351506"/>
    <s v="DARWIN"/>
    <s v="NT 0801"/>
    <x v="4"/>
    <s v=""/>
    <n v="875"/>
    <n v="875"/>
    <s v="NA"/>
    <s v="Intrapac - Mirawood"/>
    <x v="175"/>
    <s v=""/>
    <n v="600031494"/>
    <s v="Lot 22, 1 Boulter Road"/>
    <x v="50"/>
    <s v="NT"/>
    <s v="0828"/>
    <n v="392078000"/>
    <x v="0"/>
    <m/>
    <m/>
    <m/>
    <d v="2022-05-27T15:54:05"/>
  </r>
  <r>
    <n v="1351507"/>
    <s v="DARWIN"/>
    <s v="NT 0801"/>
    <x v="1"/>
    <s v=""/>
    <n v="181"/>
    <s v=""/>
    <s v="NA"/>
    <s v="Ray White Bayside - FANNIE BAY"/>
    <x v="29"/>
    <s v=""/>
    <n v="139181071"/>
    <s v="8/2 Ostermann Street"/>
    <x v="18"/>
    <s v="NT"/>
    <s v="0810"/>
    <n v="889867131"/>
    <x v="0"/>
    <n v="3"/>
    <n v="2"/>
    <n v="2"/>
    <d v="2022-05-27T15:54:05"/>
  </r>
  <r>
    <n v="1351508"/>
    <s v="DARWIN"/>
    <s v="NT 0801"/>
    <x v="4"/>
    <s v=""/>
    <s v="1,000"/>
    <s v="1,000"/>
    <s v="NA"/>
    <s v="Call2View Real Estate - Palmerston"/>
    <x v="48"/>
    <s v=""/>
    <n v="203304363"/>
    <s v="16 Chipmunk Court LOT 11777"/>
    <x v="26"/>
    <s v="NT"/>
    <s v="0832"/>
    <n v="889328858"/>
    <x v="0"/>
    <m/>
    <m/>
    <m/>
    <d v="2022-05-27T15:54:05"/>
  </r>
  <r>
    <n v="1351509"/>
    <s v="DARWIN"/>
    <s v="NT 0801"/>
    <x v="6"/>
    <s v=""/>
    <s v=""/>
    <s v=""/>
    <s v="NA"/>
    <s v="Real Estate Central Projects - Darwin"/>
    <x v="113"/>
    <s v="Offers over $700,000 "/>
    <n v="139180051"/>
    <s v="2/17 Gardens Hill Crescent"/>
    <x v="46"/>
    <s v="NT"/>
    <s v="0820"/>
    <n v="889433000"/>
    <x v="0"/>
    <n v="3"/>
    <n v="2"/>
    <n v="2"/>
    <d v="2022-05-27T15:54:05"/>
  </r>
  <r>
    <n v="1351510"/>
    <s v="DARWIN"/>
    <s v="NT 0801"/>
    <x v="0"/>
    <s v=""/>
    <s v=""/>
    <s v=""/>
    <s v="NA"/>
    <s v="Professionals - DARWIN CITY"/>
    <x v="10"/>
    <s v="OFFERS INVITED "/>
    <n v="139179851"/>
    <s v="9 117 Mitchell Street"/>
    <x v="0"/>
    <s v="NT"/>
    <s v="0800"/>
    <n v="889418289"/>
    <x v="0"/>
    <n v="2"/>
    <n v="2"/>
    <n v="2"/>
    <d v="2022-05-27T15:54:05"/>
  </r>
  <r>
    <n v="1351511"/>
    <s v="DARWIN"/>
    <s v="NT 0801"/>
    <x v="0"/>
    <s v=""/>
    <s v=""/>
    <s v=""/>
    <s v="NA"/>
    <s v="K G Young &amp; Associates Pty Ltd - Darwin"/>
    <x v="176"/>
    <s v="$729,000 DHA lease $934 pwk "/>
    <n v="139178339"/>
    <m/>
    <x v="3"/>
    <s v="NT"/>
    <s v="0810"/>
    <s v="08 89 432 432"/>
    <x v="0"/>
    <n v="4"/>
    <n v="2"/>
    <n v="2"/>
    <d v="2022-05-27T15:54:05"/>
  </r>
  <r>
    <n v="1351512"/>
    <s v="DARWIN"/>
    <s v="NT 0801"/>
    <x v="2"/>
    <s v=""/>
    <s v=""/>
    <s v=""/>
    <s v="Under offer"/>
    <s v="Real Estate Central - DARWIN CITY"/>
    <x v="10"/>
    <s v="UNDER CONTRACT "/>
    <n v="139177759"/>
    <s v="1/7 Latrobe Street"/>
    <x v="36"/>
    <s v="NT"/>
    <s v="0820"/>
    <n v="889433000"/>
    <x v="0"/>
    <n v="3"/>
    <n v="2"/>
    <n v="2"/>
    <d v="2022-05-27T15:54:05"/>
  </r>
  <r>
    <n v="1351513"/>
    <s v="DARWIN"/>
    <s v="NT 0801"/>
    <x v="0"/>
    <n v="310"/>
    <n v="762"/>
    <n v="762"/>
    <s v="NA"/>
    <s v="Eview Group - Corporate"/>
    <x v="164"/>
    <s v=""/>
    <n v="139175891"/>
    <s v="42 Malay Road"/>
    <x v="31"/>
    <s v="NT"/>
    <s v="0810"/>
    <n v="387813888"/>
    <x v="3"/>
    <n v="5"/>
    <n v="3"/>
    <n v="2"/>
    <d v="2022-05-27T15:54:05"/>
  </r>
  <r>
    <n v="1351514"/>
    <s v="DARWIN"/>
    <s v="NT 0801"/>
    <x v="0"/>
    <s v="1,370"/>
    <s v=""/>
    <s v="1,370"/>
    <s v="Under offer"/>
    <s v="Elders Real Estate - Darwin"/>
    <x v="71"/>
    <s v="PRICE GUIDE $1,100,000 "/>
    <n v="139174371"/>
    <s v="36 Murrabibbi Street"/>
    <x v="1"/>
    <s v="NT"/>
    <s v="0812"/>
    <n v="889460500"/>
    <x v="0"/>
    <n v="5"/>
    <n v="4"/>
    <n v="6"/>
    <d v="2022-05-27T15:54:05"/>
  </r>
  <r>
    <n v="1351515"/>
    <s v="DARWIN"/>
    <s v="NT 0801"/>
    <x v="0"/>
    <s v=""/>
    <s v=""/>
    <s v=""/>
    <s v="Under offer"/>
    <s v="Real Estate Central - DARWIN CITY"/>
    <x v="10"/>
    <s v="UNDER CONTRACT "/>
    <n v="139172907"/>
    <s v="29 Camm Street"/>
    <x v="43"/>
    <s v="NT"/>
    <s v="0832"/>
    <n v="889433000"/>
    <x v="0"/>
    <n v="4"/>
    <n v="2"/>
    <n v="2"/>
    <d v="2022-05-27T15:54:05"/>
  </r>
  <r>
    <n v="1351516"/>
    <s v="DARWIN"/>
    <s v="NT 0801"/>
    <x v="0"/>
    <s v=""/>
    <s v=""/>
    <s v=""/>
    <s v="NA"/>
    <s v="Cate Killiner Real Estate - Woolner"/>
    <x v="89"/>
    <s v=""/>
    <n v="139170379"/>
    <s v="17 Copperfield Crescent"/>
    <x v="28"/>
    <s v="NT"/>
    <s v="0812"/>
    <n v="889422283"/>
    <x v="3"/>
    <n v="4"/>
    <n v="2"/>
    <n v="2"/>
    <d v="2022-05-27T15:54:05"/>
  </r>
  <r>
    <n v="1351517"/>
    <s v="DARWIN"/>
    <s v="NT 0801"/>
    <x v="1"/>
    <s v=""/>
    <s v=""/>
    <s v=""/>
    <s v="NA"/>
    <s v="Real Estate Central - DARWIN CITY"/>
    <x v="67"/>
    <s v=""/>
    <n v="139169195"/>
    <s v="3/93 Dwyer Circuit"/>
    <x v="10"/>
    <s v="NT"/>
    <s v="0830"/>
    <n v="889433000"/>
    <x v="0"/>
    <n v="2"/>
    <n v="1"/>
    <n v="1"/>
    <d v="2022-05-27T15:54:05"/>
  </r>
  <r>
    <n v="1351518"/>
    <s v="DARWIN"/>
    <s v="NT 0801"/>
    <x v="0"/>
    <s v=""/>
    <n v="800"/>
    <n v="800"/>
    <s v="NA"/>
    <s v="Freedom Property - Australia"/>
    <x v="0"/>
    <s v=""/>
    <n v="139168031"/>
    <s v="48 Mistletoe Circuit"/>
    <x v="17"/>
    <s v="NT"/>
    <s v="0812"/>
    <n v="739998324"/>
    <x v="0"/>
    <n v="3"/>
    <n v="1"/>
    <n v="2"/>
    <d v="2022-05-27T15:54:05"/>
  </r>
  <r>
    <n v="1351519"/>
    <s v="DARWIN"/>
    <s v="NT 0801"/>
    <x v="1"/>
    <n v="81"/>
    <s v=""/>
    <n v="81"/>
    <s v="NA"/>
    <s v="Knight Frank (NT) - Darwin"/>
    <x v="29"/>
    <s v=""/>
    <n v="139167095"/>
    <s v="5102/5 Anchorage Court"/>
    <x v="0"/>
    <s v="NT"/>
    <s v="0800"/>
    <n v="889822500"/>
    <x v="0"/>
    <n v="1"/>
    <n v="1"/>
    <n v="1"/>
    <d v="2022-05-27T15:54:05"/>
  </r>
  <r>
    <n v="1351520"/>
    <s v="DARWIN"/>
    <s v="NT 0801"/>
    <x v="8"/>
    <n v="354"/>
    <s v=""/>
    <n v="354"/>
    <s v="NA"/>
    <s v="All About Real Estate NT - DARWIN CITY"/>
    <x v="10"/>
    <s v="UNDER OFFER "/>
    <n v="139162435"/>
    <s v="2/19 Grassland Crescent"/>
    <x v="1"/>
    <s v="NT"/>
    <s v="0812"/>
    <n v="438404848"/>
    <x v="0"/>
    <n v="4"/>
    <n v="2"/>
    <n v="2"/>
    <d v="2022-05-27T15:54:05"/>
  </r>
  <r>
    <n v="1351521"/>
    <s v="DARWIN"/>
    <s v="NT 0801"/>
    <x v="0"/>
    <s v=""/>
    <n v="532"/>
    <n v="532"/>
    <s v="NA"/>
    <s v="First National Real Estate O'Donoghues - Darwin"/>
    <x v="177"/>
    <s v="Offers Over $859,000 "/>
    <n v="139162227"/>
    <s v="1 Trochus Crescent"/>
    <x v="25"/>
    <s v="NT"/>
    <s v="0820"/>
    <n v="889428942"/>
    <x v="0"/>
    <n v="4"/>
    <n v="2"/>
    <n v="4"/>
    <d v="2022-05-27T15:54:05"/>
  </r>
  <r>
    <n v="1351522"/>
    <s v="DARWIN"/>
    <s v="NT 0801"/>
    <x v="0"/>
    <s v=""/>
    <s v=""/>
    <s v=""/>
    <s v="NA"/>
    <s v="Real Estate Central Projects - Darwin"/>
    <x v="10"/>
    <s v="Under Contract "/>
    <n v="139160859"/>
    <s v="1020 Goode Road"/>
    <x v="11"/>
    <s v="NT"/>
    <s v="0836"/>
    <n v="889433000"/>
    <x v="0"/>
    <n v="6"/>
    <n v="2"/>
    <n v="6"/>
    <d v="2022-05-27T15:54:05"/>
  </r>
  <r>
    <n v="1351523"/>
    <s v="DARWIN"/>
    <s v="NT 0801"/>
    <x v="0"/>
    <n v="400"/>
    <n v="837"/>
    <n v="837"/>
    <s v="NA"/>
    <s v="Real Value Properties NT - Northern Territory"/>
    <x v="42"/>
    <s v="OFFERS OVER $800,000 "/>
    <n v="139159575"/>
    <s v="8 Kieran Street"/>
    <x v="14"/>
    <s v="NT"/>
    <s v="0832"/>
    <n v="889831888"/>
    <x v="0"/>
    <n v="5"/>
    <n v="2"/>
    <n v="5"/>
    <d v="2022-05-27T15:54:05"/>
  </r>
  <r>
    <n v="1351524"/>
    <s v="DARWIN"/>
    <s v="NT 0801"/>
    <x v="2"/>
    <s v=""/>
    <s v=""/>
    <s v=""/>
    <s v="NA"/>
    <s v="Raine &amp; Horne - Darwin"/>
    <x v="10"/>
    <s v="UNDER CONTRACT "/>
    <n v="139159411"/>
    <s v="2/21 Airlie Circuit"/>
    <x v="48"/>
    <s v="NT"/>
    <s v="0810"/>
    <n v="889418941"/>
    <x v="0"/>
    <n v="2"/>
    <n v="1"/>
    <n v="1"/>
    <d v="2022-05-27T15:54:05"/>
  </r>
  <r>
    <n v="1351525"/>
    <s v="DARWIN"/>
    <s v="NT 0801"/>
    <x v="0"/>
    <s v=""/>
    <n v="715"/>
    <n v="715"/>
    <s v="NA"/>
    <s v="Raine &amp; Horne - Darwin"/>
    <x v="33"/>
    <s v=""/>
    <n v="139156871"/>
    <s v="19 Kestrel Circuit"/>
    <x v="37"/>
    <s v="NT"/>
    <s v="0812"/>
    <n v="889418941"/>
    <x v="0"/>
    <n v="3"/>
    <n v="1"/>
    <n v="2"/>
    <d v="2022-05-27T15:54:05"/>
  </r>
  <r>
    <n v="1351526"/>
    <s v="DARWIN"/>
    <s v="NT 0801"/>
    <x v="0"/>
    <s v=""/>
    <s v=""/>
    <s v=""/>
    <s v="NA"/>
    <s v="Real Estate Central Projects - Darwin"/>
    <x v="60"/>
    <s v="Offers from mid $850,000 "/>
    <n v="139155547"/>
    <s v="13 Rossiter Street"/>
    <x v="8"/>
    <s v="NT"/>
    <s v="0810"/>
    <n v="889433000"/>
    <x v="0"/>
    <n v="4"/>
    <n v="1"/>
    <n v="2"/>
    <d v="2022-05-27T15:54:05"/>
  </r>
  <r>
    <n v="1351527"/>
    <s v="DARWIN"/>
    <s v="NT 0801"/>
    <x v="0"/>
    <s v=""/>
    <s v=""/>
    <s v=""/>
    <s v="NA"/>
    <s v="Renee's Realty NT - DURACK"/>
    <x v="18"/>
    <s v="Mid $500,000 ono "/>
    <n v="139155451"/>
    <s v="55 Honeysuckle Road"/>
    <x v="6"/>
    <s v="NT"/>
    <s v="0836"/>
    <n v="417718149"/>
    <x v="0"/>
    <n v="2"/>
    <n v="1"/>
    <n v="0"/>
    <d v="2022-05-27T15:54:05"/>
  </r>
  <r>
    <n v="1351528"/>
    <s v="DARWIN"/>
    <s v="NT 0801"/>
    <x v="0"/>
    <s v=""/>
    <n v="368"/>
    <n v="368"/>
    <s v="NA"/>
    <s v="Raine &amp; Horne - Darwin"/>
    <x v="30"/>
    <s v="Offers Over $600,000 "/>
    <n v="139155235"/>
    <s v="31 Halkitis Court"/>
    <x v="18"/>
    <s v="NT"/>
    <s v="0810"/>
    <n v="889418941"/>
    <x v="0"/>
    <n v="3"/>
    <n v="2"/>
    <n v="2"/>
    <d v="2022-05-27T15:54:05"/>
  </r>
  <r>
    <n v="1351529"/>
    <s v="DARWIN"/>
    <s v="NT 0801"/>
    <x v="0"/>
    <n v="172"/>
    <n v="823"/>
    <n v="823"/>
    <s v="Under offer"/>
    <s v="Elders Real Estate - Palmerston"/>
    <x v="10"/>
    <s v="UNDER CONTRACT "/>
    <n v="139155207"/>
    <s v="11 Lind Road"/>
    <x v="43"/>
    <s v="NT"/>
    <s v="0832"/>
    <n v="889315000"/>
    <x v="0"/>
    <n v="3"/>
    <n v="2"/>
    <n v="2"/>
    <d v="2022-05-27T15:54:05"/>
  </r>
  <r>
    <n v="1351530"/>
    <s v="DARWIN"/>
    <s v="NT 0801"/>
    <x v="0"/>
    <s v=""/>
    <n v="225"/>
    <n v="225"/>
    <s v="Under offer"/>
    <s v="Elders Real Estate - Palmerston"/>
    <x v="10"/>
    <s v="UNDER CONTRACT "/>
    <n v="139155111"/>
    <s v="1/88 Dwyer Circuit"/>
    <x v="10"/>
    <s v="NT"/>
    <s v="0830"/>
    <n v="889315000"/>
    <x v="0"/>
    <n v="2"/>
    <n v="1"/>
    <n v="1"/>
    <d v="2022-05-27T15:54:05"/>
  </r>
  <r>
    <n v="1351531"/>
    <s v="DARWIN"/>
    <s v="NT 0801"/>
    <x v="1"/>
    <s v=""/>
    <s v=""/>
    <s v=""/>
    <s v="NA"/>
    <s v="Ray White - Darwin"/>
    <x v="48"/>
    <s v=""/>
    <n v="139154435"/>
    <s v="8/9 Belle Place"/>
    <x v="38"/>
    <s v="NT"/>
    <s v="0810"/>
    <n v="408108698"/>
    <x v="0"/>
    <n v="2"/>
    <n v="1"/>
    <n v="2"/>
    <d v="2022-05-27T15:54:05"/>
  </r>
  <r>
    <n v="1351532"/>
    <s v="DARWIN"/>
    <s v="NT 0801"/>
    <x v="6"/>
    <s v=""/>
    <s v=""/>
    <s v=""/>
    <s v="NA"/>
    <s v="Real Estate Central Projects - Darwin"/>
    <x v="10"/>
    <s v="Under Contract "/>
    <n v="139154427"/>
    <s v="4/40 Gardens Hill Crescent"/>
    <x v="46"/>
    <s v="NT"/>
    <s v="0820"/>
    <n v="889433000"/>
    <x v="0"/>
    <n v="3"/>
    <n v="2"/>
    <n v="2"/>
    <d v="2022-05-27T15:54:05"/>
  </r>
  <r>
    <n v="1351533"/>
    <s v="DARWIN"/>
    <s v="NT 0801"/>
    <x v="0"/>
    <s v=""/>
    <n v="807"/>
    <n v="807"/>
    <s v="NA"/>
    <s v="Ray White - Darwin"/>
    <x v="72"/>
    <s v="Offers over $550,000 "/>
    <n v="139154159"/>
    <s v="23 Thompson Crescent"/>
    <x v="49"/>
    <s v="NT"/>
    <s v="0810"/>
    <n v="408108698"/>
    <x v="0"/>
    <n v="3"/>
    <n v="1"/>
    <n v="6"/>
    <d v="2022-05-27T15:54:05"/>
  </r>
  <r>
    <n v="1351534"/>
    <s v="DARWIN"/>
    <s v="NT 0801"/>
    <x v="0"/>
    <n v="170"/>
    <n v="481"/>
    <n v="481"/>
    <s v="Under offer"/>
    <s v="Call2View Real Estate - Palmerston"/>
    <x v="45"/>
    <s v=""/>
    <n v="139152679"/>
    <s v="3 Luxmore Court"/>
    <x v="4"/>
    <s v="NT"/>
    <s v="0830"/>
    <n v="889328858"/>
    <x v="0"/>
    <n v="3"/>
    <n v="2"/>
    <n v="2"/>
    <d v="2022-05-27T15:54:05"/>
  </r>
  <r>
    <n v="1351535"/>
    <s v="DARWIN"/>
    <s v="NT 0801"/>
    <x v="2"/>
    <n v="94"/>
    <s v=""/>
    <n v="94"/>
    <s v="NA"/>
    <s v="Elders Real Estate - Palmerston"/>
    <x v="55"/>
    <s v="PRICE GUIDE $209,000 "/>
    <n v="139151639"/>
    <s v="1/37 Lorna Lim Terrace"/>
    <x v="10"/>
    <s v="NT"/>
    <s v="0830"/>
    <n v="889315000"/>
    <x v="0"/>
    <n v="2"/>
    <n v="1"/>
    <n v="0"/>
    <d v="2022-05-27T15:54:05"/>
  </r>
  <r>
    <n v="1351536"/>
    <s v="DARWIN"/>
    <s v="NT 0801"/>
    <x v="1"/>
    <s v=""/>
    <n v="106"/>
    <s v=""/>
    <s v="NA"/>
    <s v="HERON PROPERTY - DARWIN"/>
    <x v="85"/>
    <s v="Offers over $370,000 "/>
    <n v="139149811"/>
    <s v="6/75 Aralia Street"/>
    <x v="8"/>
    <s v="NT"/>
    <s v="0810"/>
    <n v="889929980"/>
    <x v="0"/>
    <n v="2"/>
    <n v="1"/>
    <n v="1"/>
    <d v="2022-05-27T15:54:05"/>
  </r>
  <r>
    <n v="1351537"/>
    <s v="DARWIN"/>
    <s v="NT 0801"/>
    <x v="1"/>
    <n v="55"/>
    <s v=""/>
    <n v="55"/>
    <s v="NA"/>
    <s v="Ray White - Darwin"/>
    <x v="119"/>
    <s v="Offers Over $290,000 "/>
    <n v="139148587"/>
    <s v="7/174 Casuarina Drive"/>
    <x v="7"/>
    <s v="NT"/>
    <s v="0810"/>
    <n v="408108698"/>
    <x v="0"/>
    <n v="1"/>
    <n v="1"/>
    <n v="1"/>
    <d v="2022-05-27T15:54:05"/>
  </r>
  <r>
    <n v="1351538"/>
    <s v="DARWIN"/>
    <s v="NT 0801"/>
    <x v="0"/>
    <s v=""/>
    <s v=""/>
    <s v=""/>
    <s v="NA"/>
    <s v="Professionals - DARWIN CITY"/>
    <x v="155"/>
    <s v="Offers over $630,000 "/>
    <n v="139148531"/>
    <m/>
    <x v="27"/>
    <s v="NT"/>
    <s v="0832"/>
    <n v="889418289"/>
    <x v="0"/>
    <n v="4"/>
    <n v="2"/>
    <n v="2"/>
    <d v="2022-05-27T15:54:05"/>
  </r>
  <r>
    <n v="1351539"/>
    <s v="DARWIN"/>
    <s v="NT 0801"/>
    <x v="2"/>
    <n v="104"/>
    <s v=""/>
    <n v="104"/>
    <s v="NA"/>
    <s v="Call2View Real Estate - Palmerston"/>
    <x v="135"/>
    <s v=""/>
    <n v="139145875"/>
    <s v="22/408 Trower Road"/>
    <x v="33"/>
    <s v="NT"/>
    <s v="0810"/>
    <n v="889328858"/>
    <x v="0"/>
    <n v="1"/>
    <n v="1"/>
    <n v="2"/>
    <d v="2022-05-27T15:54:05"/>
  </r>
  <r>
    <n v="1351540"/>
    <s v="DARWIN"/>
    <s v="NT 0801"/>
    <x v="1"/>
    <s v=""/>
    <n v="114"/>
    <s v=""/>
    <s v="NA"/>
    <s v="Real Estate Central - DARWIN CITY"/>
    <x v="178"/>
    <s v=""/>
    <n v="139145831"/>
    <s v="12/13 Coronation Drive"/>
    <x v="2"/>
    <s v="NT"/>
    <s v="0820"/>
    <n v="889433000"/>
    <x v="0"/>
    <n v="3"/>
    <n v="1"/>
    <n v="1"/>
    <d v="2022-05-27T15:54:05"/>
  </r>
  <r>
    <n v="1351541"/>
    <s v="DARWIN"/>
    <s v="NT 0801"/>
    <x v="2"/>
    <n v="16"/>
    <s v=""/>
    <n v="16"/>
    <s v="NA"/>
    <s v="Eview Group - Corporate"/>
    <x v="179"/>
    <s v=""/>
    <n v="139144387"/>
    <s v="17/52 Gregory Street"/>
    <x v="22"/>
    <s v="NT"/>
    <s v="0820"/>
    <n v="387813888"/>
    <x v="3"/>
    <n v="1"/>
    <n v="1"/>
    <n v="0"/>
    <d v="2022-05-27T15:54:05"/>
  </r>
  <r>
    <n v="1351542"/>
    <s v="DARWIN"/>
    <s v="NT 0801"/>
    <x v="2"/>
    <s v=""/>
    <n v="153"/>
    <n v="153"/>
    <s v="Under offer"/>
    <s v="Absolute Real Estate NT - Darwin"/>
    <x v="58"/>
    <s v="$535,000 + "/>
    <n v="139144355"/>
    <s v="9/3 Queen Street"/>
    <x v="2"/>
    <s v="NT"/>
    <s v="0820"/>
    <n v="889306600"/>
    <x v="0"/>
    <n v="3"/>
    <n v="2"/>
    <n v="2"/>
    <d v="2022-05-27T15:54:05"/>
  </r>
  <r>
    <n v="1351543"/>
    <s v="DARWIN"/>
    <s v="NT 0801"/>
    <x v="0"/>
    <s v=""/>
    <n v="700"/>
    <n v="700"/>
    <s v="Under offer"/>
    <s v="Real Estate Central - DARWIN CITY"/>
    <x v="10"/>
    <s v="UNDER CONTRACT "/>
    <n v="139144103"/>
    <s v="6 Falco Court"/>
    <x v="26"/>
    <s v="NT"/>
    <s v="0832"/>
    <n v="889433000"/>
    <x v="0"/>
    <n v="4"/>
    <n v="3"/>
    <n v="3"/>
    <d v="2022-05-27T15:54:05"/>
  </r>
  <r>
    <n v="1351544"/>
    <s v="DARWIN"/>
    <s v="NT 0801"/>
    <x v="4"/>
    <s v=""/>
    <s v=""/>
    <s v=""/>
    <s v="NA"/>
    <s v="Ray White - NIGHTCLIFF"/>
    <x v="180"/>
    <s v=""/>
    <n v="203300867"/>
    <s v="37 Secrett Road"/>
    <x v="51"/>
    <s v="NT"/>
    <s v="0828"/>
    <n v="889822403"/>
    <x v="3"/>
    <m/>
    <m/>
    <m/>
    <d v="2022-05-27T15:54:05"/>
  </r>
  <r>
    <n v="1351545"/>
    <s v="DARWIN"/>
    <s v="NT 0801"/>
    <x v="2"/>
    <s v=""/>
    <s v=""/>
    <s v=""/>
    <s v="Under offer"/>
    <s v="Real Estate Central - DARWIN CITY"/>
    <x v="10"/>
    <s v="UNDER CONTRACT "/>
    <n v="139141079"/>
    <s v="2/14 Duwun Road"/>
    <x v="27"/>
    <s v="NT"/>
    <s v="0832"/>
    <n v="889433000"/>
    <x v="0"/>
    <n v="2"/>
    <n v="2"/>
    <n v="2"/>
    <d v="2022-05-27T15:54:05"/>
  </r>
  <r>
    <n v="1351546"/>
    <s v="DARWIN"/>
    <s v="NT 0801"/>
    <x v="0"/>
    <s v=""/>
    <n v="659"/>
    <n v="659"/>
    <s v="Under offer"/>
    <s v="Core Realty NT - RAPID CREEK"/>
    <x v="10"/>
    <s v="UNDER CONTRACT "/>
    <n v="139140151"/>
    <s v="9 Philpott Street"/>
    <x v="13"/>
    <s v="NT"/>
    <s v="0810"/>
    <n v="450473710"/>
    <x v="0"/>
    <n v="4"/>
    <n v="2"/>
    <n v="2"/>
    <d v="2022-05-27T15:54:05"/>
  </r>
  <r>
    <n v="1351547"/>
    <s v="DARWIN"/>
    <s v="NT 0801"/>
    <x v="2"/>
    <s v=""/>
    <s v=""/>
    <s v=""/>
    <s v="Under offer"/>
    <s v="Cate Killiner Real Estate - Woolner"/>
    <x v="181"/>
    <s v=""/>
    <n v="139139827"/>
    <s v="4/16 Omeo Street"/>
    <x v="48"/>
    <s v="NT"/>
    <s v="0810"/>
    <n v="889422283"/>
    <x v="3"/>
    <n v="2"/>
    <n v="1"/>
    <n v="2"/>
    <d v="2022-05-27T15:54:05"/>
  </r>
  <r>
    <n v="1351548"/>
    <s v="DARWIN"/>
    <s v="NT 0801"/>
    <x v="2"/>
    <s v=""/>
    <s v=""/>
    <s v=""/>
    <s v="NA"/>
    <s v="Colliers International - Darwin"/>
    <x v="142"/>
    <s v=""/>
    <n v="139138647"/>
    <s v="35 17 Geranium Street"/>
    <x v="46"/>
    <s v="NT"/>
    <s v="0820"/>
    <n v="889970888"/>
    <x v="0"/>
    <n v="2"/>
    <n v="1"/>
    <n v="1"/>
    <d v="2022-05-27T15:54:05"/>
  </r>
  <r>
    <n v="1351549"/>
    <s v="DARWIN"/>
    <s v="NT 0801"/>
    <x v="0"/>
    <s v=""/>
    <n v="400"/>
    <n v="400"/>
    <s v="NA"/>
    <s v="Freedom Property - Australia"/>
    <x v="182"/>
    <s v="OFFERS OVER $780,000 "/>
    <n v="139137239"/>
    <s v="1 Diamond Way"/>
    <x v="4"/>
    <s v="NT"/>
    <s v="0830"/>
    <n v="739998324"/>
    <x v="0"/>
    <n v="6"/>
    <n v="3"/>
    <n v="4"/>
    <d v="2022-05-27T15:54:05"/>
  </r>
  <r>
    <n v="1351550"/>
    <s v="DARWIN"/>
    <s v="NT 0801"/>
    <x v="7"/>
    <s v=""/>
    <n v="13.3"/>
    <n v="13.3"/>
    <s v="Under offer"/>
    <s v="Litchfield Realty - Humpty Doo"/>
    <x v="83"/>
    <s v="$460,000 ONO "/>
    <n v="139136891"/>
    <s v="15 Jefferis Road"/>
    <x v="11"/>
    <s v="NT"/>
    <s v="0836"/>
    <n v="889882343"/>
    <x v="0"/>
    <n v="3"/>
    <n v="1"/>
    <n v="0"/>
    <d v="2022-05-27T15:54:05"/>
  </r>
  <r>
    <n v="1351551"/>
    <s v="DARWIN"/>
    <s v="NT 0801"/>
    <x v="2"/>
    <s v=""/>
    <s v=""/>
    <s v=""/>
    <s v="NA"/>
    <s v="Colliers International - Darwin"/>
    <x v="183"/>
    <s v=""/>
    <n v="139136063"/>
    <s v="22/73 Progress Drive"/>
    <x v="7"/>
    <s v="NT"/>
    <s v="0810"/>
    <n v="889970888"/>
    <x v="0"/>
    <n v="3"/>
    <n v="1"/>
    <n v="1"/>
    <d v="2022-05-27T15:54:05"/>
  </r>
  <r>
    <n v="1351552"/>
    <s v="DARWIN"/>
    <s v="NT 0801"/>
    <x v="0"/>
    <s v=""/>
    <n v="629"/>
    <n v="629"/>
    <s v="NA"/>
    <s v="Property Portfolio Sales - East Brisbane "/>
    <x v="184"/>
    <s v=""/>
    <n v="139134443"/>
    <m/>
    <x v="13"/>
    <s v="NT"/>
    <s v="0810"/>
    <n v="423814812"/>
    <x v="2"/>
    <n v="4"/>
    <n v="2"/>
    <n v="2"/>
    <d v="2022-05-27T15:54:05"/>
  </r>
  <r>
    <n v="1351553"/>
    <s v="DARWIN"/>
    <s v="NT 0801"/>
    <x v="7"/>
    <s v=""/>
    <s v=""/>
    <s v=""/>
    <s v="NA"/>
    <s v="Renee's Realty NT - DURACK"/>
    <x v="87"/>
    <s v=""/>
    <n v="139134399"/>
    <s v="75 Eucalyptus Road"/>
    <x v="6"/>
    <s v="NT"/>
    <s v="0836"/>
    <n v="417718149"/>
    <x v="0"/>
    <n v="2"/>
    <n v="2"/>
    <n v="0"/>
    <d v="2022-05-27T15:54:05"/>
  </r>
  <r>
    <n v="1351554"/>
    <s v="DARWIN"/>
    <s v="NT 0801"/>
    <x v="0"/>
    <s v=""/>
    <s v=""/>
    <s v=""/>
    <s v="Under offer"/>
    <s v="Raine &amp; Horne - Darwin"/>
    <x v="10"/>
    <s v="UNDER CONTRACT "/>
    <n v="139133947"/>
    <s v="7 Wescombe Court"/>
    <x v="35"/>
    <s v="NT"/>
    <s v="0812"/>
    <n v="889418941"/>
    <x v="0"/>
    <n v="4"/>
    <n v="1"/>
    <n v="2"/>
    <d v="2022-05-27T15:54:05"/>
  </r>
  <r>
    <n v="1351555"/>
    <s v="DARWIN"/>
    <s v="NT 0801"/>
    <x v="0"/>
    <s v=""/>
    <n v="969"/>
    <n v="969"/>
    <s v="Under offer"/>
    <s v="Real Estate Central - DARWIN CITY"/>
    <x v="10"/>
    <s v="UNDER CONTRACT "/>
    <n v="139133627"/>
    <s v="29 Waters Street"/>
    <x v="8"/>
    <s v="NT"/>
    <s v="0810"/>
    <n v="889433000"/>
    <x v="0"/>
    <n v="4"/>
    <n v="2"/>
    <n v="2"/>
    <d v="2022-05-27T15:54:05"/>
  </r>
  <r>
    <n v="1351556"/>
    <s v="DARWIN"/>
    <s v="NT 0801"/>
    <x v="1"/>
    <s v=""/>
    <s v=""/>
    <s v=""/>
    <s v="NA"/>
    <s v="Real Estate Central Projects - Darwin"/>
    <x v="30"/>
    <s v="Current Bid $600,000 "/>
    <n v="139131591"/>
    <s v="501/102 Esplanade"/>
    <x v="0"/>
    <s v="NT"/>
    <s v="0800"/>
    <n v="889433000"/>
    <x v="0"/>
    <n v="3"/>
    <n v="2"/>
    <n v="2"/>
    <d v="2022-05-27T15:54:05"/>
  </r>
  <r>
    <n v="1351557"/>
    <s v="DARWIN"/>
    <s v="NT 0801"/>
    <x v="7"/>
    <s v=""/>
    <n v="2"/>
    <n v="2"/>
    <s v="NA"/>
    <s v="Abode Property Management Pty Ltd - PINELANDS"/>
    <x v="10"/>
    <s v="REDUCED to SELL!!! "/>
    <n v="139130763"/>
    <s v="1171 Girraween Road"/>
    <x v="6"/>
    <s v="NT"/>
    <s v="0836"/>
    <n v="889327777"/>
    <x v="3"/>
    <n v="3"/>
    <n v="1"/>
    <n v="2"/>
    <d v="2022-05-27T15:54:05"/>
  </r>
  <r>
    <n v="1351558"/>
    <s v="DARWIN"/>
    <s v="NT 0801"/>
    <x v="0"/>
    <s v=""/>
    <n v="844"/>
    <n v="844"/>
    <s v="Under offer"/>
    <s v="Call2View Real Estate - Palmerston"/>
    <x v="157"/>
    <s v="OFFERS OVER $695,000  "/>
    <n v="139130267"/>
    <s v="13 Thrush Court"/>
    <x v="37"/>
    <s v="NT"/>
    <s v="0812"/>
    <n v="889328858"/>
    <x v="0"/>
    <n v="4"/>
    <n v="3"/>
    <n v="4"/>
    <d v="2022-05-27T15:54:05"/>
  </r>
  <r>
    <n v="1351559"/>
    <s v="DARWIN"/>
    <s v="NT 0801"/>
    <x v="2"/>
    <s v=""/>
    <s v=""/>
    <s v=""/>
    <s v="Under offer"/>
    <s v="Absolute Real Estate NT - Darwin"/>
    <x v="160"/>
    <s v="$339,000 + "/>
    <n v="139130223"/>
    <s v="10/7 Mueller Road AKA 10/50 Abbott Crescent"/>
    <x v="35"/>
    <s v="NT"/>
    <s v="0812"/>
    <n v="889306600"/>
    <x v="0"/>
    <n v="2"/>
    <n v="1"/>
    <n v="3"/>
    <d v="2022-05-27T15:54:05"/>
  </r>
  <r>
    <n v="1351560"/>
    <s v="DARWIN"/>
    <s v="NT 0801"/>
    <x v="1"/>
    <n v="134"/>
    <s v=""/>
    <n v="134"/>
    <s v="Under offer"/>
    <s v="Elders Real Estate - Darwin"/>
    <x v="10"/>
    <s v="UNDER CONTRACT "/>
    <n v="139130107"/>
    <s v="12/4 Elsey Street"/>
    <x v="22"/>
    <s v="NT"/>
    <s v="0820"/>
    <n v="889460500"/>
    <x v="0"/>
    <n v="2"/>
    <n v="1"/>
    <n v="2"/>
    <d v="2022-05-27T15:54:05"/>
  </r>
  <r>
    <n v="1351561"/>
    <s v="DARWIN"/>
    <s v="NT 0801"/>
    <x v="10"/>
    <s v=""/>
    <n v="355"/>
    <n v="355"/>
    <s v="Under offer"/>
    <s v="First National Real Estate O'Donoghues - Darwin"/>
    <x v="10"/>
    <s v="UNDER CONTRACT "/>
    <n v="139129803"/>
    <s v="3/75 Hutchison Terrace"/>
    <x v="16"/>
    <s v="NT"/>
    <s v="0832"/>
    <n v="889428942"/>
    <x v="0"/>
    <n v="3"/>
    <n v="2"/>
    <n v="4"/>
    <d v="2022-05-27T15:54:05"/>
  </r>
  <r>
    <n v="1351562"/>
    <s v="DARWIN"/>
    <s v="NT 0801"/>
    <x v="2"/>
    <s v=""/>
    <s v=""/>
    <s v=""/>
    <s v="NA"/>
    <s v="@realty - National Head Office Australia"/>
    <x v="78"/>
    <s v="NEW PRICE $430,000 "/>
    <n v="139128159"/>
    <s v="3/11 Houston Street"/>
    <x v="39"/>
    <s v="NT"/>
    <s v="0820"/>
    <n v="1300299377"/>
    <x v="3"/>
    <n v="3"/>
    <n v="2"/>
    <n v="2"/>
    <d v="2022-05-27T15:54:05"/>
  </r>
  <r>
    <n v="1351563"/>
    <s v="DARWIN"/>
    <s v="NT 0801"/>
    <x v="1"/>
    <n v="235"/>
    <s v=""/>
    <n v="235"/>
    <s v="NA"/>
    <s v="Knight Frank (NT) - Darwin"/>
    <x v="31"/>
    <s v="Offers Over $980,000 "/>
    <n v="139128107"/>
    <s v="326/130 Esplanade"/>
    <x v="0"/>
    <s v="NT"/>
    <s v="0800"/>
    <n v="889822500"/>
    <x v="0"/>
    <n v="3"/>
    <n v="2"/>
    <n v="2"/>
    <d v="2022-05-27T15:54:05"/>
  </r>
  <r>
    <n v="1351564"/>
    <s v="DARWIN"/>
    <s v="NT 0801"/>
    <x v="1"/>
    <s v=""/>
    <n v="241"/>
    <s v=""/>
    <s v="NA"/>
    <s v="First National Real Estate O'Donoghues - Darwin"/>
    <x v="32"/>
    <s v=""/>
    <n v="139127399"/>
    <s v="221/130 Esplanade"/>
    <x v="0"/>
    <s v="NT"/>
    <s v="0800"/>
    <n v="889428942"/>
    <x v="0"/>
    <n v="3"/>
    <n v="2"/>
    <n v="2"/>
    <d v="2022-05-27T15:54:05"/>
  </r>
  <r>
    <n v="1351565"/>
    <s v="DARWIN"/>
    <s v="NT 0801"/>
    <x v="2"/>
    <s v=""/>
    <n v="300"/>
    <n v="300"/>
    <s v="NA"/>
    <s v="Elders Real Estate - Darwin"/>
    <x v="10"/>
    <s v="UNDER CONTRACT "/>
    <n v="139125531"/>
    <s v="1/11 Airlie Circuit"/>
    <x v="48"/>
    <s v="NT"/>
    <s v="0810"/>
    <n v="889460500"/>
    <x v="0"/>
    <n v="2"/>
    <n v="1"/>
    <n v="1"/>
    <d v="2022-05-27T15:54:05"/>
  </r>
  <r>
    <n v="1351566"/>
    <s v="DARWIN"/>
    <s v="NT 0801"/>
    <x v="2"/>
    <s v=""/>
    <s v=""/>
    <s v=""/>
    <s v="NA"/>
    <s v="Elders Real Estate - Darwin"/>
    <x v="10"/>
    <s v="FASTRAK "/>
    <n v="139124839"/>
    <s v="4/12 Fitzmaurice Drive"/>
    <x v="1"/>
    <s v="NT"/>
    <s v="0812"/>
    <n v="889460500"/>
    <x v="0"/>
    <n v="2"/>
    <n v="1"/>
    <n v="2"/>
    <d v="2022-05-27T15:54:05"/>
  </r>
  <r>
    <n v="1351567"/>
    <s v="DARWIN"/>
    <s v="NT 0801"/>
    <x v="0"/>
    <s v=""/>
    <n v="750"/>
    <n v="750"/>
    <s v="Under offer"/>
    <s v="United Realty NT - Parap"/>
    <x v="125"/>
    <s v=""/>
    <n v="139123895"/>
    <s v="39 Annaburroo Cr"/>
    <x v="33"/>
    <s v="NT"/>
    <s v="0810"/>
    <n v="889812666"/>
    <x v="0"/>
    <n v="3"/>
    <n v="1"/>
    <n v="5"/>
    <d v="2022-05-27T15:54:05"/>
  </r>
  <r>
    <n v="1351568"/>
    <s v="DARWIN"/>
    <s v="NT 0801"/>
    <x v="2"/>
    <s v=""/>
    <s v=""/>
    <s v=""/>
    <s v="NA"/>
    <s v="@realty - National Head Office Australia"/>
    <x v="33"/>
    <s v="OVER $450,000 "/>
    <n v="139122827"/>
    <s v="1/13 Somerville Gardens"/>
    <x v="22"/>
    <s v="NT"/>
    <s v="0820"/>
    <n v="1300299377"/>
    <x v="3"/>
    <n v="2"/>
    <n v="2"/>
    <n v="2"/>
    <d v="2022-05-27T15:54:05"/>
  </r>
  <r>
    <n v="1351569"/>
    <s v="DARWIN"/>
    <s v="NT 0801"/>
    <x v="0"/>
    <s v=""/>
    <s v=""/>
    <s v=""/>
    <s v="Under offer"/>
    <s v="Real Estate Central - DARWIN CITY"/>
    <x v="10"/>
    <s v="UNDER CONTRACT "/>
    <n v="139120531"/>
    <s v="1 Mistletoe Circuit"/>
    <x v="17"/>
    <s v="NT"/>
    <s v="0812"/>
    <n v="889433000"/>
    <x v="0"/>
    <n v="4"/>
    <n v="2"/>
    <n v="2"/>
    <d v="2022-05-27T15:54:05"/>
  </r>
  <r>
    <n v="1351570"/>
    <s v="DARWIN"/>
    <s v="NT 0801"/>
    <x v="6"/>
    <s v=""/>
    <n v="497"/>
    <n v="497"/>
    <s v="NA"/>
    <s v="Elders Real Estate - Darwin"/>
    <x v="185"/>
    <s v="PRICE GUIDE $830,000 "/>
    <n v="139118895"/>
    <s v="2/6 Pope Place"/>
    <x v="36"/>
    <s v="NT"/>
    <s v="0820"/>
    <n v="889460500"/>
    <x v="0"/>
    <n v="3"/>
    <n v="2"/>
    <n v="2"/>
    <d v="2022-05-27T15:54:05"/>
  </r>
  <r>
    <n v="1351571"/>
    <s v="DARWIN"/>
    <s v="NT 0801"/>
    <x v="0"/>
    <s v=""/>
    <n v="412"/>
    <n v="412"/>
    <s v="Under offer"/>
    <s v="Ray White - NIGHTCLIFF"/>
    <x v="10"/>
    <s v="JUST LIKE THAT: UNDER CONTRACT "/>
    <n v="139118303"/>
    <s v="7 Kangaroo Street"/>
    <x v="26"/>
    <s v="NT"/>
    <s v="0832"/>
    <n v="889822403"/>
    <x v="0"/>
    <n v="4"/>
    <n v="2"/>
    <n v="2"/>
    <d v="2022-05-27T15:54:05"/>
  </r>
  <r>
    <n v="1351572"/>
    <s v="DARWIN"/>
    <s v="NT 0801"/>
    <x v="2"/>
    <s v=""/>
    <s v=""/>
    <s v=""/>
    <s v="NA"/>
    <s v="Real Estate Central - DARWIN CITY"/>
    <x v="44"/>
    <s v=""/>
    <n v="139117763"/>
    <s v="5/5 Manila Place"/>
    <x v="25"/>
    <s v="NT"/>
    <s v="0820"/>
    <n v="889433000"/>
    <x v="0"/>
    <n v="3"/>
    <n v="1"/>
    <n v="2"/>
    <d v="2022-05-27T15:54:05"/>
  </r>
  <r>
    <n v="1351573"/>
    <s v="DARWIN"/>
    <s v="NT 0801"/>
    <x v="0"/>
    <s v=""/>
    <n v="690"/>
    <n v="690"/>
    <s v="Under offer"/>
    <s v="Raine &amp; Horne - Darwin"/>
    <x v="10"/>
    <s v="UNDER CONTRACT "/>
    <n v="139117743"/>
    <s v="3 Uluru Way"/>
    <x v="20"/>
    <s v="NT"/>
    <s v="0832"/>
    <n v="889418941"/>
    <x v="0"/>
    <n v="4"/>
    <n v="2"/>
    <n v="2"/>
    <d v="2022-05-27T15:54:05"/>
  </r>
  <r>
    <n v="1351574"/>
    <s v="DARWIN"/>
    <s v="NT 0801"/>
    <x v="0"/>
    <s v=""/>
    <n v="820"/>
    <n v="820"/>
    <s v="NA"/>
    <s v="Call2View Real Estate - Palmerston"/>
    <x v="186"/>
    <s v=""/>
    <n v="139112599"/>
    <s v="64 Forrest Parade"/>
    <x v="16"/>
    <s v="NT"/>
    <s v="0832"/>
    <n v="889328858"/>
    <x v="0"/>
    <n v="3"/>
    <n v="2"/>
    <n v="3"/>
    <d v="2022-05-27T15:54:05"/>
  </r>
  <r>
    <n v="1351575"/>
    <s v="DARWIN"/>
    <s v="NT 0801"/>
    <x v="1"/>
    <s v=""/>
    <n v="181"/>
    <s v=""/>
    <s v="Under offer"/>
    <s v="Pacific Property Darwin"/>
    <x v="10"/>
    <s v="UNDER CONTRACT... MORE PROPERTIES WANTED "/>
    <n v="139110247"/>
    <s v="1/2 Lindsay Street"/>
    <x v="0"/>
    <s v="NT"/>
    <s v="0800"/>
    <n v="433038633"/>
    <x v="0"/>
    <n v="3"/>
    <n v="2"/>
    <n v="2"/>
    <d v="2022-05-27T15:54:05"/>
  </r>
  <r>
    <n v="1351576"/>
    <s v="DARWIN"/>
    <s v="NT 0801"/>
    <x v="6"/>
    <s v=""/>
    <n v="275"/>
    <n v="275"/>
    <s v="NA"/>
    <s v="Knight Frank (NT) - Darwin"/>
    <x v="111"/>
    <s v=""/>
    <n v="139108915"/>
    <s v="8/41 Bermingham Crescent"/>
    <x v="36"/>
    <s v="NT"/>
    <s v="0820"/>
    <n v="889822500"/>
    <x v="0"/>
    <n v="3"/>
    <n v="3"/>
    <n v="2"/>
    <d v="2022-05-27T15:54:05"/>
  </r>
  <r>
    <n v="1351577"/>
    <s v="DARWIN"/>
    <s v="NT 0801"/>
    <x v="2"/>
    <s v=""/>
    <s v=""/>
    <s v=""/>
    <s v="NA"/>
    <s v="For Sale By Owner                                                                                   "/>
    <x v="187"/>
    <s v="Offers over $345,000 "/>
    <n v="139107851"/>
    <s v="11/31 Mannikan Court"/>
    <x v="16"/>
    <s v="NT"/>
    <s v="0832"/>
    <n v="1300114970"/>
    <x v="3"/>
    <n v="3"/>
    <n v="2"/>
    <n v="2"/>
    <d v="2022-05-27T15:54:05"/>
  </r>
  <r>
    <n v="1351578"/>
    <s v="DARWIN"/>
    <s v="NT 0801"/>
    <x v="0"/>
    <s v=""/>
    <s v=""/>
    <s v=""/>
    <s v="NA"/>
    <s v="Active Realty - NT"/>
    <x v="47"/>
    <s v="OFFERS OVER $505,000 "/>
    <n v="139107647"/>
    <s v="5 Mills street"/>
    <x v="38"/>
    <s v="NT"/>
    <s v="0810"/>
    <s v="08 8985 19 28"/>
    <x v="0"/>
    <n v="3"/>
    <n v="1"/>
    <n v="4"/>
    <d v="2022-05-27T15:54:05"/>
  </r>
  <r>
    <n v="1351579"/>
    <s v="DARWIN"/>
    <s v="NT 0801"/>
    <x v="6"/>
    <s v=""/>
    <s v=""/>
    <s v=""/>
    <s v="NA"/>
    <s v="Real Estate NT by George Pikos - FANNIE BAY"/>
    <x v="88"/>
    <s v=""/>
    <n v="139106207"/>
    <s v="1/284 Casuarina Dve"/>
    <x v="8"/>
    <s v="NT"/>
    <s v="0810"/>
    <n v="889419959"/>
    <x v="0"/>
    <n v="2"/>
    <n v="1"/>
    <n v="1"/>
    <d v="2022-05-27T15:54:05"/>
  </r>
  <r>
    <n v="1351580"/>
    <s v="DARWIN"/>
    <s v="NT 0801"/>
    <x v="0"/>
    <s v=""/>
    <s v=""/>
    <s v=""/>
    <s v="Under offer"/>
    <s v="Real Estate Central - DARWIN CITY"/>
    <x v="10"/>
    <s v="UNDER CONTRACT "/>
    <n v="139101335"/>
    <s v="11 Leung Court"/>
    <x v="38"/>
    <s v="NT"/>
    <s v="0810"/>
    <n v="889433000"/>
    <x v="0"/>
    <n v="4"/>
    <n v="2"/>
    <n v="2"/>
    <d v="2022-05-27T15:54:05"/>
  </r>
  <r>
    <n v="1351581"/>
    <s v="DARWIN"/>
    <s v="NT 0801"/>
    <x v="0"/>
    <s v=""/>
    <s v="1,550"/>
    <s v="1,550"/>
    <s v="NA"/>
    <s v="No Agent Property - BRIGHTON EAST"/>
    <x v="188"/>
    <s v="$670,000 Negotiable "/>
    <n v="139099343"/>
    <s v="4 Fellows Road"/>
    <x v="40"/>
    <s v="NT"/>
    <s v="0835"/>
    <n v="1300850855"/>
    <x v="3"/>
    <n v="3"/>
    <n v="2"/>
    <n v="6"/>
    <d v="2022-05-27T15:54:05"/>
  </r>
  <r>
    <n v="1351582"/>
    <s v="DARWIN"/>
    <s v="NT 0801"/>
    <x v="0"/>
    <n v="145"/>
    <s v=""/>
    <s v=""/>
    <s v="NA"/>
    <s v="Call2View Real Estate - Palmerston"/>
    <x v="12"/>
    <s v=""/>
    <n v="139098555"/>
    <s v="85 Forest Drive"/>
    <x v="11"/>
    <s v="NT"/>
    <s v="0836"/>
    <n v="889328858"/>
    <x v="0"/>
    <n v="3"/>
    <n v="1"/>
    <n v="4"/>
    <d v="2022-05-27T15:54:05"/>
  </r>
  <r>
    <n v="1351583"/>
    <s v="DARWIN"/>
    <s v="NT 0801"/>
    <x v="0"/>
    <n v="81"/>
    <n v="81"/>
    <n v="81"/>
    <s v="NA"/>
    <s v="Ray White City (NT) -    "/>
    <x v="33"/>
    <s v=""/>
    <n v="139095611"/>
    <s v="6607/7 Anchorage Court"/>
    <x v="0"/>
    <s v="NT"/>
    <s v="0800"/>
    <n v="889433500"/>
    <x v="0"/>
    <n v="1"/>
    <n v="1"/>
    <n v="1"/>
    <d v="2022-05-27T15:54:05"/>
  </r>
  <r>
    <n v="1351584"/>
    <s v="DARWIN"/>
    <s v="NT 0801"/>
    <x v="0"/>
    <s v=""/>
    <s v=""/>
    <s v=""/>
    <s v="NA"/>
    <s v="Real Estate Central - DARWIN CITY"/>
    <x v="144"/>
    <s v=""/>
    <n v="139093467"/>
    <s v="198 Farrar Boulevard"/>
    <x v="43"/>
    <s v="NT"/>
    <s v="0832"/>
    <n v="889433000"/>
    <x v="0"/>
    <n v="4"/>
    <n v="2"/>
    <n v="2"/>
    <d v="2022-05-27T15:54:05"/>
  </r>
  <r>
    <n v="1351585"/>
    <s v="DARWIN"/>
    <s v="NT 0801"/>
    <x v="1"/>
    <s v=""/>
    <s v=""/>
    <s v=""/>
    <s v="NA"/>
    <s v="Real Estate Central - DARWIN CITY"/>
    <x v="34"/>
    <s v=""/>
    <n v="139091675"/>
    <s v="17/9 Esplanade"/>
    <x v="0"/>
    <s v="NT"/>
    <s v="0800"/>
    <n v="889433000"/>
    <x v="0"/>
    <n v="3"/>
    <n v="2"/>
    <n v="2"/>
    <d v="2022-05-27T15:54:05"/>
  </r>
  <r>
    <n v="1351586"/>
    <s v="DARWIN"/>
    <s v="NT 0801"/>
    <x v="1"/>
    <s v=""/>
    <s v=""/>
    <s v=""/>
    <s v="Under offer"/>
    <s v="Real Estate Central - DARWIN CITY"/>
    <x v="10"/>
    <s v="UNDER CONTRACT "/>
    <n v="139091467"/>
    <s v="13/13 May Street"/>
    <x v="44"/>
    <s v="NT"/>
    <s v="0820"/>
    <n v="889433000"/>
    <x v="0"/>
    <n v="2"/>
    <n v="1"/>
    <n v="2"/>
    <d v="2022-05-27T15:54:05"/>
  </r>
  <r>
    <n v="1351587"/>
    <s v="DARWIN"/>
    <s v="NT 0801"/>
    <x v="2"/>
    <s v=""/>
    <s v=""/>
    <s v=""/>
    <s v="Under offer"/>
    <s v="PRD Darwin - DARWIN City"/>
    <x v="3"/>
    <s v=""/>
    <n v="139090307"/>
    <s v="37/48 Sabine Road"/>
    <x v="38"/>
    <s v="NT"/>
    <s v="0810"/>
    <n v="421073034"/>
    <x v="0"/>
    <n v="2"/>
    <n v="1"/>
    <n v="1"/>
    <d v="2022-05-27T15:54:05"/>
  </r>
  <r>
    <n v="1351588"/>
    <s v="DARWIN"/>
    <s v="NT 0801"/>
    <x v="2"/>
    <s v=""/>
    <n v="194"/>
    <n v="194"/>
    <s v="Under offer"/>
    <s v="United Realty NT - Parap"/>
    <x v="189"/>
    <s v=""/>
    <n v="139090159"/>
    <s v="21/79 Forrest Pde"/>
    <x v="16"/>
    <s v="NT"/>
    <s v="0832"/>
    <n v="889812666"/>
    <x v="0"/>
    <n v="2"/>
    <n v="1"/>
    <n v="2"/>
    <d v="2022-05-27T15:54:05"/>
  </r>
  <r>
    <n v="1351589"/>
    <s v="DARWIN"/>
    <s v="NT 0801"/>
    <x v="0"/>
    <n v="167"/>
    <n v="797"/>
    <n v="797"/>
    <s v="NA"/>
    <s v="Piening Property Sales - COOLALINGA"/>
    <x v="190"/>
    <s v=""/>
    <n v="139089939"/>
    <s v="66 Noltenius Circuit"/>
    <x v="30"/>
    <s v="NT"/>
    <s v="0830"/>
    <n v="429826650"/>
    <x v="0"/>
    <n v="3"/>
    <n v="1"/>
    <n v="4"/>
    <d v="2022-05-27T15:54:05"/>
  </r>
  <r>
    <n v="1351590"/>
    <s v="DARWIN"/>
    <s v="NT 0801"/>
    <x v="0"/>
    <s v=""/>
    <s v=""/>
    <s v=""/>
    <s v="NA"/>
    <s v="Freedom Property - Australia"/>
    <x v="37"/>
    <s v="OFFERS OVER $399,000 "/>
    <n v="139088251"/>
    <s v="56 Melastoma Drive"/>
    <x v="21"/>
    <s v="NT"/>
    <s v="0830"/>
    <n v="739998324"/>
    <x v="0"/>
    <n v="3"/>
    <n v="1"/>
    <n v="1"/>
    <d v="2022-05-27T15:54:05"/>
  </r>
  <r>
    <n v="1351591"/>
    <s v="DARWIN"/>
    <s v="NT 0801"/>
    <x v="2"/>
    <n v="199"/>
    <s v=""/>
    <n v="199"/>
    <s v="NA"/>
    <s v="Elders Real Estate - Palmerston"/>
    <x v="191"/>
    <s v="PRICE GUIDE $445,000 "/>
    <n v="139087483"/>
    <s v="2/35 Ellengowan Drive"/>
    <x v="48"/>
    <s v="NT"/>
    <s v="0810"/>
    <n v="889315000"/>
    <x v="0"/>
    <n v="2"/>
    <n v="1"/>
    <n v="1"/>
    <d v="2022-05-27T15:54:05"/>
  </r>
  <r>
    <n v="1351592"/>
    <s v="DARWIN"/>
    <s v="NT 0801"/>
    <x v="0"/>
    <s v=""/>
    <s v=""/>
    <s v=""/>
    <s v="Under offer"/>
    <s v="Cate Killiner Real Estate - Woolner"/>
    <x v="186"/>
    <s v=""/>
    <n v="139087215"/>
    <s v="34 Canonbury Circuit"/>
    <x v="10"/>
    <s v="NT"/>
    <s v="0830"/>
    <n v="889422283"/>
    <x v="3"/>
    <n v="3"/>
    <n v="1"/>
    <n v="2"/>
    <d v="2022-05-27T15:54:05"/>
  </r>
  <r>
    <n v="1351593"/>
    <s v="DARWIN"/>
    <s v="NT 0801"/>
    <x v="8"/>
    <s v=""/>
    <s v=""/>
    <s v=""/>
    <s v="NA"/>
    <s v="Cate Killiner Real Estate - Woolner"/>
    <x v="168"/>
    <s v=""/>
    <n v="139086503"/>
    <s v="2/73  Woodroffe Avenue"/>
    <x v="9"/>
    <s v="NT"/>
    <s v="0830"/>
    <n v="889422283"/>
    <x v="3"/>
    <n v="2"/>
    <n v="1"/>
    <n v="1"/>
    <d v="2022-05-27T15:54:05"/>
  </r>
  <r>
    <n v="1351594"/>
    <s v="DARWIN"/>
    <s v="NT 0801"/>
    <x v="8"/>
    <s v=""/>
    <n v="296"/>
    <n v="296"/>
    <s v="NA"/>
    <s v="Elders Real Estate - Palmerston"/>
    <x v="56"/>
    <s v=""/>
    <n v="139086067"/>
    <s v="2/9 Firefly Court"/>
    <x v="16"/>
    <s v="NT"/>
    <s v="0832"/>
    <n v="889315000"/>
    <x v="0"/>
    <n v="3"/>
    <n v="2"/>
    <n v="2"/>
    <d v="2022-05-27T15:54:05"/>
  </r>
  <r>
    <n v="1351595"/>
    <s v="DARWIN"/>
    <s v="NT 0801"/>
    <x v="0"/>
    <s v=""/>
    <s v=""/>
    <s v=""/>
    <s v="NA"/>
    <s v="Elaine Mills Property Management - COOLALINGA"/>
    <x v="22"/>
    <s v="$950000 or nearest Offer "/>
    <n v="139085899"/>
    <s v="25 Ormskirk Rd"/>
    <x v="6"/>
    <s v="NT"/>
    <s v="0836"/>
    <n v="889831800"/>
    <x v="0"/>
    <n v="5"/>
    <n v="3"/>
    <n v="2"/>
    <d v="2022-05-27T15:54:05"/>
  </r>
  <r>
    <n v="1351596"/>
    <s v="DARWIN"/>
    <s v="NT 0801"/>
    <x v="0"/>
    <s v=""/>
    <s v=""/>
    <s v=""/>
    <s v="Under offer"/>
    <s v="Real Estate Central - DARWIN CITY"/>
    <x v="10"/>
    <s v="UNDER CONTRACT "/>
    <n v="139082083"/>
    <s v="8 Milula Street"/>
    <x v="3"/>
    <s v="NT"/>
    <s v="0810"/>
    <n v="889433000"/>
    <x v="0"/>
    <n v="5"/>
    <n v="2"/>
    <n v="3"/>
    <d v="2022-05-27T15:54:05"/>
  </r>
  <r>
    <n v="1351597"/>
    <s v="DARWIN"/>
    <s v="NT 0801"/>
    <x v="6"/>
    <s v=""/>
    <n v="354"/>
    <n v="354"/>
    <s v="NA"/>
    <s v="Elders Real Estate - Palmerston"/>
    <x v="192"/>
    <s v="PRICE GUIDE $646,000 "/>
    <n v="139080835"/>
    <s v="2/26 Demda Circuit"/>
    <x v="3"/>
    <s v="NT"/>
    <s v="0810"/>
    <n v="889315000"/>
    <x v="0"/>
    <n v="3"/>
    <n v="2"/>
    <n v="2"/>
    <d v="2022-05-27T15:54:05"/>
  </r>
  <r>
    <n v="1351598"/>
    <s v="DARWIN"/>
    <s v="NT 0801"/>
    <x v="0"/>
    <n v="160"/>
    <n v="735"/>
    <n v="735"/>
    <s v="NA"/>
    <s v="Ray White Bayside - FANNIE BAY"/>
    <x v="23"/>
    <s v=""/>
    <n v="139079559"/>
    <s v="260 Forrest Parade"/>
    <x v="14"/>
    <s v="NT"/>
    <s v="0832"/>
    <n v="889867131"/>
    <x v="0"/>
    <n v="3"/>
    <n v="2"/>
    <n v="2"/>
    <d v="2022-05-27T15:54:05"/>
  </r>
  <r>
    <n v="1351599"/>
    <s v="DARWIN"/>
    <s v="NT 0801"/>
    <x v="2"/>
    <n v="210"/>
    <n v="404"/>
    <n v="210"/>
    <s v="NA"/>
    <s v="Kassiou Constructions - HOWARD SPRINGS"/>
    <x v="57"/>
    <s v="$510,000 each unit "/>
    <n v="136150414"/>
    <s v="1 and 2/3 Deane Crescent"/>
    <x v="27"/>
    <s v="NT"/>
    <s v="0832"/>
    <n v="889834326"/>
    <x v="2"/>
    <n v="3"/>
    <n v="2"/>
    <n v="3"/>
    <d v="2022-05-27T15:54:05"/>
  </r>
  <r>
    <n v="1351600"/>
    <s v="DARWIN"/>
    <s v="NT 0801"/>
    <x v="4"/>
    <s v=""/>
    <s v=""/>
    <s v=""/>
    <s v="NA"/>
    <s v="Real Estate Central Projects - Darwin"/>
    <x v="167"/>
    <s v="From $220,000 "/>
    <n v="203294683"/>
    <s v="81 Boulter Road"/>
    <x v="50"/>
    <s v="NT"/>
    <s v="0828"/>
    <n v="889433000"/>
    <x v="0"/>
    <m/>
    <m/>
    <m/>
    <d v="2022-05-27T15:54:05"/>
  </r>
  <r>
    <n v="1351601"/>
    <s v="DARWIN"/>
    <s v="NT 0801"/>
    <x v="2"/>
    <s v=""/>
    <s v=""/>
    <s v=""/>
    <s v="Under offer"/>
    <s v="Habitat Real Estate - THE GARDENS"/>
    <x v="193"/>
    <s v=""/>
    <n v="139073299"/>
    <s v="3/5 Omeo Street"/>
    <x v="48"/>
    <s v="NT"/>
    <s v="0810"/>
    <n v="889810080"/>
    <x v="0"/>
    <n v="2"/>
    <n v="1"/>
    <n v="2"/>
    <d v="2022-05-27T15:54:05"/>
  </r>
  <r>
    <n v="1351602"/>
    <s v="DARWIN"/>
    <s v="NT 0801"/>
    <x v="1"/>
    <s v=""/>
    <n v="238"/>
    <s v=""/>
    <s v="NA"/>
    <s v="All About Real Estate NT - DARWIN CITY"/>
    <x v="10"/>
    <s v="UNDER CONTRACT "/>
    <n v="139072451"/>
    <s v="103/130 Esplanade"/>
    <x v="0"/>
    <s v="NT"/>
    <s v="0800"/>
    <n v="438404848"/>
    <x v="0"/>
    <n v="3"/>
    <n v="3"/>
    <n v="2"/>
    <d v="2022-05-27T15:54:05"/>
  </r>
  <r>
    <n v="1351603"/>
    <s v="DARWIN"/>
    <s v="NT 0801"/>
    <x v="0"/>
    <s v=""/>
    <n v="798"/>
    <n v="798"/>
    <s v="Under offer"/>
    <s v="Ray White - Darwin City"/>
    <x v="10"/>
    <s v="Under Offer "/>
    <n v="139072391"/>
    <s v="64 Alawa Crescent"/>
    <x v="42"/>
    <s v="NT"/>
    <s v="0810"/>
    <n v="889822400"/>
    <x v="0"/>
    <n v="4"/>
    <n v="2"/>
    <n v="2"/>
    <d v="2022-05-27T15:54:05"/>
  </r>
  <r>
    <n v="1351604"/>
    <s v="DARWIN"/>
    <s v="NT 0801"/>
    <x v="8"/>
    <s v=""/>
    <s v=""/>
    <s v=""/>
    <s v="NA"/>
    <s v="iProperty NT - Darwin"/>
    <x v="96"/>
    <s v=""/>
    <n v="139071039"/>
    <s v="1 &amp; 2/11 Falco Court"/>
    <x v="26"/>
    <s v="NT"/>
    <s v="0832"/>
    <n v="404877261"/>
    <x v="0"/>
    <n v="4"/>
    <n v="2"/>
    <n v="2"/>
    <d v="2022-05-27T15:54:05"/>
  </r>
  <r>
    <n v="1351605"/>
    <s v="DARWIN"/>
    <s v="NT 0801"/>
    <x v="0"/>
    <s v=""/>
    <n v="505"/>
    <n v="505"/>
    <s v="NA"/>
    <s v="Elders Real Estate - Palmerston"/>
    <x v="147"/>
    <s v="PRICE GUIDE $495,000 "/>
    <n v="139069475"/>
    <s v="2/14 Hannibal Crescent"/>
    <x v="30"/>
    <s v="NT"/>
    <s v="0830"/>
    <n v="889315000"/>
    <x v="0"/>
    <n v="3"/>
    <n v="2"/>
    <n v="2"/>
    <d v="2022-05-27T15:54:05"/>
  </r>
  <r>
    <n v="1351606"/>
    <s v="DARWIN"/>
    <s v="NT 0801"/>
    <x v="0"/>
    <s v=""/>
    <s v=""/>
    <s v=""/>
    <s v="Under offer"/>
    <s v="For Sale By Owner                                                                                   "/>
    <x v="88"/>
    <s v=""/>
    <n v="139069311"/>
    <s v="11 Brunei Street"/>
    <x v="43"/>
    <s v="NT"/>
    <s v="0832"/>
    <n v="1300114970"/>
    <x v="3"/>
    <n v="2"/>
    <n v="1"/>
    <n v="4"/>
    <d v="2022-05-27T15:54:05"/>
  </r>
  <r>
    <n v="1351607"/>
    <s v="DARWIN"/>
    <s v="NT 0801"/>
    <x v="4"/>
    <s v=""/>
    <n v="8"/>
    <n v="8"/>
    <s v="NA"/>
    <s v="Litchfield Realty - Humpty Doo"/>
    <x v="1"/>
    <s v=""/>
    <n v="203293867"/>
    <s v="1005 Kentish Road"/>
    <x v="34"/>
    <s v="NT"/>
    <s v="0838"/>
    <n v="889882343"/>
    <x v="0"/>
    <m/>
    <m/>
    <m/>
    <d v="2022-05-27T15:54:05"/>
  </r>
  <r>
    <n v="1351608"/>
    <s v="DARWIN"/>
    <s v="NT 0801"/>
    <x v="0"/>
    <s v=""/>
    <n v="967"/>
    <n v="967"/>
    <s v="NA"/>
    <s v="Milgate Real Estate - Cullen Bay"/>
    <x v="28"/>
    <s v=""/>
    <n v="139065727"/>
    <s v="7 Lockwood Crt"/>
    <x v="21"/>
    <s v="NT"/>
    <s v="0830"/>
    <n v="404222219"/>
    <x v="0"/>
    <n v="4"/>
    <n v="2"/>
    <n v="4"/>
    <d v="2022-05-27T15:54:05"/>
  </r>
  <r>
    <n v="1351609"/>
    <s v="DARWIN"/>
    <s v="NT 0801"/>
    <x v="0"/>
    <s v=""/>
    <n v="963"/>
    <n v="963"/>
    <s v="Under offer"/>
    <s v="North Property NT - STUART PARK"/>
    <x v="10"/>
    <s v="UNDER CONTRACT "/>
    <n v="139063623"/>
    <s v="77 Ryland Road"/>
    <x v="8"/>
    <s v="NT"/>
    <s v="0810"/>
    <n v="889811088"/>
    <x v="0"/>
    <n v="2"/>
    <n v="1"/>
    <n v="2"/>
    <d v="2022-05-27T15:54:05"/>
  </r>
  <r>
    <n v="1351610"/>
    <s v="DARWIN"/>
    <s v="NT 0801"/>
    <x v="0"/>
    <s v=""/>
    <n v="332"/>
    <n v="332"/>
    <s v="Under offer"/>
    <s v="Call2View Real Estate - Palmerston"/>
    <x v="81"/>
    <s v=""/>
    <n v="139061675"/>
    <s v="2/11 Chipmunk Court"/>
    <x v="26"/>
    <s v="NT"/>
    <s v="0832"/>
    <n v="889328858"/>
    <x v="0"/>
    <n v="3"/>
    <n v="2"/>
    <n v="4"/>
    <d v="2022-05-27T15:54:05"/>
  </r>
  <r>
    <n v="1351611"/>
    <s v="DARWIN"/>
    <s v="NT 0801"/>
    <x v="0"/>
    <s v=""/>
    <n v="813"/>
    <n v="813"/>
    <s v="Under offer"/>
    <s v="Call2View Real Estate - Palmerston"/>
    <x v="194"/>
    <s v=""/>
    <n v="139060231"/>
    <s v="29 Maurice Terrace"/>
    <x v="16"/>
    <s v="NT"/>
    <s v="0832"/>
    <n v="889328858"/>
    <x v="0"/>
    <n v="3"/>
    <n v="2"/>
    <n v="4"/>
    <d v="2022-05-27T15:54:05"/>
  </r>
  <r>
    <n v="1351612"/>
    <s v="DARWIN"/>
    <s v="NT 0801"/>
    <x v="5"/>
    <s v=""/>
    <s v=""/>
    <s v=""/>
    <s v="Under offer"/>
    <s v="LJ Hooker Darwin -   "/>
    <x v="10"/>
    <s v="UNDER OFFER "/>
    <n v="139060155"/>
    <s v="1,2 &amp; 3/17 Bowrey Crescent"/>
    <x v="32"/>
    <s v="NT"/>
    <s v="0830"/>
    <n v="889240900"/>
    <x v="0"/>
    <n v="1"/>
    <n v="1"/>
    <n v="1"/>
    <d v="2022-05-27T15:54:05"/>
  </r>
  <r>
    <n v="1351613"/>
    <s v="DARWIN"/>
    <s v="NT 0801"/>
    <x v="1"/>
    <n v="69"/>
    <s v=""/>
    <n v="69"/>
    <s v="NA"/>
    <s v="Ray White - NIGHTCLIFF"/>
    <x v="97"/>
    <s v="NEW PRICE $279,000 "/>
    <n v="139058603"/>
    <s v="19/55 Aralia Street"/>
    <x v="7"/>
    <s v="NT"/>
    <s v="0810"/>
    <n v="889822403"/>
    <x v="0"/>
    <n v="2"/>
    <n v="1"/>
    <n v="1"/>
    <d v="2022-05-27T15:54:05"/>
  </r>
  <r>
    <n v="1351614"/>
    <s v="DARWIN"/>
    <s v="NT 0801"/>
    <x v="0"/>
    <n v="176"/>
    <n v="433"/>
    <n v="433"/>
    <s v="Under offer"/>
    <s v="Elders Real Estate - Palmerston"/>
    <x v="10"/>
    <s v="UNDER CONTRACT "/>
    <n v="139058555"/>
    <s v="11 Illamurta Circuit"/>
    <x v="20"/>
    <s v="NT"/>
    <s v="0832"/>
    <n v="889315000"/>
    <x v="0"/>
    <n v="3"/>
    <n v="2"/>
    <n v="2"/>
    <d v="2022-05-27T15:54:05"/>
  </r>
  <r>
    <n v="1351615"/>
    <s v="DARWIN"/>
    <s v="NT 0801"/>
    <x v="0"/>
    <n v="155"/>
    <n v="636"/>
    <n v="636"/>
    <s v="NA"/>
    <s v="Nick Mousellis Real Estate - Eview Group Member"/>
    <x v="138"/>
    <s v="OFFERS OVER $530,000 "/>
    <n v="139052699"/>
    <s v="4 Hang Gong Avenue"/>
    <x v="10"/>
    <s v="NT"/>
    <s v="0830"/>
    <n v="411724000"/>
    <x v="0"/>
    <n v="5"/>
    <n v="2"/>
    <n v="2"/>
    <d v="2022-05-27T15:54:05"/>
  </r>
  <r>
    <n v="1351616"/>
    <s v="DARWIN"/>
    <s v="NT 0801"/>
    <x v="2"/>
    <s v=""/>
    <s v=""/>
    <s v=""/>
    <s v="NA"/>
    <s v="Real Estate NT by George Pikos - FANNIE BAY"/>
    <x v="35"/>
    <s v=""/>
    <n v="139050507"/>
    <s v="302/6 Briggs St"/>
    <x v="0"/>
    <s v="NT"/>
    <s v="0800"/>
    <n v="889419959"/>
    <x v="0"/>
    <n v="1"/>
    <n v="1"/>
    <n v="1"/>
    <d v="2022-05-27T15:54:05"/>
  </r>
  <r>
    <n v="1351617"/>
    <s v="DARWIN"/>
    <s v="NT 0801"/>
    <x v="0"/>
    <s v=""/>
    <s v=""/>
    <s v=""/>
    <s v="NA"/>
    <s v="Ray White - Darwin City"/>
    <x v="138"/>
    <s v="Offers Over $530,000 "/>
    <n v="139049887"/>
    <s v="3 Henderson Court"/>
    <x v="10"/>
    <s v="NT"/>
    <s v="0830"/>
    <n v="889822400"/>
    <x v="0"/>
    <n v="4"/>
    <n v="2"/>
    <n v="2"/>
    <d v="2022-05-27T15:54:05"/>
  </r>
  <r>
    <n v="1351618"/>
    <s v="DARWIN"/>
    <s v="NT 0801"/>
    <x v="1"/>
    <s v=""/>
    <s v=""/>
    <s v=""/>
    <s v="NA"/>
    <s v="Ausway Group"/>
    <x v="14"/>
    <s v=""/>
    <n v="139047935"/>
    <s v="14/130 Smith street"/>
    <x v="0"/>
    <s v="NT"/>
    <s v="0800"/>
    <n v="451125286"/>
    <x v="0"/>
    <n v="2"/>
    <n v="2"/>
    <n v="2"/>
    <d v="2022-05-27T15:54:05"/>
  </r>
  <r>
    <n v="1351619"/>
    <s v="DARWIN"/>
    <s v="NT 0801"/>
    <x v="6"/>
    <s v=""/>
    <s v=""/>
    <s v=""/>
    <s v="Under offer"/>
    <s v="Real Estate Central - DARWIN CITY"/>
    <x v="10"/>
    <s v="UNDER CONTRACT "/>
    <n v="139046487"/>
    <s v="2/38 Philip Street"/>
    <x v="12"/>
    <s v="NT"/>
    <s v="0820"/>
    <n v="889433000"/>
    <x v="0"/>
    <n v="3"/>
    <n v="2"/>
    <n v="2"/>
    <d v="2022-05-27T15:54:05"/>
  </r>
  <r>
    <n v="1351620"/>
    <s v="DARWIN"/>
    <s v="NT 0801"/>
    <x v="1"/>
    <s v=""/>
    <n v="166"/>
    <s v=""/>
    <s v="NA"/>
    <s v="Ray White Bayside - FANNIE BAY"/>
    <x v="87"/>
    <s v=""/>
    <n v="139045183"/>
    <s v="2/9 Drysdale Street"/>
    <x v="22"/>
    <s v="NT"/>
    <s v="0820"/>
    <n v="889867131"/>
    <x v="0"/>
    <n v="3"/>
    <n v="2"/>
    <n v="2"/>
    <d v="2022-05-27T15:54:05"/>
  </r>
  <r>
    <n v="1351621"/>
    <s v="DARWIN"/>
    <s v="NT 0801"/>
    <x v="0"/>
    <s v=""/>
    <n v="838"/>
    <n v="838"/>
    <s v="NA"/>
    <s v="Sell My Property Now - Launceston"/>
    <x v="100"/>
    <s v=""/>
    <n v="139044887"/>
    <s v="47 Schombacher Circuit"/>
    <x v="21"/>
    <s v="NT"/>
    <s v="0830"/>
    <n v="1300547869"/>
    <x v="3"/>
    <n v="3"/>
    <n v="1"/>
    <n v="4"/>
    <d v="2022-05-27T15:54:05"/>
  </r>
  <r>
    <n v="1351622"/>
    <s v="DARWIN"/>
    <s v="NT 0801"/>
    <x v="0"/>
    <s v=""/>
    <n v="800"/>
    <n v="800"/>
    <s v="NA"/>
    <s v="Raine &amp; Horne - Darwin"/>
    <x v="37"/>
    <s v="Offers Over $399,000 "/>
    <n v="139044255"/>
    <s v="2 Invar Court"/>
    <x v="9"/>
    <s v="NT"/>
    <s v="0830"/>
    <n v="889418941"/>
    <x v="0"/>
    <n v="3"/>
    <n v="1"/>
    <n v="2"/>
    <d v="2022-05-27T15:54:05"/>
  </r>
  <r>
    <n v="1351623"/>
    <s v="DARWIN"/>
    <s v="NT 0801"/>
    <x v="2"/>
    <s v=""/>
    <s v=""/>
    <s v=""/>
    <s v="NA"/>
    <s v="Real Estate NT by George Pikos - FANNIE BAY"/>
    <x v="92"/>
    <s v=""/>
    <n v="139043575"/>
    <s v="1304/4 Kurringal Crt"/>
    <x v="12"/>
    <s v="NT"/>
    <s v="0820"/>
    <n v="889419959"/>
    <x v="0"/>
    <n v="1"/>
    <n v="1"/>
    <n v="1"/>
    <d v="2022-05-27T15:54:05"/>
  </r>
  <r>
    <n v="1351624"/>
    <s v="DARWIN"/>
    <s v="NT 0801"/>
    <x v="0"/>
    <s v=""/>
    <s v="1,200"/>
    <s v="1,200"/>
    <s v="NA"/>
    <s v="Litchfield Realty - Humpty Doo"/>
    <x v="112"/>
    <s v=""/>
    <n v="139043435"/>
    <s v="7  Burnett Court"/>
    <x v="10"/>
    <s v="NT"/>
    <s v="0830"/>
    <n v="889882343"/>
    <x v="0"/>
    <n v="4"/>
    <n v="2"/>
    <n v="4"/>
    <d v="2022-05-27T15:54:05"/>
  </r>
  <r>
    <n v="1351625"/>
    <s v="DARWIN"/>
    <s v="NT 0801"/>
    <x v="0"/>
    <s v=""/>
    <n v="804"/>
    <n v="804"/>
    <s v="NA"/>
    <s v="McGees Property - Darwin"/>
    <x v="195"/>
    <s v=""/>
    <n v="139040775"/>
    <s v="6 Harcus Court"/>
    <x v="35"/>
    <s v="NT"/>
    <s v="0812"/>
    <n v="889411550"/>
    <x v="0"/>
    <n v="3"/>
    <n v="2"/>
    <n v="2"/>
    <d v="2022-05-27T15:54:05"/>
  </r>
  <r>
    <n v="1351626"/>
    <s v="DARWIN"/>
    <s v="NT 0801"/>
    <x v="0"/>
    <s v=""/>
    <s v=""/>
    <s v=""/>
    <s v="NA"/>
    <s v="Real Estate Central - DARWIN CITY"/>
    <x v="30"/>
    <s v="Offers Over $600,000 "/>
    <n v="139040747"/>
    <s v="14 Savage Close"/>
    <x v="32"/>
    <s v="NT"/>
    <s v="0830"/>
    <n v="889433000"/>
    <x v="0"/>
    <n v="4"/>
    <n v="2"/>
    <n v="2"/>
    <d v="2022-05-27T15:54:05"/>
  </r>
  <r>
    <n v="1351627"/>
    <s v="DARWIN"/>
    <s v="NT 0801"/>
    <x v="0"/>
    <n v="160"/>
    <n v="480"/>
    <n v="480"/>
    <s v="NA"/>
    <s v="Approved Real Estate (NT) - PALMERSTON CITY"/>
    <x v="23"/>
    <s v=""/>
    <n v="139039151"/>
    <s v="8 Carrara Court"/>
    <x v="20"/>
    <s v="NT"/>
    <s v="0832"/>
    <n v="889312005"/>
    <x v="3"/>
    <n v="3"/>
    <n v="2"/>
    <n v="2"/>
    <d v="2022-05-27T15:54:05"/>
  </r>
  <r>
    <n v="1351628"/>
    <s v="DARWIN"/>
    <s v="NT 0801"/>
    <x v="0"/>
    <s v=""/>
    <n v="2"/>
    <n v="2"/>
    <s v="Under offer"/>
    <s v="Real Estate Central - DARWIN CITY"/>
    <x v="10"/>
    <s v="UNDER CONTRACT "/>
    <n v="139037939"/>
    <s v="209 Bastin Road"/>
    <x v="40"/>
    <s v="NT"/>
    <s v="0835"/>
    <n v="889433000"/>
    <x v="0"/>
    <n v="4"/>
    <n v="2"/>
    <n v="5"/>
    <d v="2022-05-27T15:54:05"/>
  </r>
  <r>
    <n v="1351629"/>
    <s v="DARWIN"/>
    <s v="NT 0801"/>
    <x v="1"/>
    <s v=""/>
    <s v=""/>
    <s v=""/>
    <s v="Under offer"/>
    <s v="Real Estate Central - DARWIN CITY"/>
    <x v="10"/>
    <s v="UNDER CONTRACT "/>
    <n v="139036599"/>
    <s v="5/44 Mclachlan Street"/>
    <x v="0"/>
    <s v="NT"/>
    <s v="0800"/>
    <n v="889433000"/>
    <x v="0"/>
    <n v="3"/>
    <n v="2"/>
    <n v="2"/>
    <d v="2022-05-27T15:54:05"/>
  </r>
  <r>
    <n v="1351630"/>
    <s v="DARWIN"/>
    <s v="NT 0801"/>
    <x v="2"/>
    <n v="153"/>
    <s v=""/>
    <n v="153"/>
    <s v="Under offer"/>
    <s v="Colliers International - Darwin"/>
    <x v="10"/>
    <s v="Contact Agent "/>
    <n v="139035671"/>
    <s v="12/288 Casuarina Drive"/>
    <x v="8"/>
    <s v="NT"/>
    <s v="0810"/>
    <n v="889970888"/>
    <x v="0"/>
    <n v="3"/>
    <n v="2"/>
    <n v="2"/>
    <d v="2022-05-27T15:54:05"/>
  </r>
  <r>
    <n v="1351631"/>
    <s v="DARWIN"/>
    <s v="NT 0801"/>
    <x v="6"/>
    <n v="96"/>
    <s v=""/>
    <n v="96"/>
    <s v="Under offer"/>
    <s v="Knight Frank (NT) - Darwin"/>
    <x v="10"/>
    <s v="UNDER CONTRACT "/>
    <n v="139035471"/>
    <s v="15/68 Ryland Road"/>
    <x v="38"/>
    <s v="NT"/>
    <s v="0810"/>
    <n v="889822500"/>
    <x v="0"/>
    <n v="2"/>
    <n v="1"/>
    <n v="0"/>
    <d v="2022-05-27T15:54:05"/>
  </r>
  <r>
    <n v="1351632"/>
    <s v="DARWIN"/>
    <s v="NT 0801"/>
    <x v="7"/>
    <s v=""/>
    <s v=""/>
    <s v=""/>
    <s v="NA"/>
    <s v="LJ Hooker Darwin -   "/>
    <x v="60"/>
    <s v="Offers over $850,000 "/>
    <n v="139033627"/>
    <s v="59 Williams Road"/>
    <x v="45"/>
    <s v="NT"/>
    <s v="0836"/>
    <n v="889240900"/>
    <x v="0"/>
    <n v="6"/>
    <n v="2"/>
    <n v="3"/>
    <d v="2022-05-27T15:54:05"/>
  </r>
  <r>
    <n v="1351633"/>
    <s v="DARWIN"/>
    <s v="NT 0801"/>
    <x v="0"/>
    <s v=""/>
    <n v="476"/>
    <n v="476"/>
    <s v="Under offer"/>
    <s v="Property Portfolio Sales - East Brisbane "/>
    <x v="10"/>
    <s v="Under Contract "/>
    <n v="139033483"/>
    <m/>
    <x v="13"/>
    <s v="NT"/>
    <s v="0810"/>
    <n v="423814812"/>
    <x v="3"/>
    <n v="3"/>
    <n v="2"/>
    <n v="2"/>
    <d v="2022-05-27T15:54:05"/>
  </r>
  <r>
    <n v="1351634"/>
    <s v="DARWIN"/>
    <s v="NT 0801"/>
    <x v="1"/>
    <s v=""/>
    <s v=""/>
    <s v=""/>
    <s v="Under offer"/>
    <s v="Real Estate Central - DARWIN CITY"/>
    <x v="10"/>
    <s v="UNDER CONTRACT "/>
    <n v="139033247"/>
    <s v="10/260 Casuarina Drive"/>
    <x v="7"/>
    <s v="NT"/>
    <s v="0810"/>
    <n v="889433000"/>
    <x v="0"/>
    <n v="2"/>
    <n v="1"/>
    <n v="1"/>
    <d v="2022-05-27T15:54:05"/>
  </r>
  <r>
    <n v="1351635"/>
    <s v="DARWIN"/>
    <s v="NT 0801"/>
    <x v="2"/>
    <s v=""/>
    <s v=""/>
    <s v=""/>
    <s v="Under offer"/>
    <s v="United Realty NT - Parap"/>
    <x v="74"/>
    <s v=""/>
    <n v="139029507"/>
    <s v="36/91 Aralia St"/>
    <x v="8"/>
    <s v="NT"/>
    <s v="0810"/>
    <n v="889812666"/>
    <x v="0"/>
    <n v="1"/>
    <n v="1"/>
    <n v="1"/>
    <d v="2022-05-27T15:54:05"/>
  </r>
  <r>
    <n v="1351636"/>
    <s v="DARWIN"/>
    <s v="NT 0801"/>
    <x v="0"/>
    <s v=""/>
    <s v="2,023"/>
    <s v="2,023"/>
    <s v="Under offer"/>
    <s v="Acacia Realty - NOONAMAH"/>
    <x v="196"/>
    <s v=""/>
    <n v="139029483"/>
    <s v="40 Aldridge Street"/>
    <x v="34"/>
    <s v="NT"/>
    <s v="0838"/>
    <n v="409768420"/>
    <x v="0"/>
    <n v="3"/>
    <n v="2"/>
    <n v="5"/>
    <d v="2022-05-27T15:54:05"/>
  </r>
  <r>
    <n v="1351637"/>
    <s v="DARWIN"/>
    <s v="NT 0801"/>
    <x v="0"/>
    <s v=""/>
    <n v="802"/>
    <n v="802"/>
    <s v="NA"/>
    <s v="Kalo Real Estate - Darwin"/>
    <x v="37"/>
    <s v="Offers over $399,000 "/>
    <n v="130030586"/>
    <s v="19 Mahony Circuit"/>
    <x v="10"/>
    <s v="NT"/>
    <s v="0830"/>
    <n v="889453340"/>
    <x v="0"/>
    <n v="3"/>
    <n v="1"/>
    <n v="2"/>
    <d v="2022-05-27T15:54:05"/>
  </r>
  <r>
    <n v="1351638"/>
    <s v="DARWIN"/>
    <s v="NT 0801"/>
    <x v="2"/>
    <s v=""/>
    <s v=""/>
    <s v=""/>
    <s v="NA"/>
    <s v="Habitat Real Estate - THE GARDENS"/>
    <x v="36"/>
    <s v="Offers over $565,000 "/>
    <n v="139027019"/>
    <s v="703/29 Daly Street"/>
    <x v="0"/>
    <s v="NT"/>
    <s v="0800"/>
    <n v="889810080"/>
    <x v="0"/>
    <n v="2"/>
    <n v="2"/>
    <n v="2"/>
    <d v="2022-05-27T15:54:05"/>
  </r>
  <r>
    <n v="1351639"/>
    <s v="DARWIN"/>
    <s v="NT 0801"/>
    <x v="2"/>
    <n v="94"/>
    <n v="280"/>
    <n v="94"/>
    <s v="Under offer"/>
    <s v="Real Estate Central - DARWIN CITY"/>
    <x v="10"/>
    <s v="UNDER CONTRACT "/>
    <n v="139026431"/>
    <s v="67/17 May Street"/>
    <x v="44"/>
    <s v="NT"/>
    <s v="0820"/>
    <n v="889433000"/>
    <x v="0"/>
    <n v="3"/>
    <n v="1"/>
    <n v="2"/>
    <d v="2022-05-27T15:54:05"/>
  </r>
  <r>
    <n v="1351640"/>
    <s v="DARWIN"/>
    <s v="NT 0801"/>
    <x v="2"/>
    <s v=""/>
    <n v="118"/>
    <n v="118"/>
    <s v="NA"/>
    <s v="Elders Real Estate - Darwin"/>
    <x v="117"/>
    <s v="PRICE GUIDE $330,000 "/>
    <n v="139025871"/>
    <s v="2/38 George Crescent"/>
    <x v="12"/>
    <s v="NT"/>
    <s v="0820"/>
    <n v="889460500"/>
    <x v="0"/>
    <n v="2"/>
    <n v="1"/>
    <n v="1"/>
    <d v="2022-05-27T15:54:05"/>
  </r>
  <r>
    <n v="1351641"/>
    <s v="DARWIN"/>
    <s v="NT 0801"/>
    <x v="8"/>
    <s v=""/>
    <n v="320"/>
    <n v="320"/>
    <s v="NA"/>
    <s v="First National Real Estate O'Donoghues - Darwin"/>
    <x v="16"/>
    <s v="Offers invited $440,000 "/>
    <n v="139024863"/>
    <s v="1/108 Forrest Parade"/>
    <x v="27"/>
    <s v="NT"/>
    <s v="0832"/>
    <n v="889428942"/>
    <x v="0"/>
    <n v="3"/>
    <n v="2"/>
    <n v="2"/>
    <d v="2022-05-27T15:54:05"/>
  </r>
  <r>
    <n v="1351642"/>
    <s v="DARWIN"/>
    <s v="NT 0801"/>
    <x v="0"/>
    <n v="229"/>
    <n v="815"/>
    <n v="815"/>
    <s v="NA"/>
    <s v="Raine &amp; Horne - Darwin"/>
    <x v="141"/>
    <s v="Price Guide: $650,000 - $700,000 "/>
    <n v="139024635"/>
    <s v="45 Damascene Crescent"/>
    <x v="14"/>
    <s v="NT"/>
    <s v="0832"/>
    <n v="889418941"/>
    <x v="0"/>
    <n v="5"/>
    <n v="2"/>
    <n v="2"/>
    <d v="2022-05-27T15:54:05"/>
  </r>
  <r>
    <n v="1351643"/>
    <s v="DARWIN"/>
    <s v="NT 0801"/>
    <x v="1"/>
    <n v="130"/>
    <s v=""/>
    <n v="130"/>
    <s v="NA"/>
    <s v="Call2View Real Estate - Palmerston"/>
    <x v="37"/>
    <s v=""/>
    <n v="139024171"/>
    <s v="10/24 Harvey Street"/>
    <x v="0"/>
    <s v="NT"/>
    <s v="0800"/>
    <n v="889328858"/>
    <x v="0"/>
    <n v="2"/>
    <n v="2"/>
    <n v="2"/>
    <d v="2022-05-27T15:54:05"/>
  </r>
  <r>
    <n v="1351644"/>
    <s v="DARWIN"/>
    <s v="NT 0801"/>
    <x v="1"/>
    <s v=""/>
    <n v="144"/>
    <s v=""/>
    <s v="NA"/>
    <s v="First National Real Estate O'Donoghues - Darwin"/>
    <x v="84"/>
    <s v=""/>
    <n v="139023943"/>
    <s v="43/6 Marina Boulevard"/>
    <x v="52"/>
    <s v="NT"/>
    <s v="0820"/>
    <n v="889428942"/>
    <x v="0"/>
    <n v="2"/>
    <n v="2"/>
    <n v="2"/>
    <d v="2022-05-27T15:54:05"/>
  </r>
  <r>
    <n v="1351645"/>
    <s v="DARWIN"/>
    <s v="NT 0801"/>
    <x v="1"/>
    <s v=""/>
    <n v="192"/>
    <s v=""/>
    <s v="NA"/>
    <s v="First National Real Estate O'Donoghues - Darwin"/>
    <x v="38"/>
    <s v="Offers over $469,000 "/>
    <n v="139023195"/>
    <s v="3/107 Woods Street"/>
    <x v="0"/>
    <s v="NT"/>
    <s v="0800"/>
    <n v="889428942"/>
    <x v="0"/>
    <n v="3"/>
    <n v="2"/>
    <n v="2"/>
    <d v="2022-05-27T15:54:05"/>
  </r>
  <r>
    <n v="1351646"/>
    <s v="DARWIN"/>
    <s v="NT 0801"/>
    <x v="8"/>
    <s v=""/>
    <n v="405"/>
    <n v="405"/>
    <s v="NA"/>
    <s v="Renee's Realty NT - DURACK"/>
    <x v="183"/>
    <s v=""/>
    <n v="139022195"/>
    <s v="2/58 Mannikan Court"/>
    <x v="16"/>
    <s v="NT"/>
    <s v="0832"/>
    <n v="417718149"/>
    <x v="0"/>
    <n v="3"/>
    <n v="2"/>
    <n v="6"/>
    <d v="2022-05-27T15:54:05"/>
  </r>
  <r>
    <n v="1351647"/>
    <s v="DARWIN"/>
    <s v="NT 0801"/>
    <x v="0"/>
    <n v="124"/>
    <n v="862"/>
    <n v="862"/>
    <s v="Under offer"/>
    <s v="Elders Real Estate - Palmerston"/>
    <x v="10"/>
    <s v="UNDER CONTRACT "/>
    <n v="139021603"/>
    <s v="25 Wirraway Circuit"/>
    <x v="21"/>
    <s v="NT"/>
    <s v="0830"/>
    <n v="889315000"/>
    <x v="0"/>
    <n v="3"/>
    <n v="1"/>
    <n v="3"/>
    <d v="2022-05-27T15:54:05"/>
  </r>
  <r>
    <n v="1351648"/>
    <s v="DARWIN"/>
    <s v="NT 0801"/>
    <x v="0"/>
    <s v=""/>
    <s v=""/>
    <s v=""/>
    <s v="NA"/>
    <s v="Real Estate Central - DARWIN CITY"/>
    <x v="164"/>
    <s v=""/>
    <n v="139020007"/>
    <s v="19 Jingili Terrace"/>
    <x v="19"/>
    <s v="NT"/>
    <s v="0810"/>
    <n v="889433000"/>
    <x v="0"/>
    <n v="4"/>
    <n v="2"/>
    <n v="2"/>
    <d v="2022-05-27T15:54:05"/>
  </r>
  <r>
    <n v="1351649"/>
    <s v="DARWIN"/>
    <s v="NT 0801"/>
    <x v="0"/>
    <n v="111"/>
    <s v="1,050"/>
    <s v="1,050"/>
    <s v="NA"/>
    <s v="Elders Real Estate - Darwin"/>
    <x v="114"/>
    <s v="PRICE GUIDE $1,200,000 "/>
    <n v="139019911"/>
    <s v="11 Temira Crescent"/>
    <x v="39"/>
    <s v="NT"/>
    <s v="0820"/>
    <n v="889460500"/>
    <x v="0"/>
    <n v="3"/>
    <n v="1"/>
    <n v="2"/>
    <d v="2022-05-27T15:54:05"/>
  </r>
  <r>
    <n v="1351650"/>
    <s v="DARWIN"/>
    <s v="NT 0801"/>
    <x v="0"/>
    <s v=""/>
    <n v="926"/>
    <n v="926"/>
    <s v="NA"/>
    <s v="Raine &amp; Horne - Darwin"/>
    <x v="11"/>
    <s v="Offers Over $775,000 "/>
    <n v="139019367"/>
    <s v="22 Gothenburg Crescent"/>
    <x v="2"/>
    <s v="NT"/>
    <s v="0820"/>
    <n v="889418941"/>
    <x v="0"/>
    <n v="4"/>
    <n v="2"/>
    <n v="4"/>
    <d v="2022-05-27T15:54:05"/>
  </r>
  <r>
    <n v="1351651"/>
    <s v="DARWIN"/>
    <s v="NT 0801"/>
    <x v="0"/>
    <s v=""/>
    <n v="837"/>
    <n v="837"/>
    <s v="Under offer"/>
    <s v="North Property NT - STUART PARK"/>
    <x v="10"/>
    <s v="UNDER CONTRACT "/>
    <n v="139009247"/>
    <s v="13 Stint Court"/>
    <x v="16"/>
    <s v="NT"/>
    <s v="0832"/>
    <n v="889811088"/>
    <x v="0"/>
    <n v="9"/>
    <n v="4"/>
    <n v="6"/>
    <d v="2022-05-27T15:54:05"/>
  </r>
  <r>
    <n v="1351652"/>
    <s v="DARWIN"/>
    <s v="NT 0801"/>
    <x v="0"/>
    <s v=""/>
    <n v="822"/>
    <n v="822"/>
    <s v="NA"/>
    <s v="Knight Frank (NT) - Darwin"/>
    <x v="43"/>
    <s v=""/>
    <n v="138958643"/>
    <s v="7 Callie Court"/>
    <x v="27"/>
    <s v="NT"/>
    <s v="0832"/>
    <n v="889822500"/>
    <x v="0"/>
    <n v="3"/>
    <n v="2"/>
    <n v="2"/>
    <d v="2022-05-27T15:54:05"/>
  </r>
  <r>
    <n v="1351653"/>
    <s v="DARWIN"/>
    <s v="NT 0801"/>
    <x v="2"/>
    <s v=""/>
    <n v="144"/>
    <n v="144"/>
    <s v="NA"/>
    <s v="Elders Real Estate - Darwin"/>
    <x v="95"/>
    <s v="PRICE GUIDE $329,000 "/>
    <n v="125436786"/>
    <s v="3/2 Armstrong Street"/>
    <x v="1"/>
    <s v="NT"/>
    <s v="0812"/>
    <n v="889460500"/>
    <x v="0"/>
    <n v="2"/>
    <n v="1"/>
    <n v="1"/>
    <d v="2022-05-27T15:54:05"/>
  </r>
  <r>
    <n v="1351654"/>
    <s v="DARWIN"/>
    <s v="NT 0801"/>
    <x v="10"/>
    <n v="80"/>
    <n v="182"/>
    <n v="80"/>
    <s v="Under offer"/>
    <s v="Raine &amp; Horne - Darwin"/>
    <x v="10"/>
    <s v="UNDER CONTRACT "/>
    <n v="139014747"/>
    <s v="2/51 Noltenius Circuit"/>
    <x v="30"/>
    <s v="NT"/>
    <s v="0830"/>
    <n v="889418941"/>
    <x v="0"/>
    <n v="2"/>
    <n v="1"/>
    <n v="2"/>
    <d v="2022-05-27T15:54:05"/>
  </r>
  <r>
    <n v="1351655"/>
    <s v="DARWIN"/>
    <s v="NT 0801"/>
    <x v="0"/>
    <n v="430"/>
    <n v="963"/>
    <n v="963"/>
    <s v="NA"/>
    <s v="Real Estate NT by George Pikos - FANNIE BAY"/>
    <x v="114"/>
    <s v="OFFERS OVER $1,200,000 "/>
    <n v="139014071"/>
    <s v="33 Flinders St"/>
    <x v="43"/>
    <s v="NT"/>
    <s v="0832"/>
    <n v="889419959"/>
    <x v="0"/>
    <n v="3"/>
    <n v="2"/>
    <n v="3"/>
    <d v="2022-05-27T15:54:05"/>
  </r>
  <r>
    <n v="1351656"/>
    <s v="DARWIN"/>
    <s v="NT 0801"/>
    <x v="0"/>
    <s v=""/>
    <s v=""/>
    <s v=""/>
    <s v="NA"/>
    <s v="Real Estate Central - DARWIN CITY"/>
    <x v="123"/>
    <s v=""/>
    <n v="139013543"/>
    <s v="15 Van Diemen Street"/>
    <x v="31"/>
    <s v="NT"/>
    <s v="0810"/>
    <n v="889433000"/>
    <x v="0"/>
    <n v="5"/>
    <n v="2"/>
    <n v="4"/>
    <d v="2022-05-27T15:54:05"/>
  </r>
  <r>
    <n v="1351657"/>
    <s v="DARWIN"/>
    <s v="NT 0801"/>
    <x v="1"/>
    <s v=""/>
    <n v="253"/>
    <s v=""/>
    <s v="NA"/>
    <s v="First National Real Estate O'Donoghues - Darwin"/>
    <x v="39"/>
    <s v=""/>
    <n v="139012015"/>
    <s v="10/3 Harvey Street"/>
    <x v="0"/>
    <s v="NT"/>
    <s v="0800"/>
    <n v="889428942"/>
    <x v="0"/>
    <n v="4"/>
    <n v="2"/>
    <n v="2"/>
    <d v="2022-05-27T15:54:05"/>
  </r>
  <r>
    <n v="1351658"/>
    <s v="DARWIN"/>
    <s v="NT 0801"/>
    <x v="0"/>
    <n v="134"/>
    <n v="2.4"/>
    <n v="2.4"/>
    <s v="NA"/>
    <s v="Renee's Realty NT - DURACK"/>
    <x v="197"/>
    <s v=""/>
    <n v="139009879"/>
    <s v="288 Bronzewing Avenue"/>
    <x v="40"/>
    <s v="NT"/>
    <s v="0835"/>
    <n v="417718149"/>
    <x v="0"/>
    <n v="3"/>
    <n v="2"/>
    <n v="4"/>
    <d v="2022-05-27T15:54:05"/>
  </r>
  <r>
    <n v="1351659"/>
    <s v="DARWIN"/>
    <s v="NT 0801"/>
    <x v="0"/>
    <n v="378"/>
    <s v=""/>
    <s v=""/>
    <s v="NA"/>
    <s v="Renee's Realty NT - DURACK"/>
    <x v="71"/>
    <s v=""/>
    <n v="139009383"/>
    <s v="65 Edelsten Road"/>
    <x v="40"/>
    <s v="NT"/>
    <s v="0835"/>
    <n v="417718149"/>
    <x v="0"/>
    <n v="5"/>
    <n v="3"/>
    <n v="6"/>
    <d v="2022-05-27T15:54:05"/>
  </r>
  <r>
    <n v="1351660"/>
    <s v="DARWIN"/>
    <s v="NT 0801"/>
    <x v="0"/>
    <s v=""/>
    <n v="865"/>
    <n v="865"/>
    <s v="NA"/>
    <s v="First National Real Estate O'Donoghues - Darwin"/>
    <x v="56"/>
    <s v=""/>
    <n v="139008335"/>
    <s v="30 Port Mar Street"/>
    <x v="21"/>
    <s v="NT"/>
    <s v="0830"/>
    <n v="889428942"/>
    <x v="0"/>
    <n v="3"/>
    <n v="1"/>
    <n v="2"/>
    <d v="2022-05-27T15:54:05"/>
  </r>
  <r>
    <n v="1351661"/>
    <s v="DARWIN"/>
    <s v="NT 0801"/>
    <x v="6"/>
    <s v=""/>
    <s v=""/>
    <s v=""/>
    <s v="NA"/>
    <s v="For Sale By Owner                                                                                   "/>
    <x v="59"/>
    <s v=""/>
    <n v="139001859"/>
    <s v="12/19 Westralia Street"/>
    <x v="2"/>
    <s v="NT"/>
    <s v="0820"/>
    <n v="1300114970"/>
    <x v="3"/>
    <n v="2"/>
    <n v="1"/>
    <n v="0"/>
    <d v="2022-05-27T15:54:05"/>
  </r>
  <r>
    <n v="1351662"/>
    <s v="DARWIN"/>
    <s v="NT 0801"/>
    <x v="0"/>
    <s v=""/>
    <n v="2"/>
    <n v="2"/>
    <s v="NA"/>
    <s v="First National Real Estate O'Donoghues - Darwin"/>
    <x v="170"/>
    <s v="Offers above $799,000 "/>
    <n v="138999975"/>
    <s v="90 Bronzewing Avenue"/>
    <x v="40"/>
    <s v="NT"/>
    <s v="0835"/>
    <n v="889428942"/>
    <x v="0"/>
    <n v="4"/>
    <n v="2"/>
    <n v="2"/>
    <d v="2022-05-27T15:54:05"/>
  </r>
  <r>
    <n v="1351663"/>
    <s v="DARWIN"/>
    <s v="NT 0801"/>
    <x v="0"/>
    <s v=""/>
    <s v="1,040"/>
    <s v="1,040"/>
    <s v="Under offer"/>
    <s v="Ray White - NIGHTCLIFF"/>
    <x v="10"/>
    <s v="JUST LIKE THAT: UNDER CONTRACT IN 7 DAYS "/>
    <n v="138996611"/>
    <s v="22 Alawa Crescent"/>
    <x v="42"/>
    <s v="NT"/>
    <s v="0810"/>
    <n v="889822403"/>
    <x v="0"/>
    <n v="3"/>
    <n v="1"/>
    <n v="1"/>
    <d v="2022-05-27T15:54:05"/>
  </r>
  <r>
    <n v="1351664"/>
    <s v="DARWIN"/>
    <s v="NT 0801"/>
    <x v="2"/>
    <s v=""/>
    <s v=""/>
    <s v=""/>
    <s v="Under offer"/>
    <s v="Ray White - NIGHTCLIFF"/>
    <x v="10"/>
    <s v="JUST LIKE THAT: UNDER CONTRACT "/>
    <n v="138996595"/>
    <s v="3/63 Aralia Street"/>
    <x v="7"/>
    <s v="NT"/>
    <s v="0810"/>
    <n v="889822403"/>
    <x v="0"/>
    <n v="2"/>
    <n v="1"/>
    <n v="1"/>
    <d v="2022-05-27T15:54:05"/>
  </r>
  <r>
    <n v="1351665"/>
    <s v="DARWIN"/>
    <s v="NT 0801"/>
    <x v="0"/>
    <s v=""/>
    <n v="814"/>
    <n v="814"/>
    <s v="NA"/>
    <s v="Real Estate Central - DARWIN CITY"/>
    <x v="140"/>
    <s v="NEW PRICE $639,000 "/>
    <n v="138995083"/>
    <s v="110 Yanyula Drive"/>
    <x v="28"/>
    <s v="NT"/>
    <s v="0812"/>
    <n v="889433000"/>
    <x v="0"/>
    <n v="4"/>
    <n v="2"/>
    <n v="2"/>
    <d v="2022-05-27T15:54:05"/>
  </r>
  <r>
    <n v="1351666"/>
    <s v="DARWIN"/>
    <s v="NT 0801"/>
    <x v="0"/>
    <s v=""/>
    <s v="2,030"/>
    <s v="2,030"/>
    <s v="NA"/>
    <s v="Acacia Realty - NOONAMAH"/>
    <x v="40"/>
    <s v="$499,000 O.N.O "/>
    <n v="138988683"/>
    <s v="56 Aldridge Street"/>
    <x v="34"/>
    <s v="NT"/>
    <s v="0838"/>
    <n v="409768420"/>
    <x v="0"/>
    <n v="4"/>
    <n v="2"/>
    <n v="6"/>
    <d v="2022-05-27T15:54:05"/>
  </r>
  <r>
    <n v="1351667"/>
    <s v="DARWIN"/>
    <s v="NT 0801"/>
    <x v="0"/>
    <s v=""/>
    <n v="749"/>
    <n v="749"/>
    <s v="NA"/>
    <s v="Chin Property Group"/>
    <x v="198"/>
    <s v=""/>
    <n v="138986907"/>
    <s v="49 Cullen Bay Crescent"/>
    <x v="52"/>
    <s v="NT"/>
    <s v="0820"/>
    <n v="889818980"/>
    <x v="0"/>
    <n v="4"/>
    <n v="3"/>
    <n v="3"/>
    <d v="2022-05-27T15:54:05"/>
  </r>
  <r>
    <n v="1351668"/>
    <s v="DARWIN"/>
    <s v="NT 0801"/>
    <x v="2"/>
    <s v=""/>
    <s v=""/>
    <s v=""/>
    <s v="Under offer"/>
    <s v="Territory Real Estate - Darwin"/>
    <x v="40"/>
    <s v="Offers Over $499,000 Considered "/>
    <n v="138985619"/>
    <s v="313b/19 Kitchener Drive"/>
    <x v="0"/>
    <s v="NT"/>
    <s v="0800"/>
    <n v="889855678"/>
    <x v="2"/>
    <n v="1"/>
    <n v="1"/>
    <n v="1"/>
    <d v="2022-05-27T15:54:05"/>
  </r>
  <r>
    <n v="1351669"/>
    <s v="DARWIN"/>
    <s v="NT 0801"/>
    <x v="1"/>
    <s v=""/>
    <s v=""/>
    <s v=""/>
    <s v="Under offer"/>
    <s v="Real Estate Central - DARWIN CITY"/>
    <x v="10"/>
    <s v="UNDER CONTRACT "/>
    <n v="138983471"/>
    <s v="8/9 Dinah Court"/>
    <x v="2"/>
    <s v="NT"/>
    <s v="0820"/>
    <n v="889433000"/>
    <x v="0"/>
    <n v="3"/>
    <n v="2"/>
    <n v="2"/>
    <d v="2022-05-27T15:54:05"/>
  </r>
  <r>
    <n v="1351670"/>
    <s v="DARWIN"/>
    <s v="NT 0801"/>
    <x v="1"/>
    <s v=""/>
    <s v=""/>
    <s v=""/>
    <s v="NA"/>
    <s v="Professionals - DARWIN CITY"/>
    <x v="41"/>
    <s v=""/>
    <n v="138982163"/>
    <s v="205/12 Harvey Street"/>
    <x v="0"/>
    <s v="NT"/>
    <s v="0800"/>
    <n v="889418289"/>
    <x v="0"/>
    <n v="2"/>
    <n v="2"/>
    <n v="1"/>
    <d v="2022-05-27T15:54:05"/>
  </r>
  <r>
    <n v="1351671"/>
    <s v="DARWIN"/>
    <s v="NT 0801"/>
    <x v="2"/>
    <n v="115"/>
    <n v="115"/>
    <n v="115"/>
    <s v="NA"/>
    <s v="Call2View Real Estate - Palmerston"/>
    <x v="97"/>
    <s v=""/>
    <n v="138979211"/>
    <s v="77/6 Wright Cresent"/>
    <x v="30"/>
    <s v="NT"/>
    <s v="0830"/>
    <n v="889328858"/>
    <x v="0"/>
    <n v="2"/>
    <n v="1"/>
    <n v="2"/>
    <d v="2022-05-27T15:54:05"/>
  </r>
  <r>
    <n v="1351672"/>
    <s v="DARWIN"/>
    <s v="NT 0801"/>
    <x v="0"/>
    <n v="237.83"/>
    <n v="769"/>
    <n v="769"/>
    <s v="NA"/>
    <s v="Abode Property Management Pty Ltd - PINELANDS"/>
    <x v="157"/>
    <s v="Offers welcome $695,000 "/>
    <n v="138979019"/>
    <s v="196 Farrar Blvd"/>
    <x v="43"/>
    <s v="NT"/>
    <s v="0832"/>
    <n v="889327777"/>
    <x v="3"/>
    <n v="4"/>
    <n v="2"/>
    <n v="4"/>
    <d v="2022-05-27T15:54:05"/>
  </r>
  <r>
    <n v="1351673"/>
    <s v="DARWIN"/>
    <s v="NT 0801"/>
    <x v="0"/>
    <n v="337"/>
    <n v="847"/>
    <n v="847"/>
    <s v="NA"/>
    <s v="@realty - National Head Office Australia"/>
    <x v="106"/>
    <s v="OVER $900,000 "/>
    <n v="138977415"/>
    <s v="18 Martin Crescent"/>
    <x v="18"/>
    <s v="NT"/>
    <s v="0810"/>
    <n v="1300299377"/>
    <x v="3"/>
    <n v="3"/>
    <n v="3"/>
    <n v="2"/>
    <d v="2022-05-27T15:54:05"/>
  </r>
  <r>
    <n v="1351674"/>
    <s v="DARWIN"/>
    <s v="NT 0801"/>
    <x v="0"/>
    <s v=""/>
    <s v=""/>
    <s v=""/>
    <s v="NA"/>
    <s v="Real Estate Central Projects - Darwin"/>
    <x v="112"/>
    <s v=""/>
    <n v="138977051"/>
    <s v="40 Flynn Circuit"/>
    <x v="14"/>
    <s v="NT"/>
    <s v="0832"/>
    <n v="889433000"/>
    <x v="0"/>
    <n v="3"/>
    <n v="2"/>
    <n v="2"/>
    <d v="2022-05-27T15:54:05"/>
  </r>
  <r>
    <n v="1351675"/>
    <s v="DARWIN"/>
    <s v="NT 0801"/>
    <x v="1"/>
    <s v=""/>
    <s v=""/>
    <s v=""/>
    <s v="NA"/>
    <s v="United Realty NT - Parap"/>
    <x v="67"/>
    <s v=""/>
    <n v="138975023"/>
    <s v="58/32 Marina Blvd"/>
    <x v="52"/>
    <s v="NT"/>
    <s v="0820"/>
    <n v="889812666"/>
    <x v="0"/>
    <n v="2"/>
    <n v="2"/>
    <n v="1"/>
    <d v="2022-05-27T15:54:05"/>
  </r>
  <r>
    <n v="1351676"/>
    <s v="DARWIN"/>
    <s v="NT 0801"/>
    <x v="2"/>
    <s v=""/>
    <s v=""/>
    <s v=""/>
    <s v="NA"/>
    <s v="Litchfield Realty - Humpty Doo"/>
    <x v="187"/>
    <s v="$345,000 ONO "/>
    <n v="138974091"/>
    <s v="17/13  Lloyd Road"/>
    <x v="11"/>
    <s v="NT"/>
    <s v="0836"/>
    <n v="889882343"/>
    <x v="0"/>
    <n v="2"/>
    <n v="1"/>
    <n v="1"/>
    <d v="2022-05-27T15:54:05"/>
  </r>
  <r>
    <n v="1351677"/>
    <s v="DARWIN"/>
    <s v="NT 0801"/>
    <x v="0"/>
    <n v="102"/>
    <n v="2"/>
    <n v="2"/>
    <s v="Under offer"/>
    <s v="Piening Property Sales - COOLALINGA"/>
    <x v="10"/>
    <s v="Under Contract "/>
    <n v="138973487"/>
    <s v="45 Cornish Road"/>
    <x v="11"/>
    <s v="NT"/>
    <s v="0836"/>
    <n v="429826650"/>
    <x v="0"/>
    <n v="3"/>
    <n v="1"/>
    <n v="6"/>
    <d v="2022-05-27T15:54:05"/>
  </r>
  <r>
    <n v="1351678"/>
    <s v="DARWIN"/>
    <s v="NT 0801"/>
    <x v="0"/>
    <s v=""/>
    <n v="695"/>
    <n v="695"/>
    <s v="NA"/>
    <s v="First National Real Estate O'Donoghues - Darwin"/>
    <x v="177"/>
    <s v="Offers above $859,000 "/>
    <n v="138972343"/>
    <s v="1 May Street"/>
    <x v="44"/>
    <s v="NT"/>
    <s v="0820"/>
    <n v="889428942"/>
    <x v="0"/>
    <n v="4"/>
    <n v="2"/>
    <n v="2"/>
    <d v="2022-05-27T15:54:05"/>
  </r>
  <r>
    <n v="1351679"/>
    <s v="DARWIN"/>
    <s v="NT 0801"/>
    <x v="0"/>
    <s v=""/>
    <s v=""/>
    <s v=""/>
    <s v="NA"/>
    <s v="Real Estate Central Projects - Darwin"/>
    <x v="159"/>
    <s v="Offers over $740,000 "/>
    <n v="138971987"/>
    <s v="175 Doxas Road"/>
    <x v="11"/>
    <s v="NT"/>
    <s v="0836"/>
    <n v="889433000"/>
    <x v="0"/>
    <n v="5"/>
    <n v="2"/>
    <n v="10"/>
    <d v="2022-05-27T15:54:05"/>
  </r>
  <r>
    <n v="1351680"/>
    <s v="DARWIN"/>
    <s v="NT 0801"/>
    <x v="0"/>
    <s v=""/>
    <n v="720"/>
    <n v="720"/>
    <s v="Under offer"/>
    <s v="Call2View Real Estate - Palmerston"/>
    <x v="121"/>
    <s v=""/>
    <n v="138970855"/>
    <s v="26 Stearman"/>
    <x v="26"/>
    <s v="NT"/>
    <s v="0832"/>
    <n v="889328858"/>
    <x v="0"/>
    <n v="3"/>
    <n v="2"/>
    <n v="4"/>
    <d v="2022-05-27T15:54:05"/>
  </r>
  <r>
    <n v="1351681"/>
    <s v="DARWIN"/>
    <s v="NT 0801"/>
    <x v="0"/>
    <s v=""/>
    <s v=""/>
    <s v=""/>
    <s v="NA"/>
    <s v="Real Estate Central - DARWIN CITY"/>
    <x v="14"/>
    <s v=""/>
    <n v="138970599"/>
    <s v="11 Karama Crescent"/>
    <x v="17"/>
    <s v="NT"/>
    <s v="0812"/>
    <n v="889433000"/>
    <x v="0"/>
    <n v="3"/>
    <n v="1"/>
    <n v="2"/>
    <d v="2022-05-27T15:54:05"/>
  </r>
  <r>
    <n v="1351682"/>
    <s v="DARWIN"/>
    <s v="NT 0801"/>
    <x v="0"/>
    <s v=""/>
    <n v="664"/>
    <n v="664"/>
    <s v="NA"/>
    <s v="Knight Frank (NT) - Darwin"/>
    <x v="30"/>
    <s v=""/>
    <n v="138969275"/>
    <s v="9 Protea Crescent"/>
    <x v="27"/>
    <s v="NT"/>
    <s v="0832"/>
    <n v="889822500"/>
    <x v="0"/>
    <n v="4"/>
    <n v="2"/>
    <n v="2"/>
    <d v="2022-05-27T15:54:05"/>
  </r>
  <r>
    <n v="1351683"/>
    <s v="DARWIN"/>
    <s v="NT 0801"/>
    <x v="0"/>
    <s v=""/>
    <n v="751"/>
    <n v="751"/>
    <s v="NA"/>
    <s v="Raine &amp; Horne - Darwin"/>
    <x v="113"/>
    <s v="Offers Over $700,000 "/>
    <n v="138968315"/>
    <s v="112 Tiwi Gardens"/>
    <x v="33"/>
    <s v="NT"/>
    <s v="0810"/>
    <n v="889418941"/>
    <x v="0"/>
    <n v="4"/>
    <n v="2"/>
    <n v="4"/>
    <d v="2022-05-27T15:54:05"/>
  </r>
  <r>
    <n v="1351684"/>
    <s v="DARWIN"/>
    <s v="NT 0801"/>
    <x v="1"/>
    <s v=""/>
    <s v=""/>
    <s v=""/>
    <s v="NA"/>
    <s v="Ellis Parker Real Estate - LARRAKEYAH"/>
    <x v="119"/>
    <s v=""/>
    <n v="138967279"/>
    <s v="2/256 Casuarina Drive"/>
    <x v="7"/>
    <s v="NT"/>
    <s v="0810"/>
    <n v="889413222"/>
    <x v="0"/>
    <n v="1"/>
    <n v="1"/>
    <n v="1"/>
    <d v="2022-05-27T15:54:05"/>
  </r>
  <r>
    <n v="1351685"/>
    <s v="DARWIN"/>
    <s v="NT 0801"/>
    <x v="0"/>
    <n v="194"/>
    <n v="783"/>
    <n v="783"/>
    <s v="NA"/>
    <s v="Renee's Realty NT - DURACK"/>
    <x v="13"/>
    <s v="Offers Over $599,000 "/>
    <n v="138965495"/>
    <s v="8 Campden Court"/>
    <x v="30"/>
    <s v="NT"/>
    <s v="0830"/>
    <n v="417718149"/>
    <x v="0"/>
    <n v="4"/>
    <n v="2"/>
    <n v="3"/>
    <d v="2022-05-27T15:54:05"/>
  </r>
  <r>
    <n v="1351686"/>
    <s v="DARWIN"/>
    <s v="NT 0801"/>
    <x v="1"/>
    <s v=""/>
    <n v="260"/>
    <s v=""/>
    <s v="NA"/>
    <s v="First National Real Estate O'Donoghues - Darwin"/>
    <x v="42"/>
    <s v="Offers Over $800,000 "/>
    <n v="138965203"/>
    <s v="13/99 Gardens Road"/>
    <x v="0"/>
    <s v="NT"/>
    <s v="0800"/>
    <n v="889428942"/>
    <x v="0"/>
    <n v="3"/>
    <n v="2"/>
    <n v="2"/>
    <d v="2022-05-27T15:54:05"/>
  </r>
  <r>
    <n v="1351687"/>
    <s v="DARWIN"/>
    <s v="NT 0801"/>
    <x v="0"/>
    <n v="189"/>
    <n v="800"/>
    <n v="800"/>
    <s v="NA"/>
    <s v="Renee's Realty NT - DURACK"/>
    <x v="199"/>
    <s v=""/>
    <n v="138964243"/>
    <s v="20 Stearman Court"/>
    <x v="26"/>
    <s v="NT"/>
    <s v="0832"/>
    <n v="417718149"/>
    <x v="0"/>
    <n v="4"/>
    <n v="2"/>
    <n v="2"/>
    <d v="2022-05-27T15:54:05"/>
  </r>
  <r>
    <n v="1351688"/>
    <s v="DARWIN"/>
    <s v="NT 0801"/>
    <x v="0"/>
    <s v=""/>
    <s v=""/>
    <s v=""/>
    <s v="NA"/>
    <s v="Raine &amp; Horne - Darwin"/>
    <x v="30"/>
    <s v="Range $600,000 - $650,000 "/>
    <n v="138962595"/>
    <s v="479 Pioneer Drive"/>
    <x v="6"/>
    <s v="NT"/>
    <s v="0836"/>
    <n v="889418941"/>
    <x v="0"/>
    <n v="3"/>
    <n v="1"/>
    <n v="4"/>
    <d v="2022-05-27T15:54:05"/>
  </r>
  <r>
    <n v="1351689"/>
    <s v="DARWIN"/>
    <s v="NT 0801"/>
    <x v="0"/>
    <s v=""/>
    <n v="833"/>
    <n v="833"/>
    <s v="Under offer"/>
    <s v="United Realty NT - Parap"/>
    <x v="78"/>
    <s v=""/>
    <n v="138961551"/>
    <s v="2 Pell Ct"/>
    <x v="21"/>
    <s v="NT"/>
    <s v="0830"/>
    <n v="889812666"/>
    <x v="0"/>
    <n v="3"/>
    <n v="1"/>
    <n v="3"/>
    <d v="2022-05-27T15:54:05"/>
  </r>
  <r>
    <n v="1351690"/>
    <s v="DARWIN"/>
    <s v="NT 0801"/>
    <x v="0"/>
    <s v=""/>
    <s v=""/>
    <s v=""/>
    <s v="Under offer"/>
    <s v="Real Estate Central Projects - Darwin"/>
    <x v="10"/>
    <s v="Under Contract "/>
    <n v="138960147"/>
    <s v="4 Meigs Crescent"/>
    <x v="2"/>
    <s v="NT"/>
    <s v="0820"/>
    <n v="889433000"/>
    <x v="0"/>
    <n v="4"/>
    <n v="2"/>
    <n v="3"/>
    <d v="2022-05-27T15:54:05"/>
  </r>
  <r>
    <n v="1351691"/>
    <s v="DARWIN"/>
    <s v="NT 0801"/>
    <x v="2"/>
    <n v="93"/>
    <s v=""/>
    <n v="93"/>
    <s v="Under offer"/>
    <s v="Raine &amp; Horne - Darwin"/>
    <x v="10"/>
    <s v="UNDER CONTRACT "/>
    <n v="138959991"/>
    <s v="23(805)/24 Litchfield Street"/>
    <x v="0"/>
    <s v="NT"/>
    <s v="0800"/>
    <n v="889418941"/>
    <x v="0"/>
    <n v="1"/>
    <n v="1"/>
    <n v="1"/>
    <d v="2022-05-27T15:54:05"/>
  </r>
  <r>
    <n v="1351692"/>
    <s v="DARWIN"/>
    <s v="NT 0801"/>
    <x v="0"/>
    <s v=""/>
    <n v="916"/>
    <n v="916"/>
    <s v="Under offer"/>
    <s v="Knight Frank (NT) - Darwin"/>
    <x v="10"/>
    <s v="UNDER CONTRACT "/>
    <n v="138959091"/>
    <s v="5 Bud Court"/>
    <x v="17"/>
    <s v="NT"/>
    <s v="0812"/>
    <n v="889822500"/>
    <x v="0"/>
    <n v="3"/>
    <n v="1"/>
    <n v="1"/>
    <d v="2022-05-27T15:54:05"/>
  </r>
  <r>
    <n v="1351693"/>
    <s v="DARWIN"/>
    <s v="NT 0801"/>
    <x v="0"/>
    <n v="210"/>
    <n v="739"/>
    <n v="739"/>
    <s v="Under offer"/>
    <s v="Elders Real Estate - Palmerston"/>
    <x v="10"/>
    <s v="UNDER CONTRACT "/>
    <n v="138954251"/>
    <s v="41 Odegaard Drive"/>
    <x v="27"/>
    <s v="NT"/>
    <s v="0832"/>
    <n v="889315000"/>
    <x v="0"/>
    <n v="4"/>
    <n v="2"/>
    <n v="4"/>
    <d v="2022-05-27T15:54:05"/>
  </r>
  <r>
    <n v="1351694"/>
    <s v="DARWIN"/>
    <s v="NT 0801"/>
    <x v="0"/>
    <s v=""/>
    <n v="974"/>
    <n v="974"/>
    <s v="NA"/>
    <s v="Elders Real Estate - Darwin"/>
    <x v="10"/>
    <s v="FASTRAK "/>
    <n v="138951219"/>
    <s v="8 Sundew Circuit"/>
    <x v="17"/>
    <s v="NT"/>
    <s v="0812"/>
    <n v="889460500"/>
    <x v="0"/>
    <n v="3"/>
    <n v="2"/>
    <n v="2"/>
    <d v="2022-05-27T15:54:05"/>
  </r>
  <r>
    <n v="1351695"/>
    <s v="DARWIN"/>
    <s v="NT 0801"/>
    <x v="2"/>
    <n v="193"/>
    <s v=""/>
    <n v="193"/>
    <s v="NA"/>
    <s v="iProperty NT - Darwin"/>
    <x v="117"/>
    <s v="Reduced Offers Over $330,000 "/>
    <n v="138950731"/>
    <s v="4/25 Yirra Crescent"/>
    <x v="27"/>
    <s v="NT"/>
    <s v="0832"/>
    <n v="404877261"/>
    <x v="0"/>
    <n v="2"/>
    <n v="2"/>
    <n v="2"/>
    <d v="2022-05-27T15:54:05"/>
  </r>
  <r>
    <n v="1351696"/>
    <s v="DARWIN"/>
    <s v="NT 0801"/>
    <x v="0"/>
    <s v=""/>
    <n v="715"/>
    <n v="715"/>
    <s v="Under offer"/>
    <s v="@realty - National Head Office Australia"/>
    <x v="10"/>
    <s v="UNDER CONTRACT "/>
    <n v="138950727"/>
    <s v="10 Thornton Crescent"/>
    <x v="49"/>
    <s v="NT"/>
    <s v="0810"/>
    <n v="1300299377"/>
    <x v="3"/>
    <n v="3"/>
    <n v="2"/>
    <n v="4"/>
    <d v="2022-05-27T15:54:05"/>
  </r>
  <r>
    <n v="1351697"/>
    <s v="DARWIN"/>
    <s v="NT 0801"/>
    <x v="0"/>
    <s v=""/>
    <n v="818"/>
    <n v="818"/>
    <s v="NA"/>
    <s v="Real Estate Central - DARWIN CITY"/>
    <x v="43"/>
    <s v="Offers Over $580,000 "/>
    <n v="138950523"/>
    <s v="12 Kapool Crescent"/>
    <x v="35"/>
    <s v="NT"/>
    <s v="0812"/>
    <n v="889433000"/>
    <x v="0"/>
    <n v="3"/>
    <n v="2"/>
    <n v="3"/>
    <d v="2022-05-27T15:54:05"/>
  </r>
  <r>
    <n v="1351698"/>
    <s v="DARWIN"/>
    <s v="NT 0801"/>
    <x v="0"/>
    <n v="120"/>
    <n v="891"/>
    <n v="891"/>
    <s v="NA"/>
    <s v="Real Estate NT by George Pikos - FANNIE BAY"/>
    <x v="41"/>
    <s v="Offers over $400,000 "/>
    <n v="138947911"/>
    <s v="23 Staghorn Crt"/>
    <x v="21"/>
    <s v="NT"/>
    <s v="0830"/>
    <n v="889419959"/>
    <x v="0"/>
    <n v="3"/>
    <n v="1"/>
    <n v="2"/>
    <d v="2022-05-27T15:54:05"/>
  </r>
  <r>
    <n v="1351699"/>
    <s v="DARWIN"/>
    <s v="NT 0801"/>
    <x v="0"/>
    <n v="578"/>
    <n v="2"/>
    <n v="2"/>
    <s v="NA"/>
    <s v="Renee's Realty NT - DURACK"/>
    <x v="200"/>
    <s v="Offers Over $849,000 "/>
    <n v="138947695"/>
    <s v="80 Dichondra Road"/>
    <x v="40"/>
    <s v="NT"/>
    <s v="0835"/>
    <n v="417718149"/>
    <x v="0"/>
    <n v="3"/>
    <n v="3"/>
    <n v="0"/>
    <d v="2022-05-27T15:54:05"/>
  </r>
  <r>
    <n v="1351700"/>
    <s v="DARWIN"/>
    <s v="NT 0801"/>
    <x v="4"/>
    <s v=""/>
    <n v="405"/>
    <n v="405"/>
    <s v="NA"/>
    <s v="Halikos Developments - Northcrest"/>
    <x v="189"/>
    <s v=""/>
    <n v="203280151"/>
    <s v="Lot 236, Angus Circuit, Northcrest"/>
    <x v="50"/>
    <s v="NT"/>
    <s v="0828"/>
    <n v="889835500"/>
    <x v="3"/>
    <m/>
    <m/>
    <m/>
    <d v="2022-05-27T15:54:05"/>
  </r>
  <r>
    <n v="1351701"/>
    <s v="DARWIN"/>
    <s v="NT 0801"/>
    <x v="4"/>
    <s v=""/>
    <n v="449"/>
    <n v="449"/>
    <s v="NA"/>
    <s v="Halikos Developments - Northcrest"/>
    <x v="24"/>
    <s v=""/>
    <n v="203280147"/>
    <s v="Lot 209, Nixon Avenue, Northcrest"/>
    <x v="50"/>
    <s v="NT"/>
    <s v="0828"/>
    <n v="889835500"/>
    <x v="3"/>
    <m/>
    <m/>
    <m/>
    <d v="2022-05-27T15:54:05"/>
  </r>
  <r>
    <n v="1351702"/>
    <s v="DARWIN"/>
    <s v="NT 0801"/>
    <x v="4"/>
    <s v=""/>
    <n v="741"/>
    <n v="741"/>
    <s v="NA"/>
    <s v="Halikos Developments - Northcrest"/>
    <x v="143"/>
    <s v=""/>
    <n v="203280139"/>
    <s v="Lot 264, 58 Reuben Avenue, Northcrest"/>
    <x v="50"/>
    <s v="NT"/>
    <s v="0828"/>
    <n v="889835500"/>
    <x v="3"/>
    <m/>
    <m/>
    <m/>
    <d v="2022-05-27T15:54:05"/>
  </r>
  <r>
    <n v="1351703"/>
    <s v="DARWIN"/>
    <s v="NT 0801"/>
    <x v="4"/>
    <s v=""/>
    <n v="378"/>
    <n v="378"/>
    <s v="NA"/>
    <s v="Halikos Developments - Northcrest"/>
    <x v="101"/>
    <s v=""/>
    <n v="203280127"/>
    <s v="Lot 145, Reuben Avenue, Northcrest"/>
    <x v="50"/>
    <s v="NT"/>
    <s v="0828"/>
    <n v="889835500"/>
    <x v="3"/>
    <m/>
    <m/>
    <m/>
    <d v="2022-05-27T15:54:05"/>
  </r>
  <r>
    <n v="1351704"/>
    <s v="DARWIN"/>
    <s v="NT 0801"/>
    <x v="0"/>
    <n v="230"/>
    <n v="641"/>
    <n v="641"/>
    <s v="NA"/>
    <s v="Renee's Realty NT - DURACK"/>
    <x v="13"/>
    <s v=""/>
    <n v="138947463"/>
    <s v="7 Hale Court"/>
    <x v="20"/>
    <s v="NT"/>
    <s v="0832"/>
    <n v="417718149"/>
    <x v="0"/>
    <n v="4"/>
    <n v="2"/>
    <n v="2"/>
    <d v="2022-05-27T15:54:05"/>
  </r>
  <r>
    <n v="1351705"/>
    <s v="DARWIN"/>
    <s v="NT 0801"/>
    <x v="1"/>
    <n v="53"/>
    <s v=""/>
    <n v="53"/>
    <s v="NA"/>
    <s v="Renee's Realty NT - DURACK"/>
    <x v="26"/>
    <s v=""/>
    <n v="138947235"/>
    <s v="512/6 Carey Street"/>
    <x v="0"/>
    <s v="NT"/>
    <s v="0800"/>
    <n v="417718149"/>
    <x v="0"/>
    <n v="1"/>
    <n v="1"/>
    <n v="1"/>
    <d v="2022-05-27T15:54:05"/>
  </r>
  <r>
    <n v="1351706"/>
    <s v="DARWIN"/>
    <s v="NT 0801"/>
    <x v="0"/>
    <n v="204"/>
    <n v="731"/>
    <n v="731"/>
    <s v="Under offer"/>
    <s v="Elders Real Estate - Palmerston"/>
    <x v="10"/>
    <s v="UNDER CONTRACT "/>
    <n v="138945035"/>
    <s v="21 Odegaard Drive"/>
    <x v="27"/>
    <s v="NT"/>
    <s v="0832"/>
    <n v="889315000"/>
    <x v="0"/>
    <n v="3"/>
    <n v="2"/>
    <n v="4"/>
    <d v="2022-05-27T15:54:05"/>
  </r>
  <r>
    <n v="1351707"/>
    <s v="DARWIN"/>
    <s v="NT 0801"/>
    <x v="0"/>
    <n v="274"/>
    <n v="811"/>
    <n v="811"/>
    <s v="NA"/>
    <s v="Milgate Real Estate - Cullen Bay"/>
    <x v="28"/>
    <s v=""/>
    <n v="138944359"/>
    <s v="3 Prism Crt"/>
    <x v="9"/>
    <s v="NT"/>
    <s v="0830"/>
    <n v="404222219"/>
    <x v="0"/>
    <n v="3"/>
    <n v="1"/>
    <n v="2"/>
    <d v="2022-05-27T15:54:05"/>
  </r>
  <r>
    <n v="1351708"/>
    <s v="DARWIN"/>
    <s v="NT 0801"/>
    <x v="0"/>
    <s v=""/>
    <n v="630"/>
    <n v="630"/>
    <s v="NA"/>
    <s v="Home Zone NT - DARWIN"/>
    <x v="201"/>
    <s v="Offers over $679,000 considered "/>
    <n v="138942975"/>
    <s v="32 Haultain St"/>
    <x v="4"/>
    <s v="NT"/>
    <s v="0830"/>
    <n v="418895345"/>
    <x v="0"/>
    <n v="4"/>
    <n v="2"/>
    <n v="2"/>
    <d v="2022-05-27T15:54:05"/>
  </r>
  <r>
    <n v="1351709"/>
    <s v="DARWIN"/>
    <s v="NT 0801"/>
    <x v="0"/>
    <s v=""/>
    <n v="849"/>
    <n v="849"/>
    <s v="Under offer"/>
    <s v="Absolute Real Estate NT - Darwin"/>
    <x v="118"/>
    <s v="$560,000 + "/>
    <n v="138942243"/>
    <s v="16 Tolmer Street"/>
    <x v="28"/>
    <s v="NT"/>
    <s v="0812"/>
    <n v="889306600"/>
    <x v="0"/>
    <n v="3"/>
    <n v="1"/>
    <n v="4"/>
    <d v="2022-05-27T15:54:05"/>
  </r>
  <r>
    <n v="1351710"/>
    <s v="DARWIN"/>
    <s v="NT 0801"/>
    <x v="0"/>
    <n v="183"/>
    <n v="820"/>
    <n v="820"/>
    <s v="NA"/>
    <s v="Elders Real Estate - Palmerston"/>
    <x v="28"/>
    <s v=""/>
    <n v="138942211"/>
    <s v="35 Moorhen Circuit"/>
    <x v="16"/>
    <s v="NT"/>
    <s v="0832"/>
    <n v="889315000"/>
    <x v="0"/>
    <n v="3"/>
    <n v="1"/>
    <n v="4"/>
    <d v="2022-05-27T15:54:05"/>
  </r>
  <r>
    <n v="1351711"/>
    <s v="DARWIN"/>
    <s v="NT 0801"/>
    <x v="2"/>
    <s v=""/>
    <n v="181"/>
    <n v="181"/>
    <s v="NA"/>
    <s v="Elders Real Estate - Palmerston"/>
    <x v="202"/>
    <s v=""/>
    <n v="138941523"/>
    <s v="66/6 Wright Crescent"/>
    <x v="30"/>
    <s v="NT"/>
    <s v="0830"/>
    <n v="889315000"/>
    <x v="0"/>
    <n v="2"/>
    <n v="1"/>
    <n v="2"/>
    <d v="2022-05-27T15:54:05"/>
  </r>
  <r>
    <n v="1351712"/>
    <s v="DARWIN"/>
    <s v="NT 0801"/>
    <x v="0"/>
    <s v=""/>
    <s v=""/>
    <s v=""/>
    <s v="NA"/>
    <s v="Real Estate Central - DARWIN CITY"/>
    <x v="86"/>
    <s v=""/>
    <n v="138939703"/>
    <s v="40 Dwyer Circuit"/>
    <x v="10"/>
    <s v="NT"/>
    <s v="0830"/>
    <n v="889433000"/>
    <x v="0"/>
    <n v="4"/>
    <n v="2"/>
    <n v="2"/>
    <d v="2022-05-27T15:54:05"/>
  </r>
  <r>
    <n v="1351713"/>
    <s v="DARWIN"/>
    <s v="NT 0801"/>
    <x v="0"/>
    <n v="100"/>
    <n v="677"/>
    <n v="677"/>
    <s v="NA"/>
    <s v="Nick Mousellis Real Estate - Eview Group Member"/>
    <x v="140"/>
    <s v=""/>
    <n v="138937531"/>
    <s v="90 Borella Circuit"/>
    <x v="19"/>
    <s v="NT"/>
    <s v="0810"/>
    <n v="411724000"/>
    <x v="0"/>
    <n v="3"/>
    <n v="1"/>
    <n v="3"/>
    <d v="2022-05-27T15:54:05"/>
  </r>
  <r>
    <n v="1351714"/>
    <s v="DARWIN"/>
    <s v="NT 0801"/>
    <x v="6"/>
    <s v=""/>
    <s v=""/>
    <s v=""/>
    <s v="Under offer"/>
    <s v="Active Realty - NT"/>
    <x v="136"/>
    <s v="OFFERS OVER $750,000 "/>
    <n v="138937107"/>
    <s v="2/78 O'ferrals Road"/>
    <x v="36"/>
    <s v="NT"/>
    <s v="0820"/>
    <s v="08 8985 19 28"/>
    <x v="0"/>
    <n v="4"/>
    <n v="2"/>
    <n v="2"/>
    <d v="2022-05-27T15:54:05"/>
  </r>
  <r>
    <n v="1351715"/>
    <s v="DARWIN"/>
    <s v="NT 0801"/>
    <x v="4"/>
    <s v=""/>
    <n v="640"/>
    <n v="640"/>
    <s v="NA"/>
    <s v="Halikos Developments - Northcrest"/>
    <x v="203"/>
    <s v=""/>
    <n v="203276791"/>
    <s v="Lot 267, 56 Reuben Avenue, Northcrest"/>
    <x v="50"/>
    <s v="NT"/>
    <s v="0828"/>
    <n v="889835500"/>
    <x v="3"/>
    <m/>
    <m/>
    <m/>
    <d v="2022-05-27T15:54:05"/>
  </r>
  <r>
    <n v="1351716"/>
    <s v="DARWIN"/>
    <s v="NT 0801"/>
    <x v="11"/>
    <s v=""/>
    <n v="359"/>
    <n v="359"/>
    <s v="NA"/>
    <s v="Darwin Building Consultants - VIRGINIA"/>
    <x v="10"/>
    <s v="Awaiting Price Guide "/>
    <n v="138936951"/>
    <s v="1/2 Willes Road"/>
    <x v="50"/>
    <s v="NT"/>
    <s v="0828"/>
    <n v="889833943"/>
    <x v="3"/>
    <n v="0"/>
    <n v="1"/>
    <n v="8"/>
    <d v="2022-05-27T15:54:05"/>
  </r>
  <r>
    <n v="1351717"/>
    <s v="DARWIN"/>
    <s v="NT 0801"/>
    <x v="0"/>
    <s v=""/>
    <n v="812"/>
    <n v="812"/>
    <s v="Under offer"/>
    <s v="Elders Real Estate - Darwin"/>
    <x v="10"/>
    <s v="UNDER CONTRACT "/>
    <n v="138930403"/>
    <s v="27 Cubillo Street"/>
    <x v="15"/>
    <s v="NT"/>
    <s v="0810"/>
    <n v="889460500"/>
    <x v="0"/>
    <n v="4"/>
    <n v="2"/>
    <n v="4"/>
    <d v="2022-05-27T15:54:05"/>
  </r>
  <r>
    <n v="1351718"/>
    <s v="DARWIN"/>
    <s v="NT 0801"/>
    <x v="0"/>
    <n v="155"/>
    <n v="472"/>
    <n v="472"/>
    <s v="NA"/>
    <s v="Call2View Real Estate - Palmerston"/>
    <x v="10"/>
    <s v="$460k NEGOTIABLE "/>
    <n v="138928843"/>
    <s v="14 Bismarkia Court"/>
    <x v="4"/>
    <s v="NT"/>
    <s v="0830"/>
    <n v="889328858"/>
    <x v="0"/>
    <n v="4"/>
    <n v="1"/>
    <n v="2"/>
    <d v="2022-05-27T15:54:05"/>
  </r>
  <r>
    <n v="1351719"/>
    <s v="DARWIN"/>
    <s v="NT 0801"/>
    <x v="2"/>
    <n v="173"/>
    <s v=""/>
    <n v="173"/>
    <s v="NA"/>
    <s v="Sale By Home Owner - Australia"/>
    <x v="4"/>
    <s v=""/>
    <n v="138924271"/>
    <s v="88/5 Michie Court"/>
    <x v="36"/>
    <s v="NT"/>
    <s v="0820"/>
    <n v="1300609392"/>
    <x v="3"/>
    <n v="3"/>
    <n v="2"/>
    <n v="2"/>
    <d v="2022-05-27T15:54:05"/>
  </r>
  <r>
    <n v="1351720"/>
    <s v="DARWIN"/>
    <s v="NT 0801"/>
    <x v="0"/>
    <n v="186"/>
    <n v="428"/>
    <n v="428"/>
    <s v="NA"/>
    <s v="No Agent Property - BRIGHTON EAST"/>
    <x v="72"/>
    <s v="Offers Over $550,000 "/>
    <n v="138923095"/>
    <s v="4 Yale Parade"/>
    <x v="4"/>
    <s v="NT"/>
    <s v="0830"/>
    <n v="1300850855"/>
    <x v="3"/>
    <n v="3"/>
    <n v="2"/>
    <n v="2"/>
    <d v="2022-05-27T15:54:05"/>
  </r>
  <r>
    <n v="1351721"/>
    <s v="DARWIN"/>
    <s v="NT 0801"/>
    <x v="0"/>
    <n v="270"/>
    <n v="749"/>
    <n v="749"/>
    <s v="Under offer"/>
    <s v="Sale By Home Owner - Australia"/>
    <x v="43"/>
    <s v=""/>
    <n v="138918983"/>
    <s v="6 Scanlan Court"/>
    <x v="32"/>
    <s v="NT"/>
    <s v="0830"/>
    <n v="1300609392"/>
    <x v="3"/>
    <n v="4"/>
    <n v="2"/>
    <n v="2"/>
    <d v="2022-05-27T15:54:05"/>
  </r>
  <r>
    <n v="1351722"/>
    <s v="DARWIN"/>
    <s v="NT 0801"/>
    <x v="2"/>
    <s v=""/>
    <n v="74"/>
    <n v="74"/>
    <s v="NA"/>
    <s v="Property Now - MOOLOOLABA"/>
    <x v="43"/>
    <s v=""/>
    <n v="138918695"/>
    <s v="19 KITCHENER DRIVE"/>
    <x v="0"/>
    <s v="NT"/>
    <s v="0800"/>
    <n v="1300815051"/>
    <x v="3"/>
    <n v="1"/>
    <n v="1"/>
    <n v="1"/>
    <d v="2022-05-27T15:54:05"/>
  </r>
  <r>
    <n v="1351723"/>
    <s v="DARWIN"/>
    <s v="NT 0801"/>
    <x v="1"/>
    <n v="138"/>
    <s v=""/>
    <n v="138"/>
    <s v="NA"/>
    <s v="Raine &amp; Horne - Darwin"/>
    <x v="44"/>
    <s v="Offers Over $375,000 "/>
    <n v="138917719"/>
    <s v="21/24 Harvey Street"/>
    <x v="0"/>
    <s v="NT"/>
    <s v="0800"/>
    <n v="889418941"/>
    <x v="0"/>
    <n v="2"/>
    <n v="2"/>
    <n v="2"/>
    <d v="2022-05-27T15:54:05"/>
  </r>
  <r>
    <n v="1351724"/>
    <s v="DARWIN"/>
    <s v="NT 0801"/>
    <x v="1"/>
    <s v=""/>
    <s v=""/>
    <s v=""/>
    <s v="NA"/>
    <s v="Real Estate NT by George Pikos - FANNIE BAY"/>
    <x v="147"/>
    <s v=""/>
    <n v="138911611"/>
    <s v="17/82 Nightcliff Rd"/>
    <x v="8"/>
    <s v="NT"/>
    <s v="0810"/>
    <n v="889419959"/>
    <x v="2"/>
    <n v="2"/>
    <n v="2"/>
    <n v="2"/>
    <d v="2022-05-27T15:54:05"/>
  </r>
  <r>
    <n v="1351725"/>
    <s v="DARWIN"/>
    <s v="NT 0801"/>
    <x v="0"/>
    <s v=""/>
    <s v="1,020"/>
    <s v="1,020"/>
    <s v="NA"/>
    <s v="Core Realty NT - RAPID CREEK"/>
    <x v="153"/>
    <s v="$545,000 ( over 1000sqm of land) "/>
    <n v="138907247"/>
    <s v="14 Newell Crescent"/>
    <x v="19"/>
    <s v="NT"/>
    <s v="0810"/>
    <n v="450473710"/>
    <x v="0"/>
    <n v="3"/>
    <n v="1"/>
    <n v="2"/>
    <d v="2022-05-27T15:54:05"/>
  </r>
  <r>
    <n v="1351726"/>
    <s v="DARWIN"/>
    <s v="NT 0801"/>
    <x v="6"/>
    <s v=""/>
    <n v="483"/>
    <n v="483"/>
    <s v="NA"/>
    <s v="North Property NT - STUART PARK"/>
    <x v="100"/>
    <s v=""/>
    <n v="138906439"/>
    <s v="B1/9 Fairway Drive"/>
    <x v="10"/>
    <s v="NT"/>
    <s v="0830"/>
    <n v="889811088"/>
    <x v="2"/>
    <n v="3"/>
    <n v="1"/>
    <n v="2"/>
    <d v="2022-05-27T15:54:05"/>
  </r>
  <r>
    <n v="1351727"/>
    <s v="DARWIN"/>
    <s v="NT 0801"/>
    <x v="0"/>
    <s v=""/>
    <s v="8,093.71"/>
    <s v="8,093.71"/>
    <s v="NA"/>
    <s v="Elders Real Estate - Darwin"/>
    <x v="204"/>
    <s v="PRICE GUIDE $1,090,000 "/>
    <n v="138906399"/>
    <s v="24 Whistler Court"/>
    <x v="40"/>
    <s v="NT"/>
    <s v="0835"/>
    <n v="889460500"/>
    <x v="0"/>
    <n v="5"/>
    <n v="4"/>
    <n v="5"/>
    <d v="2022-05-27T15:54:05"/>
  </r>
  <r>
    <n v="1351728"/>
    <s v="DARWIN"/>
    <s v="NT 0801"/>
    <x v="0"/>
    <s v=""/>
    <s v=""/>
    <s v=""/>
    <s v="NA"/>
    <s v="Real Estate Central - DARWIN CITY"/>
    <x v="72"/>
    <s v=""/>
    <n v="138902823"/>
    <s v="54 Rocklands Drive"/>
    <x v="33"/>
    <s v="NT"/>
    <s v="0810"/>
    <n v="889433000"/>
    <x v="0"/>
    <n v="4"/>
    <n v="1"/>
    <n v="3"/>
    <d v="2022-05-27T15:54:05"/>
  </r>
  <r>
    <n v="1351729"/>
    <s v="DARWIN"/>
    <s v="NT 0801"/>
    <x v="0"/>
    <n v="141"/>
    <n v="712"/>
    <n v="712"/>
    <s v="NA"/>
    <s v="Raine &amp; Horne - Darwin"/>
    <x v="104"/>
    <s v=""/>
    <n v="138901835"/>
    <s v="1 Behm Court"/>
    <x v="16"/>
    <s v="NT"/>
    <s v="0832"/>
    <n v="889418941"/>
    <x v="0"/>
    <n v="3"/>
    <n v="2"/>
    <n v="2"/>
    <d v="2022-05-27T15:54:05"/>
  </r>
  <r>
    <n v="1351730"/>
    <s v="DARWIN"/>
    <s v="NT 0801"/>
    <x v="1"/>
    <s v=""/>
    <s v=""/>
    <s v=""/>
    <s v="NA"/>
    <s v="North Property NT - STUART PARK"/>
    <x v="45"/>
    <s v=""/>
    <n v="138898599"/>
    <s v="803/24 Litchfield Street"/>
    <x v="0"/>
    <s v="NT"/>
    <s v="0800"/>
    <n v="889811088"/>
    <x v="2"/>
    <n v="2"/>
    <n v="2"/>
    <n v="1"/>
    <d v="2022-05-27T15:54:05"/>
  </r>
  <r>
    <n v="1351731"/>
    <s v="DARWIN"/>
    <s v="NT 0801"/>
    <x v="0"/>
    <n v="247"/>
    <s v="1,160"/>
    <s v="1,160"/>
    <s v="NA"/>
    <s v="Elders Real Estate - Palmerston"/>
    <x v="13"/>
    <s v=""/>
    <n v="138898187"/>
    <s v="17 O'Brien Court"/>
    <x v="10"/>
    <s v="NT"/>
    <s v="0830"/>
    <n v="889315000"/>
    <x v="0"/>
    <n v="4"/>
    <n v="2"/>
    <n v="2"/>
    <d v="2022-05-27T15:54:05"/>
  </r>
  <r>
    <n v="1351732"/>
    <s v="DARWIN"/>
    <s v="NT 0801"/>
    <x v="0"/>
    <s v=""/>
    <s v=""/>
    <s v=""/>
    <s v="NA"/>
    <s v="Call2View Real Estate - Palmerston"/>
    <x v="45"/>
    <s v=""/>
    <n v="138897943"/>
    <s v="56 Rosebery Drive"/>
    <x v="27"/>
    <s v="NT"/>
    <s v="0832"/>
    <n v="889328858"/>
    <x v="0"/>
    <n v="3"/>
    <n v="2"/>
    <n v="2"/>
    <d v="2022-05-27T15:54:05"/>
  </r>
  <r>
    <n v="1351733"/>
    <s v="DARWIN"/>
    <s v="NT 0801"/>
    <x v="1"/>
    <s v=""/>
    <n v="178"/>
    <s v=""/>
    <s v="NA"/>
    <s v="Ray White Bayside - FANNIE BAY"/>
    <x v="72"/>
    <s v=""/>
    <n v="138897243"/>
    <s v="12/7 Warrego Court"/>
    <x v="39"/>
    <s v="NT"/>
    <s v="0820"/>
    <n v="889867131"/>
    <x v="3"/>
    <n v="3"/>
    <n v="2"/>
    <n v="2"/>
    <d v="2022-05-27T15:54:05"/>
  </r>
  <r>
    <n v="1351734"/>
    <s v="DARWIN"/>
    <s v="NT 0801"/>
    <x v="6"/>
    <s v=""/>
    <s v=""/>
    <s v=""/>
    <s v="Under offer"/>
    <s v="Real Estate Central - DARWIN CITY"/>
    <x v="10"/>
    <s v="UNDER CONTRACT "/>
    <n v="138895319"/>
    <s v="6/18 Annear Court"/>
    <x v="2"/>
    <s v="NT"/>
    <s v="0820"/>
    <n v="889433000"/>
    <x v="0"/>
    <n v="3"/>
    <n v="3"/>
    <n v="2"/>
    <d v="2022-05-27T15:54:05"/>
  </r>
  <r>
    <n v="1351735"/>
    <s v="DARWIN"/>
    <s v="NT 0801"/>
    <x v="2"/>
    <s v=""/>
    <n v="220"/>
    <n v="220"/>
    <s v="Under offer"/>
    <s v="Elders Real Estate - Darwin"/>
    <x v="113"/>
    <s v="OFFERS OVER $700,000 "/>
    <n v="138890903"/>
    <s v="315/71C Progress Drive"/>
    <x v="7"/>
    <s v="NT"/>
    <s v="0810"/>
    <n v="889460500"/>
    <x v="0"/>
    <n v="3"/>
    <n v="2"/>
    <n v="2"/>
    <d v="2022-05-27T15:54:05"/>
  </r>
  <r>
    <n v="1351736"/>
    <s v="DARWIN"/>
    <s v="NT 0801"/>
    <x v="8"/>
    <s v=""/>
    <n v="368"/>
    <n v="368"/>
    <s v="Under offer"/>
    <s v="For Sale By Owner                                                                                   "/>
    <x v="164"/>
    <s v=""/>
    <n v="138890231"/>
    <s v="1/16 Gakkingga Street"/>
    <x v="3"/>
    <s v="NT"/>
    <s v="0810"/>
    <n v="1300114970"/>
    <x v="3"/>
    <n v="3"/>
    <n v="2"/>
    <n v="2"/>
    <d v="2022-05-27T15:54:05"/>
  </r>
  <r>
    <n v="1351737"/>
    <s v="DARWIN"/>
    <s v="NT 0801"/>
    <x v="0"/>
    <s v=""/>
    <n v="868"/>
    <n v="868"/>
    <s v="NA"/>
    <s v="Home Zone NT - DARWIN"/>
    <x v="37"/>
    <s v=""/>
    <n v="138888415"/>
    <s v="21 Driver Ave"/>
    <x v="10"/>
    <s v="NT"/>
    <s v="0830"/>
    <n v="418895345"/>
    <x v="2"/>
    <n v="4"/>
    <n v="1"/>
    <n v="4"/>
    <d v="2022-05-27T15:54:05"/>
  </r>
  <r>
    <n v="1351738"/>
    <s v="DARWIN"/>
    <s v="NT 0801"/>
    <x v="0"/>
    <s v=""/>
    <n v="815"/>
    <n v="815"/>
    <s v="Under offer"/>
    <s v="United Realty NT - Parap"/>
    <x v="23"/>
    <s v=""/>
    <n v="138887879"/>
    <s v="84 James Cct"/>
    <x v="9"/>
    <s v="NT"/>
    <s v="0830"/>
    <n v="889812666"/>
    <x v="2"/>
    <n v="4"/>
    <n v="2"/>
    <n v="3"/>
    <d v="2022-05-27T15:54:05"/>
  </r>
  <r>
    <n v="1351739"/>
    <s v="DARWIN"/>
    <s v="NT 0801"/>
    <x v="0"/>
    <s v=""/>
    <n v="2"/>
    <n v="2"/>
    <s v="Under offer"/>
    <s v="No Agent Property - BRIGHTON EAST"/>
    <x v="10"/>
    <s v="Under Offer "/>
    <n v="138886863"/>
    <s v="15 Carambola Road"/>
    <x v="29"/>
    <s v="NT"/>
    <s v="0834"/>
    <n v="1300850855"/>
    <x v="3"/>
    <n v="4"/>
    <n v="3"/>
    <n v="2"/>
    <d v="2022-05-27T15:54:05"/>
  </r>
  <r>
    <n v="1351740"/>
    <s v="DARWIN"/>
    <s v="NT 0801"/>
    <x v="0"/>
    <s v=""/>
    <n v="726"/>
    <n v="726"/>
    <s v="NA"/>
    <s v="All About Real Estate NT - DARWIN CITY"/>
    <x v="164"/>
    <s v="Offers Over $620,000 Considered "/>
    <n v="138884635"/>
    <s v="1 Freshwater Road"/>
    <x v="19"/>
    <s v="NT"/>
    <s v="0810"/>
    <n v="438404848"/>
    <x v="0"/>
    <n v="4"/>
    <n v="2"/>
    <n v="2"/>
    <d v="2022-05-27T15:54:05"/>
  </r>
  <r>
    <n v="1351741"/>
    <s v="DARWIN"/>
    <s v="NT 0801"/>
    <x v="2"/>
    <s v=""/>
    <n v="118"/>
    <n v="118"/>
    <s v="NA"/>
    <s v="Elders Real Estate - Darwin"/>
    <x v="193"/>
    <s v="PRICE GUIDE $390,000 "/>
    <n v="138884235"/>
    <s v="23/73 Progress Drive"/>
    <x v="7"/>
    <s v="NT"/>
    <s v="0810"/>
    <n v="889460500"/>
    <x v="0"/>
    <n v="2"/>
    <n v="1"/>
    <n v="1"/>
    <d v="2022-05-27T15:54:05"/>
  </r>
  <r>
    <n v="1351742"/>
    <s v="DARWIN"/>
    <s v="NT 0801"/>
    <x v="0"/>
    <n v="205"/>
    <n v="637"/>
    <n v="637"/>
    <s v="Under offer"/>
    <s v="Approved Real Estate (NT) - PALMERSTON CITY"/>
    <x v="164"/>
    <s v=""/>
    <n v="138883855"/>
    <s v="3 Redwood Street"/>
    <x v="43"/>
    <s v="NT"/>
    <s v="0832"/>
    <n v="889312005"/>
    <x v="3"/>
    <n v="4"/>
    <n v="2"/>
    <n v="2"/>
    <d v="2022-05-27T15:54:05"/>
  </r>
  <r>
    <n v="1351743"/>
    <s v="DARWIN"/>
    <s v="NT 0801"/>
    <x v="2"/>
    <s v=""/>
    <s v=""/>
    <s v=""/>
    <s v="NA"/>
    <s v="Habitat Real Estate - THE GARDENS"/>
    <x v="1"/>
    <s v="Overs over $320,000 "/>
    <n v="138882863"/>
    <s v="3/8 Philip Street"/>
    <x v="12"/>
    <s v="NT"/>
    <s v="0820"/>
    <n v="889810080"/>
    <x v="2"/>
    <n v="2"/>
    <n v="1"/>
    <n v="2"/>
    <d v="2022-05-27T15:54:05"/>
  </r>
  <r>
    <n v="1351744"/>
    <s v="DARWIN"/>
    <s v="NT 0801"/>
    <x v="2"/>
    <s v=""/>
    <n v="52"/>
    <n v="52"/>
    <s v="NA"/>
    <s v="Elders Real Estate - Darwin"/>
    <x v="46"/>
    <s v="OFFERS OVER $195,000 "/>
    <n v="138882163"/>
    <s v="38/117 Smith Street"/>
    <x v="0"/>
    <s v="NT"/>
    <s v="0800"/>
    <n v="889460500"/>
    <x v="0"/>
    <n v="1"/>
    <n v="1"/>
    <n v="1"/>
    <d v="2022-05-27T15:54:05"/>
  </r>
  <r>
    <n v="1351745"/>
    <s v="DARWIN"/>
    <s v="NT 0801"/>
    <x v="0"/>
    <n v="194"/>
    <s v="1,060"/>
    <s v="1,060"/>
    <s v="NA"/>
    <s v="Elders Real Estate - Palmerston"/>
    <x v="0"/>
    <s v=""/>
    <n v="138881851"/>
    <s v="44 Cuthbertson Crescent"/>
    <x v="21"/>
    <s v="NT"/>
    <s v="0830"/>
    <n v="889315000"/>
    <x v="0"/>
    <n v="3"/>
    <n v="1"/>
    <n v="2"/>
    <d v="2022-05-27T15:54:05"/>
  </r>
  <r>
    <n v="1351746"/>
    <s v="DARWIN"/>
    <s v="NT 0801"/>
    <x v="6"/>
    <n v="251"/>
    <n v="357"/>
    <n v="251"/>
    <s v="NA"/>
    <s v="Elders Real Estate - Palmerston"/>
    <x v="107"/>
    <s v=""/>
    <n v="138878759"/>
    <s v="3/8 Gardens Road"/>
    <x v="46"/>
    <s v="NT"/>
    <s v="0820"/>
    <n v="889315000"/>
    <x v="0"/>
    <n v="4"/>
    <n v="3"/>
    <n v="3"/>
    <d v="2022-05-27T15:54:05"/>
  </r>
  <r>
    <n v="1351747"/>
    <s v="DARWIN"/>
    <s v="NT 0801"/>
    <x v="1"/>
    <s v=""/>
    <n v="101"/>
    <s v=""/>
    <s v="NA"/>
    <s v="LJ Hooker Darwin -   "/>
    <x v="47"/>
    <s v=""/>
    <n v="138876263"/>
    <s v="708/102 Esplanade"/>
    <x v="0"/>
    <s v="NT"/>
    <s v="0800"/>
    <n v="889240900"/>
    <x v="0"/>
    <n v="2"/>
    <n v="2"/>
    <n v="2"/>
    <d v="2022-05-27T15:54:05"/>
  </r>
  <r>
    <n v="1351748"/>
    <s v="DARWIN"/>
    <s v="NT 0801"/>
    <x v="0"/>
    <n v="253"/>
    <n v="631"/>
    <n v="631"/>
    <s v="NA"/>
    <s v="K G Young &amp; Associates Pty Ltd - Darwin"/>
    <x v="205"/>
    <s v="PRICED TO SELL $719,000 "/>
    <n v="138872939"/>
    <m/>
    <x v="3"/>
    <s v="NT"/>
    <s v="0810"/>
    <s v="08 89 432 432"/>
    <x v="2"/>
    <n v="4"/>
    <n v="2"/>
    <n v="2"/>
    <d v="2022-05-27T15:54:05"/>
  </r>
  <r>
    <n v="1351749"/>
    <s v="DARWIN"/>
    <s v="NT 0801"/>
    <x v="0"/>
    <n v="155"/>
    <n v="330"/>
    <n v="330"/>
    <s v="NA"/>
    <s v="Red Earth Property"/>
    <x v="62"/>
    <s v=""/>
    <n v="138871975"/>
    <s v="6 Maximilia Court"/>
    <x v="4"/>
    <s v="NT"/>
    <s v="0830"/>
    <n v="422315897"/>
    <x v="2"/>
    <n v="3"/>
    <n v="1"/>
    <n v="2"/>
    <d v="2022-05-27T15:54:05"/>
  </r>
  <r>
    <n v="1351750"/>
    <s v="DARWIN"/>
    <s v="NT 0801"/>
    <x v="2"/>
    <n v="48"/>
    <s v=""/>
    <n v="48"/>
    <s v="NA"/>
    <s v="LJ Hooker Darwin -   "/>
    <x v="206"/>
    <s v=""/>
    <n v="138871491"/>
    <s v="27/91 Aralia Street"/>
    <x v="8"/>
    <s v="NT"/>
    <s v="0810"/>
    <n v="889240900"/>
    <x v="0"/>
    <n v="1"/>
    <n v="1"/>
    <n v="1"/>
    <d v="2022-05-27T15:54:05"/>
  </r>
  <r>
    <n v="1351751"/>
    <s v="DARWIN"/>
    <s v="NT 0801"/>
    <x v="0"/>
    <n v="199"/>
    <n v="849"/>
    <n v="849"/>
    <s v="NA"/>
    <s v="Elders Real Estate - Palmerston"/>
    <x v="104"/>
    <s v=""/>
    <n v="138868435"/>
    <s v="4 Bedwell Court"/>
    <x v="30"/>
    <s v="NT"/>
    <s v="0830"/>
    <n v="889315000"/>
    <x v="0"/>
    <n v="3"/>
    <n v="1"/>
    <n v="1"/>
    <d v="2022-05-27T15:54:05"/>
  </r>
  <r>
    <n v="1351752"/>
    <s v="DARWIN"/>
    <s v="NT 0801"/>
    <x v="0"/>
    <s v=""/>
    <n v="794"/>
    <n v="794"/>
    <s v="NA"/>
    <s v="Call2View Real Estate - Palmerston"/>
    <x v="207"/>
    <s v=""/>
    <n v="138866463"/>
    <s v="44 Copeland Crescent"/>
    <x v="53"/>
    <s v="NT"/>
    <s v="0810"/>
    <n v="889328858"/>
    <x v="0"/>
    <n v="4"/>
    <n v="2"/>
    <n v="6"/>
    <d v="2022-05-27T15:54:05"/>
  </r>
  <r>
    <n v="1351753"/>
    <s v="DARWIN"/>
    <s v="NT 0801"/>
    <x v="1"/>
    <s v=""/>
    <s v=""/>
    <s v=""/>
    <s v="NA"/>
    <s v="Ausway Group"/>
    <x v="48"/>
    <s v=""/>
    <n v="138865099"/>
    <s v="1004/3  Gardiner street"/>
    <x v="0"/>
    <s v="NT"/>
    <s v="0800"/>
    <n v="451125286"/>
    <x v="2"/>
    <n v="2"/>
    <n v="2"/>
    <n v="2"/>
    <d v="2022-05-27T15:54:05"/>
  </r>
  <r>
    <n v="1351754"/>
    <s v="DARWIN"/>
    <s v="NT 0801"/>
    <x v="0"/>
    <s v=""/>
    <s v=""/>
    <s v=""/>
    <s v="NA"/>
    <s v="buymyplace"/>
    <x v="147"/>
    <s v=""/>
    <n v="138864767"/>
    <m/>
    <x v="9"/>
    <s v="NT"/>
    <s v="0830"/>
    <n v="1300289697"/>
    <x v="3"/>
    <n v="3"/>
    <n v="1"/>
    <n v="2"/>
    <d v="2022-05-27T15:54:05"/>
  </r>
  <r>
    <n v="1351755"/>
    <s v="DARWIN"/>
    <s v="NT 0801"/>
    <x v="1"/>
    <s v=""/>
    <s v=""/>
    <s v=""/>
    <s v="NA"/>
    <s v="No Agent Property - BRIGHTON EAST"/>
    <x v="49"/>
    <s v="$539,000 negotiable "/>
    <n v="138863175"/>
    <s v="1411/33 Woods Street"/>
    <x v="0"/>
    <s v="NT"/>
    <s v="0800"/>
    <n v="1300850855"/>
    <x v="3"/>
    <n v="2"/>
    <n v="2"/>
    <n v="1"/>
    <d v="2022-05-27T15:54:05"/>
  </r>
  <r>
    <n v="1351756"/>
    <s v="DARWIN"/>
    <s v="NT 0801"/>
    <x v="0"/>
    <n v="130"/>
    <n v="737"/>
    <n v="737"/>
    <s v="NA"/>
    <s v="Elders Real Estate - Palmerston"/>
    <x v="208"/>
    <s v=""/>
    <n v="117230191"/>
    <s v="12 Behm Court"/>
    <x v="16"/>
    <s v="NT"/>
    <s v="0832"/>
    <n v="889315000"/>
    <x v="0"/>
    <n v="3"/>
    <n v="1"/>
    <n v="1"/>
    <d v="2022-05-27T15:54:05"/>
  </r>
  <r>
    <n v="1351757"/>
    <s v="DARWIN"/>
    <s v="NT 0801"/>
    <x v="2"/>
    <n v="100"/>
    <s v=""/>
    <n v="100"/>
    <s v="NA"/>
    <s v="Sale By Home Owner - Australia"/>
    <x v="54"/>
    <s v=""/>
    <n v="138862459"/>
    <s v="13/139 Smith Street"/>
    <x v="39"/>
    <s v="NT"/>
    <s v="0820"/>
    <n v="1300609392"/>
    <x v="3"/>
    <n v="2"/>
    <n v="1"/>
    <n v="1"/>
    <d v="2022-05-27T15:54:05"/>
  </r>
  <r>
    <n v="1351758"/>
    <s v="DARWIN"/>
    <s v="NT 0801"/>
    <x v="0"/>
    <n v="283"/>
    <n v="640"/>
    <n v="640"/>
    <s v="NA"/>
    <s v="No Agent Property - BRIGHTON EAST"/>
    <x v="30"/>
    <s v=""/>
    <n v="138862107"/>
    <s v="6 Clarke St"/>
    <x v="14"/>
    <s v="NT"/>
    <s v="0832"/>
    <n v="1300850855"/>
    <x v="3"/>
    <n v="4"/>
    <n v="2"/>
    <n v="3"/>
    <d v="2022-05-27T15:54:05"/>
  </r>
  <r>
    <n v="1351759"/>
    <s v="DARWIN"/>
    <s v="NT 0801"/>
    <x v="4"/>
    <s v=""/>
    <n v="660"/>
    <n v="660"/>
    <s v="NA"/>
    <s v="Sale By Home Owner - Australia"/>
    <x v="57"/>
    <s v="offers above $510,000 "/>
    <n v="203270839"/>
    <s v="59 Ruddick Circuit"/>
    <x v="2"/>
    <s v="NT"/>
    <s v="0820"/>
    <n v="1300609392"/>
    <x v="3"/>
    <m/>
    <m/>
    <m/>
    <d v="2022-05-27T15:54:05"/>
  </r>
  <r>
    <n v="1351760"/>
    <s v="DARWIN"/>
    <s v="NT 0801"/>
    <x v="1"/>
    <s v=""/>
    <s v=""/>
    <s v=""/>
    <s v="NA"/>
    <s v="Piening Property Sales - COOLALINGA"/>
    <x v="50"/>
    <s v=""/>
    <n v="138861435"/>
    <s v="106/21 Cavenagh Street"/>
    <x v="0"/>
    <s v="NT"/>
    <s v="0800"/>
    <n v="429826650"/>
    <x v="2"/>
    <n v="1"/>
    <n v="1"/>
    <n v="0"/>
    <d v="2022-05-27T15:54:05"/>
  </r>
  <r>
    <n v="1351761"/>
    <s v="DARWIN"/>
    <s v="NT 0801"/>
    <x v="0"/>
    <n v="186.3"/>
    <n v="378"/>
    <n v="378"/>
    <s v="NA"/>
    <s v="Kassiou Constructions - HOWARD SPRINGS"/>
    <x v="30"/>
    <s v=""/>
    <n v="138860803"/>
    <s v="154 Reuben Street"/>
    <x v="50"/>
    <s v="NT"/>
    <s v="0828"/>
    <n v="889834326"/>
    <x v="3"/>
    <n v="3"/>
    <n v="2"/>
    <n v="2"/>
    <d v="2022-05-27T15:54:05"/>
  </r>
  <r>
    <n v="1351762"/>
    <s v="DARWIN"/>
    <s v="NT 0801"/>
    <x v="0"/>
    <s v=""/>
    <n v="920"/>
    <n v="920"/>
    <s v="NA"/>
    <s v="Professionals - DARWIN CITY"/>
    <x v="45"/>
    <s v=""/>
    <n v="138860015"/>
    <s v="2 Dwyer Circuit"/>
    <x v="10"/>
    <s v="NT"/>
    <s v="0830"/>
    <n v="889418289"/>
    <x v="2"/>
    <n v="5"/>
    <n v="3"/>
    <n v="2"/>
    <d v="2022-05-27T15:54:05"/>
  </r>
  <r>
    <n v="1351763"/>
    <s v="DARWIN"/>
    <s v="NT 0801"/>
    <x v="0"/>
    <s v=""/>
    <s v=""/>
    <s v=""/>
    <s v="Under offer"/>
    <s v="Professionals - DARWIN CITY"/>
    <x v="40"/>
    <s v="Open to Offers around $499,000 "/>
    <n v="138859491"/>
    <s v="32 VERNIER CIRCUIT"/>
    <x v="9"/>
    <s v="NT"/>
    <s v="0830"/>
    <n v="889418289"/>
    <x v="2"/>
    <n v="3"/>
    <n v="2"/>
    <n v="3"/>
    <d v="2022-05-27T15:54:05"/>
  </r>
  <r>
    <n v="1351764"/>
    <s v="DARWIN"/>
    <s v="NT 0801"/>
    <x v="0"/>
    <s v=""/>
    <s v=""/>
    <s v=""/>
    <s v="Under offer"/>
    <s v="Absolute Real Estate NT - Darwin"/>
    <x v="141"/>
    <s v="$650,000 + "/>
    <n v="138857291"/>
    <s v="55 Wood Crescent"/>
    <x v="27"/>
    <s v="NT"/>
    <s v="0832"/>
    <n v="889306600"/>
    <x v="2"/>
    <n v="4"/>
    <n v="2"/>
    <n v="2"/>
    <d v="2022-05-27T15:54:05"/>
  </r>
  <r>
    <n v="1351765"/>
    <s v="DARWIN"/>
    <s v="NT 0801"/>
    <x v="0"/>
    <s v=""/>
    <n v="800"/>
    <n v="800"/>
    <s v="NA"/>
    <s v="Elders Real Estate - Darwin"/>
    <x v="10"/>
    <s v="FASTRAK "/>
    <n v="138855279"/>
    <s v="60 Wanguri Terrace"/>
    <x v="15"/>
    <s v="NT"/>
    <s v="0810"/>
    <n v="889460500"/>
    <x v="0"/>
    <n v="3"/>
    <n v="1"/>
    <n v="2"/>
    <d v="2022-05-27T15:54:05"/>
  </r>
  <r>
    <n v="1351766"/>
    <s v="DARWIN"/>
    <s v="NT 0801"/>
    <x v="4"/>
    <s v=""/>
    <s v="1,140"/>
    <s v="1,140"/>
    <s v="NA"/>
    <s v="Real Estate NT by George Pikos - FANNIE BAY"/>
    <x v="56"/>
    <s v=""/>
    <n v="203269747"/>
    <s v="5 Davies Crt"/>
    <x v="43"/>
    <s v="NT"/>
    <s v="0832"/>
    <n v="889419959"/>
    <x v="0"/>
    <m/>
    <m/>
    <m/>
    <d v="2022-05-27T15:54:05"/>
  </r>
  <r>
    <n v="1351767"/>
    <s v="DARWIN"/>
    <s v="NT 0801"/>
    <x v="2"/>
    <s v=""/>
    <s v=""/>
    <s v=""/>
    <s v="Under offer"/>
    <s v="Real Estate Central - DARWIN CITY"/>
    <x v="10"/>
    <s v="UNDER CONTRACT "/>
    <n v="138850455"/>
    <s v="13/1 Guider Court"/>
    <x v="43"/>
    <s v="NT"/>
    <s v="0832"/>
    <n v="889433000"/>
    <x v="0"/>
    <n v="3"/>
    <n v="2"/>
    <n v="2"/>
    <d v="2022-05-27T15:54:05"/>
  </r>
  <r>
    <n v="1351768"/>
    <s v="DARWIN"/>
    <s v="NT 0801"/>
    <x v="0"/>
    <s v=""/>
    <n v="669"/>
    <n v="669"/>
    <s v="NA"/>
    <s v="Property Shop - Darwin"/>
    <x v="185"/>
    <s v=""/>
    <n v="138846515"/>
    <s v="69 Sergison Circuit"/>
    <x v="8"/>
    <s v="NT"/>
    <s v="0810"/>
    <n v="889815000"/>
    <x v="2"/>
    <n v="3"/>
    <n v="1"/>
    <n v="3"/>
    <d v="2022-05-27T15:54:05"/>
  </r>
  <r>
    <n v="1351769"/>
    <s v="DARWIN"/>
    <s v="NT 0801"/>
    <x v="2"/>
    <s v=""/>
    <s v=""/>
    <s v=""/>
    <s v="NA"/>
    <s v="Real Estate NT by George Pikos - FANNIE BAY"/>
    <x v="41"/>
    <s v=""/>
    <n v="138844639"/>
    <s v="9/29 Gardens Hill Cres"/>
    <x v="46"/>
    <s v="NT"/>
    <s v="0820"/>
    <n v="889419959"/>
    <x v="2"/>
    <n v="2"/>
    <n v="1"/>
    <n v="1"/>
    <d v="2022-05-27T15:54:05"/>
  </r>
  <r>
    <n v="1351770"/>
    <s v="DARWIN"/>
    <s v="NT 0801"/>
    <x v="6"/>
    <s v=""/>
    <s v=""/>
    <s v=""/>
    <s v="Under offer"/>
    <s v="Pacific Property Darwin"/>
    <x v="10"/>
    <s v="UNDER CONTRACT... MORE PROPERTIES WANTED "/>
    <n v="138840171"/>
    <s v="4/4 Gotham Street"/>
    <x v="1"/>
    <s v="NT"/>
    <s v="0812"/>
    <n v="433038633"/>
    <x v="0"/>
    <n v="3"/>
    <n v="2"/>
    <n v="2"/>
    <d v="2022-05-27T15:54:05"/>
  </r>
  <r>
    <n v="1351771"/>
    <s v="DARWIN"/>
    <s v="NT 0801"/>
    <x v="0"/>
    <s v=""/>
    <s v=""/>
    <s v=""/>
    <s v="NA"/>
    <s v="Property Shop - Darwin"/>
    <x v="33"/>
    <s v=""/>
    <n v="138839803"/>
    <s v="3 McInnis Circuit"/>
    <x v="10"/>
    <s v="NT"/>
    <s v="0830"/>
    <n v="889815000"/>
    <x v="2"/>
    <n v="4"/>
    <n v="2"/>
    <n v="2"/>
    <d v="2022-05-27T15:54:05"/>
  </r>
  <r>
    <n v="1351772"/>
    <s v="DARWIN"/>
    <s v="NT 0801"/>
    <x v="1"/>
    <n v="198"/>
    <s v=""/>
    <n v="198"/>
    <s v="Under offer"/>
    <s v="Raine &amp; Horne - Darwin"/>
    <x v="10"/>
    <s v="UNDER CONTRACT "/>
    <n v="138830959"/>
    <s v="36/96 Woods Street"/>
    <x v="0"/>
    <s v="NT"/>
    <s v="0800"/>
    <n v="889418941"/>
    <x v="0"/>
    <n v="3"/>
    <n v="2"/>
    <n v="2"/>
    <d v="2022-05-27T15:54:05"/>
  </r>
  <r>
    <n v="1351773"/>
    <s v="DARWIN"/>
    <s v="NT 0801"/>
    <x v="4"/>
    <s v=""/>
    <s v=""/>
    <s v=""/>
    <s v="Under offer"/>
    <s v="Real Estate NT by George Pikos - FANNIE BAY"/>
    <x v="67"/>
    <s v="Offers over $380,000 "/>
    <n v="203267739"/>
    <s v="2 Ruddick Cct"/>
    <x v="2"/>
    <s v="NT"/>
    <s v="0820"/>
    <n v="889419959"/>
    <x v="0"/>
    <m/>
    <m/>
    <m/>
    <d v="2022-05-27T15:54:05"/>
  </r>
  <r>
    <n v="1351774"/>
    <s v="DARWIN"/>
    <s v="NT 0801"/>
    <x v="6"/>
    <s v=""/>
    <s v=""/>
    <s v=""/>
    <s v="NA"/>
    <s v="Approved Real Estate (NT) - PALMERSTON CITY"/>
    <x v="26"/>
    <s v=""/>
    <n v="138828039"/>
    <s v="1/3 Tabletop Place"/>
    <x v="35"/>
    <s v="NT"/>
    <s v="0812"/>
    <n v="889312005"/>
    <x v="3"/>
    <n v="2"/>
    <n v="1"/>
    <n v="2"/>
    <d v="2022-05-27T15:54:05"/>
  </r>
  <r>
    <n v="1351775"/>
    <s v="DARWIN"/>
    <s v="NT 0801"/>
    <x v="0"/>
    <s v=""/>
    <n v="508"/>
    <n v="508"/>
    <s v="Under offer"/>
    <s v="Absolute Real Estate NT - Darwin"/>
    <x v="150"/>
    <s v="$635,000 + "/>
    <n v="138826979"/>
    <s v="6 Spillett Street"/>
    <x v="4"/>
    <s v="NT"/>
    <s v="0830"/>
    <n v="889306600"/>
    <x v="2"/>
    <n v="4"/>
    <n v="2"/>
    <n v="2"/>
    <d v="2022-05-27T15:54:05"/>
  </r>
  <r>
    <n v="1351776"/>
    <s v="DARWIN"/>
    <s v="NT 0801"/>
    <x v="5"/>
    <n v="377.44"/>
    <n v="807"/>
    <n v="377.44"/>
    <s v="NA"/>
    <s v="Kassiou Constructions - HOWARD SPRINGS"/>
    <x v="32"/>
    <s v=""/>
    <n v="138823299"/>
    <s v="1 and 2/2 Grumman Court"/>
    <x v="26"/>
    <s v="NT"/>
    <s v="0832"/>
    <n v="889834326"/>
    <x v="2"/>
    <n v="3"/>
    <n v="2"/>
    <n v="2"/>
    <d v="2022-05-27T15:54:05"/>
  </r>
  <r>
    <n v="1351777"/>
    <s v="DARWIN"/>
    <s v="NT 0801"/>
    <x v="0"/>
    <s v=""/>
    <s v=""/>
    <s v=""/>
    <s v="Under offer"/>
    <s v="Complete Real Estate (NT)"/>
    <x v="10"/>
    <s v="Under Contract "/>
    <n v="123001622"/>
    <s v="45 Saxby Road"/>
    <x v="29"/>
    <s v="NT"/>
    <s v="0834"/>
    <n v="889831266"/>
    <x v="2"/>
    <n v="3"/>
    <n v="2"/>
    <n v="3"/>
    <d v="2022-05-27T15:54:05"/>
  </r>
  <r>
    <n v="1351778"/>
    <s v="DARWIN"/>
    <s v="NT 0801"/>
    <x v="1"/>
    <s v=""/>
    <s v=""/>
    <s v=""/>
    <s v="NA"/>
    <s v="Real Estate Central - DARWIN CITY"/>
    <x v="209"/>
    <s v="Offers Over $199,000 "/>
    <n v="138816527"/>
    <s v="5/169 Dick Ward Drive"/>
    <x v="7"/>
    <s v="NT"/>
    <s v="0810"/>
    <n v="889433000"/>
    <x v="0"/>
    <n v="1"/>
    <n v="1"/>
    <n v="1"/>
    <d v="2022-05-27T15:54:05"/>
  </r>
  <r>
    <n v="1351779"/>
    <s v="DARWIN"/>
    <s v="NT 0801"/>
    <x v="0"/>
    <n v="213"/>
    <n v="659"/>
    <n v="659"/>
    <s v="NA"/>
    <s v="Call2View Real Estate - Palmerston"/>
    <x v="120"/>
    <s v=""/>
    <n v="138808023"/>
    <s v="15 Zeroni Street"/>
    <x v="27"/>
    <s v="NT"/>
    <s v="0832"/>
    <n v="889328858"/>
    <x v="0"/>
    <n v="4"/>
    <n v="2"/>
    <n v="4"/>
    <d v="2022-05-27T15:54:05"/>
  </r>
  <r>
    <n v="1351780"/>
    <s v="DARWIN"/>
    <s v="NT 0801"/>
    <x v="0"/>
    <s v=""/>
    <n v="807"/>
    <n v="807"/>
    <s v="Under offer"/>
    <s v="North Property NT - STUART PARK"/>
    <x v="10"/>
    <s v="UNDER CONTRACT "/>
    <n v="138802227"/>
    <s v="12 Ellengowan Drive"/>
    <x v="53"/>
    <s v="NT"/>
    <s v="0810"/>
    <n v="889811088"/>
    <x v="2"/>
    <n v="4"/>
    <n v="2"/>
    <n v="2"/>
    <d v="2022-05-27T15:54:05"/>
  </r>
  <r>
    <n v="1351781"/>
    <s v="DARWIN"/>
    <s v="NT 0801"/>
    <x v="0"/>
    <n v="353"/>
    <n v="846"/>
    <n v="846"/>
    <s v="NA"/>
    <s v="Darwin Building Consultants - VIRGINIA"/>
    <x v="197"/>
    <s v=""/>
    <n v="138803679"/>
    <s v="281 Forrest Parade"/>
    <x v="14"/>
    <s v="NT"/>
    <s v="0832"/>
    <n v="889833943"/>
    <x v="2"/>
    <n v="5"/>
    <n v="2"/>
    <n v="3"/>
    <d v="2022-05-27T15:54:05"/>
  </r>
  <r>
    <n v="1351782"/>
    <s v="DARWIN"/>
    <s v="NT 0801"/>
    <x v="0"/>
    <s v=""/>
    <n v="893"/>
    <n v="893"/>
    <s v="NA"/>
    <s v="K G Young &amp; Associates Pty Ltd - Darwin"/>
    <x v="116"/>
    <s v=""/>
    <n v="138803295"/>
    <s v="5 Tuckiar Ct"/>
    <x v="10"/>
    <s v="NT"/>
    <s v="0830"/>
    <s v="08 89 432 432"/>
    <x v="2"/>
    <n v="3"/>
    <n v="1"/>
    <n v="2"/>
    <d v="2022-05-27T15:54:05"/>
  </r>
  <r>
    <n v="1351783"/>
    <s v="DARWIN"/>
    <s v="NT 0801"/>
    <x v="2"/>
    <n v="33"/>
    <s v=""/>
    <n v="33"/>
    <s v="NA"/>
    <s v="Property Now - MOOLOOLABA"/>
    <x v="51"/>
    <s v=""/>
    <n v="138798511"/>
    <s v="UNIT 51/21 CAVENAGH STREET"/>
    <x v="0"/>
    <s v="NT"/>
    <s v="0800"/>
    <n v="1300815051"/>
    <x v="3"/>
    <n v="1"/>
    <n v="1"/>
    <n v="0"/>
    <d v="2022-05-27T15:54:05"/>
  </r>
  <r>
    <n v="1351784"/>
    <s v="DARWIN"/>
    <s v="NT 0801"/>
    <x v="0"/>
    <s v=""/>
    <n v="640"/>
    <n v="640"/>
    <s v="Under offer"/>
    <s v="Ray White Bayside - FANNIE BAY"/>
    <x v="10"/>
    <s v="UNDER CONTRACT "/>
    <n v="138796203"/>
    <s v="3 Cocos Grove"/>
    <x v="4"/>
    <s v="NT"/>
    <s v="0830"/>
    <n v="889867131"/>
    <x v="0"/>
    <n v="3"/>
    <n v="2"/>
    <n v="2"/>
    <d v="2022-05-27T15:54:05"/>
  </r>
  <r>
    <n v="1351785"/>
    <s v="DARWIN"/>
    <s v="NT 0801"/>
    <x v="2"/>
    <n v="52"/>
    <n v="80"/>
    <n v="52"/>
    <s v="NA"/>
    <s v="For Sale By Owner                                                                                   "/>
    <x v="35"/>
    <s v="$289,000 obo "/>
    <n v="138792207"/>
    <s v="21/16-18 Mackillop Street"/>
    <x v="22"/>
    <s v="NT"/>
    <s v="0820"/>
    <n v="1300114970"/>
    <x v="3"/>
    <n v="1"/>
    <n v="1"/>
    <n v="1"/>
    <d v="2022-05-27T15:54:05"/>
  </r>
  <r>
    <n v="1351786"/>
    <s v="DARWIN"/>
    <s v="NT 0801"/>
    <x v="0"/>
    <s v=""/>
    <n v="849"/>
    <n v="849"/>
    <s v="NA"/>
    <s v="Absolute Real Estate NT - Darwin"/>
    <x v="40"/>
    <s v="$499,000 + "/>
    <n v="138791511"/>
    <s v="17 Triller Court"/>
    <x v="16"/>
    <s v="NT"/>
    <s v="0832"/>
    <n v="889306600"/>
    <x v="0"/>
    <n v="4"/>
    <n v="2"/>
    <n v="4"/>
    <d v="2022-05-27T15:54:05"/>
  </r>
  <r>
    <n v="1351787"/>
    <s v="DARWIN"/>
    <s v="NT 0801"/>
    <x v="0"/>
    <s v=""/>
    <s v=""/>
    <s v=""/>
    <s v="NA"/>
    <s v="Real Estate Central Projects - Darwin"/>
    <x v="89"/>
    <s v=""/>
    <n v="138790327"/>
    <s v="4 Pickford Street"/>
    <x v="19"/>
    <s v="NT"/>
    <s v="0810"/>
    <n v="889433000"/>
    <x v="0"/>
    <n v="4"/>
    <n v="2"/>
    <n v="2"/>
    <d v="2022-05-27T15:54:05"/>
  </r>
  <r>
    <n v="1351788"/>
    <s v="DARWIN"/>
    <s v="NT 0801"/>
    <x v="0"/>
    <s v=""/>
    <n v="416"/>
    <n v="416"/>
    <s v="NA"/>
    <s v="Raine &amp; Horne - Darwin"/>
    <x v="40"/>
    <s v="Offers Over: $499,000 "/>
    <n v="138786627"/>
    <s v="8 Murdoch Gardens"/>
    <x v="4"/>
    <s v="NT"/>
    <s v="0830"/>
    <n v="889418941"/>
    <x v="0"/>
    <n v="3"/>
    <n v="2"/>
    <n v="1"/>
    <d v="2022-05-27T15:54:05"/>
  </r>
  <r>
    <n v="1351789"/>
    <s v="DARWIN"/>
    <s v="NT 0801"/>
    <x v="1"/>
    <s v=""/>
    <s v=""/>
    <s v=""/>
    <s v="NA"/>
    <s v="Home Zone NT - DARWIN"/>
    <x v="37"/>
    <s v=""/>
    <n v="138786623"/>
    <s v="3/18 Nayler Street"/>
    <x v="32"/>
    <s v="NT"/>
    <s v="0830"/>
    <n v="418895345"/>
    <x v="2"/>
    <n v="3"/>
    <n v="2"/>
    <n v="2"/>
    <d v="2022-05-27T15:54:05"/>
  </r>
  <r>
    <n v="1351790"/>
    <s v="DARWIN"/>
    <s v="NT 0801"/>
    <x v="0"/>
    <s v=""/>
    <n v="442"/>
    <n v="442"/>
    <s v="Under offer"/>
    <s v="Raine &amp; Horne - Darwin"/>
    <x v="10"/>
    <s v="UNDER CONTRACT "/>
    <n v="138786603"/>
    <s v="12 Sovereign Circuit"/>
    <x v="18"/>
    <s v="NT"/>
    <s v="0810"/>
    <n v="889418941"/>
    <x v="0"/>
    <n v="3"/>
    <n v="2"/>
    <n v="2"/>
    <d v="2022-05-27T15:54:05"/>
  </r>
  <r>
    <n v="1351791"/>
    <s v="DARWIN"/>
    <s v="NT 0801"/>
    <x v="1"/>
    <s v=""/>
    <s v=""/>
    <s v=""/>
    <s v="NA"/>
    <s v="Ausway Group"/>
    <x v="52"/>
    <s v=""/>
    <n v="138784347"/>
    <s v="309/3  Gardiner street"/>
    <x v="0"/>
    <s v="NT"/>
    <s v="0800"/>
    <n v="451125286"/>
    <x v="2"/>
    <n v="1"/>
    <n v="1"/>
    <n v="1"/>
    <d v="2022-05-27T15:54:05"/>
  </r>
  <r>
    <n v="1351792"/>
    <s v="DARWIN"/>
    <s v="NT 0801"/>
    <x v="1"/>
    <s v=""/>
    <s v=""/>
    <s v=""/>
    <s v="NA"/>
    <s v="Professionals - DARWIN CITY"/>
    <x v="104"/>
    <s v="Offers over $480,000 "/>
    <n v="138782967"/>
    <s v="4/7 Brewery Place"/>
    <x v="25"/>
    <s v="NT"/>
    <s v="0820"/>
    <n v="889418289"/>
    <x v="2"/>
    <n v="3"/>
    <n v="2"/>
    <n v="2"/>
    <d v="2022-05-27T15:54:05"/>
  </r>
  <r>
    <n v="1351793"/>
    <s v="DARWIN"/>
    <s v="NT 0801"/>
    <x v="1"/>
    <s v=""/>
    <n v="149"/>
    <s v=""/>
    <s v="NA"/>
    <s v="All About Real Estate NT - DARWIN CITY"/>
    <x v="160"/>
    <s v="Offers Over $339,000 Considered "/>
    <n v="138780823"/>
    <s v="1202/2 Brisbane Crescent"/>
    <x v="43"/>
    <s v="NT"/>
    <s v="0832"/>
    <n v="438404848"/>
    <x v="0"/>
    <n v="3"/>
    <n v="2"/>
    <n v="2"/>
    <d v="2022-05-27T15:54:05"/>
  </r>
  <r>
    <n v="1351794"/>
    <s v="DARWIN"/>
    <s v="NT 0801"/>
    <x v="0"/>
    <s v=""/>
    <n v="964"/>
    <n v="964"/>
    <s v="NA"/>
    <s v="Active Realty - NT"/>
    <x v="133"/>
    <s v="Offers Over $340,000 "/>
    <n v="138780743"/>
    <s v="16 Antares Court"/>
    <x v="9"/>
    <s v="NT"/>
    <s v="0830"/>
    <s v="08 8985 19 28"/>
    <x v="2"/>
    <n v="3"/>
    <n v="1"/>
    <n v="4"/>
    <d v="2022-05-27T15:54:05"/>
  </r>
  <r>
    <n v="1351795"/>
    <s v="DARWIN"/>
    <s v="NT 0801"/>
    <x v="0"/>
    <n v="190"/>
    <n v="960"/>
    <n v="960"/>
    <s v="NA"/>
    <s v="Real Value Properties NT - Northern Territory"/>
    <x v="14"/>
    <s v="OFFERS OVER $490,000 "/>
    <n v="138779895"/>
    <s v="12 Sundew Court"/>
    <x v="17"/>
    <s v="NT"/>
    <s v="0812"/>
    <n v="889831888"/>
    <x v="2"/>
    <n v="4"/>
    <n v="2"/>
    <n v="4"/>
    <d v="2022-05-27T15:54:05"/>
  </r>
  <r>
    <n v="1351796"/>
    <s v="DARWIN"/>
    <s v="NT 0801"/>
    <x v="2"/>
    <s v=""/>
    <s v=""/>
    <s v=""/>
    <s v="NA"/>
    <s v="Real Estate Central - DARWIN CITY"/>
    <x v="18"/>
    <s v="Offers Over $500,000 Considered "/>
    <n v="138775831"/>
    <s v="18/7 Brewery Place"/>
    <x v="25"/>
    <s v="NT"/>
    <s v="0820"/>
    <n v="889433000"/>
    <x v="0"/>
    <n v="3"/>
    <n v="2"/>
    <n v="2"/>
    <d v="2022-05-27T15:54:05"/>
  </r>
  <r>
    <n v="1351797"/>
    <s v="DARWIN"/>
    <s v="NT 0801"/>
    <x v="8"/>
    <s v=""/>
    <n v="336"/>
    <n v="336"/>
    <s v="Under offer"/>
    <s v="Milgate Real Estate - Cullen Bay"/>
    <x v="44"/>
    <s v=""/>
    <n v="138775551"/>
    <s v="2/7 Flametree Cct"/>
    <x v="27"/>
    <s v="NT"/>
    <s v="0832"/>
    <n v="404222219"/>
    <x v="2"/>
    <n v="3"/>
    <n v="1"/>
    <n v="2"/>
    <d v="2022-05-27T15:54:05"/>
  </r>
  <r>
    <n v="1351798"/>
    <s v="DARWIN"/>
    <s v="NT 0801"/>
    <x v="0"/>
    <n v="254"/>
    <n v="424"/>
    <n v="424"/>
    <s v="NA"/>
    <s v="Elders Real Estate - Palmerston"/>
    <x v="210"/>
    <s v=""/>
    <n v="138772295"/>
    <s v="5 Heliconia Court"/>
    <x v="4"/>
    <s v="NT"/>
    <s v="0830"/>
    <n v="889315000"/>
    <x v="0"/>
    <n v="3"/>
    <n v="1"/>
    <n v="2"/>
    <d v="2022-05-27T15:54:05"/>
  </r>
  <r>
    <n v="1351799"/>
    <s v="DARWIN"/>
    <s v="NT 0801"/>
    <x v="0"/>
    <s v=""/>
    <n v="736"/>
    <n v="736"/>
    <s v="NA"/>
    <s v="@realty - National Head Office Australia"/>
    <x v="10"/>
    <s v="All Reasonable Offers Considered "/>
    <n v="138771587"/>
    <s v="10 Bennett Street"/>
    <x v="14"/>
    <s v="NT"/>
    <s v="0832"/>
    <n v="1300299377"/>
    <x v="3"/>
    <n v="4"/>
    <n v="2"/>
    <n v="2"/>
    <d v="2022-05-27T15:54:05"/>
  </r>
  <r>
    <n v="1351800"/>
    <s v="DARWIN"/>
    <s v="NT 0801"/>
    <x v="2"/>
    <s v=""/>
    <n v="215"/>
    <n v="215"/>
    <s v="NA"/>
    <s v="Absolute Real Estate NT - Darwin"/>
    <x v="183"/>
    <s v=""/>
    <n v="138770363"/>
    <s v="7/29 Gardens Hill"/>
    <x v="46"/>
    <s v="NT"/>
    <s v="0820"/>
    <n v="889306600"/>
    <x v="0"/>
    <n v="2"/>
    <n v="1"/>
    <n v="2"/>
    <d v="2022-05-27T15:54:05"/>
  </r>
  <r>
    <n v="1351801"/>
    <s v="DARWIN"/>
    <s v="NT 0801"/>
    <x v="0"/>
    <n v="208"/>
    <n v="480"/>
    <n v="480"/>
    <s v="NA"/>
    <s v="Elders Real Estate - Palmerston"/>
    <x v="72"/>
    <s v="OFFERS OVER $550,000 "/>
    <n v="138768103"/>
    <s v="13 Butterfly Court"/>
    <x v="20"/>
    <s v="NT"/>
    <s v="0832"/>
    <n v="889315000"/>
    <x v="0"/>
    <n v="4"/>
    <n v="2"/>
    <n v="2"/>
    <d v="2022-05-27T15:54:05"/>
  </r>
  <r>
    <n v="1351802"/>
    <s v="DARWIN"/>
    <s v="NT 0801"/>
    <x v="0"/>
    <n v="172"/>
    <n v="706"/>
    <n v="706"/>
    <s v="Under offer"/>
    <s v="Mercury Real Estate"/>
    <x v="78"/>
    <s v=""/>
    <n v="138765627"/>
    <s v="2 Connaught Crt"/>
    <x v="16"/>
    <s v="NT"/>
    <s v="0832"/>
    <n v="449636436"/>
    <x v="2"/>
    <n v="3"/>
    <n v="1"/>
    <n v="2"/>
    <d v="2022-05-27T15:54:05"/>
  </r>
  <r>
    <n v="1351803"/>
    <s v="DARWIN"/>
    <s v="NT 0801"/>
    <x v="2"/>
    <s v=""/>
    <n v="69"/>
    <n v="69"/>
    <s v="NA"/>
    <s v="Absolute Real Estate NT - Darwin"/>
    <x v="1"/>
    <s v=""/>
    <n v="138763935"/>
    <s v="8/2 Hauser Court"/>
    <x v="24"/>
    <s v="NT"/>
    <s v="0812"/>
    <n v="889306600"/>
    <x v="0"/>
    <n v="2"/>
    <n v="1"/>
    <n v="2"/>
    <d v="2022-05-27T15:54:05"/>
  </r>
  <r>
    <n v="1351804"/>
    <s v="DARWIN"/>
    <s v="NT 0801"/>
    <x v="1"/>
    <s v=""/>
    <s v=""/>
    <s v=""/>
    <s v="NA"/>
    <s v="@realty - National Head Office Australia"/>
    <x v="33"/>
    <s v=""/>
    <n v="138760927"/>
    <s v="607/31 Woods Street"/>
    <x v="0"/>
    <s v="NT"/>
    <s v="0800"/>
    <n v="1300299377"/>
    <x v="3"/>
    <n v="2"/>
    <n v="2"/>
    <n v="1"/>
    <d v="2022-05-27T15:54:05"/>
  </r>
  <r>
    <n v="1351805"/>
    <s v="DARWIN"/>
    <s v="NT 0801"/>
    <x v="2"/>
    <s v=""/>
    <s v=""/>
    <s v=""/>
    <s v="NA"/>
    <s v="Territory Real Estate - Darwin"/>
    <x v="78"/>
    <s v=""/>
    <n v="138756503"/>
    <s v="205B/65 Progress Drive"/>
    <x v="7"/>
    <s v="NT"/>
    <s v="0810"/>
    <n v="889855678"/>
    <x v="2"/>
    <n v="2"/>
    <n v="2"/>
    <n v="2"/>
    <d v="2022-05-27T15:54:05"/>
  </r>
  <r>
    <n v="1351806"/>
    <s v="DARWIN"/>
    <s v="NT 0801"/>
    <x v="1"/>
    <n v="255"/>
    <s v=""/>
    <n v="255"/>
    <s v="NA"/>
    <s v="David Booth Real Estate Pty Ltd - Darwin"/>
    <x v="53"/>
    <s v=""/>
    <n v="138754883"/>
    <s v="181/8 Gardiner Street"/>
    <x v="0"/>
    <s v="NT"/>
    <s v="0800"/>
    <n v="418892861"/>
    <x v="3"/>
    <n v="3"/>
    <n v="2"/>
    <n v="2"/>
    <d v="2022-05-27T15:54:05"/>
  </r>
  <r>
    <n v="1351807"/>
    <s v="DARWIN"/>
    <s v="NT 0801"/>
    <x v="0"/>
    <n v="240"/>
    <n v="875"/>
    <n v="875"/>
    <s v="NA"/>
    <s v="Nick Mousellis Real Estate - Eview Group Member"/>
    <x v="159"/>
    <s v=""/>
    <n v="138752435"/>
    <s v="2 Ashburner Street"/>
    <x v="4"/>
    <s v="NT"/>
    <s v="0830"/>
    <n v="411724000"/>
    <x v="0"/>
    <n v="4"/>
    <n v="2"/>
    <n v="3"/>
    <d v="2022-05-27T15:54:05"/>
  </r>
  <r>
    <n v="1351808"/>
    <s v="DARWIN"/>
    <s v="NT 0801"/>
    <x v="0"/>
    <n v="244"/>
    <n v="530"/>
    <n v="530"/>
    <s v="NA"/>
    <s v="Elders Real Estate - Palmerston"/>
    <x v="107"/>
    <s v="PRICE GUIDE $895,000 "/>
    <n v="131073306"/>
    <s v="14 Reuben Avenue, NORTHCREST"/>
    <x v="50"/>
    <s v="NT"/>
    <s v="0828"/>
    <n v="889315000"/>
    <x v="0"/>
    <n v="4"/>
    <n v="3"/>
    <n v="2"/>
    <d v="2022-05-27T15:54:05"/>
  </r>
  <r>
    <n v="1351809"/>
    <s v="DARWIN"/>
    <s v="NT 0801"/>
    <x v="2"/>
    <s v=""/>
    <s v=""/>
    <s v=""/>
    <s v="NA"/>
    <s v="Ray White - Darwin City"/>
    <x v="130"/>
    <s v="Offers Over $255,000 "/>
    <n v="138750551"/>
    <s v="4/141 Trower Road"/>
    <x v="33"/>
    <s v="NT"/>
    <s v="0810"/>
    <n v="889822400"/>
    <x v="0"/>
    <n v="2"/>
    <n v="1"/>
    <n v="0"/>
    <d v="2022-05-27T15:54:05"/>
  </r>
  <r>
    <n v="1351810"/>
    <s v="DARWIN"/>
    <s v="NT 0801"/>
    <x v="0"/>
    <s v=""/>
    <n v="606"/>
    <n v="606"/>
    <s v="NA"/>
    <s v="Ray White - Darwin City"/>
    <x v="11"/>
    <s v="Offers Over $775,000 "/>
    <n v="138750255"/>
    <s v="1 Withnall Circuit"/>
    <x v="13"/>
    <s v="NT"/>
    <s v="0810"/>
    <n v="889822400"/>
    <x v="0"/>
    <n v="4"/>
    <n v="2"/>
    <n v="2"/>
    <d v="2022-05-27T15:54:05"/>
  </r>
  <r>
    <n v="1351811"/>
    <s v="DARWIN"/>
    <s v="NT 0801"/>
    <x v="1"/>
    <s v=""/>
    <n v="120"/>
    <s v=""/>
    <s v="NA"/>
    <s v="Elders Real Estate - Darwin"/>
    <x v="41"/>
    <s v=""/>
    <n v="138748811"/>
    <s v="11/27 McMinn Street"/>
    <x v="0"/>
    <s v="NT"/>
    <s v="0800"/>
    <n v="889460500"/>
    <x v="0"/>
    <n v="2"/>
    <n v="2"/>
    <n v="1"/>
    <d v="2022-05-27T15:54:05"/>
  </r>
  <r>
    <n v="1351812"/>
    <s v="DARWIN"/>
    <s v="NT 0801"/>
    <x v="0"/>
    <s v=""/>
    <n v="806"/>
    <n v="806"/>
    <s v="NA"/>
    <s v="Renee's Realty NT - DURACK"/>
    <x v="41"/>
    <s v="High $400,000 "/>
    <n v="138748519"/>
    <s v="18 Crawford Court"/>
    <x v="21"/>
    <s v="NT"/>
    <s v="0830"/>
    <n v="417718149"/>
    <x v="2"/>
    <n v="4"/>
    <n v="1"/>
    <n v="0"/>
    <d v="2022-05-27T15:54:05"/>
  </r>
  <r>
    <n v="1351813"/>
    <s v="DARWIN"/>
    <s v="NT 0801"/>
    <x v="0"/>
    <n v="223"/>
    <n v="776"/>
    <n v="776"/>
    <s v="NA"/>
    <s v="Renee's Realty NT - DURACK"/>
    <x v="87"/>
    <s v="Offers Over $449,000 "/>
    <n v="138744755"/>
    <s v="10 Menzies Court"/>
    <x v="30"/>
    <s v="NT"/>
    <s v="0830"/>
    <n v="417718149"/>
    <x v="2"/>
    <n v="3"/>
    <n v="1"/>
    <n v="0"/>
    <d v="2022-05-27T15:54:05"/>
  </r>
  <r>
    <n v="1351814"/>
    <s v="DARWIN"/>
    <s v="NT 0801"/>
    <x v="0"/>
    <s v=""/>
    <s v=""/>
    <s v=""/>
    <s v="NA"/>
    <s v="Renee's Realty NT - DURACK"/>
    <x v="182"/>
    <s v=""/>
    <n v="138738027"/>
    <s v="61 Cattledog Court"/>
    <x v="11"/>
    <s v="NT"/>
    <s v="0836"/>
    <n v="417718149"/>
    <x v="2"/>
    <n v="3"/>
    <n v="2"/>
    <n v="0"/>
    <d v="2022-05-27T15:54:05"/>
  </r>
  <r>
    <n v="1351815"/>
    <s v="DARWIN"/>
    <s v="NT 0801"/>
    <x v="0"/>
    <s v=""/>
    <n v="2"/>
    <n v="2"/>
    <s v="NA"/>
    <s v="Complete Real Estate (NT)"/>
    <x v="114"/>
    <s v=""/>
    <n v="138736447"/>
    <s v="163 Melaleuca Road"/>
    <x v="40"/>
    <s v="NT"/>
    <s v="0835"/>
    <n v="889831266"/>
    <x v="2"/>
    <n v="6"/>
    <n v="5"/>
    <n v="6"/>
    <d v="2022-05-27T15:54:05"/>
  </r>
  <r>
    <n v="1351816"/>
    <s v="DARWIN"/>
    <s v="NT 0801"/>
    <x v="2"/>
    <s v=""/>
    <n v="154"/>
    <n v="154"/>
    <s v="NA"/>
    <s v="LJ Hooker Darwin -   "/>
    <x v="7"/>
    <s v=""/>
    <n v="138732019"/>
    <s v="15/4 McMinn Street"/>
    <x v="0"/>
    <s v="NT"/>
    <s v="0800"/>
    <n v="889240900"/>
    <x v="0"/>
    <n v="2"/>
    <n v="2"/>
    <n v="2"/>
    <d v="2022-05-27T15:54:05"/>
  </r>
  <r>
    <n v="1351817"/>
    <s v="DARWIN"/>
    <s v="NT 0801"/>
    <x v="0"/>
    <s v=""/>
    <n v="808"/>
    <n v="808"/>
    <s v="Under offer"/>
    <s v="Real Estate Central - DARWIN CITY"/>
    <x v="10"/>
    <s v="UNDER CONTRACT "/>
    <n v="138728847"/>
    <s v="23 Noltenius Circuit"/>
    <x v="30"/>
    <s v="NT"/>
    <s v="0830"/>
    <n v="889433000"/>
    <x v="0"/>
    <n v="3"/>
    <n v="1"/>
    <n v="4"/>
    <d v="2022-05-27T15:54:05"/>
  </r>
  <r>
    <n v="1351818"/>
    <s v="DARWIN"/>
    <s v="NT 0801"/>
    <x v="2"/>
    <s v=""/>
    <n v="69"/>
    <n v="69"/>
    <s v="NA"/>
    <s v="First National Real Estate O'Donoghues - Darwin"/>
    <x v="211"/>
    <s v=""/>
    <n v="138727355"/>
    <s v="43/23 Hudson Fysh Avenue"/>
    <x v="22"/>
    <s v="NT"/>
    <s v="0820"/>
    <n v="889428942"/>
    <x v="2"/>
    <n v="2"/>
    <n v="1"/>
    <n v="1"/>
    <d v="2022-05-27T15:54:05"/>
  </r>
  <r>
    <n v="1351819"/>
    <s v="DARWIN"/>
    <s v="NT 0801"/>
    <x v="0"/>
    <s v=""/>
    <n v="415"/>
    <n v="415"/>
    <s v="NA"/>
    <s v="Darwin Building Consultants - VIRGINIA"/>
    <x v="88"/>
    <s v="$525,000 - $535,000 "/>
    <n v="124837718"/>
    <s v="16 Oatgrass street"/>
    <x v="26"/>
    <s v="NT"/>
    <s v="0832"/>
    <n v="889833943"/>
    <x v="3"/>
    <n v="3"/>
    <n v="2"/>
    <n v="1"/>
    <d v="2022-05-27T15:54:05"/>
  </r>
  <r>
    <n v="1351820"/>
    <s v="DARWIN"/>
    <s v="NT 0801"/>
    <x v="6"/>
    <s v=""/>
    <n v="393"/>
    <n v="393"/>
    <s v="NA"/>
    <s v="All About Real Estate NT - DARWIN CITY"/>
    <x v="212"/>
    <s v="Offers Over $765,000 Considered "/>
    <n v="138725351"/>
    <s v="3/1 Voyager Street"/>
    <x v="2"/>
    <s v="NT"/>
    <s v="0820"/>
    <n v="438404848"/>
    <x v="0"/>
    <n v="3"/>
    <n v="2"/>
    <n v="2"/>
    <d v="2022-05-27T15:54:05"/>
  </r>
  <r>
    <n v="1351821"/>
    <s v="DARWIN"/>
    <s v="NT 0801"/>
    <x v="5"/>
    <s v=""/>
    <n v="812"/>
    <n v="812"/>
    <s v="NA"/>
    <s v="Knight Frank (NT) - Darwin"/>
    <x v="10"/>
    <s v="Expressions of Interest "/>
    <n v="138719871"/>
    <s v="21 Hickory Street"/>
    <x v="7"/>
    <s v="NT"/>
    <s v="0810"/>
    <n v="889822500"/>
    <x v="2"/>
    <n v="8"/>
    <n v="4"/>
    <n v="0"/>
    <d v="2022-05-27T15:54:05"/>
  </r>
  <r>
    <n v="1351822"/>
    <s v="DARWIN"/>
    <s v="NT 0801"/>
    <x v="1"/>
    <n v="66"/>
    <s v=""/>
    <n v="66"/>
    <s v="NA"/>
    <s v="Knight Frank (NT) - Darwin"/>
    <x v="54"/>
    <s v=""/>
    <n v="138713867"/>
    <s v="610/79 Smith Street"/>
    <x v="0"/>
    <s v="NT"/>
    <s v="0800"/>
    <n v="889822500"/>
    <x v="2"/>
    <n v="1"/>
    <n v="1"/>
    <n v="1"/>
    <d v="2022-05-27T15:54:05"/>
  </r>
  <r>
    <n v="1351823"/>
    <s v="DARWIN"/>
    <s v="NT 0801"/>
    <x v="2"/>
    <s v=""/>
    <s v=""/>
    <s v=""/>
    <s v="NA"/>
    <s v="Real Estate Central - DARWIN CITY"/>
    <x v="25"/>
    <s v=""/>
    <n v="138708715"/>
    <s v="19/96 Woods Street"/>
    <x v="0"/>
    <s v="NT"/>
    <s v="0800"/>
    <n v="889433000"/>
    <x v="0"/>
    <n v="3"/>
    <n v="2"/>
    <n v="2"/>
    <d v="2022-05-27T15:54:05"/>
  </r>
  <r>
    <n v="1351824"/>
    <s v="DARWIN"/>
    <s v="NT 0801"/>
    <x v="0"/>
    <n v="155"/>
    <n v="487"/>
    <n v="487"/>
    <s v="Under offer"/>
    <s v="Elders Real Estate - Palmerston"/>
    <x v="10"/>
    <s v="UNDER CONTRACT "/>
    <n v="138707559"/>
    <s v="7 Cocos Grove"/>
    <x v="4"/>
    <s v="NT"/>
    <s v="0830"/>
    <n v="889315000"/>
    <x v="0"/>
    <n v="3"/>
    <n v="2"/>
    <n v="2"/>
    <d v="2022-05-27T15:54:05"/>
  </r>
  <r>
    <n v="1351825"/>
    <s v="DARWIN"/>
    <s v="NT 0801"/>
    <x v="1"/>
    <s v=""/>
    <n v="221"/>
    <s v=""/>
    <s v="NA"/>
    <s v="First National Real Estate O'Donoghues - Darwin"/>
    <x v="49"/>
    <s v="Offers over $539,000 "/>
    <n v="138706855"/>
    <s v="609/31 Woods Street"/>
    <x v="0"/>
    <s v="NT"/>
    <s v="0800"/>
    <n v="889428942"/>
    <x v="3"/>
    <n v="2"/>
    <n v="2"/>
    <n v="1"/>
    <d v="2022-05-27T15:54:05"/>
  </r>
  <r>
    <n v="1351826"/>
    <s v="DARWIN"/>
    <s v="NT 0801"/>
    <x v="0"/>
    <s v=""/>
    <s v=""/>
    <s v=""/>
    <s v="Under offer"/>
    <s v="Real Estate Central - DARWIN CITY"/>
    <x v="10"/>
    <s v="UNDER CONTRACT "/>
    <n v="138706791"/>
    <s v="3 Landrail Court"/>
    <x v="1"/>
    <s v="NT"/>
    <s v="0812"/>
    <n v="889433000"/>
    <x v="0"/>
    <n v="5"/>
    <n v="2"/>
    <n v="4"/>
    <d v="2022-05-27T15:54:05"/>
  </r>
  <r>
    <n v="1351827"/>
    <s v="DARWIN"/>
    <s v="NT 0801"/>
    <x v="1"/>
    <n v="83"/>
    <s v=""/>
    <n v="83"/>
    <s v="Under offer"/>
    <s v="Raine &amp; Horne - Darwin"/>
    <x v="10"/>
    <s v="UNDER CONTRACT "/>
    <n v="138706143"/>
    <s v="611/43B Knuckey Street"/>
    <x v="0"/>
    <s v="NT"/>
    <s v="0800"/>
    <n v="889418941"/>
    <x v="0"/>
    <n v="1"/>
    <n v="1"/>
    <n v="0"/>
    <d v="2022-05-27T15:54:05"/>
  </r>
  <r>
    <n v="1351828"/>
    <s v="DARWIN"/>
    <s v="NT 0801"/>
    <x v="0"/>
    <n v="222"/>
    <n v="572"/>
    <n v="572"/>
    <s v="Under offer"/>
    <s v="Professionals - DARWIN CITY"/>
    <x v="10"/>
    <s v="UNDER OFFER "/>
    <n v="138703287"/>
    <s v="3 Mahoney Street"/>
    <x v="13"/>
    <s v="NT"/>
    <s v="0810"/>
    <n v="889418289"/>
    <x v="2"/>
    <n v="4"/>
    <n v="2"/>
    <n v="2"/>
    <d v="2022-05-27T15:54:05"/>
  </r>
  <r>
    <n v="1351829"/>
    <s v="DARWIN"/>
    <s v="NT 0801"/>
    <x v="1"/>
    <n v="110"/>
    <s v=""/>
    <n v="110"/>
    <s v="Under offer"/>
    <s v="Elders Real Estate - Darwin"/>
    <x v="14"/>
    <s v=""/>
    <n v="138702567"/>
    <s v="1109/31 Woods Street"/>
    <x v="0"/>
    <s v="NT"/>
    <s v="0800"/>
    <n v="889460500"/>
    <x v="0"/>
    <n v="2"/>
    <n v="2"/>
    <n v="1"/>
    <d v="2022-05-27T15:54:05"/>
  </r>
  <r>
    <n v="1351830"/>
    <s v="DARWIN"/>
    <s v="NT 0801"/>
    <x v="4"/>
    <s v=""/>
    <n v="820"/>
    <n v="820"/>
    <s v="NA"/>
    <s v="Elders Real Estate - Darwin"/>
    <x v="10"/>
    <s v="FASTRAK "/>
    <n v="203255347"/>
    <s v="11 Bradhurst Court"/>
    <x v="36"/>
    <s v="NT"/>
    <s v="0820"/>
    <n v="889460500"/>
    <x v="0"/>
    <m/>
    <m/>
    <m/>
    <d v="2022-05-27T15:54:05"/>
  </r>
  <r>
    <n v="1351831"/>
    <s v="DARWIN"/>
    <s v="NT 0801"/>
    <x v="0"/>
    <n v="154"/>
    <n v="805"/>
    <n v="805"/>
    <s v="NA"/>
    <s v="Knight Frank (NT) - Darwin"/>
    <x v="72"/>
    <s v=""/>
    <n v="138700371"/>
    <s v="17 Koolama Court"/>
    <x v="17"/>
    <s v="NT"/>
    <s v="0812"/>
    <n v="889822500"/>
    <x v="2"/>
    <n v="5"/>
    <n v="2"/>
    <n v="5"/>
    <d v="2022-05-27T15:54:05"/>
  </r>
  <r>
    <n v="1351832"/>
    <s v="DARWIN"/>
    <s v="NT 0801"/>
    <x v="0"/>
    <s v=""/>
    <s v=""/>
    <s v=""/>
    <s v="NA"/>
    <s v="Habitat Real Estate - THE GARDENS"/>
    <x v="104"/>
    <s v="Offers over $480,000 "/>
    <n v="138700291"/>
    <s v="2/38 Yanyula Drive"/>
    <x v="28"/>
    <s v="NT"/>
    <s v="0812"/>
    <n v="889810080"/>
    <x v="2"/>
    <n v="3"/>
    <n v="1"/>
    <n v="2"/>
    <d v="2022-05-27T15:54:05"/>
  </r>
  <r>
    <n v="1351833"/>
    <s v="DARWIN"/>
    <s v="NT 0801"/>
    <x v="2"/>
    <n v="166"/>
    <s v=""/>
    <n v="166"/>
    <s v="NA"/>
    <s v="Carol Need Real Estate - Fannie Bay"/>
    <x v="35"/>
    <s v=""/>
    <n v="133591954"/>
    <s v="9 Gleneagles Crescent"/>
    <x v="24"/>
    <s v="NT"/>
    <s v="0812"/>
    <n v="418885966"/>
    <x v="0"/>
    <n v="1"/>
    <n v="1"/>
    <n v="1"/>
    <d v="2022-05-27T15:54:05"/>
  </r>
  <r>
    <n v="1351834"/>
    <s v="DARWIN"/>
    <s v="NT 0801"/>
    <x v="0"/>
    <n v="245"/>
    <n v="664"/>
    <n v="664"/>
    <s v="Under offer"/>
    <s v="Raine &amp; Horne - Darwin"/>
    <x v="10"/>
    <s v="UNDER CONTRACT "/>
    <n v="138693711"/>
    <s v="21 Cocos Grove"/>
    <x v="4"/>
    <s v="NT"/>
    <s v="0830"/>
    <n v="889418941"/>
    <x v="0"/>
    <n v="4"/>
    <n v="2"/>
    <n v="4"/>
    <d v="2022-05-27T15:54:05"/>
  </r>
  <r>
    <n v="1351835"/>
    <s v="DARWIN"/>
    <s v="NT 0801"/>
    <x v="1"/>
    <s v=""/>
    <s v=""/>
    <s v=""/>
    <s v="NA"/>
    <s v="Ausway Group"/>
    <x v="55"/>
    <s v="$209,000  Negoticate "/>
    <n v="138693067"/>
    <s v="508/3 Gardiner street"/>
    <x v="0"/>
    <s v="NT"/>
    <s v="0800"/>
    <n v="451125286"/>
    <x v="2"/>
    <n v="1"/>
    <n v="1"/>
    <n v="1"/>
    <d v="2022-05-27T15:54:05"/>
  </r>
  <r>
    <n v="1351836"/>
    <s v="DARWIN"/>
    <s v="NT 0801"/>
    <x v="0"/>
    <n v="338"/>
    <n v="723"/>
    <n v="723"/>
    <s v="NA"/>
    <s v="Elders Real Estate - Palmerston"/>
    <x v="200"/>
    <s v=""/>
    <n v="138689535"/>
    <s v="9 Hayward Place"/>
    <x v="4"/>
    <s v="NT"/>
    <s v="0830"/>
    <n v="889315000"/>
    <x v="0"/>
    <n v="6"/>
    <n v="4"/>
    <n v="6"/>
    <d v="2022-05-27T15:54:05"/>
  </r>
  <r>
    <n v="1351837"/>
    <s v="DARWIN"/>
    <s v="NT 0801"/>
    <x v="4"/>
    <s v=""/>
    <s v="1,170"/>
    <s v="1,170"/>
    <s v="NA"/>
    <s v="Real Estate NT by George Pikos - FANNIE BAY"/>
    <x v="213"/>
    <s v=""/>
    <n v="203254251"/>
    <s v="20 Allen St"/>
    <x v="12"/>
    <s v="NT"/>
    <s v="0820"/>
    <n v="889419959"/>
    <x v="0"/>
    <m/>
    <m/>
    <m/>
    <d v="2022-05-27T15:54:05"/>
  </r>
  <r>
    <n v="1351838"/>
    <s v="DARWIN"/>
    <s v="NT 0801"/>
    <x v="0"/>
    <s v=""/>
    <s v=""/>
    <s v=""/>
    <s v="Under offer"/>
    <s v="Go Wise - WOOLNER"/>
    <x v="88"/>
    <s v=""/>
    <n v="138685867"/>
    <s v="42 Hutchison Terrace"/>
    <x v="16"/>
    <s v="NT"/>
    <s v="0832"/>
    <n v="889421200"/>
    <x v="2"/>
    <n v="4"/>
    <n v="2"/>
    <n v="2"/>
    <d v="2022-05-27T15:54:05"/>
  </r>
  <r>
    <n v="1351839"/>
    <s v="DARWIN"/>
    <s v="NT 0801"/>
    <x v="2"/>
    <s v=""/>
    <n v="388"/>
    <n v="388"/>
    <s v="NA"/>
    <s v="LJ Hooker Darwin -   "/>
    <x v="10"/>
    <s v="Awaiting Price Guide "/>
    <n v="138684375"/>
    <s v="3/13 Hobart Crescent"/>
    <x v="43"/>
    <s v="NT"/>
    <s v="0832"/>
    <n v="889240900"/>
    <x v="0"/>
    <n v="3"/>
    <n v="1"/>
    <n v="2"/>
    <d v="2022-05-27T15:54:05"/>
  </r>
  <r>
    <n v="1351840"/>
    <s v="DARWIN"/>
    <s v="NT 0801"/>
    <x v="1"/>
    <s v=""/>
    <n v="158"/>
    <s v=""/>
    <s v="NA"/>
    <s v="Ray White Bayside - FANNIE BAY"/>
    <x v="56"/>
    <s v=""/>
    <n v="138683031"/>
    <s v="9/144 Smith Street"/>
    <x v="0"/>
    <s v="NT"/>
    <s v="0800"/>
    <n v="889867131"/>
    <x v="0"/>
    <n v="2"/>
    <n v="2"/>
    <n v="2"/>
    <d v="2022-05-27T15:54:05"/>
  </r>
  <r>
    <n v="1351841"/>
    <s v="DARWIN"/>
    <s v="NT 0801"/>
    <x v="2"/>
    <n v="150"/>
    <s v=""/>
    <n v="150"/>
    <s v="Under offer"/>
    <s v="Raine &amp; Horne - Darwin"/>
    <x v="10"/>
    <s v="UNDER CONTRACT "/>
    <n v="135645930"/>
    <s v="34/108 Mitchell Street"/>
    <x v="0"/>
    <s v="NT"/>
    <s v="0800"/>
    <n v="889418941"/>
    <x v="3"/>
    <n v="2"/>
    <n v="2"/>
    <n v="2"/>
    <d v="2022-05-27T15:54:05"/>
  </r>
  <r>
    <n v="1351842"/>
    <s v="DARWIN"/>
    <s v="NT 0801"/>
    <x v="2"/>
    <s v=""/>
    <n v="153"/>
    <n v="153"/>
    <s v="Under offer"/>
    <s v="Real Estate Central Projects - DARWIN"/>
    <x v="57"/>
    <s v=""/>
    <n v="138681171"/>
    <s v="601/12 Harvey Street"/>
    <x v="0"/>
    <s v="NT"/>
    <s v="0800"/>
    <n v="889433066"/>
    <x v="3"/>
    <n v="3"/>
    <n v="2"/>
    <n v="2"/>
    <d v="2022-05-27T15:54:05"/>
  </r>
  <r>
    <n v="1351843"/>
    <s v="DARWIN"/>
    <s v="NT 0801"/>
    <x v="2"/>
    <s v=""/>
    <s v=""/>
    <s v=""/>
    <s v="Under offer"/>
    <s v="Real Estate Central Projects - Darwin"/>
    <x v="10"/>
    <s v="UNDER CONTRACT "/>
    <n v="138681011"/>
    <s v="501/12 Harvey Street"/>
    <x v="0"/>
    <s v="NT"/>
    <s v="0800"/>
    <n v="889433000"/>
    <x v="0"/>
    <n v="3"/>
    <n v="2"/>
    <n v="2"/>
    <d v="2022-05-27T15:54:05"/>
  </r>
  <r>
    <n v="1351844"/>
    <s v="DARWIN"/>
    <s v="NT 0801"/>
    <x v="0"/>
    <s v=""/>
    <s v=""/>
    <s v=""/>
    <s v="NA"/>
    <s v="Real Estate Central - DARWIN CITY"/>
    <x v="120"/>
    <s v=""/>
    <n v="138678015"/>
    <m/>
    <x v="14"/>
    <s v="NT"/>
    <s v="0832"/>
    <n v="889433000"/>
    <x v="0"/>
    <n v="3"/>
    <n v="2"/>
    <n v="2"/>
    <d v="2022-05-27T15:54:05"/>
  </r>
  <r>
    <n v="1351845"/>
    <s v="DARWIN"/>
    <s v="NT 0801"/>
    <x v="0"/>
    <s v=""/>
    <s v=""/>
    <s v=""/>
    <s v="NA"/>
    <s v="Home Zone NT - DARWIN"/>
    <x v="25"/>
    <s v=""/>
    <n v="138671319"/>
    <s v="7 Foxtail Grove"/>
    <x v="4"/>
    <s v="NT"/>
    <s v="0830"/>
    <n v="418895345"/>
    <x v="2"/>
    <n v="3"/>
    <n v="2"/>
    <n v="2"/>
    <d v="2022-05-27T15:54:05"/>
  </r>
  <r>
    <n v="1351846"/>
    <s v="DARWIN"/>
    <s v="NT 0801"/>
    <x v="0"/>
    <s v=""/>
    <n v="523"/>
    <n v="523"/>
    <s v="NA"/>
    <s v="HERON PROPERTY - DARWIN"/>
    <x v="214"/>
    <s v="Offers over $730,000 "/>
    <n v="138670247"/>
    <s v="5/23 Chapman Road"/>
    <x v="8"/>
    <s v="NT"/>
    <s v="0810"/>
    <n v="889929980"/>
    <x v="0"/>
    <n v="4"/>
    <n v="2"/>
    <n v="2"/>
    <d v="2022-05-27T15:54:05"/>
  </r>
  <r>
    <n v="1351847"/>
    <s v="DARWIN"/>
    <s v="NT 0801"/>
    <x v="0"/>
    <s v=""/>
    <n v="630"/>
    <n v="630"/>
    <s v="NA"/>
    <s v="Knight Frank (NT) - Darwin"/>
    <x v="144"/>
    <s v=""/>
    <n v="138667551"/>
    <s v="11 La Pira Circuit"/>
    <x v="27"/>
    <s v="NT"/>
    <s v="0832"/>
    <n v="889822500"/>
    <x v="2"/>
    <n v="3"/>
    <n v="2"/>
    <n v="0"/>
    <d v="2022-05-27T15:54:05"/>
  </r>
  <r>
    <n v="1351848"/>
    <s v="DARWIN"/>
    <s v="NT 0801"/>
    <x v="0"/>
    <n v="244"/>
    <n v="640"/>
    <n v="640"/>
    <s v="NA"/>
    <s v="Elders Real Estate - Palmerston"/>
    <x v="10"/>
    <s v="UNDER CONTRACT "/>
    <n v="138667399"/>
    <s v="12 Maximilia Court"/>
    <x v="4"/>
    <s v="NT"/>
    <s v="0830"/>
    <n v="889315000"/>
    <x v="0"/>
    <n v="4"/>
    <n v="2"/>
    <n v="2"/>
    <d v="2022-05-27T15:54:05"/>
  </r>
  <r>
    <n v="1351849"/>
    <s v="DARWIN"/>
    <s v="NT 0801"/>
    <x v="2"/>
    <s v=""/>
    <s v=""/>
    <s v=""/>
    <s v="NA"/>
    <s v="Alliance Realty - Larrakeyah"/>
    <x v="112"/>
    <s v="Offers Over $575,000 "/>
    <n v="138666787"/>
    <s v="2/36 Saunders Street"/>
    <x v="13"/>
    <s v="NT"/>
    <s v="0810"/>
    <n v="889828282"/>
    <x v="2"/>
    <n v="3"/>
    <n v="2"/>
    <n v="2"/>
    <d v="2022-05-27T15:54:05"/>
  </r>
  <r>
    <n v="1351850"/>
    <s v="DARWIN"/>
    <s v="NT 0801"/>
    <x v="2"/>
    <s v=""/>
    <s v=""/>
    <s v=""/>
    <s v="NA"/>
    <s v="@realty - National Head Office Australia"/>
    <x v="54"/>
    <s v="Offers Over $350,000 "/>
    <n v="138665791"/>
    <s v="2/80 Hutchison Terrace"/>
    <x v="16"/>
    <s v="NT"/>
    <s v="0832"/>
    <n v="1300299377"/>
    <x v="3"/>
    <n v="2"/>
    <n v="1"/>
    <n v="2"/>
    <d v="2022-05-27T15:54:05"/>
  </r>
  <r>
    <n v="1351851"/>
    <s v="DARWIN"/>
    <s v="NT 0801"/>
    <x v="0"/>
    <s v=""/>
    <s v=""/>
    <s v=""/>
    <s v="NA"/>
    <s v="Real Estate Central - DARWIN CITY"/>
    <x v="18"/>
    <s v="Offers Over $500,000 will be considered "/>
    <n v="138660371"/>
    <s v="58 Farrar Boulevard"/>
    <x v="32"/>
    <s v="NT"/>
    <s v="0830"/>
    <n v="889433000"/>
    <x v="0"/>
    <n v="3"/>
    <n v="2"/>
    <n v="2"/>
    <d v="2022-05-27T15:54:05"/>
  </r>
  <r>
    <n v="1351852"/>
    <s v="DARWIN"/>
    <s v="NT 0801"/>
    <x v="2"/>
    <s v=""/>
    <s v=""/>
    <s v=""/>
    <s v="NA"/>
    <s v="Go Wise - WOOLNER"/>
    <x v="58"/>
    <s v=""/>
    <n v="138659831"/>
    <s v="19/3 Manton Street"/>
    <x v="0"/>
    <s v="NT"/>
    <s v="0800"/>
    <n v="889421200"/>
    <x v="0"/>
    <n v="2"/>
    <n v="2"/>
    <n v="2"/>
    <d v="2022-05-27T15:54:05"/>
  </r>
  <r>
    <n v="1351853"/>
    <s v="DARWIN"/>
    <s v="NT 0801"/>
    <x v="2"/>
    <s v=""/>
    <s v=""/>
    <s v=""/>
    <s v="NA"/>
    <s v="Go Wise - WOOLNER"/>
    <x v="48"/>
    <s v=""/>
    <n v="138659631"/>
    <s v="5/17 Hickory Street"/>
    <x v="7"/>
    <s v="NT"/>
    <s v="0810"/>
    <n v="889421200"/>
    <x v="0"/>
    <n v="2"/>
    <n v="1"/>
    <n v="1"/>
    <d v="2022-05-27T15:54:05"/>
  </r>
  <r>
    <n v="1351854"/>
    <s v="DARWIN"/>
    <s v="NT 0801"/>
    <x v="0"/>
    <s v=""/>
    <s v=""/>
    <s v=""/>
    <s v="Under offer"/>
    <s v="Real Estate Central - DARWIN CITY"/>
    <x v="10"/>
    <s v="UNDER CONTRACT "/>
    <n v="138653875"/>
    <s v="10 Pott Street"/>
    <x v="49"/>
    <s v="NT"/>
    <s v="0810"/>
    <n v="889433000"/>
    <x v="0"/>
    <n v="3"/>
    <n v="1"/>
    <n v="2"/>
    <d v="2022-05-27T15:54:05"/>
  </r>
  <r>
    <n v="1351855"/>
    <s v="DARWIN"/>
    <s v="NT 0801"/>
    <x v="2"/>
    <s v=""/>
    <n v="66"/>
    <n v="66"/>
    <s v="NA"/>
    <s v="North Property NT - STUART PARK"/>
    <x v="59"/>
    <s v=""/>
    <n v="138653575"/>
    <s v="304/79 Smith Street"/>
    <x v="0"/>
    <s v="NT"/>
    <s v="0800"/>
    <n v="889811088"/>
    <x v="2"/>
    <n v="1"/>
    <n v="1"/>
    <n v="1"/>
    <d v="2022-05-27T15:54:05"/>
  </r>
  <r>
    <n v="1351856"/>
    <s v="DARWIN"/>
    <s v="NT 0801"/>
    <x v="1"/>
    <n v="153"/>
    <s v=""/>
    <n v="153"/>
    <s v="Under offer"/>
    <s v="Real Estate Central - DARWIN CITY"/>
    <x v="10"/>
    <s v="UNDER CONTRACT "/>
    <n v="138652707"/>
    <s v="2003/43E Knuckey Street"/>
    <x v="0"/>
    <s v="NT"/>
    <s v="0800"/>
    <n v="889433000"/>
    <x v="0"/>
    <n v="2"/>
    <n v="2"/>
    <n v="1"/>
    <d v="2022-05-27T15:54:05"/>
  </r>
  <r>
    <n v="1351857"/>
    <s v="DARWIN"/>
    <s v="NT 0801"/>
    <x v="1"/>
    <n v="260"/>
    <s v=""/>
    <n v="260"/>
    <s v="NA"/>
    <s v="Gordon &amp; Associates - GIRRAWEEN"/>
    <x v="182"/>
    <s v="Offers Over $780,000 Invited "/>
    <n v="138650347"/>
    <s v="38/14 Salonika Street"/>
    <x v="22"/>
    <s v="NT"/>
    <s v="0820"/>
    <n v="417897921"/>
    <x v="2"/>
    <n v="3"/>
    <n v="2"/>
    <n v="3"/>
    <d v="2022-05-27T15:54:05"/>
  </r>
  <r>
    <n v="1351858"/>
    <s v="DARWIN"/>
    <s v="NT 0801"/>
    <x v="1"/>
    <s v=""/>
    <s v=""/>
    <s v=""/>
    <s v="NA"/>
    <s v="Professionals - DARWIN CITY"/>
    <x v="60"/>
    <s v="Penthouse for $850,000 "/>
    <n v="138650195"/>
    <s v="39/144 Smith Street"/>
    <x v="0"/>
    <s v="NT"/>
    <s v="0800"/>
    <n v="889418289"/>
    <x v="2"/>
    <n v="4"/>
    <n v="2"/>
    <n v="2"/>
    <d v="2022-05-27T15:54:05"/>
  </r>
  <r>
    <n v="1351859"/>
    <s v="DARWIN"/>
    <s v="NT 0801"/>
    <x v="0"/>
    <s v=""/>
    <n v="642"/>
    <n v="642"/>
    <s v="Under offer"/>
    <s v="Freedom Property - Australia"/>
    <x v="136"/>
    <s v="O/O $750,000 "/>
    <n v="138649895"/>
    <s v="17 Zeroni Street"/>
    <x v="54"/>
    <s v="NT"/>
    <s v="0832"/>
    <n v="739998324"/>
    <x v="2"/>
    <n v="4"/>
    <n v="2"/>
    <n v="2"/>
    <d v="2022-05-27T15:54:05"/>
  </r>
  <r>
    <n v="1351860"/>
    <s v="DARWIN"/>
    <s v="NT 0801"/>
    <x v="1"/>
    <s v=""/>
    <s v=""/>
    <s v=""/>
    <s v="NA"/>
    <s v="Professionals - DARWIN CITY"/>
    <x v="57"/>
    <s v="Needs to GO! $510,000 "/>
    <n v="138649539"/>
    <s v="701/12 Harvey Street"/>
    <x v="0"/>
    <s v="NT"/>
    <s v="0800"/>
    <n v="889418289"/>
    <x v="2"/>
    <n v="3"/>
    <n v="2"/>
    <n v="2"/>
    <d v="2022-05-27T15:54:05"/>
  </r>
  <r>
    <n v="1351861"/>
    <s v="DARWIN"/>
    <s v="NT 0801"/>
    <x v="0"/>
    <s v=""/>
    <s v=""/>
    <s v=""/>
    <s v="NA"/>
    <s v="Real Estate Central Projects - Darwin"/>
    <x v="118"/>
    <s v=""/>
    <n v="138643295"/>
    <s v="39 Canonbury Circuit"/>
    <x v="10"/>
    <s v="NT"/>
    <s v="0830"/>
    <n v="889433000"/>
    <x v="0"/>
    <n v="5"/>
    <n v="2"/>
    <n v="4"/>
    <d v="2022-05-27T15:54:05"/>
  </r>
  <r>
    <n v="1351862"/>
    <s v="DARWIN"/>
    <s v="NT 0801"/>
    <x v="2"/>
    <s v=""/>
    <s v=""/>
    <s v=""/>
    <s v="NA"/>
    <s v="Real Estate Central Projects - Darwin"/>
    <x v="10"/>
    <s v="Under Contract "/>
    <n v="138643203"/>
    <s v="10/9 Hugh Court"/>
    <x v="16"/>
    <s v="NT"/>
    <s v="0832"/>
    <n v="889433000"/>
    <x v="0"/>
    <n v="3"/>
    <n v="2"/>
    <n v="2"/>
    <d v="2022-05-27T15:54:05"/>
  </r>
  <r>
    <n v="1351863"/>
    <s v="DARWIN"/>
    <s v="NT 0801"/>
    <x v="2"/>
    <s v=""/>
    <s v=""/>
    <s v=""/>
    <s v="Under offer"/>
    <s v="Kalo Real Estate - Darwin"/>
    <x v="16"/>
    <s v=""/>
    <n v="138642619"/>
    <s v="11/1 Guider Court"/>
    <x v="43"/>
    <s v="NT"/>
    <s v="0832"/>
    <n v="889453340"/>
    <x v="2"/>
    <n v="3"/>
    <n v="2"/>
    <n v="2"/>
    <d v="2022-05-27T15:54:05"/>
  </r>
  <r>
    <n v="1351864"/>
    <s v="DARWIN"/>
    <s v="NT 0801"/>
    <x v="2"/>
    <s v=""/>
    <n v="206"/>
    <n v="206"/>
    <s v="Under offer"/>
    <s v="Acacia Realty - NOONAMAH"/>
    <x v="20"/>
    <s v="Offers Over $295,000 "/>
    <n v="138642287"/>
    <s v="7/5 Shearwater Drive"/>
    <x v="16"/>
    <s v="NT"/>
    <s v="0832"/>
    <n v="409768420"/>
    <x v="2"/>
    <n v="2"/>
    <n v="1"/>
    <n v="2"/>
    <d v="2022-05-27T15:54:05"/>
  </r>
  <r>
    <n v="1351865"/>
    <s v="DARWIN"/>
    <s v="NT 0801"/>
    <x v="8"/>
    <n v="356"/>
    <s v=""/>
    <n v="356"/>
    <s v="NA"/>
    <s v="Eview Group - Corporate"/>
    <x v="109"/>
    <s v=""/>
    <n v="138640675"/>
    <s v="2/49 Bridge Street"/>
    <x v="13"/>
    <s v="NT"/>
    <s v="0810"/>
    <n v="387813888"/>
    <x v="3"/>
    <n v="4"/>
    <n v="2"/>
    <n v="2"/>
    <d v="2022-05-27T15:54:05"/>
  </r>
  <r>
    <n v="1351866"/>
    <s v="DARWIN"/>
    <s v="NT 0801"/>
    <x v="6"/>
    <s v=""/>
    <n v="432"/>
    <n v="432"/>
    <s v="NA"/>
    <s v="Real Estate Central - DARWIN CITY"/>
    <x v="85"/>
    <s v="From $370,000 "/>
    <n v="138640623"/>
    <s v="9/7 Lorna Lim Terrace"/>
    <x v="10"/>
    <s v="NT"/>
    <s v="0830"/>
    <n v="889433000"/>
    <x v="0"/>
    <n v="3"/>
    <n v="1"/>
    <n v="2"/>
    <d v="2022-05-27T15:54:05"/>
  </r>
  <r>
    <n v="1351867"/>
    <s v="DARWIN"/>
    <s v="NT 0801"/>
    <x v="8"/>
    <s v=""/>
    <n v="283"/>
    <n v="283"/>
    <s v="NA"/>
    <s v="Call2View Real Estate - Palmerston"/>
    <x v="174"/>
    <s v=""/>
    <n v="138634939"/>
    <s v="8/31 Aunger Crescent"/>
    <x v="16"/>
    <s v="NT"/>
    <s v="0832"/>
    <n v="889328858"/>
    <x v="0"/>
    <n v="3"/>
    <n v="2"/>
    <n v="1"/>
    <d v="2022-05-27T15:54:05"/>
  </r>
  <r>
    <n v="1351868"/>
    <s v="DARWIN"/>
    <s v="NT 0801"/>
    <x v="0"/>
    <s v=""/>
    <n v="864"/>
    <n v="864"/>
    <s v="NA"/>
    <s v="Elders Real Estate - Darwin"/>
    <x v="10"/>
    <s v="FASTRAK "/>
    <n v="138626099"/>
    <s v="1 Maranungu Street"/>
    <x v="44"/>
    <s v="NT"/>
    <s v="0820"/>
    <n v="889460500"/>
    <x v="0"/>
    <n v="4"/>
    <n v="2"/>
    <n v="2"/>
    <d v="2022-05-27T15:54:05"/>
  </r>
  <r>
    <n v="1351869"/>
    <s v="DARWIN"/>
    <s v="NT 0801"/>
    <x v="2"/>
    <s v=""/>
    <s v=""/>
    <s v=""/>
    <s v="Under offer"/>
    <s v="Real Estate Central - DARWIN CITY"/>
    <x v="10"/>
    <s v="UNDER CONTRACT "/>
    <n v="138625587"/>
    <s v="6/16-18 MacKillop Street"/>
    <x v="22"/>
    <s v="NT"/>
    <s v="0820"/>
    <n v="889433000"/>
    <x v="0"/>
    <n v="2"/>
    <n v="2"/>
    <n v="2"/>
    <d v="2022-05-27T15:54:05"/>
  </r>
  <r>
    <n v="1351870"/>
    <s v="DARWIN"/>
    <s v="NT 0801"/>
    <x v="0"/>
    <n v="311"/>
    <n v="660"/>
    <n v="660"/>
    <s v="Under offer"/>
    <s v="Elders Real Estate - Palmerston"/>
    <x v="10"/>
    <s v="UNDER CONTRACT "/>
    <n v="138620183"/>
    <s v="20 Piper Court"/>
    <x v="4"/>
    <s v="NT"/>
    <s v="0830"/>
    <n v="889315000"/>
    <x v="0"/>
    <n v="4"/>
    <n v="3"/>
    <n v="2"/>
    <d v="2022-05-27T15:54:05"/>
  </r>
  <r>
    <n v="1351871"/>
    <s v="DARWIN"/>
    <s v="NT 0801"/>
    <x v="0"/>
    <n v="160"/>
    <n v="607"/>
    <n v="607"/>
    <s v="Under offer"/>
    <s v="Raine &amp; Horne - Darwin"/>
    <x v="10"/>
    <s v="UNDER CONTRACT "/>
    <n v="138614487"/>
    <s v="30 Richards Crescent"/>
    <x v="27"/>
    <s v="NT"/>
    <s v="0832"/>
    <n v="889418941"/>
    <x v="0"/>
    <n v="4"/>
    <n v="2"/>
    <n v="2"/>
    <d v="2022-05-27T15:54:05"/>
  </r>
  <r>
    <n v="1351872"/>
    <s v="DARWIN"/>
    <s v="NT 0801"/>
    <x v="0"/>
    <n v="190"/>
    <n v="360"/>
    <n v="360"/>
    <s v="NA"/>
    <s v="Elders Real Estate - Palmerston"/>
    <x v="89"/>
    <s v=""/>
    <n v="138614051"/>
    <s v="53 Paperbark Crescent"/>
    <x v="26"/>
    <s v="NT"/>
    <s v="0832"/>
    <n v="889315000"/>
    <x v="0"/>
    <n v="4"/>
    <n v="2"/>
    <n v="2"/>
    <d v="2022-05-27T15:54:05"/>
  </r>
  <r>
    <n v="1351873"/>
    <s v="DARWIN"/>
    <s v="NT 0801"/>
    <x v="0"/>
    <s v=""/>
    <n v="700"/>
    <n v="700"/>
    <s v="Under offer"/>
    <s v="Real Estate Central - DARWIN CITY"/>
    <x v="10"/>
    <s v="UNDER CONTRACT "/>
    <n v="138611731"/>
    <s v="7 Fiat Court"/>
    <x v="26"/>
    <s v="NT"/>
    <s v="0832"/>
    <n v="889433000"/>
    <x v="0"/>
    <n v="4"/>
    <n v="2"/>
    <n v="2"/>
    <d v="2022-05-27T15:54:05"/>
  </r>
  <r>
    <n v="1351874"/>
    <s v="DARWIN"/>
    <s v="NT 0801"/>
    <x v="2"/>
    <s v=""/>
    <n v="242"/>
    <n v="242"/>
    <s v="NA"/>
    <s v="Elders Real Estate - Darwin"/>
    <x v="61"/>
    <s v=""/>
    <n v="138611055"/>
    <s v="433/130 Esplanade"/>
    <x v="0"/>
    <s v="NT"/>
    <s v="0800"/>
    <n v="889460500"/>
    <x v="0"/>
    <n v="3"/>
    <n v="2"/>
    <n v="2"/>
    <d v="2022-05-27T15:54:05"/>
  </r>
  <r>
    <n v="1351875"/>
    <s v="DARWIN"/>
    <s v="NT 0801"/>
    <x v="2"/>
    <n v="66"/>
    <n v="115"/>
    <n v="66"/>
    <s v="NA"/>
    <s v="Nick Mousellis Real Estate - Eview Group Member"/>
    <x v="215"/>
    <s v="MASSIVE PRICE REDUCTION!! NOW $277,500 "/>
    <n v="138610195"/>
    <s v="2/41 Carstens Crescent"/>
    <x v="31"/>
    <s v="NT"/>
    <s v="0810"/>
    <n v="411724000"/>
    <x v="0"/>
    <n v="2"/>
    <n v="1"/>
    <n v="1"/>
    <d v="2022-05-27T15:54:05"/>
  </r>
  <r>
    <n v="1351876"/>
    <s v="DARWIN"/>
    <s v="NT 0801"/>
    <x v="0"/>
    <n v="815"/>
    <s v="5,790"/>
    <s v="5,790"/>
    <s v="Under offer"/>
    <s v="Ray White Bayside - FANNIE BAY"/>
    <x v="10"/>
    <s v="UNDER CONTRACT "/>
    <n v="138608171"/>
    <s v="26 Surcingle Drive"/>
    <x v="55"/>
    <s v="NT"/>
    <s v="0830"/>
    <n v="889867131"/>
    <x v="0"/>
    <n v="7"/>
    <n v="5"/>
    <n v="10"/>
    <d v="2022-05-27T15:54:05"/>
  </r>
  <r>
    <n v="1351877"/>
    <s v="DARWIN"/>
    <s v="NT 0801"/>
    <x v="0"/>
    <n v="182"/>
    <s v="1,160"/>
    <s v="1,160"/>
    <s v="Under offer"/>
    <s v="Raine &amp; Horne - Darwin"/>
    <x v="10"/>
    <s v="Under Contract "/>
    <n v="138604879"/>
    <s v="2 Gregory Street"/>
    <x v="12"/>
    <s v="NT"/>
    <s v="0820"/>
    <n v="889418941"/>
    <x v="0"/>
    <n v="4"/>
    <n v="2"/>
    <n v="2"/>
    <d v="2022-05-27T15:54:05"/>
  </r>
  <r>
    <n v="1351878"/>
    <s v="DARWIN"/>
    <s v="NT 0801"/>
    <x v="8"/>
    <n v="197"/>
    <n v="346"/>
    <n v="197"/>
    <s v="Under offer"/>
    <s v="Elders Real Estate - Palmerston"/>
    <x v="10"/>
    <s v="UNDER CONTRACT "/>
    <n v="117496487"/>
    <s v="1/55 Odegaard Drive"/>
    <x v="27"/>
    <s v="NT"/>
    <s v="0832"/>
    <n v="889315000"/>
    <x v="0"/>
    <n v="4"/>
    <n v="2"/>
    <n v="2"/>
    <d v="2022-05-27T15:54:05"/>
  </r>
  <r>
    <n v="1351879"/>
    <s v="DARWIN"/>
    <s v="NT 0801"/>
    <x v="0"/>
    <s v=""/>
    <n v="326"/>
    <n v="326"/>
    <s v="Under offer"/>
    <s v="Professionals - DARWIN CITY"/>
    <x v="10"/>
    <s v="Under contract "/>
    <n v="138601947"/>
    <s v="5/25 Yirra Crescent"/>
    <x v="27"/>
    <s v="NT"/>
    <s v="0832"/>
    <n v="889418289"/>
    <x v="2"/>
    <n v="2"/>
    <n v="2"/>
    <n v="2"/>
    <d v="2022-05-27T15:54:05"/>
  </r>
  <r>
    <n v="1351880"/>
    <s v="DARWIN"/>
    <s v="NT 0801"/>
    <x v="0"/>
    <s v=""/>
    <n v="369"/>
    <n v="369"/>
    <s v="NA"/>
    <s v="Knight Frank (NT) - Darwin"/>
    <x v="141"/>
    <s v=""/>
    <n v="138601343"/>
    <s v="1/175 Bagot Road"/>
    <x v="44"/>
    <s v="NT"/>
    <s v="0820"/>
    <n v="889822500"/>
    <x v="2"/>
    <n v="6"/>
    <n v="3"/>
    <n v="3"/>
    <d v="2022-05-27T15:54:05"/>
  </r>
  <r>
    <n v="1351881"/>
    <s v="DARWIN"/>
    <s v="NT 0801"/>
    <x v="1"/>
    <n v="87"/>
    <s v=""/>
    <n v="87"/>
    <s v="NA"/>
    <s v="Renee's Realty NT - DURACK"/>
    <x v="102"/>
    <s v="Low - Mid $200,000 "/>
    <n v="138598923"/>
    <s v="17/14 Mannikan Court"/>
    <x v="16"/>
    <s v="NT"/>
    <s v="0832"/>
    <n v="417718149"/>
    <x v="2"/>
    <n v="2"/>
    <n v="1"/>
    <n v="0"/>
    <d v="2022-05-27T15:54:05"/>
  </r>
  <r>
    <n v="1351882"/>
    <s v="DARWIN"/>
    <s v="NT 0801"/>
    <x v="0"/>
    <s v=""/>
    <s v=""/>
    <s v=""/>
    <s v="NA"/>
    <s v="Colliers International - Darwin"/>
    <x v="142"/>
    <s v=""/>
    <n v="138593719"/>
    <s v="40 17 Geranium Street"/>
    <x v="46"/>
    <s v="NT"/>
    <s v="0820"/>
    <n v="889970888"/>
    <x v="2"/>
    <n v="2"/>
    <n v="1"/>
    <n v="1"/>
    <d v="2022-05-27T15:54:05"/>
  </r>
  <r>
    <n v="1351883"/>
    <s v="DARWIN"/>
    <s v="NT 0801"/>
    <x v="0"/>
    <s v=""/>
    <s v=""/>
    <s v=""/>
    <s v="Under offer"/>
    <s v="Active Realty - NT"/>
    <x v="18"/>
    <s v="Offers Over $500,000 "/>
    <n v="138592811"/>
    <s v="7 Catt  Crescent"/>
    <x v="32"/>
    <s v="NT"/>
    <s v="0830"/>
    <s v="08 8985 19 28"/>
    <x v="2"/>
    <n v="4"/>
    <n v="2"/>
    <n v="2"/>
    <d v="2022-05-27T15:54:05"/>
  </r>
  <r>
    <n v="1351884"/>
    <s v="DARWIN"/>
    <s v="NT 0801"/>
    <x v="0"/>
    <s v="1,904.51"/>
    <s v="1,170"/>
    <s v="1,170"/>
    <s v="NA"/>
    <s v="Sell My Property Now - Launceston"/>
    <x v="120"/>
    <s v="$570000 neg "/>
    <n v="138589227"/>
    <s v="17 Scammell Court"/>
    <x v="30"/>
    <s v="NT"/>
    <s v="0830"/>
    <n v="1300547869"/>
    <x v="3"/>
    <n v="3"/>
    <n v="2"/>
    <n v="7"/>
    <d v="2022-05-27T15:54:05"/>
  </r>
  <r>
    <n v="1351885"/>
    <s v="DARWIN"/>
    <s v="NT 0801"/>
    <x v="0"/>
    <s v=""/>
    <s v=""/>
    <s v=""/>
    <s v="NA"/>
    <s v="Cate Killiner Real Estate - Woolner"/>
    <x v="12"/>
    <s v=""/>
    <n v="138585627"/>
    <s v="55 Annaburroo Crescent"/>
    <x v="33"/>
    <s v="NT"/>
    <s v="0810"/>
    <n v="889422283"/>
    <x v="2"/>
    <n v="5"/>
    <n v="2"/>
    <n v="4"/>
    <d v="2022-05-27T15:54:05"/>
  </r>
  <r>
    <n v="1351886"/>
    <s v="DARWIN"/>
    <s v="NT 0801"/>
    <x v="0"/>
    <s v=""/>
    <n v="640"/>
    <n v="640"/>
    <s v="NA"/>
    <s v="Renee's Realty NT - DURACK"/>
    <x v="86"/>
    <s v=""/>
    <n v="138584283"/>
    <s v="5 Hyacinth Street"/>
    <x v="14"/>
    <s v="NT"/>
    <s v="0832"/>
    <n v="417718149"/>
    <x v="2"/>
    <n v="3"/>
    <n v="2"/>
    <n v="0"/>
    <d v="2022-05-27T15:54:05"/>
  </r>
  <r>
    <n v="1351887"/>
    <s v="DARWIN"/>
    <s v="NT 0801"/>
    <x v="0"/>
    <n v="272"/>
    <n v="800"/>
    <n v="800"/>
    <s v="NA"/>
    <s v="Renee's Realty NT - DURACK"/>
    <x v="18"/>
    <s v="High $500,000 ono "/>
    <n v="138583851"/>
    <s v="45a &amp; 45b  Camm Street"/>
    <x v="43"/>
    <s v="NT"/>
    <s v="0832"/>
    <n v="417718149"/>
    <x v="2"/>
    <n v="4"/>
    <n v="3"/>
    <n v="0"/>
    <d v="2022-05-27T15:54:05"/>
  </r>
  <r>
    <n v="1351888"/>
    <s v="DARWIN"/>
    <s v="NT 0801"/>
    <x v="1"/>
    <s v=""/>
    <n v="117"/>
    <s v=""/>
    <s v="NA"/>
    <s v="All About Real Estate NT - DARWIN CITY"/>
    <x v="187"/>
    <s v="$345,000 Negotiable "/>
    <n v="138579507"/>
    <s v="14/25 Fairweather Crescent"/>
    <x v="23"/>
    <s v="NT"/>
    <s v="0839"/>
    <n v="438404848"/>
    <x v="0"/>
    <n v="2"/>
    <n v="2"/>
    <n v="2"/>
    <d v="2022-05-27T15:54:05"/>
  </r>
  <r>
    <n v="1351889"/>
    <s v="DARWIN"/>
    <s v="NT 0801"/>
    <x v="0"/>
    <s v=""/>
    <n v="782"/>
    <n v="782"/>
    <s v="NA"/>
    <s v="North Property NT - STUART PARK"/>
    <x v="28"/>
    <s v="PRICE REDUCED - $475,000 "/>
    <n v="138579495"/>
    <s v="5 Groves Street"/>
    <x v="14"/>
    <s v="NT"/>
    <s v="0832"/>
    <n v="889811088"/>
    <x v="2"/>
    <n v="3"/>
    <n v="2"/>
    <n v="4"/>
    <d v="2022-05-27T15:54:05"/>
  </r>
  <r>
    <n v="1351890"/>
    <s v="DARWIN"/>
    <s v="NT 0801"/>
    <x v="8"/>
    <s v=""/>
    <s v=""/>
    <s v=""/>
    <s v="NA"/>
    <s v="Get Realty - PALMERSTON CITY"/>
    <x v="77"/>
    <s v=""/>
    <n v="138571859"/>
    <s v="2/4 Wirraway Circuit"/>
    <x v="21"/>
    <s v="NT"/>
    <s v="0830"/>
    <n v="416175735"/>
    <x v="2"/>
    <n v="3"/>
    <n v="2"/>
    <n v="2"/>
    <d v="2022-05-27T15:54:05"/>
  </r>
  <r>
    <n v="1351891"/>
    <s v="DARWIN"/>
    <s v="NT 0801"/>
    <x v="0"/>
    <s v=""/>
    <n v="351"/>
    <n v="351"/>
    <s v="NA"/>
    <s v="Renee's Realty NT - DURACK"/>
    <x v="37"/>
    <s v=""/>
    <n v="138571527"/>
    <s v="2 Archibald Place"/>
    <x v="20"/>
    <s v="NT"/>
    <s v="0832"/>
    <n v="417718149"/>
    <x v="2"/>
    <n v="3"/>
    <n v="1"/>
    <n v="0"/>
    <d v="2022-05-27T15:54:05"/>
  </r>
  <r>
    <n v="1351892"/>
    <s v="DARWIN"/>
    <s v="NT 0801"/>
    <x v="5"/>
    <s v=""/>
    <s v=""/>
    <s v=""/>
    <s v="NA"/>
    <s v="Core Realty NT - RAPID CREEK"/>
    <x v="71"/>
    <s v="$1,100,000 Duplex Investment "/>
    <n v="138570979"/>
    <s v="1 Follington Street"/>
    <x v="26"/>
    <s v="NT"/>
    <s v="0832"/>
    <n v="450473710"/>
    <x v="0"/>
    <n v="6"/>
    <n v="4"/>
    <n v="4"/>
    <d v="2022-05-27T15:54:05"/>
  </r>
  <r>
    <n v="1351893"/>
    <s v="DARWIN"/>
    <s v="NT 0801"/>
    <x v="2"/>
    <n v="80"/>
    <n v="92"/>
    <n v="80"/>
    <s v="NA"/>
    <s v="Nick Mousellis Real Estate - Eview Group Member"/>
    <x v="43"/>
    <s v="Offers Over $580,000 "/>
    <n v="138568447"/>
    <s v="6601/7 Anchorage Court"/>
    <x v="0"/>
    <s v="NT"/>
    <s v="0800"/>
    <n v="411724000"/>
    <x v="0"/>
    <n v="2"/>
    <n v="2"/>
    <n v="2"/>
    <d v="2022-05-27T15:54:05"/>
  </r>
  <r>
    <n v="1351894"/>
    <s v="DARWIN"/>
    <s v="NT 0801"/>
    <x v="6"/>
    <s v=""/>
    <n v="242"/>
    <n v="242"/>
    <s v="NA"/>
    <s v="Elders Real Estate - Palmerston"/>
    <x v="216"/>
    <s v=""/>
    <n v="138566059"/>
    <s v="7/33 Lancewood Street"/>
    <x v="27"/>
    <s v="NT"/>
    <s v="0832"/>
    <n v="889315000"/>
    <x v="0"/>
    <n v="3"/>
    <n v="2"/>
    <n v="2"/>
    <d v="2022-05-27T15:54:05"/>
  </r>
  <r>
    <n v="1351895"/>
    <s v="DARWIN"/>
    <s v="NT 0801"/>
    <x v="0"/>
    <s v=""/>
    <s v="2,023"/>
    <s v="2,023"/>
    <s v="NA"/>
    <s v="Acacia Realty - NOONAMAH"/>
    <x v="62"/>
    <s v="$470,000 ONO "/>
    <n v="138560167"/>
    <s v="36 Aldridge Street"/>
    <x v="34"/>
    <s v="NT"/>
    <s v="0838"/>
    <n v="409768420"/>
    <x v="2"/>
    <n v="3"/>
    <n v="2"/>
    <n v="2"/>
    <d v="2022-05-27T15:54:05"/>
  </r>
  <r>
    <n v="1351896"/>
    <s v="DARWIN"/>
    <s v="NT 0801"/>
    <x v="2"/>
    <n v="86"/>
    <s v=""/>
    <n v="86"/>
    <s v="NA"/>
    <s v="Elders Real Estate - Palmerston"/>
    <x v="217"/>
    <s v=""/>
    <n v="121830758"/>
    <s v="45/17 Geranium Street"/>
    <x v="46"/>
    <s v="NT"/>
    <s v="0820"/>
    <n v="889315000"/>
    <x v="0"/>
    <n v="1"/>
    <n v="1"/>
    <n v="1"/>
    <d v="2022-05-27T15:54:05"/>
  </r>
  <r>
    <n v="1351897"/>
    <s v="DARWIN"/>
    <s v="NT 0801"/>
    <x v="0"/>
    <n v="250"/>
    <s v="1,020"/>
    <s v="1,020"/>
    <s v="Under offer"/>
    <s v="Elders Real Estate - Palmerston"/>
    <x v="10"/>
    <s v="UNDER CONTRACT "/>
    <n v="138558047"/>
    <s v="41 Camm Street"/>
    <x v="43"/>
    <s v="NT"/>
    <s v="0832"/>
    <n v="889315000"/>
    <x v="0"/>
    <n v="4"/>
    <n v="2"/>
    <n v="2"/>
    <d v="2022-05-27T15:54:05"/>
  </r>
  <r>
    <n v="1351898"/>
    <s v="DARWIN"/>
    <s v="NT 0801"/>
    <x v="0"/>
    <s v=""/>
    <s v=""/>
    <s v=""/>
    <s v="NA"/>
    <s v="For Sale By Owner                                                                                   "/>
    <x v="218"/>
    <s v="Offers Over $699,000 "/>
    <n v="138557711"/>
    <s v="8 Lemke St"/>
    <x v="13"/>
    <s v="NT"/>
    <s v="0810"/>
    <n v="1300114970"/>
    <x v="3"/>
    <n v="4"/>
    <n v="2"/>
    <n v="2"/>
    <d v="2022-05-27T15:54:05"/>
  </r>
  <r>
    <n v="1351899"/>
    <s v="DARWIN"/>
    <s v="NT 0801"/>
    <x v="0"/>
    <s v=""/>
    <s v=""/>
    <s v=""/>
    <s v="Under offer"/>
    <s v="Real Estate Central - DARWIN CITY"/>
    <x v="10"/>
    <s v="UNDER CONTRACT "/>
    <n v="138557279"/>
    <s v="3 Crown Court"/>
    <x v="4"/>
    <s v="NT"/>
    <s v="0830"/>
    <n v="889433000"/>
    <x v="0"/>
    <n v="4"/>
    <n v="2"/>
    <n v="2"/>
    <d v="2022-05-27T15:54:05"/>
  </r>
  <r>
    <n v="1351900"/>
    <s v="DARWIN"/>
    <s v="NT 0801"/>
    <x v="6"/>
    <n v="103"/>
    <n v="212"/>
    <n v="103"/>
    <s v="NA"/>
    <s v="@realty - National Head Office Australia"/>
    <x v="193"/>
    <s v="$390,000 + "/>
    <n v="138557035"/>
    <s v="12/33 Lancewood Street"/>
    <x v="27"/>
    <s v="NT"/>
    <s v="0832"/>
    <n v="1300299377"/>
    <x v="3"/>
    <n v="3"/>
    <n v="2"/>
    <n v="2"/>
    <d v="2022-05-27T15:54:05"/>
  </r>
  <r>
    <n v="1351901"/>
    <s v="DARWIN"/>
    <s v="NT 0801"/>
    <x v="0"/>
    <s v=""/>
    <n v="838"/>
    <n v="838"/>
    <s v="NA"/>
    <s v="Real Estate Central - DARWIN CITY"/>
    <x v="219"/>
    <s v=""/>
    <n v="138551947"/>
    <s v="24 Copra Crescent"/>
    <x v="17"/>
    <s v="NT"/>
    <s v="0812"/>
    <n v="889433000"/>
    <x v="0"/>
    <n v="3"/>
    <n v="1"/>
    <n v="2"/>
    <d v="2022-05-27T15:54:05"/>
  </r>
  <r>
    <n v="1351902"/>
    <s v="DARWIN"/>
    <s v="NT 0801"/>
    <x v="6"/>
    <s v=""/>
    <n v="284"/>
    <n v="284"/>
    <s v="NA"/>
    <s v="All About Real Estate NT - DARWIN CITY"/>
    <x v="220"/>
    <s v=""/>
    <n v="138550347"/>
    <s v="17/18 Annear Court"/>
    <x v="2"/>
    <s v="NT"/>
    <s v="0820"/>
    <n v="438404848"/>
    <x v="0"/>
    <n v="3"/>
    <n v="3"/>
    <n v="2"/>
    <d v="2022-05-27T15:54:05"/>
  </r>
  <r>
    <n v="1351903"/>
    <s v="DARWIN"/>
    <s v="NT 0801"/>
    <x v="0"/>
    <s v=""/>
    <n v="852"/>
    <n v="852"/>
    <s v="NA"/>
    <s v="Red Earth Property"/>
    <x v="13"/>
    <s v=""/>
    <n v="138548191"/>
    <s v="11 Troughton Court"/>
    <x v="9"/>
    <s v="NT"/>
    <s v="0830"/>
    <n v="422315897"/>
    <x v="2"/>
    <n v="4"/>
    <n v="2"/>
    <n v="6"/>
    <d v="2022-05-27T15:54:05"/>
  </r>
  <r>
    <n v="1351904"/>
    <s v="DARWIN"/>
    <s v="NT 0801"/>
    <x v="2"/>
    <n v="189"/>
    <n v="189"/>
    <n v="189"/>
    <s v="Under offer"/>
    <s v="Ray White City (NT) -    "/>
    <x v="10"/>
    <s v="Contact Agent "/>
    <n v="138542635"/>
    <s v="1/3 Mitaros Place"/>
    <x v="22"/>
    <s v="NT"/>
    <s v="0820"/>
    <n v="889433500"/>
    <x v="2"/>
    <n v="3"/>
    <n v="2"/>
    <n v="2"/>
    <d v="2022-05-27T15:54:05"/>
  </r>
  <r>
    <n v="1351905"/>
    <s v="DARWIN"/>
    <s v="NT 0801"/>
    <x v="0"/>
    <n v="227"/>
    <n v="876"/>
    <n v="876"/>
    <s v="NA"/>
    <s v="Approved Real Estate (NT) - PALMERSTON CITY"/>
    <x v="219"/>
    <s v=""/>
    <n v="138540743"/>
    <s v="3 Hodge Street"/>
    <x v="43"/>
    <s v="NT"/>
    <s v="0832"/>
    <n v="889312005"/>
    <x v="3"/>
    <n v="4"/>
    <n v="2"/>
    <n v="2"/>
    <d v="2022-05-27T15:54:05"/>
  </r>
  <r>
    <n v="1351906"/>
    <s v="DARWIN"/>
    <s v="NT 0801"/>
    <x v="0"/>
    <s v=""/>
    <n v="834"/>
    <n v="834"/>
    <s v="NA"/>
    <s v="Elders Real Estate - Darwin"/>
    <x v="85"/>
    <s v=""/>
    <n v="138537739"/>
    <s v="19 Manunda Terrace"/>
    <x v="17"/>
    <s v="NT"/>
    <s v="0812"/>
    <n v="889460500"/>
    <x v="0"/>
    <n v="1"/>
    <n v="1"/>
    <n v="3"/>
    <d v="2022-05-27T15:54:05"/>
  </r>
  <r>
    <n v="1351907"/>
    <s v="DARWIN"/>
    <s v="NT 0801"/>
    <x v="0"/>
    <n v="149"/>
    <n v="804"/>
    <n v="804"/>
    <s v="NA"/>
    <s v="Ray White - Darwin City"/>
    <x v="186"/>
    <s v=""/>
    <n v="138534939"/>
    <s v="1 Regulus Court"/>
    <x v="9"/>
    <s v="NT"/>
    <s v="0830"/>
    <n v="889822400"/>
    <x v="0"/>
    <n v="4"/>
    <n v="2"/>
    <n v="2"/>
    <d v="2022-05-27T15:54:05"/>
  </r>
  <r>
    <n v="1351908"/>
    <s v="DARWIN"/>
    <s v="NT 0801"/>
    <x v="0"/>
    <n v="224"/>
    <n v="720"/>
    <n v="720"/>
    <s v="NA"/>
    <s v="Elders Real Estate - Palmerston"/>
    <x v="172"/>
    <s v=""/>
    <n v="108530451"/>
    <s v="9 Pumpa Court"/>
    <x v="32"/>
    <s v="NT"/>
    <s v="0830"/>
    <n v="889315000"/>
    <x v="0"/>
    <n v="4"/>
    <n v="2"/>
    <n v="2"/>
    <d v="2022-05-27T15:54:05"/>
  </r>
  <r>
    <n v="1351909"/>
    <s v="DARWIN"/>
    <s v="NT 0801"/>
    <x v="0"/>
    <s v=""/>
    <s v=""/>
    <s v=""/>
    <s v="Under offer"/>
    <s v="Darwin Building Consultants - VIRGINIA"/>
    <x v="35"/>
    <s v=""/>
    <n v="138532675"/>
    <s v="406 250 Farrar Blvd"/>
    <x v="43"/>
    <s v="NT"/>
    <s v="0832"/>
    <n v="889833943"/>
    <x v="3"/>
    <n v="2"/>
    <n v="2"/>
    <n v="2"/>
    <d v="2022-05-27T15:54:05"/>
  </r>
  <r>
    <n v="1351910"/>
    <s v="DARWIN"/>
    <s v="NT 0801"/>
    <x v="0"/>
    <s v=""/>
    <n v="823"/>
    <n v="823"/>
    <s v="Under offer"/>
    <s v="Darwin Building Consultants - VIRGINIA"/>
    <x v="104"/>
    <s v=""/>
    <n v="138532507"/>
    <s v="40 Hannibal Cres"/>
    <x v="30"/>
    <s v="NT"/>
    <s v="0830"/>
    <n v="889833943"/>
    <x v="3"/>
    <n v="3"/>
    <n v="2"/>
    <n v="3"/>
    <d v="2022-05-27T15:54:05"/>
  </r>
  <r>
    <n v="1351911"/>
    <s v="DARWIN"/>
    <s v="NT 0801"/>
    <x v="2"/>
    <n v="188"/>
    <s v=""/>
    <n v="188"/>
    <s v="NA"/>
    <s v="Elders Real Estate - Darwin"/>
    <x v="18"/>
    <s v="OFFERS OVER $500,000 "/>
    <n v="138529151"/>
    <s v="15/58 Bayview Boulevard"/>
    <x v="36"/>
    <s v="NT"/>
    <s v="0820"/>
    <n v="889460500"/>
    <x v="0"/>
    <n v="3"/>
    <n v="2"/>
    <n v="2"/>
    <d v="2022-05-27T15:54:05"/>
  </r>
  <r>
    <n v="1351912"/>
    <s v="DARWIN"/>
    <s v="NT 0801"/>
    <x v="2"/>
    <s v=""/>
    <n v="158"/>
    <n v="158"/>
    <s v="NA"/>
    <s v="Elders Real Estate - Darwin"/>
    <x v="10"/>
    <s v="FASTRAK "/>
    <n v="138523563"/>
    <s v="14/5 Mitaros Place"/>
    <x v="22"/>
    <s v="NT"/>
    <s v="0820"/>
    <n v="889460500"/>
    <x v="0"/>
    <n v="2"/>
    <n v="2"/>
    <n v="2"/>
    <d v="2022-05-27T15:54:05"/>
  </r>
  <r>
    <n v="1351913"/>
    <s v="DARWIN"/>
    <s v="NT 0801"/>
    <x v="2"/>
    <n v="93"/>
    <s v=""/>
    <n v="93"/>
    <s v="NA"/>
    <s v="Raine &amp; Horne - Darwin"/>
    <x v="26"/>
    <s v="Offers Over $299,000 "/>
    <n v="138518031"/>
    <s v="9/1 Progress Drive"/>
    <x v="18"/>
    <s v="NT"/>
    <s v="0810"/>
    <n v="889418941"/>
    <x v="0"/>
    <n v="2"/>
    <n v="2"/>
    <n v="1"/>
    <d v="2022-05-27T15:54:05"/>
  </r>
  <r>
    <n v="1351914"/>
    <s v="DARWIN"/>
    <s v="NT 0801"/>
    <x v="0"/>
    <n v="215"/>
    <n v="634"/>
    <n v="634"/>
    <s v="NA"/>
    <s v="Approved Real Estate (NT) - PALMERSTON CITY"/>
    <x v="219"/>
    <s v=""/>
    <n v="138517875"/>
    <s v="24 McAulay Street"/>
    <x v="27"/>
    <s v="NT"/>
    <s v="0832"/>
    <n v="889312005"/>
    <x v="3"/>
    <n v="4"/>
    <n v="2"/>
    <n v="2"/>
    <d v="2022-05-27T15:54:05"/>
  </r>
  <r>
    <n v="1351915"/>
    <s v="DARWIN"/>
    <s v="NT 0801"/>
    <x v="0"/>
    <n v="193"/>
    <n v="754"/>
    <n v="754"/>
    <s v="Under offer"/>
    <s v="Raine &amp; Horne - Darwin"/>
    <x v="10"/>
    <s v="UNDER CONTRACT "/>
    <n v="138516935"/>
    <s v="7 Floyd Court"/>
    <x v="18"/>
    <s v="NT"/>
    <s v="0810"/>
    <n v="889418941"/>
    <x v="0"/>
    <n v="4"/>
    <n v="2"/>
    <n v="2"/>
    <d v="2022-05-27T15:54:05"/>
  </r>
  <r>
    <n v="1351916"/>
    <s v="DARWIN"/>
    <s v="NT 0801"/>
    <x v="2"/>
    <n v="66"/>
    <s v=""/>
    <n v="66"/>
    <s v="NA"/>
    <s v="Elders Real Estate - Darwin"/>
    <x v="211"/>
    <s v="PRICE GUIDE $260,000 "/>
    <n v="138507327"/>
    <s v="5/13 Gove Street"/>
    <x v="42"/>
    <s v="NT"/>
    <s v="0810"/>
    <n v="889460500"/>
    <x v="0"/>
    <n v="2"/>
    <n v="1"/>
    <n v="1"/>
    <d v="2022-05-27T15:54:05"/>
  </r>
  <r>
    <n v="1351917"/>
    <s v="DARWIN"/>
    <s v="NT 0801"/>
    <x v="0"/>
    <n v="170"/>
    <n v="974"/>
    <n v="974"/>
    <s v="NA"/>
    <s v="For Sale By Owner                                                                                   "/>
    <x v="172"/>
    <s v=""/>
    <n v="138504247"/>
    <s v="43 Kilfoyle Cres"/>
    <x v="53"/>
    <s v="NT"/>
    <s v="0810"/>
    <n v="1300114970"/>
    <x v="3"/>
    <n v="4"/>
    <n v="3"/>
    <n v="2"/>
    <d v="2022-05-27T15:54:05"/>
  </r>
  <r>
    <n v="1351918"/>
    <s v="DARWIN"/>
    <s v="NT 0801"/>
    <x v="0"/>
    <s v=""/>
    <n v="708"/>
    <n v="708"/>
    <s v="NA"/>
    <s v="Knight Frank (NT) - Darwin"/>
    <x v="186"/>
    <s v=""/>
    <n v="138502895"/>
    <s v="49 Flynn Circuit"/>
    <x v="14"/>
    <s v="NT"/>
    <s v="0832"/>
    <n v="889822500"/>
    <x v="2"/>
    <n v="3"/>
    <n v="2"/>
    <n v="2"/>
    <d v="2022-05-27T15:54:05"/>
  </r>
  <r>
    <n v="1351919"/>
    <s v="DARWIN"/>
    <s v="NT 0801"/>
    <x v="0"/>
    <s v=""/>
    <s v=""/>
    <s v=""/>
    <s v="Under offer"/>
    <s v="Real Estate Central - DARWIN CITY"/>
    <x v="10"/>
    <s v="UNDER CONTRACT "/>
    <n v="138501907"/>
    <s v="6 Adcock Crescent"/>
    <x v="53"/>
    <s v="NT"/>
    <s v="0810"/>
    <n v="889433000"/>
    <x v="0"/>
    <n v="6"/>
    <n v="2"/>
    <n v="4"/>
    <d v="2022-05-27T15:54:05"/>
  </r>
  <r>
    <n v="1351920"/>
    <s v="DARWIN"/>
    <s v="NT 0801"/>
    <x v="0"/>
    <n v="171"/>
    <n v="316"/>
    <n v="316"/>
    <s v="Under offer"/>
    <s v="For Sale By Owner                                                                                   "/>
    <x v="153"/>
    <s v=""/>
    <n v="138500535"/>
    <s v="23 Kangaroo St"/>
    <x v="26"/>
    <s v="NT"/>
    <s v="0832"/>
    <n v="1300114970"/>
    <x v="3"/>
    <n v="3"/>
    <n v="2"/>
    <n v="2"/>
    <d v="2022-05-27T15:54:05"/>
  </r>
  <r>
    <n v="1351921"/>
    <s v="DARWIN"/>
    <s v="NT 0801"/>
    <x v="2"/>
    <s v=""/>
    <s v=""/>
    <s v=""/>
    <s v="NA"/>
    <s v="All About Real Estate NT - DARWIN CITY"/>
    <x v="10"/>
    <s v="UNDER OFFER "/>
    <n v="138495575"/>
    <s v="1/2 Bamboo Street"/>
    <x v="7"/>
    <s v="NT"/>
    <s v="0810"/>
    <n v="438404848"/>
    <x v="0"/>
    <n v="1"/>
    <n v="1"/>
    <n v="1"/>
    <d v="2022-05-27T15:54:05"/>
  </r>
  <r>
    <n v="1351922"/>
    <s v="DARWIN"/>
    <s v="NT 0801"/>
    <x v="1"/>
    <s v=""/>
    <s v=""/>
    <s v=""/>
    <s v="NA"/>
    <s v="Professionals - DARWIN CITY"/>
    <x v="62"/>
    <s v=""/>
    <n v="138491115"/>
    <s v="109/12 Harvey Street"/>
    <x v="0"/>
    <s v="NT"/>
    <s v="0800"/>
    <n v="889418289"/>
    <x v="2"/>
    <n v="3"/>
    <n v="2"/>
    <n v="1"/>
    <d v="2022-05-27T15:54:05"/>
  </r>
  <r>
    <n v="1351923"/>
    <s v="DARWIN"/>
    <s v="NT 0801"/>
    <x v="1"/>
    <s v=""/>
    <n v="117"/>
    <s v=""/>
    <s v="NA"/>
    <s v="First National Real Estate O'Donoghues - Darwin"/>
    <x v="49"/>
    <s v="Offers over $539,000 "/>
    <n v="138490143"/>
    <s v="1607/31 Woods Street"/>
    <x v="0"/>
    <s v="NT"/>
    <s v="0800"/>
    <n v="889428942"/>
    <x v="2"/>
    <n v="2"/>
    <n v="2"/>
    <n v="1"/>
    <d v="2022-05-27T15:54:05"/>
  </r>
  <r>
    <n v="1351924"/>
    <s v="DARWIN"/>
    <s v="NT 0801"/>
    <x v="0"/>
    <s v=""/>
    <s v=""/>
    <s v=""/>
    <s v="NA"/>
    <s v="Real Estate Central - DARWIN CITY"/>
    <x v="28"/>
    <s v=""/>
    <n v="138488975"/>
    <s v="113 Maurice Terrace"/>
    <x v="16"/>
    <s v="NT"/>
    <s v="0832"/>
    <n v="889433000"/>
    <x v="0"/>
    <n v="3"/>
    <n v="1"/>
    <n v="2"/>
    <d v="2022-05-27T15:54:05"/>
  </r>
  <r>
    <n v="1351925"/>
    <s v="DARWIN"/>
    <s v="NT 0801"/>
    <x v="8"/>
    <s v=""/>
    <n v="397"/>
    <n v="397"/>
    <s v="Under offer"/>
    <s v="No Agent Property - BRIGHTON EAST"/>
    <x v="10"/>
    <s v="Under Offer "/>
    <n v="138488711"/>
    <s v="2/7 Songlark Street"/>
    <x v="16"/>
    <s v="NT"/>
    <s v="0832"/>
    <n v="1300850855"/>
    <x v="3"/>
    <n v="3"/>
    <n v="2"/>
    <n v="2"/>
    <d v="2022-05-27T15:54:05"/>
  </r>
  <r>
    <n v="1351926"/>
    <s v="DARWIN"/>
    <s v="NT 0801"/>
    <x v="1"/>
    <s v=""/>
    <s v=""/>
    <s v=""/>
    <s v="NA"/>
    <s v="PRD Darwin - DARWIN City"/>
    <x v="77"/>
    <s v="Offers over $360,000 "/>
    <n v="138487679"/>
    <s v="18/1 Eric Street"/>
    <x v="42"/>
    <s v="NT"/>
    <s v="0810"/>
    <n v="421073034"/>
    <x v="2"/>
    <n v="3"/>
    <n v="1"/>
    <n v="1"/>
    <d v="2022-05-27T15:54:05"/>
  </r>
  <r>
    <n v="1351927"/>
    <s v="DARWIN"/>
    <s v="NT 0801"/>
    <x v="0"/>
    <s v=""/>
    <n v="827"/>
    <n v="827"/>
    <s v="NA"/>
    <s v="Home Zone NT - DARWIN"/>
    <x v="87"/>
    <s v=""/>
    <n v="138487583"/>
    <s v="50 Victoria Drive"/>
    <x v="30"/>
    <s v="NT"/>
    <s v="0830"/>
    <n v="418895345"/>
    <x v="2"/>
    <n v="3"/>
    <n v="1"/>
    <n v="2"/>
    <d v="2022-05-27T15:54:05"/>
  </r>
  <r>
    <n v="1351928"/>
    <s v="DARWIN"/>
    <s v="NT 0801"/>
    <x v="0"/>
    <s v=""/>
    <n v="312"/>
    <n v="312"/>
    <s v="NA"/>
    <s v="Home Zone NT - DARWIN"/>
    <x v="84"/>
    <s v=""/>
    <n v="138486915"/>
    <s v="21 Ashburton Way"/>
    <x v="20"/>
    <s v="NT"/>
    <s v="0832"/>
    <n v="418895345"/>
    <x v="2"/>
    <n v="3"/>
    <n v="1"/>
    <n v="2"/>
    <d v="2022-05-27T15:54:05"/>
  </r>
  <r>
    <n v="1351929"/>
    <s v="DARWIN"/>
    <s v="NT 0801"/>
    <x v="2"/>
    <s v=""/>
    <s v=""/>
    <s v=""/>
    <s v="NA"/>
    <s v="Elaine Mills Property Management - COOLALINGA"/>
    <x v="85"/>
    <s v=""/>
    <n v="138486551"/>
    <s v="14.121 Flynn Circuit"/>
    <x v="14"/>
    <s v="NT"/>
    <s v="0832"/>
    <n v="889831800"/>
    <x v="2"/>
    <n v="2"/>
    <n v="1"/>
    <n v="2"/>
    <d v="2022-05-27T15:54:05"/>
  </r>
  <r>
    <n v="1351930"/>
    <s v="DARWIN"/>
    <s v="NT 0801"/>
    <x v="2"/>
    <s v=""/>
    <s v=""/>
    <s v=""/>
    <s v="NA"/>
    <s v="LJ Hooker Darwin -   "/>
    <x v="63"/>
    <s v=""/>
    <n v="138483943"/>
    <s v="709/102 The Esplanade"/>
    <x v="0"/>
    <s v="NT"/>
    <s v="0800"/>
    <n v="889240900"/>
    <x v="0"/>
    <n v="2"/>
    <n v="2"/>
    <n v="2"/>
    <d v="2022-05-27T15:54:05"/>
  </r>
  <r>
    <n v="1351931"/>
    <s v="DARWIN"/>
    <s v="NT 0801"/>
    <x v="0"/>
    <s v=""/>
    <s v=""/>
    <s v=""/>
    <s v="Under offer"/>
    <s v="Kalo Real Estate - Darwin"/>
    <x v="125"/>
    <s v=""/>
    <n v="138478459"/>
    <s v="11 Richards Cres"/>
    <x v="27"/>
    <s v="NT"/>
    <s v="0832"/>
    <n v="889453340"/>
    <x v="2"/>
    <n v="4"/>
    <n v="2"/>
    <n v="2"/>
    <d v="2022-05-27T15:54:05"/>
  </r>
  <r>
    <n v="1351932"/>
    <s v="DARWIN"/>
    <s v="NT 0801"/>
    <x v="2"/>
    <s v=""/>
    <n v="50"/>
    <n v="50"/>
    <s v="NA"/>
    <s v="LJ Hooker Darwin -   "/>
    <x v="64"/>
    <s v=""/>
    <n v="138466843"/>
    <s v="512/5 Gardiner Street"/>
    <x v="0"/>
    <s v="NT"/>
    <s v="0800"/>
    <n v="889240900"/>
    <x v="0"/>
    <n v="1"/>
    <n v="1"/>
    <n v="1"/>
    <d v="2022-05-27T15:54:05"/>
  </r>
  <r>
    <n v="1351933"/>
    <s v="DARWIN"/>
    <s v="NT 0801"/>
    <x v="4"/>
    <s v=""/>
    <n v="815"/>
    <n v="815"/>
    <s v="NA"/>
    <s v="For Sale By Owner                                                                                   "/>
    <x v="142"/>
    <s v="Offers over $385,000 "/>
    <n v="203232055"/>
    <s v="59 Flinders Drive"/>
    <x v="2"/>
    <s v="NT"/>
    <s v="0820"/>
    <n v="1300114970"/>
    <x v="3"/>
    <m/>
    <m/>
    <m/>
    <d v="2022-05-27T15:54:05"/>
  </r>
  <r>
    <n v="1351934"/>
    <s v="DARWIN"/>
    <s v="NT 0801"/>
    <x v="0"/>
    <s v=""/>
    <n v="1.9"/>
    <n v="1.9"/>
    <s v="Under offer"/>
    <s v="Complete Real Estate (NT)"/>
    <x v="113"/>
    <s v="Price Guide Low $700,000 "/>
    <n v="129202186"/>
    <s v="430 Whitewood Road"/>
    <x v="40"/>
    <s v="NT"/>
    <s v="0835"/>
    <n v="889831266"/>
    <x v="2"/>
    <n v="4"/>
    <n v="2"/>
    <n v="4"/>
    <d v="2022-05-27T15:54:05"/>
  </r>
  <r>
    <n v="1351935"/>
    <s v="DARWIN"/>
    <s v="NT 0801"/>
    <x v="0"/>
    <s v=""/>
    <n v="783"/>
    <n v="783"/>
    <s v="Under offer"/>
    <s v="Renee's Realty NT - DURACK"/>
    <x v="40"/>
    <s v=""/>
    <n v="138454103"/>
    <s v="27 Sonder Crescent"/>
    <x v="16"/>
    <s v="NT"/>
    <s v="0832"/>
    <n v="417718149"/>
    <x v="2"/>
    <n v="3"/>
    <n v="1"/>
    <n v="0"/>
    <d v="2022-05-27T15:54:05"/>
  </r>
  <r>
    <n v="1351936"/>
    <s v="DARWIN"/>
    <s v="NT 0801"/>
    <x v="0"/>
    <s v="1,000"/>
    <n v="2"/>
    <n v="2"/>
    <s v="Under offer"/>
    <s v="Real Value Properties NT - Northern Territory"/>
    <x v="114"/>
    <s v="OFFERS OVER $1,200,000 "/>
    <n v="138452951"/>
    <s v="91 Kareela Drive"/>
    <x v="45"/>
    <s v="NT"/>
    <s v="0836"/>
    <n v="889831888"/>
    <x v="2"/>
    <n v="5"/>
    <n v="3"/>
    <n v="8"/>
    <d v="2022-05-27T15:54:05"/>
  </r>
  <r>
    <n v="1351937"/>
    <s v="DARWIN"/>
    <s v="NT 0801"/>
    <x v="12"/>
    <s v=""/>
    <n v="3.6"/>
    <n v="3.6"/>
    <s v="NA"/>
    <s v="Real Estate Central Projects - Darwin"/>
    <x v="10"/>
    <s v="Under Contract "/>
    <n v="700183419"/>
    <s v="700 Pioneer Drive"/>
    <x v="11"/>
    <s v="NT"/>
    <s v="0836"/>
    <n v="889433000"/>
    <x v="0"/>
    <n v="5"/>
    <n v="2"/>
    <n v="4"/>
    <d v="2022-05-27T15:54:05"/>
  </r>
  <r>
    <n v="1351938"/>
    <s v="DARWIN"/>
    <s v="NT 0801"/>
    <x v="0"/>
    <s v=""/>
    <n v="804"/>
    <n v="804"/>
    <s v="NA"/>
    <s v="First National Real Estate O'Donoghues - Darwin"/>
    <x v="49"/>
    <s v="Offers invited $539,000 "/>
    <n v="138452507"/>
    <s v="14 Pitman Court"/>
    <x v="35"/>
    <s v="NT"/>
    <s v="0812"/>
    <n v="889428942"/>
    <x v="2"/>
    <n v="3"/>
    <n v="1"/>
    <n v="2"/>
    <d v="2022-05-27T15:54:05"/>
  </r>
  <r>
    <n v="1351939"/>
    <s v="DARWIN"/>
    <s v="NT 0801"/>
    <x v="0"/>
    <s v=""/>
    <s v=""/>
    <s v=""/>
    <s v="Under offer"/>
    <s v="Professionals - DARWIN CITY"/>
    <x v="30"/>
    <s v="Offers over $600,000 Considered "/>
    <n v="138452407"/>
    <s v="40 Liddy Crescent"/>
    <x v="32"/>
    <s v="NT"/>
    <s v="0830"/>
    <n v="889418289"/>
    <x v="2"/>
    <n v="4"/>
    <n v="2"/>
    <n v="2"/>
    <d v="2022-05-27T15:54:05"/>
  </r>
  <r>
    <n v="1351940"/>
    <s v="DARWIN"/>
    <s v="NT 0801"/>
    <x v="1"/>
    <s v=""/>
    <s v=""/>
    <s v=""/>
    <s v="NA"/>
    <s v="Ausway Group"/>
    <x v="65"/>
    <s v="$235,000 negotiable "/>
    <n v="138450183"/>
    <s v="414/3  Gardiner street"/>
    <x v="0"/>
    <s v="NT"/>
    <s v="0800"/>
    <n v="451125286"/>
    <x v="2"/>
    <n v="1"/>
    <n v="1"/>
    <n v="1"/>
    <d v="2022-05-27T15:54:05"/>
  </r>
  <r>
    <n v="1351941"/>
    <s v="DARWIN"/>
    <s v="NT 0801"/>
    <x v="0"/>
    <s v=""/>
    <s v=""/>
    <s v=""/>
    <s v="NA"/>
    <s v="Renee's Realty NT - DURACK"/>
    <x v="40"/>
    <s v="Offers Over $499,000 "/>
    <n v="138445635"/>
    <s v="67 Eucalyptus Road"/>
    <x v="6"/>
    <s v="NT"/>
    <s v="0836"/>
    <n v="417718149"/>
    <x v="2"/>
    <n v="2"/>
    <n v="1"/>
    <n v="0"/>
    <d v="2022-05-27T15:54:05"/>
  </r>
  <r>
    <n v="1351942"/>
    <s v="DARWIN"/>
    <s v="NT 0801"/>
    <x v="0"/>
    <n v="360"/>
    <n v="9.6999999999999993"/>
    <n v="9.6999999999999993"/>
    <s v="NA"/>
    <s v="Real Estate NT by George Pikos - FANNIE BAY"/>
    <x v="221"/>
    <s v=""/>
    <n v="138443023"/>
    <s v="73B Gulnare Rd"/>
    <x v="47"/>
    <s v="NT"/>
    <s v="0822"/>
    <n v="889419959"/>
    <x v="2"/>
    <n v="3"/>
    <n v="2"/>
    <n v="12"/>
    <d v="2022-05-27T15:54:05"/>
  </r>
  <r>
    <n v="1351943"/>
    <s v="DARWIN"/>
    <s v="NT 0801"/>
    <x v="6"/>
    <s v=""/>
    <s v=""/>
    <s v=""/>
    <s v="NA"/>
    <s v="For Sale By Owner                                                                                   "/>
    <x v="218"/>
    <s v=""/>
    <n v="138439219"/>
    <s v="4/17 Annear Ct"/>
    <x v="2"/>
    <s v="NT"/>
    <s v="0820"/>
    <n v="1300114970"/>
    <x v="3"/>
    <n v="3"/>
    <n v="2"/>
    <n v="2"/>
    <d v="2022-05-27T15:54:05"/>
  </r>
  <r>
    <n v="1351944"/>
    <s v="DARWIN"/>
    <s v="NT 0801"/>
    <x v="2"/>
    <s v=""/>
    <n v="126"/>
    <n v="126"/>
    <s v="NA"/>
    <s v="Elders Real Estate - Darwin"/>
    <x v="27"/>
    <s v="PRICE GUIDE $395,000 "/>
    <n v="138438907"/>
    <s v="12/7 Merkur Court"/>
    <x v="39"/>
    <s v="NT"/>
    <s v="0820"/>
    <n v="889460500"/>
    <x v="2"/>
    <n v="2"/>
    <n v="1"/>
    <n v="2"/>
    <d v="2022-05-27T15:54:05"/>
  </r>
  <r>
    <n v="1351945"/>
    <s v="DARWIN"/>
    <s v="NT 0801"/>
    <x v="2"/>
    <s v=""/>
    <n v="322"/>
    <n v="322"/>
    <s v="NA"/>
    <s v="Call2View Real Estate - Palmerston"/>
    <x v="220"/>
    <s v="PRICE DROP $645,000  "/>
    <n v="138435283"/>
    <s v="3/18 Annear Court"/>
    <x v="2"/>
    <s v="NT"/>
    <s v="0820"/>
    <n v="889328858"/>
    <x v="0"/>
    <n v="3"/>
    <n v="3"/>
    <n v="3"/>
    <d v="2022-05-27T15:54:05"/>
  </r>
  <r>
    <n v="1351946"/>
    <s v="DARWIN"/>
    <s v="NT 0801"/>
    <x v="2"/>
    <s v=""/>
    <s v=""/>
    <s v=""/>
    <s v="NA"/>
    <s v="Cate Killiner Real Estate - Woolner"/>
    <x v="135"/>
    <s v=""/>
    <n v="138433851"/>
    <s v="44/23 Hudson Fysh Avenue"/>
    <x v="22"/>
    <s v="NT"/>
    <s v="0820"/>
    <n v="889422283"/>
    <x v="3"/>
    <n v="2"/>
    <n v="1"/>
    <n v="1"/>
    <d v="2022-05-27T15:54:05"/>
  </r>
  <r>
    <n v="1351947"/>
    <s v="DARWIN"/>
    <s v="NT 0801"/>
    <x v="5"/>
    <s v=""/>
    <s v=""/>
    <s v=""/>
    <s v="NA"/>
    <s v="For Sale By Owner                                                                                   "/>
    <x v="222"/>
    <s v=""/>
    <n v="138433543"/>
    <s v="20 Gothenburg Crescent"/>
    <x v="2"/>
    <s v="NT"/>
    <s v="0820"/>
    <n v="1300114970"/>
    <x v="3"/>
    <n v="2"/>
    <n v="1"/>
    <n v="1"/>
    <d v="2022-05-27T15:54:05"/>
  </r>
  <r>
    <n v="1351948"/>
    <s v="DARWIN"/>
    <s v="NT 0801"/>
    <x v="2"/>
    <n v="133"/>
    <s v=""/>
    <n v="133"/>
    <s v="Under offer"/>
    <s v="For Sale By Owner                                                                                   "/>
    <x v="116"/>
    <s v="Offers over $419,000 "/>
    <n v="138431255"/>
    <s v="4/13 Quandong Crescent"/>
    <x v="7"/>
    <s v="NT"/>
    <s v="0810"/>
    <n v="1300114970"/>
    <x v="3"/>
    <n v="2"/>
    <n v="2"/>
    <n v="2"/>
    <d v="2022-05-27T15:54:05"/>
  </r>
  <r>
    <n v="1351949"/>
    <s v="DARWIN"/>
    <s v="NT 0801"/>
    <x v="2"/>
    <s v=""/>
    <s v=""/>
    <s v=""/>
    <s v="NA"/>
    <s v="PRD Darwin - DARWIN City"/>
    <x v="67"/>
    <s v="Offers over $380,000 "/>
    <n v="138431123"/>
    <s v="1/15 Undoolya Street"/>
    <x v="33"/>
    <s v="NT"/>
    <s v="0810"/>
    <n v="421073034"/>
    <x v="2"/>
    <n v="2"/>
    <n v="1"/>
    <n v="2"/>
    <d v="2022-05-27T15:54:05"/>
  </r>
  <r>
    <n v="1351950"/>
    <s v="DARWIN"/>
    <s v="NT 0801"/>
    <x v="1"/>
    <n v="135"/>
    <s v=""/>
    <n v="135"/>
    <s v="NA"/>
    <s v="@realty - National Head Office Australia"/>
    <x v="78"/>
    <s v=""/>
    <n v="138428675"/>
    <s v="3/24 Sergison Circuit"/>
    <x v="8"/>
    <s v="NT"/>
    <s v="0810"/>
    <n v="1300299377"/>
    <x v="3"/>
    <n v="2"/>
    <n v="2"/>
    <n v="2"/>
    <d v="2022-05-27T15:54:05"/>
  </r>
  <r>
    <n v="1351951"/>
    <s v="DARWIN"/>
    <s v="NT 0801"/>
    <x v="0"/>
    <s v=""/>
    <n v="124"/>
    <n v="124"/>
    <s v="NA"/>
    <s v="Call2View Real Estate - Palmerston"/>
    <x v="223"/>
    <s v=""/>
    <n v="138411891"/>
    <s v="10/26 Flametree Circuit"/>
    <x v="27"/>
    <s v="NT"/>
    <s v="0832"/>
    <n v="889328858"/>
    <x v="0"/>
    <n v="2"/>
    <n v="1"/>
    <n v="2"/>
    <d v="2022-05-27T15:54:05"/>
  </r>
  <r>
    <n v="1351952"/>
    <s v="DARWIN"/>
    <s v="NT 0801"/>
    <x v="0"/>
    <s v=""/>
    <s v=""/>
    <s v=""/>
    <s v="Under offer"/>
    <s v="Cate Killiner Real Estate - Woolner"/>
    <x v="13"/>
    <s v=""/>
    <n v="138411811"/>
    <s v="22 Rosewood Crescent"/>
    <x v="1"/>
    <s v="NT"/>
    <s v="0812"/>
    <n v="889422283"/>
    <x v="3"/>
    <n v="3"/>
    <n v="2"/>
    <n v="2"/>
    <d v="2022-05-27T15:54:05"/>
  </r>
  <r>
    <n v="1351953"/>
    <s v="DARWIN"/>
    <s v="NT 0801"/>
    <x v="1"/>
    <s v=""/>
    <s v=""/>
    <s v=""/>
    <s v="NA"/>
    <s v="Real Estate Central - DARWIN CITY"/>
    <x v="104"/>
    <s v="Offers Over $480,000 "/>
    <n v="138411091"/>
    <s v="9/82 Nightcliff Road"/>
    <x v="8"/>
    <s v="NT"/>
    <s v="0810"/>
    <n v="889433000"/>
    <x v="0"/>
    <n v="2"/>
    <n v="2"/>
    <n v="2"/>
    <d v="2022-05-27T15:54:05"/>
  </r>
  <r>
    <n v="1351954"/>
    <s v="DARWIN"/>
    <s v="NT 0801"/>
    <x v="0"/>
    <n v="186.3"/>
    <n v="360"/>
    <n v="360"/>
    <s v="NA"/>
    <s v="Kassiou Constructions - HOWARD SPRINGS"/>
    <x v="118"/>
    <s v=""/>
    <n v="138408951"/>
    <s v="Lot 585 Laniyuk Court"/>
    <x v="26"/>
    <s v="NT"/>
    <s v="0832"/>
    <n v="889834326"/>
    <x v="3"/>
    <n v="3"/>
    <n v="2"/>
    <n v="2"/>
    <d v="2022-05-27T15:54:05"/>
  </r>
  <r>
    <n v="1351955"/>
    <s v="DARWIN"/>
    <s v="NT 0801"/>
    <x v="1"/>
    <s v=""/>
    <s v=""/>
    <s v=""/>
    <s v="NA"/>
    <s v="Real Estate NT by George Pikos - FANNIE BAY"/>
    <x v="66"/>
    <s v=""/>
    <n v="138408243"/>
    <s v="1109/6 Carey St"/>
    <x v="0"/>
    <s v="NT"/>
    <s v="0800"/>
    <n v="889419959"/>
    <x v="2"/>
    <n v="1"/>
    <n v="1"/>
    <n v="1"/>
    <d v="2022-05-27T15:54:05"/>
  </r>
  <r>
    <n v="1351956"/>
    <s v="DARWIN"/>
    <s v="NT 0801"/>
    <x v="1"/>
    <s v=""/>
    <s v=""/>
    <s v=""/>
    <s v="NA"/>
    <s v="PRD Darwin - DARWIN City"/>
    <x v="224"/>
    <s v="$585,000 and $595,000 "/>
    <n v="138406359"/>
    <s v="303c &amp; 403c/65 Progress Drive"/>
    <x v="7"/>
    <s v="NT"/>
    <s v="0810"/>
    <n v="421073034"/>
    <x v="2"/>
    <n v="3"/>
    <n v="2"/>
    <n v="2"/>
    <d v="2022-05-27T15:54:05"/>
  </r>
  <r>
    <n v="1351957"/>
    <s v="DARWIN"/>
    <s v="NT 0801"/>
    <x v="7"/>
    <n v="260"/>
    <n v="17"/>
    <n v="17"/>
    <s v="NA"/>
    <s v="@realty - National Head Office Australia"/>
    <x v="225"/>
    <s v=""/>
    <n v="138406027"/>
    <s v="190 Malaplains Road"/>
    <x v="34"/>
    <s v="NT"/>
    <s v="0838"/>
    <n v="1300299377"/>
    <x v="3"/>
    <n v="4"/>
    <n v="4"/>
    <n v="8"/>
    <d v="2022-05-27T15:54:05"/>
  </r>
  <r>
    <n v="1351958"/>
    <s v="DARWIN"/>
    <s v="NT 0801"/>
    <x v="2"/>
    <s v=""/>
    <s v=""/>
    <s v=""/>
    <s v="NA"/>
    <s v="Alliance Realty - Larrakeyah"/>
    <x v="33"/>
    <s v="Offers over $450,000 "/>
    <n v="138405187"/>
    <s v="15/14 Dashwood Place"/>
    <x v="0"/>
    <s v="NT"/>
    <s v="0800"/>
    <n v="889828282"/>
    <x v="2"/>
    <n v="3"/>
    <n v="2"/>
    <n v="2"/>
    <d v="2022-05-27T15:54:05"/>
  </r>
  <r>
    <n v="1351959"/>
    <s v="DARWIN"/>
    <s v="NT 0801"/>
    <x v="0"/>
    <s v=""/>
    <s v=""/>
    <s v=""/>
    <s v="Under offer"/>
    <s v="Ray White - Darwin City"/>
    <x v="10"/>
    <s v="Under Offer "/>
    <n v="138403927"/>
    <s v="28 Gunn Crescent"/>
    <x v="20"/>
    <s v="NT"/>
    <s v="0832"/>
    <n v="889822400"/>
    <x v="0"/>
    <n v="4"/>
    <n v="2"/>
    <n v="2"/>
    <d v="2022-05-27T15:54:05"/>
  </r>
  <r>
    <n v="1351960"/>
    <s v="DARWIN"/>
    <s v="NT 0801"/>
    <x v="0"/>
    <s v=""/>
    <n v="800"/>
    <n v="800"/>
    <s v="NA"/>
    <s v="@realty - National Head Office Australia"/>
    <x v="155"/>
    <s v="Offers Over $630,000 "/>
    <n v="138403919"/>
    <s v="13 Killuppa Cres"/>
    <x v="1"/>
    <s v="NT"/>
    <s v="0812"/>
    <n v="1300299377"/>
    <x v="3"/>
    <n v="5"/>
    <n v="2"/>
    <n v="2"/>
    <d v="2022-05-27T15:54:05"/>
  </r>
  <r>
    <n v="1351961"/>
    <s v="DARWIN"/>
    <s v="NT 0801"/>
    <x v="0"/>
    <s v=""/>
    <n v="801"/>
    <n v="801"/>
    <s v="Under offer"/>
    <s v="Complete Real Estate (NT)"/>
    <x v="103"/>
    <s v="Price Guide Mid $300,000 "/>
    <n v="138402127"/>
    <s v="31 Gunter Circuit"/>
    <x v="9"/>
    <s v="NT"/>
    <s v="0830"/>
    <n v="889831266"/>
    <x v="2"/>
    <n v="3"/>
    <n v="1"/>
    <n v="0"/>
    <d v="2022-05-27T15:54:05"/>
  </r>
  <r>
    <n v="1351962"/>
    <s v="DARWIN"/>
    <s v="NT 0801"/>
    <x v="0"/>
    <n v="288"/>
    <n v="2"/>
    <n v="2"/>
    <s v="NA"/>
    <s v="Sell My Property Now - Launceston"/>
    <x v="99"/>
    <s v=""/>
    <n v="129583726"/>
    <s v="61 Hillier Road"/>
    <x v="40"/>
    <s v="NT"/>
    <s v="0835"/>
    <n v="1300547869"/>
    <x v="3"/>
    <n v="3"/>
    <n v="1"/>
    <n v="10"/>
    <d v="2022-05-27T15:54:05"/>
  </r>
  <r>
    <n v="1351963"/>
    <s v="DARWIN"/>
    <s v="NT 0801"/>
    <x v="1"/>
    <s v=""/>
    <s v=""/>
    <s v=""/>
    <s v="Under offer"/>
    <s v="Real Estate Central - DARWIN CITY"/>
    <x v="10"/>
    <s v="UNDER CONTRACT "/>
    <n v="138399235"/>
    <s v="5/16-18 Mackillop Street"/>
    <x v="22"/>
    <s v="NT"/>
    <s v="0820"/>
    <n v="889433000"/>
    <x v="0"/>
    <n v="1"/>
    <n v="1"/>
    <n v="2"/>
    <d v="2022-05-27T15:54:05"/>
  </r>
  <r>
    <n v="1351964"/>
    <s v="DARWIN"/>
    <s v="NT 0801"/>
    <x v="0"/>
    <n v="208"/>
    <n v="309"/>
    <n v="309"/>
    <s v="Under offer"/>
    <s v="Call2View Real Estate - Palmerston"/>
    <x v="38"/>
    <s v=""/>
    <n v="138399015"/>
    <s v="2/11 Annunciata Street"/>
    <x v="14"/>
    <s v="NT"/>
    <s v="0832"/>
    <n v="889328858"/>
    <x v="0"/>
    <n v="3"/>
    <n v="2"/>
    <n v="2"/>
    <d v="2022-05-27T15:54:05"/>
  </r>
  <r>
    <n v="1351965"/>
    <s v="DARWIN"/>
    <s v="NT 0801"/>
    <x v="1"/>
    <n v="200"/>
    <s v=""/>
    <n v="200"/>
    <s v="NA"/>
    <s v="For Sale By Owner                                                                                   "/>
    <x v="10"/>
    <s v="Negotiable "/>
    <n v="138397515"/>
    <s v="21/12 Dashwood Place"/>
    <x v="0"/>
    <s v="NT"/>
    <s v="0800"/>
    <n v="1300114970"/>
    <x v="3"/>
    <n v="3"/>
    <n v="2"/>
    <n v="2"/>
    <d v="2022-05-27T15:54:05"/>
  </r>
  <r>
    <n v="1351966"/>
    <s v="DARWIN"/>
    <s v="NT 0801"/>
    <x v="1"/>
    <s v=""/>
    <s v=""/>
    <s v=""/>
    <s v="NA"/>
    <s v="North Property NT - STUART PARK"/>
    <x v="4"/>
    <s v=""/>
    <n v="138384607"/>
    <s v="32/1 Michie Court"/>
    <x v="36"/>
    <s v="NT"/>
    <s v="0820"/>
    <n v="889811088"/>
    <x v="2"/>
    <n v="3"/>
    <n v="2"/>
    <n v="2"/>
    <d v="2022-05-27T15:54:05"/>
  </r>
  <r>
    <n v="1351967"/>
    <s v="DARWIN"/>
    <s v="NT 0801"/>
    <x v="1"/>
    <n v="91.3"/>
    <s v=""/>
    <n v="91.3"/>
    <s v="NA"/>
    <s v="Ausway Group"/>
    <x v="26"/>
    <s v="$299,000 Negotiable "/>
    <n v="138384163"/>
    <s v="211/127 Flynn Circuit"/>
    <x v="14"/>
    <s v="NT"/>
    <s v="0832"/>
    <n v="451125286"/>
    <x v="2"/>
    <n v="2"/>
    <n v="2"/>
    <n v="1"/>
    <d v="2022-05-27T15:54:05"/>
  </r>
  <r>
    <n v="1351968"/>
    <s v="DARWIN"/>
    <s v="NT 0801"/>
    <x v="1"/>
    <s v=""/>
    <s v=""/>
    <s v=""/>
    <s v="Under offer"/>
    <s v="Cate Killiner Real Estate - Woolner"/>
    <x v="67"/>
    <s v=""/>
    <n v="138380847"/>
    <s v="406/90 Esplanade"/>
    <x v="0"/>
    <s v="NT"/>
    <s v="0800"/>
    <n v="889422283"/>
    <x v="3"/>
    <n v="2"/>
    <n v="2"/>
    <n v="0"/>
    <d v="2022-05-27T15:54:05"/>
  </r>
  <r>
    <n v="1351969"/>
    <s v="DARWIN"/>
    <s v="NT 0801"/>
    <x v="0"/>
    <s v=""/>
    <n v="2"/>
    <n v="2"/>
    <s v="NA"/>
    <s v="No Agent Property - BRIGHTON EAST"/>
    <x v="10"/>
    <s v="Contact Agent "/>
    <n v="138380647"/>
    <m/>
    <x v="40"/>
    <s v="NT"/>
    <s v="0835"/>
    <n v="1300850855"/>
    <x v="3"/>
    <n v="5"/>
    <n v="3"/>
    <n v="10"/>
    <d v="2022-05-27T15:54:05"/>
  </r>
  <r>
    <n v="1351970"/>
    <s v="DARWIN"/>
    <s v="NT 0801"/>
    <x v="6"/>
    <n v="84"/>
    <s v=""/>
    <n v="84"/>
    <s v="NA"/>
    <s v="Home Zone NT - DARWIN"/>
    <x v="160"/>
    <s v=""/>
    <n v="138366019"/>
    <s v="12/19 Westralia Street"/>
    <x v="2"/>
    <s v="NT"/>
    <s v="0820"/>
    <n v="418895345"/>
    <x v="2"/>
    <n v="2"/>
    <n v="1"/>
    <n v="1"/>
    <d v="2022-05-27T15:54:05"/>
  </r>
  <r>
    <n v="1351971"/>
    <s v="DARWIN"/>
    <s v="NT 0801"/>
    <x v="1"/>
    <s v=""/>
    <s v=""/>
    <s v=""/>
    <s v="NA"/>
    <s v="Real Estate NT by George Pikos - FANNIE BAY"/>
    <x v="68"/>
    <s v=""/>
    <n v="138372799"/>
    <s v="36/79 Mitchell St"/>
    <x v="0"/>
    <s v="NT"/>
    <s v="0800"/>
    <n v="889419959"/>
    <x v="2"/>
    <n v="2"/>
    <n v="1"/>
    <n v="1"/>
    <d v="2022-05-27T15:54:05"/>
  </r>
  <r>
    <n v="1351972"/>
    <s v="DARWIN"/>
    <s v="NT 0801"/>
    <x v="0"/>
    <s v=""/>
    <s v=""/>
    <s v=""/>
    <s v="NA"/>
    <s v="Cate Killiner Real Estate - Woolner"/>
    <x v="131"/>
    <s v=""/>
    <n v="138372755"/>
    <s v="32 Cunningham Crescent"/>
    <x v="20"/>
    <s v="NT"/>
    <s v="0832"/>
    <n v="889422283"/>
    <x v="3"/>
    <n v="3"/>
    <n v="2"/>
    <n v="2"/>
    <d v="2022-05-27T15:54:05"/>
  </r>
  <r>
    <n v="1351973"/>
    <s v="DARWIN"/>
    <s v="NT 0801"/>
    <x v="6"/>
    <s v=""/>
    <s v=""/>
    <s v=""/>
    <s v="NA"/>
    <s v="Real Estate NT by George Pikos - FANNIE BAY"/>
    <x v="85"/>
    <s v="Offers over $370,000 "/>
    <n v="138371639"/>
    <s v="16/6 Drysdale St"/>
    <x v="22"/>
    <s v="NT"/>
    <s v="0820"/>
    <n v="889419959"/>
    <x v="2"/>
    <n v="2"/>
    <n v="2"/>
    <n v="0"/>
    <d v="2022-05-27T15:54:05"/>
  </r>
  <r>
    <n v="1351974"/>
    <s v="DARWIN"/>
    <s v="NT 0801"/>
    <x v="0"/>
    <n v="165"/>
    <n v="819"/>
    <n v="819"/>
    <s v="NA"/>
    <s v="Elders Real Estate - Palmerston"/>
    <x v="226"/>
    <s v="OFFERS OVER $415,000 "/>
    <n v="138364263"/>
    <s v="13 Crawford Court"/>
    <x v="21"/>
    <s v="NT"/>
    <s v="0830"/>
    <n v="889315000"/>
    <x v="2"/>
    <n v="3"/>
    <n v="1"/>
    <n v="2"/>
    <d v="2022-05-27T15:54:05"/>
  </r>
  <r>
    <n v="1351975"/>
    <s v="DARWIN"/>
    <s v="NT 0801"/>
    <x v="0"/>
    <s v=""/>
    <n v="817"/>
    <n v="817"/>
    <s v="Under offer"/>
    <s v="Sale By Home Owner - Australia"/>
    <x v="72"/>
    <s v=""/>
    <n v="138361763"/>
    <s v="51 Moil Crescent"/>
    <x v="49"/>
    <s v="NT"/>
    <s v="0810"/>
    <n v="1300609392"/>
    <x v="3"/>
    <n v="4"/>
    <n v="2"/>
    <n v="5"/>
    <d v="2022-05-27T15:54:05"/>
  </r>
  <r>
    <n v="1351976"/>
    <s v="DARWIN"/>
    <s v="NT 0801"/>
    <x v="1"/>
    <s v=""/>
    <n v="246"/>
    <s v=""/>
    <s v="NA"/>
    <s v="Elders Real Estate - Darwin"/>
    <x v="69"/>
    <s v="PRICE GUIDE $1,070,000 "/>
    <n v="114744215"/>
    <s v="204/8A Gardiner Street"/>
    <x v="0"/>
    <s v="NT"/>
    <s v="0800"/>
    <n v="889460500"/>
    <x v="2"/>
    <n v="4"/>
    <n v="2"/>
    <n v="2"/>
    <d v="2022-05-27T15:54:05"/>
  </r>
  <r>
    <n v="1351977"/>
    <s v="DARWIN"/>
    <s v="NT 0801"/>
    <x v="0"/>
    <s v=""/>
    <n v="812"/>
    <n v="812"/>
    <s v="NA"/>
    <s v="HERON PROPERTY - DARWIN"/>
    <x v="159"/>
    <s v="Offers over $740,000 "/>
    <n v="138361243"/>
    <s v="13 Haritos Street"/>
    <x v="15"/>
    <s v="NT"/>
    <s v="0810"/>
    <n v="889929980"/>
    <x v="2"/>
    <n v="5"/>
    <n v="2"/>
    <n v="6"/>
    <d v="2022-05-27T15:54:05"/>
  </r>
  <r>
    <n v="1351978"/>
    <s v="DARWIN"/>
    <s v="NT 0801"/>
    <x v="2"/>
    <s v=""/>
    <n v="160"/>
    <n v="160"/>
    <s v="Under offer"/>
    <s v="Elders Real Estate - Darwin"/>
    <x v="10"/>
    <s v="UNDER CONTRACT "/>
    <n v="138357887"/>
    <s v="7/17 Sovereign Circuit"/>
    <x v="18"/>
    <s v="NT"/>
    <s v="0810"/>
    <n v="889460500"/>
    <x v="2"/>
    <n v="2"/>
    <n v="1"/>
    <n v="2"/>
    <d v="2022-05-27T15:54:05"/>
  </r>
  <r>
    <n v="1351979"/>
    <s v="DARWIN"/>
    <s v="NT 0801"/>
    <x v="2"/>
    <s v=""/>
    <s v=""/>
    <s v=""/>
    <s v="NA"/>
    <s v="Territory Real Estate - Darwin"/>
    <x v="70"/>
    <s v=""/>
    <n v="138356819"/>
    <s v="2/51 Knuckey Street"/>
    <x v="0"/>
    <s v="NT"/>
    <s v="0800"/>
    <n v="889855678"/>
    <x v="2"/>
    <n v="1"/>
    <n v="1"/>
    <n v="1"/>
    <d v="2022-05-27T15:54:05"/>
  </r>
  <r>
    <n v="1351980"/>
    <s v="DARWIN"/>
    <s v="NT 0801"/>
    <x v="2"/>
    <s v=""/>
    <s v=""/>
    <s v=""/>
    <s v="Under offer"/>
    <s v="Colliers International - Darwin"/>
    <x v="193"/>
    <s v=""/>
    <n v="138353731"/>
    <s v="16/12 Mackillop Street"/>
    <x v="22"/>
    <s v="NT"/>
    <s v="0820"/>
    <n v="889970888"/>
    <x v="2"/>
    <n v="2"/>
    <n v="2"/>
    <n v="2"/>
    <d v="2022-05-27T15:54:05"/>
  </r>
  <r>
    <n v="1351981"/>
    <s v="DARWIN"/>
    <s v="NT 0801"/>
    <x v="0"/>
    <s v=""/>
    <s v=""/>
    <s v=""/>
    <s v="NA"/>
    <s v="Real Estate Central - DARWIN CITY"/>
    <x v="147"/>
    <s v=""/>
    <n v="138350855"/>
    <s v="64 James Circuit"/>
    <x v="9"/>
    <s v="NT"/>
    <s v="0830"/>
    <n v="889433000"/>
    <x v="2"/>
    <n v="4"/>
    <n v="2"/>
    <n v="2"/>
    <d v="2022-05-27T15:54:05"/>
  </r>
  <r>
    <n v="1351982"/>
    <s v="DARWIN"/>
    <s v="NT 0801"/>
    <x v="2"/>
    <s v=""/>
    <s v=""/>
    <s v=""/>
    <s v="Under offer"/>
    <s v="Raine &amp; Horne - Darwin"/>
    <x v="10"/>
    <s v="UNDER CONTRACT "/>
    <n v="138349919"/>
    <s v="4/4 Elsey Street"/>
    <x v="22"/>
    <s v="NT"/>
    <s v="0820"/>
    <n v="889418941"/>
    <x v="3"/>
    <n v="2"/>
    <n v="1"/>
    <n v="2"/>
    <d v="2022-05-27T15:54:05"/>
  </r>
  <r>
    <n v="1351983"/>
    <s v="DARWIN"/>
    <s v="NT 0801"/>
    <x v="0"/>
    <s v=""/>
    <n v="9.1"/>
    <n v="9.1"/>
    <s v="Under offer"/>
    <s v="United Realty NT - Parap"/>
    <x v="10"/>
    <s v="2 Residence "/>
    <n v="138346247"/>
    <s v="70 Hinton Rd"/>
    <x v="29"/>
    <s v="NT"/>
    <s v="0834"/>
    <n v="889812666"/>
    <x v="2"/>
    <n v="4"/>
    <n v="3"/>
    <n v="6"/>
    <d v="2022-05-27T15:54:05"/>
  </r>
  <r>
    <n v="1351984"/>
    <s v="DARWIN"/>
    <s v="NT 0801"/>
    <x v="0"/>
    <n v="203"/>
    <n v="600"/>
    <n v="600"/>
    <s v="NA"/>
    <s v="Kassiou Constructions - HOWARD SPRINGS"/>
    <x v="227"/>
    <s v=""/>
    <n v="138333062"/>
    <s v="Lot 6076 Gregg Road"/>
    <x v="11"/>
    <s v="NT"/>
    <s v="0836"/>
    <n v="889834326"/>
    <x v="3"/>
    <n v="4"/>
    <n v="2"/>
    <n v="2"/>
    <d v="2022-05-27T15:54:05"/>
  </r>
  <r>
    <n v="1351985"/>
    <s v="DARWIN"/>
    <s v="NT 0801"/>
    <x v="0"/>
    <n v="209.6"/>
    <n v="800"/>
    <n v="800"/>
    <s v="NA"/>
    <s v="Kassiou Constructions - HOWARD SPRINGS"/>
    <x v="228"/>
    <s v=""/>
    <n v="138333058"/>
    <s v="Lot 6031 Pankhurst Street"/>
    <x v="11"/>
    <s v="NT"/>
    <s v="0836"/>
    <n v="889834326"/>
    <x v="3"/>
    <n v="4"/>
    <n v="2"/>
    <n v="2"/>
    <d v="2022-05-27T15:54:05"/>
  </r>
  <r>
    <n v="1351986"/>
    <s v="DARWIN"/>
    <s v="NT 0801"/>
    <x v="0"/>
    <n v="180"/>
    <n v="450"/>
    <n v="450"/>
    <s v="NA"/>
    <s v="Kassiou Constructions - HOWARD SPRINGS"/>
    <x v="172"/>
    <s v=""/>
    <n v="138333050"/>
    <s v="Lot 12802 Aldenham Street"/>
    <x v="41"/>
    <s v="NT"/>
    <s v="0810"/>
    <n v="889834326"/>
    <x v="3"/>
    <n v="4"/>
    <n v="2"/>
    <n v="3"/>
    <d v="2022-05-27T15:54:05"/>
  </r>
  <r>
    <n v="1351987"/>
    <s v="DARWIN"/>
    <s v="NT 0801"/>
    <x v="2"/>
    <n v="120"/>
    <s v=""/>
    <n v="120"/>
    <s v="NA"/>
    <s v="Home Zone NT - DARWIN"/>
    <x v="37"/>
    <s v=""/>
    <n v="138330946"/>
    <s v="8/35 Duke Street"/>
    <x v="2"/>
    <s v="NT"/>
    <s v="0820"/>
    <n v="418895345"/>
    <x v="2"/>
    <n v="2"/>
    <n v="2"/>
    <n v="2"/>
    <d v="2022-05-27T15:54:05"/>
  </r>
  <r>
    <m/>
    <m/>
    <m/>
    <x v="13"/>
    <m/>
    <m/>
    <m/>
    <m/>
    <m/>
    <x v="229"/>
    <m/>
    <m/>
    <m/>
    <x v="56"/>
    <m/>
    <m/>
    <m/>
    <x v="4"/>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350988"/>
    <x v="0"/>
    <x v="0"/>
    <x v="0"/>
    <x v="0"/>
    <x v="0"/>
    <x v="0"/>
    <x v="0"/>
    <x v="0"/>
    <x v="0"/>
    <s v=""/>
    <n v="139468611"/>
    <s v="44 Woods Street"/>
    <x v="0"/>
    <s v="NT"/>
    <s v="0800"/>
    <n v="889418289"/>
    <x v="0"/>
    <n v="2"/>
    <n v="1"/>
    <n v="1"/>
    <d v="2022-05-27T15:54:05"/>
  </r>
  <r>
    <n v="1350989"/>
    <x v="0"/>
    <x v="0"/>
    <x v="1"/>
    <x v="1"/>
    <x v="0"/>
    <x v="1"/>
    <x v="1"/>
    <x v="1"/>
    <x v="1"/>
    <s v="Offers Over $320,000 "/>
    <n v="139463755"/>
    <s v="14/14 Dashwood Place"/>
    <x v="0"/>
    <s v="NT"/>
    <s v="0800"/>
    <n v="411724000"/>
    <x v="0"/>
    <n v="3"/>
    <n v="2"/>
    <n v="2"/>
    <d v="2022-05-27T15:54:05"/>
  </r>
  <r>
    <n v="1350990"/>
    <x v="0"/>
    <x v="0"/>
    <x v="2"/>
    <x v="2"/>
    <x v="0"/>
    <x v="2"/>
    <x v="2"/>
    <x v="2"/>
    <x v="2"/>
    <s v=""/>
    <n v="139462495"/>
    <s v="13/86  Woods Street"/>
    <x v="0"/>
    <s v="NT"/>
    <s v="0800"/>
    <n v="889810080"/>
    <x v="0"/>
    <n v="2"/>
    <n v="1"/>
    <n v="1"/>
    <d v="2022-05-27T15:54:05"/>
  </r>
  <r>
    <n v="1350991"/>
    <x v="0"/>
    <x v="0"/>
    <x v="0"/>
    <x v="2"/>
    <x v="0"/>
    <x v="2"/>
    <x v="3"/>
    <x v="3"/>
    <x v="3"/>
    <s v=""/>
    <n v="139451679"/>
    <s v="1309/43B Knuckey Street"/>
    <x v="0"/>
    <s v="NT"/>
    <s v="0800"/>
    <n v="889822403"/>
    <x v="0"/>
    <n v="1"/>
    <n v="1"/>
    <n v="0"/>
    <d v="2022-05-27T15:54:05"/>
  </r>
  <r>
    <n v="1350992"/>
    <x v="0"/>
    <x v="0"/>
    <x v="2"/>
    <x v="3"/>
    <x v="0"/>
    <x v="3"/>
    <x v="3"/>
    <x v="4"/>
    <x v="4"/>
    <s v=""/>
    <n v="139433803"/>
    <s v="3/10 McLachlan Street"/>
    <x v="0"/>
    <s v="NT"/>
    <s v="0800"/>
    <n v="418885966"/>
    <x v="0"/>
    <n v="3"/>
    <n v="2"/>
    <n v="2"/>
    <d v="2022-05-27T15:54:05"/>
  </r>
  <r>
    <n v="1350993"/>
    <x v="0"/>
    <x v="0"/>
    <x v="1"/>
    <x v="4"/>
    <x v="0"/>
    <x v="4"/>
    <x v="4"/>
    <x v="5"/>
    <x v="5"/>
    <s v=""/>
    <n v="139434039"/>
    <s v="1832/27 Woods  Street"/>
    <x v="0"/>
    <s v="NT"/>
    <s v="0800"/>
    <n v="404877261"/>
    <x v="0"/>
    <n v="3"/>
    <n v="2"/>
    <n v="2"/>
    <d v="2022-05-27T15:54:05"/>
  </r>
  <r>
    <n v="1350994"/>
    <x v="0"/>
    <x v="0"/>
    <x v="2"/>
    <x v="2"/>
    <x v="1"/>
    <x v="2"/>
    <x v="4"/>
    <x v="6"/>
    <x v="6"/>
    <s v=""/>
    <n v="139433055"/>
    <s v="10/99 Gardens Road"/>
    <x v="0"/>
    <s v="NT"/>
    <s v="0800"/>
    <n v="417508800"/>
    <x v="0"/>
    <n v="3"/>
    <n v="2"/>
    <n v="2"/>
    <d v="2022-05-27T15:54:05"/>
  </r>
  <r>
    <n v="1350995"/>
    <x v="0"/>
    <x v="0"/>
    <x v="2"/>
    <x v="2"/>
    <x v="2"/>
    <x v="5"/>
    <x v="5"/>
    <x v="7"/>
    <x v="7"/>
    <s v=""/>
    <n v="139419411"/>
    <s v="10/94 Woods Street"/>
    <x v="0"/>
    <s v="NT"/>
    <s v="0800"/>
    <n v="889815000"/>
    <x v="0"/>
    <n v="2"/>
    <n v="1"/>
    <n v="1"/>
    <d v="2022-05-27T15:54:05"/>
  </r>
  <r>
    <n v="1350996"/>
    <x v="0"/>
    <x v="0"/>
    <x v="2"/>
    <x v="2"/>
    <x v="0"/>
    <x v="2"/>
    <x v="6"/>
    <x v="8"/>
    <x v="4"/>
    <s v=""/>
    <n v="139407883"/>
    <s v="103/39 Cavenagh Street"/>
    <x v="0"/>
    <s v="NT"/>
    <s v="0800"/>
    <n v="889433000"/>
    <x v="0"/>
    <n v="2"/>
    <n v="2"/>
    <n v="1"/>
    <d v="2022-05-27T15:54:05"/>
  </r>
  <r>
    <n v="1350997"/>
    <x v="0"/>
    <x v="0"/>
    <x v="1"/>
    <x v="2"/>
    <x v="0"/>
    <x v="2"/>
    <x v="7"/>
    <x v="9"/>
    <x v="8"/>
    <s v=""/>
    <n v="139395811"/>
    <s v="10/39 Cavenagh Street"/>
    <x v="0"/>
    <s v="NT"/>
    <s v="0800"/>
    <n v="889433000"/>
    <x v="0"/>
    <n v="2"/>
    <n v="2"/>
    <n v="1"/>
    <d v="2022-05-27T15:54:05"/>
  </r>
  <r>
    <n v="1350998"/>
    <x v="0"/>
    <x v="0"/>
    <x v="1"/>
    <x v="2"/>
    <x v="0"/>
    <x v="2"/>
    <x v="7"/>
    <x v="0"/>
    <x v="9"/>
    <s v=""/>
    <n v="139393067"/>
    <s v="12 51 Knuckey Street"/>
    <x v="0"/>
    <s v="NT"/>
    <s v="0800"/>
    <n v="889418289"/>
    <x v="0"/>
    <n v="1"/>
    <n v="1"/>
    <n v="1"/>
    <d v="2022-05-27T15:54:05"/>
  </r>
  <r>
    <n v="1350999"/>
    <x v="0"/>
    <x v="0"/>
    <x v="1"/>
    <x v="2"/>
    <x v="0"/>
    <x v="2"/>
    <x v="7"/>
    <x v="9"/>
    <x v="10"/>
    <s v="Openn Negotiation "/>
    <n v="139373983"/>
    <s v="1/6 Foelsche Street"/>
    <x v="0"/>
    <s v="NT"/>
    <s v="0800"/>
    <n v="889433000"/>
    <x v="0"/>
    <n v="3"/>
    <n v="2"/>
    <n v="2"/>
    <d v="2022-05-27T15:54:05"/>
  </r>
  <r>
    <n v="1351000"/>
    <x v="0"/>
    <x v="0"/>
    <x v="2"/>
    <x v="5"/>
    <x v="0"/>
    <x v="6"/>
    <x v="7"/>
    <x v="10"/>
    <x v="4"/>
    <s v="PRICE GUIDE $439,000 "/>
    <n v="139363187"/>
    <s v="16/14 Dashwood Place"/>
    <x v="0"/>
    <s v="NT"/>
    <s v="0800"/>
    <n v="889460500"/>
    <x v="0"/>
    <n v="2"/>
    <n v="2"/>
    <n v="2"/>
    <d v="2022-05-27T15:54:05"/>
  </r>
  <r>
    <n v="1351001"/>
    <x v="0"/>
    <x v="0"/>
    <x v="0"/>
    <x v="6"/>
    <x v="0"/>
    <x v="7"/>
    <x v="7"/>
    <x v="11"/>
    <x v="11"/>
    <s v=""/>
    <n v="139356543"/>
    <s v="406/130 Esplanade"/>
    <x v="0"/>
    <s v="NT"/>
    <s v="0800"/>
    <n v="889822500"/>
    <x v="0"/>
    <n v="3"/>
    <n v="2"/>
    <n v="2"/>
    <d v="2022-05-27T15:54:05"/>
  </r>
  <r>
    <n v="1351002"/>
    <x v="0"/>
    <x v="0"/>
    <x v="1"/>
    <x v="7"/>
    <x v="0"/>
    <x v="8"/>
    <x v="7"/>
    <x v="12"/>
    <x v="12"/>
    <s v=""/>
    <n v="139349347"/>
    <s v="2403/43E Knuckey Street"/>
    <x v="0"/>
    <s v="NT"/>
    <s v="0800"/>
    <n v="416175735"/>
    <x v="0"/>
    <n v="3"/>
    <n v="2"/>
    <n v="2"/>
    <d v="2022-05-27T15:54:05"/>
  </r>
  <r>
    <n v="1351003"/>
    <x v="0"/>
    <x v="0"/>
    <x v="2"/>
    <x v="2"/>
    <x v="0"/>
    <x v="2"/>
    <x v="7"/>
    <x v="13"/>
    <x v="13"/>
    <s v="Overs Over $599,000 Considered "/>
    <n v="139339003"/>
    <s v="111/19 Kitchener Drive"/>
    <x v="0"/>
    <s v="NT"/>
    <s v="0800"/>
    <n v="889855678"/>
    <x v="0"/>
    <n v="2"/>
    <n v="2"/>
    <n v="2"/>
    <d v="2022-05-27T15:54:05"/>
  </r>
  <r>
    <n v="1351004"/>
    <x v="0"/>
    <x v="0"/>
    <x v="1"/>
    <x v="8"/>
    <x v="0"/>
    <x v="9"/>
    <x v="7"/>
    <x v="11"/>
    <x v="14"/>
    <s v=""/>
    <n v="139336003"/>
    <s v="6604/7 Anchorage Court"/>
    <x v="0"/>
    <s v="NT"/>
    <s v="0800"/>
    <n v="889822500"/>
    <x v="0"/>
    <n v="1"/>
    <n v="1"/>
    <n v="1"/>
    <d v="2022-05-27T15:54:05"/>
  </r>
  <r>
    <n v="1351005"/>
    <x v="0"/>
    <x v="0"/>
    <x v="2"/>
    <x v="9"/>
    <x v="0"/>
    <x v="10"/>
    <x v="7"/>
    <x v="1"/>
    <x v="15"/>
    <s v=""/>
    <n v="139319539"/>
    <s v="1706/43B Knuckey Street"/>
    <x v="0"/>
    <s v="NT"/>
    <s v="0800"/>
    <n v="411724000"/>
    <x v="0"/>
    <n v="1"/>
    <n v="1"/>
    <n v="0"/>
    <d v="2022-05-27T15:54:05"/>
  </r>
  <r>
    <n v="1351006"/>
    <x v="0"/>
    <x v="0"/>
    <x v="2"/>
    <x v="2"/>
    <x v="0"/>
    <x v="2"/>
    <x v="7"/>
    <x v="10"/>
    <x v="10"/>
    <s v="FASTRAK "/>
    <n v="139319111"/>
    <s v="63/21 Cavenagh Street"/>
    <x v="0"/>
    <s v="NT"/>
    <s v="0800"/>
    <n v="889460500"/>
    <x v="0"/>
    <n v="1"/>
    <n v="1"/>
    <n v="0"/>
    <d v="2022-05-27T15:54:05"/>
  </r>
  <r>
    <n v="1351007"/>
    <x v="0"/>
    <x v="0"/>
    <x v="0"/>
    <x v="10"/>
    <x v="0"/>
    <x v="11"/>
    <x v="7"/>
    <x v="14"/>
    <x v="4"/>
    <s v=""/>
    <n v="139318927"/>
    <s v="24/8 Knuckey Street"/>
    <x v="0"/>
    <s v="NT"/>
    <s v="0800"/>
    <n v="889328858"/>
    <x v="0"/>
    <n v="2"/>
    <n v="2"/>
    <n v="1"/>
    <d v="2022-05-27T15:54:05"/>
  </r>
  <r>
    <n v="1351008"/>
    <x v="0"/>
    <x v="0"/>
    <x v="1"/>
    <x v="2"/>
    <x v="0"/>
    <x v="2"/>
    <x v="8"/>
    <x v="8"/>
    <x v="10"/>
    <s v="UNDER CONTRACT "/>
    <n v="139313595"/>
    <s v="8/12 Dashwood Place"/>
    <x v="0"/>
    <s v="NT"/>
    <s v="0800"/>
    <n v="889433000"/>
    <x v="0"/>
    <n v="3"/>
    <n v="2"/>
    <n v="2"/>
    <d v="2022-05-27T15:54:05"/>
  </r>
  <r>
    <n v="1351009"/>
    <x v="0"/>
    <x v="0"/>
    <x v="1"/>
    <x v="11"/>
    <x v="0"/>
    <x v="12"/>
    <x v="7"/>
    <x v="15"/>
    <x v="16"/>
    <s v="Offers Over $440,000 "/>
    <n v="139312507"/>
    <s v="2/24 Harry Chan Avenue"/>
    <x v="0"/>
    <s v="NT"/>
    <s v="0800"/>
    <n v="419592414"/>
    <x v="1"/>
    <n v="2"/>
    <n v="2"/>
    <n v="2"/>
    <d v="2022-05-27T15:54:05"/>
  </r>
  <r>
    <n v="1351010"/>
    <x v="0"/>
    <x v="0"/>
    <x v="1"/>
    <x v="12"/>
    <x v="0"/>
    <x v="13"/>
    <x v="7"/>
    <x v="0"/>
    <x v="17"/>
    <s v=""/>
    <n v="139299807"/>
    <s v="116/19B Kitchener Drive"/>
    <x v="0"/>
    <s v="NT"/>
    <s v="0800"/>
    <n v="889418289"/>
    <x v="0"/>
    <n v="2"/>
    <n v="2"/>
    <n v="2"/>
    <d v="2022-05-27T15:54:05"/>
  </r>
  <r>
    <n v="1351011"/>
    <x v="0"/>
    <x v="0"/>
    <x v="1"/>
    <x v="2"/>
    <x v="3"/>
    <x v="2"/>
    <x v="7"/>
    <x v="11"/>
    <x v="18"/>
    <s v=""/>
    <n v="139287567"/>
    <s v="126/19 Kitchener Drive"/>
    <x v="0"/>
    <s v="NT"/>
    <s v="0800"/>
    <n v="889822500"/>
    <x v="0"/>
    <n v="1"/>
    <n v="1"/>
    <n v="1"/>
    <d v="2022-05-27T15:54:05"/>
  </r>
  <r>
    <n v="1351012"/>
    <x v="0"/>
    <x v="0"/>
    <x v="2"/>
    <x v="2"/>
    <x v="4"/>
    <x v="14"/>
    <x v="7"/>
    <x v="16"/>
    <x v="19"/>
    <s v="$305,000 + "/>
    <n v="139278451"/>
    <s v="613/6 Carey Street"/>
    <x v="0"/>
    <s v="NT"/>
    <s v="0800"/>
    <n v="889306600"/>
    <x v="0"/>
    <n v="1"/>
    <n v="1"/>
    <n v="1"/>
    <d v="2022-05-27T15:54:05"/>
  </r>
  <r>
    <n v="1351013"/>
    <x v="0"/>
    <x v="0"/>
    <x v="2"/>
    <x v="2"/>
    <x v="0"/>
    <x v="2"/>
    <x v="7"/>
    <x v="16"/>
    <x v="20"/>
    <s v="$295,000 + "/>
    <n v="139278075"/>
    <s v="313/6 Carey Street"/>
    <x v="0"/>
    <s v="NT"/>
    <s v="0800"/>
    <n v="889306600"/>
    <x v="0"/>
    <n v="1"/>
    <n v="1"/>
    <n v="1"/>
    <d v="2022-05-27T15:54:05"/>
  </r>
  <r>
    <n v="1351014"/>
    <x v="0"/>
    <x v="0"/>
    <x v="2"/>
    <x v="13"/>
    <x v="5"/>
    <x v="15"/>
    <x v="8"/>
    <x v="17"/>
    <x v="21"/>
    <s v=""/>
    <n v="139277147"/>
    <s v="35/24 Harry Chan Avenue"/>
    <x v="0"/>
    <s v="NT"/>
    <s v="0800"/>
    <n v="889970888"/>
    <x v="0"/>
    <n v="3"/>
    <n v="3"/>
    <n v="4"/>
    <d v="2022-05-27T15:54:05"/>
  </r>
  <r>
    <n v="1351015"/>
    <x v="0"/>
    <x v="0"/>
    <x v="2"/>
    <x v="2"/>
    <x v="6"/>
    <x v="7"/>
    <x v="7"/>
    <x v="18"/>
    <x v="22"/>
    <s v="Offers Over $950,000 "/>
    <n v="139267215"/>
    <s v="424/130 Esplanade"/>
    <x v="0"/>
    <s v="NT"/>
    <s v="0800"/>
    <n v="450473710"/>
    <x v="0"/>
    <n v="3"/>
    <n v="2"/>
    <n v="2"/>
    <d v="2022-05-27T15:54:05"/>
  </r>
  <r>
    <n v="1351016"/>
    <x v="0"/>
    <x v="0"/>
    <x v="0"/>
    <x v="2"/>
    <x v="0"/>
    <x v="2"/>
    <x v="7"/>
    <x v="3"/>
    <x v="23"/>
    <s v="Offers Over $485,000 "/>
    <n v="139233515"/>
    <s v="1109/102 Esplanade"/>
    <x v="0"/>
    <s v="NT"/>
    <s v="0800"/>
    <n v="889822403"/>
    <x v="0"/>
    <n v="2"/>
    <n v="2"/>
    <n v="2"/>
    <d v="2022-05-27T15:54:05"/>
  </r>
  <r>
    <n v="1351017"/>
    <x v="0"/>
    <x v="0"/>
    <x v="2"/>
    <x v="14"/>
    <x v="0"/>
    <x v="16"/>
    <x v="7"/>
    <x v="7"/>
    <x v="24"/>
    <s v=""/>
    <n v="131091530"/>
    <s v="Unit 55/79 Mitchell Street"/>
    <x v="0"/>
    <s v="NT"/>
    <s v="0800"/>
    <n v="889815000"/>
    <x v="0"/>
    <n v="1"/>
    <n v="1"/>
    <n v="1"/>
    <d v="2022-05-27T15:54:05"/>
  </r>
  <r>
    <n v="1351018"/>
    <x v="0"/>
    <x v="0"/>
    <x v="1"/>
    <x v="2"/>
    <x v="0"/>
    <x v="2"/>
    <x v="7"/>
    <x v="19"/>
    <x v="25"/>
    <s v=""/>
    <n v="139203271"/>
    <s v="1006/102 Esplanade"/>
    <x v="0"/>
    <s v="NT"/>
    <s v="0800"/>
    <n v="889459372"/>
    <x v="0"/>
    <n v="2"/>
    <n v="2"/>
    <n v="2"/>
    <d v="2022-05-27T15:54:05"/>
  </r>
  <r>
    <n v="1351019"/>
    <x v="0"/>
    <x v="0"/>
    <x v="1"/>
    <x v="15"/>
    <x v="0"/>
    <x v="17"/>
    <x v="7"/>
    <x v="11"/>
    <x v="26"/>
    <s v="Offers over $299,000 "/>
    <n v="139202891"/>
    <s v="18/110 Esplanade"/>
    <x v="0"/>
    <s v="NT"/>
    <s v="0800"/>
    <n v="889822500"/>
    <x v="0"/>
    <n v="1"/>
    <n v="1"/>
    <n v="1"/>
    <d v="2022-05-27T15:54:05"/>
  </r>
  <r>
    <n v="1351020"/>
    <x v="0"/>
    <x v="0"/>
    <x v="1"/>
    <x v="2"/>
    <x v="7"/>
    <x v="2"/>
    <x v="7"/>
    <x v="20"/>
    <x v="27"/>
    <s v=""/>
    <n v="139201043"/>
    <s v="122.21 Cavenagh St"/>
    <x v="0"/>
    <s v="NT"/>
    <s v="0800"/>
    <n v="889831800"/>
    <x v="0"/>
    <n v="3"/>
    <n v="1"/>
    <n v="1"/>
    <d v="2022-05-27T15:54:05"/>
  </r>
  <r>
    <n v="1351021"/>
    <x v="0"/>
    <x v="0"/>
    <x v="2"/>
    <x v="2"/>
    <x v="0"/>
    <x v="2"/>
    <x v="7"/>
    <x v="21"/>
    <x v="10"/>
    <s v="UNDER CONTRACT "/>
    <n v="139196447"/>
    <s v="131/21 Cavenagh Street"/>
    <x v="0"/>
    <s v="NT"/>
    <s v="0800"/>
    <n v="889418941"/>
    <x v="0"/>
    <n v="1"/>
    <n v="1"/>
    <n v="1"/>
    <d v="2022-05-27T15:54:05"/>
  </r>
  <r>
    <n v="1351022"/>
    <x v="0"/>
    <x v="0"/>
    <x v="2"/>
    <x v="2"/>
    <x v="8"/>
    <x v="18"/>
    <x v="8"/>
    <x v="22"/>
    <x v="28"/>
    <s v=""/>
    <n v="139195495"/>
    <s v="11/12 Mclachlan Street"/>
    <x v="0"/>
    <s v="NT"/>
    <s v="0800"/>
    <n v="889240900"/>
    <x v="0"/>
    <n v="2"/>
    <n v="2"/>
    <n v="2"/>
    <d v="2022-05-27T15:54:05"/>
  </r>
  <r>
    <n v="1351023"/>
    <x v="0"/>
    <x v="0"/>
    <x v="2"/>
    <x v="16"/>
    <x v="0"/>
    <x v="19"/>
    <x v="7"/>
    <x v="23"/>
    <x v="10"/>
    <s v="Contact Agent "/>
    <n v="139179627"/>
    <s v="702/29 Daly Street"/>
    <x v="0"/>
    <s v="NT"/>
    <s v="0800"/>
    <n v="889485607"/>
    <x v="0"/>
    <n v="2"/>
    <n v="2"/>
    <n v="2"/>
    <d v="2022-05-27T15:54:05"/>
  </r>
  <r>
    <n v="1351024"/>
    <x v="0"/>
    <x v="0"/>
    <x v="0"/>
    <x v="2"/>
    <x v="0"/>
    <x v="2"/>
    <x v="7"/>
    <x v="0"/>
    <x v="10"/>
    <s v="OFFERS INVITED "/>
    <n v="139179851"/>
    <s v="9 117 Mitchell Street"/>
    <x v="0"/>
    <s v="NT"/>
    <s v="0800"/>
    <n v="889418289"/>
    <x v="0"/>
    <n v="2"/>
    <n v="2"/>
    <n v="2"/>
    <d v="2022-05-27T15:54:05"/>
  </r>
  <r>
    <n v="1351025"/>
    <x v="0"/>
    <x v="0"/>
    <x v="1"/>
    <x v="17"/>
    <x v="0"/>
    <x v="20"/>
    <x v="7"/>
    <x v="11"/>
    <x v="29"/>
    <s v=""/>
    <n v="139167095"/>
    <s v="5102/5 Anchorage Court"/>
    <x v="0"/>
    <s v="NT"/>
    <s v="0800"/>
    <n v="889822500"/>
    <x v="0"/>
    <n v="1"/>
    <n v="1"/>
    <n v="1"/>
    <d v="2022-05-27T15:54:05"/>
  </r>
  <r>
    <n v="1351026"/>
    <x v="0"/>
    <x v="0"/>
    <x v="1"/>
    <x v="2"/>
    <x v="0"/>
    <x v="2"/>
    <x v="7"/>
    <x v="8"/>
    <x v="30"/>
    <s v="Current Bid $600,000 "/>
    <n v="139131591"/>
    <s v="501/102 Esplanade"/>
    <x v="0"/>
    <s v="NT"/>
    <s v="0800"/>
    <n v="889433000"/>
    <x v="0"/>
    <n v="3"/>
    <n v="2"/>
    <n v="2"/>
    <d v="2022-05-27T15:54:05"/>
  </r>
  <r>
    <n v="1351027"/>
    <x v="0"/>
    <x v="0"/>
    <x v="1"/>
    <x v="18"/>
    <x v="0"/>
    <x v="21"/>
    <x v="7"/>
    <x v="11"/>
    <x v="31"/>
    <s v="Offers Over $980,000 "/>
    <n v="139128107"/>
    <s v="326/130 Esplanade"/>
    <x v="0"/>
    <s v="NT"/>
    <s v="0800"/>
    <n v="889822500"/>
    <x v="0"/>
    <n v="3"/>
    <n v="2"/>
    <n v="2"/>
    <d v="2022-05-27T15:54:05"/>
  </r>
  <r>
    <n v="1351028"/>
    <x v="0"/>
    <x v="0"/>
    <x v="1"/>
    <x v="2"/>
    <x v="9"/>
    <x v="2"/>
    <x v="7"/>
    <x v="24"/>
    <x v="32"/>
    <s v=""/>
    <n v="139127399"/>
    <s v="221/130 Esplanade"/>
    <x v="0"/>
    <s v="NT"/>
    <s v="0800"/>
    <n v="889428942"/>
    <x v="0"/>
    <n v="3"/>
    <n v="2"/>
    <n v="2"/>
    <d v="2022-05-27T15:54:05"/>
  </r>
  <r>
    <n v="1351029"/>
    <x v="0"/>
    <x v="0"/>
    <x v="1"/>
    <x v="2"/>
    <x v="10"/>
    <x v="2"/>
    <x v="8"/>
    <x v="25"/>
    <x v="10"/>
    <s v="UNDER CONTRACT... MORE PROPERTIES WANTED "/>
    <n v="139110247"/>
    <s v="1/2 Lindsay Street"/>
    <x v="0"/>
    <s v="NT"/>
    <s v="0800"/>
    <n v="433038633"/>
    <x v="0"/>
    <n v="3"/>
    <n v="2"/>
    <n v="2"/>
    <d v="2022-05-27T15:54:05"/>
  </r>
  <r>
    <n v="1351030"/>
    <x v="0"/>
    <x v="0"/>
    <x v="0"/>
    <x v="17"/>
    <x v="11"/>
    <x v="20"/>
    <x v="7"/>
    <x v="26"/>
    <x v="33"/>
    <s v=""/>
    <n v="139095611"/>
    <s v="6607/7 Anchorage Court"/>
    <x v="0"/>
    <s v="NT"/>
    <s v="0800"/>
    <n v="889433500"/>
    <x v="0"/>
    <n v="1"/>
    <n v="1"/>
    <n v="1"/>
    <d v="2022-05-27T15:54:05"/>
  </r>
  <r>
    <n v="1351031"/>
    <x v="0"/>
    <x v="0"/>
    <x v="1"/>
    <x v="2"/>
    <x v="0"/>
    <x v="2"/>
    <x v="7"/>
    <x v="9"/>
    <x v="34"/>
    <s v=""/>
    <n v="139091675"/>
    <s v="17/9 Esplanade"/>
    <x v="0"/>
    <s v="NT"/>
    <s v="0800"/>
    <n v="889433000"/>
    <x v="0"/>
    <n v="3"/>
    <n v="2"/>
    <n v="2"/>
    <d v="2022-05-27T15:54:05"/>
  </r>
  <r>
    <n v="1351032"/>
    <x v="0"/>
    <x v="0"/>
    <x v="1"/>
    <x v="2"/>
    <x v="12"/>
    <x v="2"/>
    <x v="7"/>
    <x v="27"/>
    <x v="10"/>
    <s v="UNDER CONTRACT "/>
    <n v="139072451"/>
    <s v="103/130 Esplanade"/>
    <x v="0"/>
    <s v="NT"/>
    <s v="0800"/>
    <n v="438404848"/>
    <x v="0"/>
    <n v="3"/>
    <n v="3"/>
    <n v="2"/>
    <d v="2022-05-27T15:54:05"/>
  </r>
  <r>
    <n v="1351033"/>
    <x v="0"/>
    <x v="0"/>
    <x v="2"/>
    <x v="2"/>
    <x v="0"/>
    <x v="2"/>
    <x v="7"/>
    <x v="28"/>
    <x v="35"/>
    <s v=""/>
    <n v="139050507"/>
    <s v="302/6 Briggs St"/>
    <x v="0"/>
    <s v="NT"/>
    <s v="0800"/>
    <n v="889419959"/>
    <x v="0"/>
    <n v="1"/>
    <n v="1"/>
    <n v="1"/>
    <d v="2022-05-27T15:54:05"/>
  </r>
  <r>
    <n v="1351034"/>
    <x v="0"/>
    <x v="0"/>
    <x v="1"/>
    <x v="2"/>
    <x v="0"/>
    <x v="2"/>
    <x v="7"/>
    <x v="29"/>
    <x v="14"/>
    <s v=""/>
    <n v="139047935"/>
    <s v="14/130 Smith street"/>
    <x v="0"/>
    <s v="NT"/>
    <s v="0800"/>
    <n v="451125286"/>
    <x v="0"/>
    <n v="2"/>
    <n v="2"/>
    <n v="2"/>
    <d v="2022-05-27T15:54:05"/>
  </r>
  <r>
    <n v="1351035"/>
    <x v="0"/>
    <x v="0"/>
    <x v="1"/>
    <x v="2"/>
    <x v="0"/>
    <x v="2"/>
    <x v="8"/>
    <x v="9"/>
    <x v="10"/>
    <s v="UNDER CONTRACT "/>
    <n v="139036599"/>
    <s v="5/44 Mclachlan Street"/>
    <x v="0"/>
    <s v="NT"/>
    <s v="0800"/>
    <n v="889433000"/>
    <x v="0"/>
    <n v="3"/>
    <n v="2"/>
    <n v="2"/>
    <d v="2022-05-27T15:54:05"/>
  </r>
  <r>
    <n v="1351036"/>
    <x v="0"/>
    <x v="0"/>
    <x v="2"/>
    <x v="2"/>
    <x v="0"/>
    <x v="2"/>
    <x v="7"/>
    <x v="2"/>
    <x v="36"/>
    <s v="Offers over $565,000 "/>
    <n v="139027019"/>
    <s v="703/29 Daly Street"/>
    <x v="0"/>
    <s v="NT"/>
    <s v="0800"/>
    <n v="889810080"/>
    <x v="0"/>
    <n v="2"/>
    <n v="2"/>
    <n v="2"/>
    <d v="2022-05-27T15:54:05"/>
  </r>
  <r>
    <n v="1351037"/>
    <x v="0"/>
    <x v="0"/>
    <x v="1"/>
    <x v="19"/>
    <x v="0"/>
    <x v="22"/>
    <x v="7"/>
    <x v="14"/>
    <x v="37"/>
    <s v=""/>
    <n v="139024171"/>
    <s v="10/24 Harvey Street"/>
    <x v="0"/>
    <s v="NT"/>
    <s v="0800"/>
    <n v="889328858"/>
    <x v="0"/>
    <n v="2"/>
    <n v="2"/>
    <n v="2"/>
    <d v="2022-05-27T15:54:05"/>
  </r>
  <r>
    <n v="1351038"/>
    <x v="0"/>
    <x v="0"/>
    <x v="1"/>
    <x v="2"/>
    <x v="13"/>
    <x v="2"/>
    <x v="7"/>
    <x v="24"/>
    <x v="38"/>
    <s v="Offers over $469,000 "/>
    <n v="139023195"/>
    <s v="3/107 Woods Street"/>
    <x v="0"/>
    <s v="NT"/>
    <s v="0800"/>
    <n v="889428942"/>
    <x v="0"/>
    <n v="3"/>
    <n v="2"/>
    <n v="2"/>
    <d v="2022-05-27T15:54:05"/>
  </r>
  <r>
    <n v="1351039"/>
    <x v="0"/>
    <x v="0"/>
    <x v="1"/>
    <x v="2"/>
    <x v="14"/>
    <x v="2"/>
    <x v="7"/>
    <x v="24"/>
    <x v="39"/>
    <s v=""/>
    <n v="139012015"/>
    <s v="10/3 Harvey Street"/>
    <x v="0"/>
    <s v="NT"/>
    <s v="0800"/>
    <n v="889428942"/>
    <x v="0"/>
    <n v="4"/>
    <n v="2"/>
    <n v="2"/>
    <d v="2022-05-27T15:54:05"/>
  </r>
  <r>
    <n v="1351040"/>
    <x v="0"/>
    <x v="0"/>
    <x v="2"/>
    <x v="2"/>
    <x v="0"/>
    <x v="2"/>
    <x v="8"/>
    <x v="13"/>
    <x v="40"/>
    <s v="Offers Over $499,000 Considered "/>
    <n v="138985619"/>
    <s v="313b/19 Kitchener Drive"/>
    <x v="0"/>
    <s v="NT"/>
    <s v="0800"/>
    <n v="889855678"/>
    <x v="2"/>
    <n v="1"/>
    <n v="1"/>
    <n v="1"/>
    <d v="2022-05-27T15:54:05"/>
  </r>
  <r>
    <n v="1351041"/>
    <x v="0"/>
    <x v="0"/>
    <x v="1"/>
    <x v="2"/>
    <x v="0"/>
    <x v="2"/>
    <x v="7"/>
    <x v="0"/>
    <x v="41"/>
    <s v=""/>
    <n v="138982163"/>
    <s v="205/12 Harvey Street"/>
    <x v="0"/>
    <s v="NT"/>
    <s v="0800"/>
    <n v="889418289"/>
    <x v="0"/>
    <n v="2"/>
    <n v="2"/>
    <n v="1"/>
    <d v="2022-05-27T15:54:05"/>
  </r>
  <r>
    <n v="1351042"/>
    <x v="0"/>
    <x v="0"/>
    <x v="1"/>
    <x v="2"/>
    <x v="15"/>
    <x v="2"/>
    <x v="7"/>
    <x v="24"/>
    <x v="42"/>
    <s v="Offers Over $800,000 "/>
    <n v="138965203"/>
    <s v="13/99 Gardens Road"/>
    <x v="0"/>
    <s v="NT"/>
    <s v="0800"/>
    <n v="889428942"/>
    <x v="0"/>
    <n v="3"/>
    <n v="2"/>
    <n v="2"/>
    <d v="2022-05-27T15:54:05"/>
  </r>
  <r>
    <n v="1351043"/>
    <x v="0"/>
    <x v="0"/>
    <x v="2"/>
    <x v="20"/>
    <x v="0"/>
    <x v="23"/>
    <x v="8"/>
    <x v="21"/>
    <x v="10"/>
    <s v="UNDER CONTRACT "/>
    <n v="138959991"/>
    <s v="23(805)/24 Litchfield Street"/>
    <x v="0"/>
    <s v="NT"/>
    <s v="0800"/>
    <n v="889418941"/>
    <x v="0"/>
    <n v="1"/>
    <n v="1"/>
    <n v="1"/>
    <d v="2022-05-27T15:54:05"/>
  </r>
  <r>
    <n v="1351044"/>
    <x v="0"/>
    <x v="0"/>
    <x v="1"/>
    <x v="21"/>
    <x v="0"/>
    <x v="14"/>
    <x v="7"/>
    <x v="30"/>
    <x v="26"/>
    <s v=""/>
    <n v="138947235"/>
    <s v="512/6 Carey Street"/>
    <x v="0"/>
    <s v="NT"/>
    <s v="0800"/>
    <n v="417718149"/>
    <x v="0"/>
    <n v="1"/>
    <n v="1"/>
    <n v="1"/>
    <d v="2022-05-27T15:54:05"/>
  </r>
  <r>
    <n v="1351045"/>
    <x v="0"/>
    <x v="0"/>
    <x v="2"/>
    <x v="2"/>
    <x v="16"/>
    <x v="24"/>
    <x v="7"/>
    <x v="31"/>
    <x v="43"/>
    <s v=""/>
    <n v="138918695"/>
    <s v="19 KITCHENER DRIVE"/>
    <x v="0"/>
    <s v="NT"/>
    <s v="0800"/>
    <n v="1300815051"/>
    <x v="3"/>
    <n v="1"/>
    <n v="1"/>
    <n v="1"/>
    <d v="2022-05-27T15:54:05"/>
  </r>
  <r>
    <n v="1351046"/>
    <x v="0"/>
    <x v="0"/>
    <x v="1"/>
    <x v="10"/>
    <x v="0"/>
    <x v="11"/>
    <x v="7"/>
    <x v="21"/>
    <x v="44"/>
    <s v="Offers Over $375,000 "/>
    <n v="138917719"/>
    <s v="21/24 Harvey Street"/>
    <x v="0"/>
    <s v="NT"/>
    <s v="0800"/>
    <n v="889418941"/>
    <x v="0"/>
    <n v="2"/>
    <n v="2"/>
    <n v="2"/>
    <d v="2022-05-27T15:54:05"/>
  </r>
  <r>
    <n v="1351047"/>
    <x v="0"/>
    <x v="0"/>
    <x v="1"/>
    <x v="2"/>
    <x v="0"/>
    <x v="2"/>
    <x v="7"/>
    <x v="32"/>
    <x v="45"/>
    <s v=""/>
    <n v="138898599"/>
    <s v="803/24 Litchfield Street"/>
    <x v="0"/>
    <s v="NT"/>
    <s v="0800"/>
    <n v="889811088"/>
    <x v="2"/>
    <n v="2"/>
    <n v="2"/>
    <n v="1"/>
    <d v="2022-05-27T15:54:05"/>
  </r>
  <r>
    <n v="1351048"/>
    <x v="0"/>
    <x v="0"/>
    <x v="2"/>
    <x v="2"/>
    <x v="17"/>
    <x v="25"/>
    <x v="7"/>
    <x v="10"/>
    <x v="46"/>
    <s v="OFFERS OVER $195,000 "/>
    <n v="138882163"/>
    <s v="38/117 Smith Street"/>
    <x v="0"/>
    <s v="NT"/>
    <s v="0800"/>
    <n v="889460500"/>
    <x v="0"/>
    <n v="1"/>
    <n v="1"/>
    <n v="1"/>
    <d v="2022-05-27T15:54:05"/>
  </r>
  <r>
    <n v="1351049"/>
    <x v="0"/>
    <x v="0"/>
    <x v="1"/>
    <x v="2"/>
    <x v="18"/>
    <x v="2"/>
    <x v="7"/>
    <x v="22"/>
    <x v="47"/>
    <s v=""/>
    <n v="138876263"/>
    <s v="708/102 Esplanade"/>
    <x v="0"/>
    <s v="NT"/>
    <s v="0800"/>
    <n v="889240900"/>
    <x v="0"/>
    <n v="2"/>
    <n v="2"/>
    <n v="2"/>
    <d v="2022-05-27T15:54:05"/>
  </r>
  <r>
    <n v="1351050"/>
    <x v="0"/>
    <x v="0"/>
    <x v="1"/>
    <x v="2"/>
    <x v="0"/>
    <x v="2"/>
    <x v="7"/>
    <x v="29"/>
    <x v="48"/>
    <s v=""/>
    <n v="138865099"/>
    <s v="1004/3  Gardiner street"/>
    <x v="0"/>
    <s v="NT"/>
    <s v="0800"/>
    <n v="451125286"/>
    <x v="2"/>
    <n v="2"/>
    <n v="2"/>
    <n v="2"/>
    <d v="2022-05-27T15:54:05"/>
  </r>
  <r>
    <n v="1351051"/>
    <x v="0"/>
    <x v="0"/>
    <x v="1"/>
    <x v="2"/>
    <x v="0"/>
    <x v="2"/>
    <x v="7"/>
    <x v="33"/>
    <x v="49"/>
    <s v="$539,000 negotiable "/>
    <n v="138863175"/>
    <s v="1411/33 Woods Street"/>
    <x v="0"/>
    <s v="NT"/>
    <s v="0800"/>
    <n v="1300850855"/>
    <x v="3"/>
    <n v="2"/>
    <n v="2"/>
    <n v="1"/>
    <d v="2022-05-27T15:54:05"/>
  </r>
  <r>
    <n v="1351052"/>
    <x v="0"/>
    <x v="0"/>
    <x v="1"/>
    <x v="2"/>
    <x v="0"/>
    <x v="2"/>
    <x v="7"/>
    <x v="34"/>
    <x v="50"/>
    <s v=""/>
    <n v="138861435"/>
    <s v="106/21 Cavenagh Street"/>
    <x v="0"/>
    <s v="NT"/>
    <s v="0800"/>
    <n v="429826650"/>
    <x v="2"/>
    <n v="1"/>
    <n v="1"/>
    <n v="0"/>
    <d v="2022-05-27T15:54:05"/>
  </r>
  <r>
    <n v="1351053"/>
    <x v="0"/>
    <x v="0"/>
    <x v="1"/>
    <x v="22"/>
    <x v="0"/>
    <x v="26"/>
    <x v="8"/>
    <x v="21"/>
    <x v="10"/>
    <s v="UNDER CONTRACT "/>
    <n v="138830959"/>
    <s v="36/96 Woods Street"/>
    <x v="0"/>
    <s v="NT"/>
    <s v="0800"/>
    <n v="889418941"/>
    <x v="0"/>
    <n v="3"/>
    <n v="2"/>
    <n v="2"/>
    <d v="2022-05-27T15:54:05"/>
  </r>
  <r>
    <n v="1351054"/>
    <x v="0"/>
    <x v="0"/>
    <x v="2"/>
    <x v="23"/>
    <x v="0"/>
    <x v="27"/>
    <x v="7"/>
    <x v="31"/>
    <x v="51"/>
    <s v=""/>
    <n v="138798511"/>
    <s v="UNIT 51/21 CAVENAGH STREET"/>
    <x v="0"/>
    <s v="NT"/>
    <s v="0800"/>
    <n v="1300815051"/>
    <x v="3"/>
    <n v="1"/>
    <n v="1"/>
    <n v="0"/>
    <d v="2022-05-27T15:54:05"/>
  </r>
  <r>
    <n v="1351055"/>
    <x v="0"/>
    <x v="0"/>
    <x v="1"/>
    <x v="2"/>
    <x v="0"/>
    <x v="2"/>
    <x v="7"/>
    <x v="29"/>
    <x v="52"/>
    <s v=""/>
    <n v="138784347"/>
    <s v="309/3  Gardiner street"/>
    <x v="0"/>
    <s v="NT"/>
    <s v="0800"/>
    <n v="451125286"/>
    <x v="2"/>
    <n v="1"/>
    <n v="1"/>
    <n v="1"/>
    <d v="2022-05-27T15:54:05"/>
  </r>
  <r>
    <n v="1351056"/>
    <x v="0"/>
    <x v="0"/>
    <x v="1"/>
    <x v="2"/>
    <x v="0"/>
    <x v="2"/>
    <x v="7"/>
    <x v="35"/>
    <x v="33"/>
    <s v=""/>
    <n v="138760927"/>
    <s v="607/31 Woods Street"/>
    <x v="0"/>
    <s v="NT"/>
    <s v="0800"/>
    <n v="1300299377"/>
    <x v="3"/>
    <n v="2"/>
    <n v="2"/>
    <n v="1"/>
    <d v="2022-05-27T15:54:05"/>
  </r>
  <r>
    <n v="1351057"/>
    <x v="0"/>
    <x v="0"/>
    <x v="1"/>
    <x v="24"/>
    <x v="0"/>
    <x v="28"/>
    <x v="7"/>
    <x v="36"/>
    <x v="53"/>
    <s v=""/>
    <n v="138754883"/>
    <s v="181/8 Gardiner Street"/>
    <x v="0"/>
    <s v="NT"/>
    <s v="0800"/>
    <n v="418892861"/>
    <x v="3"/>
    <n v="3"/>
    <n v="2"/>
    <n v="2"/>
    <d v="2022-05-27T15:54:05"/>
  </r>
  <r>
    <n v="1351058"/>
    <x v="0"/>
    <x v="0"/>
    <x v="1"/>
    <x v="2"/>
    <x v="19"/>
    <x v="2"/>
    <x v="7"/>
    <x v="10"/>
    <x v="41"/>
    <s v=""/>
    <n v="138748811"/>
    <s v="11/27 McMinn Street"/>
    <x v="0"/>
    <s v="NT"/>
    <s v="0800"/>
    <n v="889460500"/>
    <x v="0"/>
    <n v="2"/>
    <n v="2"/>
    <n v="1"/>
    <d v="2022-05-27T15:54:05"/>
  </r>
  <r>
    <n v="1351059"/>
    <x v="0"/>
    <x v="0"/>
    <x v="2"/>
    <x v="2"/>
    <x v="20"/>
    <x v="29"/>
    <x v="7"/>
    <x v="22"/>
    <x v="7"/>
    <s v=""/>
    <n v="138732019"/>
    <s v="15/4 McMinn Street"/>
    <x v="0"/>
    <s v="NT"/>
    <s v="0800"/>
    <n v="889240900"/>
    <x v="0"/>
    <n v="2"/>
    <n v="2"/>
    <n v="2"/>
    <d v="2022-05-27T15:54:05"/>
  </r>
  <r>
    <n v="1351060"/>
    <x v="0"/>
    <x v="0"/>
    <x v="1"/>
    <x v="25"/>
    <x v="0"/>
    <x v="30"/>
    <x v="7"/>
    <x v="11"/>
    <x v="54"/>
    <s v=""/>
    <n v="138713867"/>
    <s v="610/79 Smith Street"/>
    <x v="0"/>
    <s v="NT"/>
    <s v="0800"/>
    <n v="889822500"/>
    <x v="2"/>
    <n v="1"/>
    <n v="1"/>
    <n v="1"/>
    <d v="2022-05-27T15:54:05"/>
  </r>
  <r>
    <n v="1351061"/>
    <x v="0"/>
    <x v="0"/>
    <x v="2"/>
    <x v="2"/>
    <x v="0"/>
    <x v="2"/>
    <x v="7"/>
    <x v="9"/>
    <x v="25"/>
    <s v=""/>
    <n v="138708715"/>
    <s v="19/96 Woods Street"/>
    <x v="0"/>
    <s v="NT"/>
    <s v="0800"/>
    <n v="889433000"/>
    <x v="0"/>
    <n v="3"/>
    <n v="2"/>
    <n v="2"/>
    <d v="2022-05-27T15:54:05"/>
  </r>
  <r>
    <n v="1351062"/>
    <x v="0"/>
    <x v="0"/>
    <x v="1"/>
    <x v="2"/>
    <x v="21"/>
    <x v="2"/>
    <x v="7"/>
    <x v="24"/>
    <x v="49"/>
    <s v="Offers over $539,000 "/>
    <n v="138706855"/>
    <s v="609/31 Woods Street"/>
    <x v="0"/>
    <s v="NT"/>
    <s v="0800"/>
    <n v="889428942"/>
    <x v="3"/>
    <n v="2"/>
    <n v="2"/>
    <n v="1"/>
    <d v="2022-05-27T15:54:05"/>
  </r>
  <r>
    <n v="1351063"/>
    <x v="0"/>
    <x v="0"/>
    <x v="1"/>
    <x v="26"/>
    <x v="0"/>
    <x v="31"/>
    <x v="8"/>
    <x v="21"/>
    <x v="10"/>
    <s v="UNDER CONTRACT "/>
    <n v="138706143"/>
    <s v="611/43B Knuckey Street"/>
    <x v="0"/>
    <s v="NT"/>
    <s v="0800"/>
    <n v="889418941"/>
    <x v="0"/>
    <n v="1"/>
    <n v="1"/>
    <n v="0"/>
    <d v="2022-05-27T15:54:05"/>
  </r>
  <r>
    <n v="1351064"/>
    <x v="0"/>
    <x v="0"/>
    <x v="1"/>
    <x v="27"/>
    <x v="0"/>
    <x v="32"/>
    <x v="8"/>
    <x v="10"/>
    <x v="14"/>
    <s v=""/>
    <n v="138702567"/>
    <s v="1109/31 Woods Street"/>
    <x v="0"/>
    <s v="NT"/>
    <s v="0800"/>
    <n v="889460500"/>
    <x v="0"/>
    <n v="2"/>
    <n v="2"/>
    <n v="1"/>
    <d v="2022-05-27T15:54:05"/>
  </r>
  <r>
    <n v="1351065"/>
    <x v="0"/>
    <x v="0"/>
    <x v="1"/>
    <x v="2"/>
    <x v="0"/>
    <x v="2"/>
    <x v="7"/>
    <x v="29"/>
    <x v="55"/>
    <s v="$209,000  Negoticate "/>
    <n v="138693067"/>
    <s v="508/3 Gardiner street"/>
    <x v="0"/>
    <s v="NT"/>
    <s v="0800"/>
    <n v="451125286"/>
    <x v="2"/>
    <n v="1"/>
    <n v="1"/>
    <n v="1"/>
    <d v="2022-05-27T15:54:05"/>
  </r>
  <r>
    <n v="1351066"/>
    <x v="0"/>
    <x v="0"/>
    <x v="1"/>
    <x v="2"/>
    <x v="22"/>
    <x v="2"/>
    <x v="7"/>
    <x v="37"/>
    <x v="56"/>
    <s v=""/>
    <n v="138683031"/>
    <s v="9/144 Smith Street"/>
    <x v="0"/>
    <s v="NT"/>
    <s v="0800"/>
    <n v="889867131"/>
    <x v="0"/>
    <n v="2"/>
    <n v="2"/>
    <n v="2"/>
    <d v="2022-05-27T15:54:05"/>
  </r>
  <r>
    <n v="1351067"/>
    <x v="0"/>
    <x v="0"/>
    <x v="2"/>
    <x v="28"/>
    <x v="0"/>
    <x v="33"/>
    <x v="8"/>
    <x v="21"/>
    <x v="10"/>
    <s v="UNDER CONTRACT "/>
    <n v="135645930"/>
    <s v="34/108 Mitchell Street"/>
    <x v="0"/>
    <s v="NT"/>
    <s v="0800"/>
    <n v="889418941"/>
    <x v="3"/>
    <n v="2"/>
    <n v="2"/>
    <n v="2"/>
    <d v="2022-05-27T15:54:05"/>
  </r>
  <r>
    <n v="1351068"/>
    <x v="0"/>
    <x v="0"/>
    <x v="2"/>
    <x v="2"/>
    <x v="23"/>
    <x v="34"/>
    <x v="8"/>
    <x v="8"/>
    <x v="57"/>
    <s v=""/>
    <n v="138681171"/>
    <s v="601/12 Harvey Street"/>
    <x v="0"/>
    <s v="NT"/>
    <s v="0800"/>
    <n v="889433066"/>
    <x v="3"/>
    <n v="3"/>
    <n v="2"/>
    <n v="2"/>
    <d v="2022-05-27T15:54:05"/>
  </r>
  <r>
    <n v="1351069"/>
    <x v="0"/>
    <x v="0"/>
    <x v="2"/>
    <x v="2"/>
    <x v="0"/>
    <x v="2"/>
    <x v="8"/>
    <x v="8"/>
    <x v="10"/>
    <s v="UNDER CONTRACT "/>
    <n v="138681011"/>
    <s v="501/12 Harvey Street"/>
    <x v="0"/>
    <s v="NT"/>
    <s v="0800"/>
    <n v="889433000"/>
    <x v="0"/>
    <n v="3"/>
    <n v="2"/>
    <n v="2"/>
    <d v="2022-05-27T15:54:05"/>
  </r>
  <r>
    <n v="1351070"/>
    <x v="0"/>
    <x v="0"/>
    <x v="2"/>
    <x v="2"/>
    <x v="0"/>
    <x v="2"/>
    <x v="7"/>
    <x v="38"/>
    <x v="58"/>
    <s v=""/>
    <n v="138659831"/>
    <s v="19/3 Manton Street"/>
    <x v="0"/>
    <s v="NT"/>
    <s v="0800"/>
    <n v="889421200"/>
    <x v="0"/>
    <n v="2"/>
    <n v="2"/>
    <n v="2"/>
    <d v="2022-05-27T15:54:05"/>
  </r>
  <r>
    <n v="1351071"/>
    <x v="0"/>
    <x v="0"/>
    <x v="2"/>
    <x v="2"/>
    <x v="24"/>
    <x v="30"/>
    <x v="7"/>
    <x v="32"/>
    <x v="59"/>
    <s v=""/>
    <n v="138653575"/>
    <s v="304/79 Smith Street"/>
    <x v="0"/>
    <s v="NT"/>
    <s v="0800"/>
    <n v="889811088"/>
    <x v="2"/>
    <n v="1"/>
    <n v="1"/>
    <n v="1"/>
    <d v="2022-05-27T15:54:05"/>
  </r>
  <r>
    <n v="1351072"/>
    <x v="0"/>
    <x v="0"/>
    <x v="1"/>
    <x v="29"/>
    <x v="0"/>
    <x v="34"/>
    <x v="8"/>
    <x v="9"/>
    <x v="10"/>
    <s v="UNDER CONTRACT "/>
    <n v="138652707"/>
    <s v="2003/43E Knuckey Street"/>
    <x v="0"/>
    <s v="NT"/>
    <s v="0800"/>
    <n v="889433000"/>
    <x v="0"/>
    <n v="2"/>
    <n v="2"/>
    <n v="1"/>
    <d v="2022-05-27T15:54:05"/>
  </r>
  <r>
    <n v="1351073"/>
    <x v="0"/>
    <x v="0"/>
    <x v="1"/>
    <x v="2"/>
    <x v="0"/>
    <x v="2"/>
    <x v="7"/>
    <x v="0"/>
    <x v="60"/>
    <s v="Penthouse for $850,000 "/>
    <n v="138650195"/>
    <s v="39/144 Smith Street"/>
    <x v="0"/>
    <s v="NT"/>
    <s v="0800"/>
    <n v="889418289"/>
    <x v="2"/>
    <n v="4"/>
    <n v="2"/>
    <n v="2"/>
    <d v="2022-05-27T15:54:05"/>
  </r>
  <r>
    <n v="1351074"/>
    <x v="0"/>
    <x v="0"/>
    <x v="1"/>
    <x v="2"/>
    <x v="0"/>
    <x v="2"/>
    <x v="7"/>
    <x v="0"/>
    <x v="57"/>
    <s v="Needs to GO! $510,000 "/>
    <n v="138649539"/>
    <s v="701/12 Harvey Street"/>
    <x v="0"/>
    <s v="NT"/>
    <s v="0800"/>
    <n v="889418289"/>
    <x v="2"/>
    <n v="3"/>
    <n v="2"/>
    <n v="2"/>
    <d v="2022-05-27T15:54:05"/>
  </r>
  <r>
    <n v="1351075"/>
    <x v="0"/>
    <x v="0"/>
    <x v="2"/>
    <x v="2"/>
    <x v="25"/>
    <x v="35"/>
    <x v="7"/>
    <x v="10"/>
    <x v="61"/>
    <s v=""/>
    <n v="138611055"/>
    <s v="433/130 Esplanade"/>
    <x v="0"/>
    <s v="NT"/>
    <s v="0800"/>
    <n v="889460500"/>
    <x v="0"/>
    <n v="3"/>
    <n v="2"/>
    <n v="2"/>
    <d v="2022-05-27T15:54:05"/>
  </r>
  <r>
    <n v="1351076"/>
    <x v="0"/>
    <x v="0"/>
    <x v="2"/>
    <x v="30"/>
    <x v="26"/>
    <x v="36"/>
    <x v="7"/>
    <x v="1"/>
    <x v="43"/>
    <s v="Offers Over $580,000 "/>
    <n v="138568447"/>
    <s v="6601/7 Anchorage Court"/>
    <x v="0"/>
    <s v="NT"/>
    <s v="0800"/>
    <n v="411724000"/>
    <x v="0"/>
    <n v="2"/>
    <n v="2"/>
    <n v="2"/>
    <d v="2022-05-27T15:54:05"/>
  </r>
  <r>
    <n v="1351077"/>
    <x v="0"/>
    <x v="0"/>
    <x v="1"/>
    <x v="2"/>
    <x v="0"/>
    <x v="2"/>
    <x v="7"/>
    <x v="0"/>
    <x v="62"/>
    <s v=""/>
    <n v="138491115"/>
    <s v="109/12 Harvey Street"/>
    <x v="0"/>
    <s v="NT"/>
    <s v="0800"/>
    <n v="889418289"/>
    <x v="2"/>
    <n v="3"/>
    <n v="2"/>
    <n v="1"/>
    <d v="2022-05-27T15:54:05"/>
  </r>
  <r>
    <n v="1351078"/>
    <x v="0"/>
    <x v="0"/>
    <x v="1"/>
    <x v="2"/>
    <x v="27"/>
    <x v="2"/>
    <x v="7"/>
    <x v="24"/>
    <x v="49"/>
    <s v="Offers over $539,000 "/>
    <n v="138490143"/>
    <s v="1607/31 Woods Street"/>
    <x v="0"/>
    <s v="NT"/>
    <s v="0800"/>
    <n v="889428942"/>
    <x v="2"/>
    <n v="2"/>
    <n v="2"/>
    <n v="1"/>
    <d v="2022-05-27T15:54:05"/>
  </r>
  <r>
    <n v="1351079"/>
    <x v="0"/>
    <x v="0"/>
    <x v="2"/>
    <x v="2"/>
    <x v="0"/>
    <x v="2"/>
    <x v="7"/>
    <x v="22"/>
    <x v="63"/>
    <s v=""/>
    <n v="138483943"/>
    <s v="709/102 The Esplanade"/>
    <x v="0"/>
    <s v="NT"/>
    <s v="0800"/>
    <n v="889240900"/>
    <x v="0"/>
    <n v="2"/>
    <n v="2"/>
    <n v="2"/>
    <d v="2022-05-27T15:54:05"/>
  </r>
  <r>
    <n v="1351080"/>
    <x v="0"/>
    <x v="0"/>
    <x v="2"/>
    <x v="2"/>
    <x v="28"/>
    <x v="37"/>
    <x v="7"/>
    <x v="22"/>
    <x v="64"/>
    <s v=""/>
    <n v="138466843"/>
    <s v="512/5 Gardiner Street"/>
    <x v="0"/>
    <s v="NT"/>
    <s v="0800"/>
    <n v="889240900"/>
    <x v="0"/>
    <n v="1"/>
    <n v="1"/>
    <n v="1"/>
    <d v="2022-05-27T15:54:05"/>
  </r>
  <r>
    <n v="1351081"/>
    <x v="0"/>
    <x v="0"/>
    <x v="1"/>
    <x v="2"/>
    <x v="0"/>
    <x v="2"/>
    <x v="7"/>
    <x v="29"/>
    <x v="65"/>
    <s v="$235,000 negotiable "/>
    <n v="138450183"/>
    <s v="414/3  Gardiner street"/>
    <x v="0"/>
    <s v="NT"/>
    <s v="0800"/>
    <n v="451125286"/>
    <x v="2"/>
    <n v="1"/>
    <n v="1"/>
    <n v="1"/>
    <d v="2022-05-27T15:54:05"/>
  </r>
  <r>
    <n v="1351082"/>
    <x v="0"/>
    <x v="0"/>
    <x v="1"/>
    <x v="2"/>
    <x v="0"/>
    <x v="2"/>
    <x v="7"/>
    <x v="28"/>
    <x v="66"/>
    <s v=""/>
    <n v="138408243"/>
    <s v="1109/6 Carey St"/>
    <x v="0"/>
    <s v="NT"/>
    <s v="0800"/>
    <n v="889419959"/>
    <x v="2"/>
    <n v="1"/>
    <n v="1"/>
    <n v="1"/>
    <d v="2022-05-27T15:54:05"/>
  </r>
  <r>
    <n v="1351083"/>
    <x v="0"/>
    <x v="0"/>
    <x v="2"/>
    <x v="2"/>
    <x v="0"/>
    <x v="2"/>
    <x v="7"/>
    <x v="39"/>
    <x v="33"/>
    <s v="Offers over $450,000 "/>
    <n v="138405187"/>
    <s v="15/14 Dashwood Place"/>
    <x v="0"/>
    <s v="NT"/>
    <s v="0800"/>
    <n v="889828282"/>
    <x v="2"/>
    <n v="3"/>
    <n v="2"/>
    <n v="2"/>
    <d v="2022-05-27T15:54:05"/>
  </r>
  <r>
    <n v="1351084"/>
    <x v="0"/>
    <x v="0"/>
    <x v="1"/>
    <x v="31"/>
    <x v="0"/>
    <x v="38"/>
    <x v="7"/>
    <x v="40"/>
    <x v="10"/>
    <s v="Negotiable "/>
    <n v="138397515"/>
    <s v="21/12 Dashwood Place"/>
    <x v="0"/>
    <s v="NT"/>
    <s v="0800"/>
    <n v="1300114970"/>
    <x v="3"/>
    <n v="3"/>
    <n v="2"/>
    <n v="2"/>
    <d v="2022-05-27T15:54:05"/>
  </r>
  <r>
    <n v="1351085"/>
    <x v="0"/>
    <x v="0"/>
    <x v="1"/>
    <x v="2"/>
    <x v="0"/>
    <x v="2"/>
    <x v="8"/>
    <x v="41"/>
    <x v="67"/>
    <s v=""/>
    <n v="138380847"/>
    <s v="406/90 Esplanade"/>
    <x v="0"/>
    <s v="NT"/>
    <s v="0800"/>
    <n v="889422283"/>
    <x v="3"/>
    <n v="2"/>
    <n v="2"/>
    <n v="0"/>
    <d v="2022-05-27T15:54:05"/>
  </r>
  <r>
    <n v="1351086"/>
    <x v="0"/>
    <x v="0"/>
    <x v="1"/>
    <x v="2"/>
    <x v="0"/>
    <x v="2"/>
    <x v="7"/>
    <x v="28"/>
    <x v="68"/>
    <s v=""/>
    <n v="138372799"/>
    <s v="36/79 Mitchell St"/>
    <x v="0"/>
    <s v="NT"/>
    <s v="0800"/>
    <n v="889419959"/>
    <x v="2"/>
    <n v="2"/>
    <n v="1"/>
    <n v="1"/>
    <d v="2022-05-27T15:54:05"/>
  </r>
  <r>
    <n v="1351087"/>
    <x v="0"/>
    <x v="0"/>
    <x v="1"/>
    <x v="2"/>
    <x v="29"/>
    <x v="2"/>
    <x v="7"/>
    <x v="10"/>
    <x v="69"/>
    <s v="PRICE GUIDE $1,070,000 "/>
    <n v="114744215"/>
    <s v="204/8A Gardiner Street"/>
    <x v="0"/>
    <s v="NT"/>
    <s v="0800"/>
    <n v="889460500"/>
    <x v="2"/>
    <n v="4"/>
    <n v="2"/>
    <n v="2"/>
    <d v="2022-05-27T15:54:05"/>
  </r>
  <r>
    <n v="1351088"/>
    <x v="0"/>
    <x v="0"/>
    <x v="2"/>
    <x v="2"/>
    <x v="0"/>
    <x v="2"/>
    <x v="7"/>
    <x v="13"/>
    <x v="70"/>
    <s v=""/>
    <n v="138356819"/>
    <s v="2/51 Knuckey Street"/>
    <x v="0"/>
    <s v="NT"/>
    <s v="0800"/>
    <n v="889855678"/>
    <x v="2"/>
    <n v="1"/>
    <n v="1"/>
    <n v="1"/>
    <d v="2022-05-27T15:54:05"/>
  </r>
  <r>
    <n v="1351089"/>
    <x v="0"/>
    <x v="0"/>
    <x v="1"/>
    <x v="32"/>
    <x v="0"/>
    <x v="39"/>
    <x v="7"/>
    <x v="42"/>
    <x v="71"/>
    <s v=""/>
    <n v="138324674"/>
    <s v="19/13 The Esplanade, Arkaba East"/>
    <x v="0"/>
    <s v="NT"/>
    <s v="0800"/>
    <n v="889418366"/>
    <x v="3"/>
    <n v="3"/>
    <n v="2"/>
    <n v="2"/>
    <d v="2022-05-27T15:54:05"/>
  </r>
  <r>
    <n v="1351090"/>
    <x v="0"/>
    <x v="0"/>
    <x v="2"/>
    <x v="2"/>
    <x v="30"/>
    <x v="40"/>
    <x v="7"/>
    <x v="10"/>
    <x v="10"/>
    <s v="CONTACT AGENT "/>
    <n v="138284014"/>
    <s v="1017/55 Cavenagh Street"/>
    <x v="0"/>
    <s v="NT"/>
    <s v="0800"/>
    <n v="889460500"/>
    <x v="2"/>
    <n v="3"/>
    <n v="2"/>
    <n v="0"/>
    <d v="2022-05-27T15:54:05"/>
  </r>
  <r>
    <n v="1351091"/>
    <x v="0"/>
    <x v="0"/>
    <x v="0"/>
    <x v="2"/>
    <x v="31"/>
    <x v="41"/>
    <x v="7"/>
    <x v="10"/>
    <x v="72"/>
    <s v="Price Guide $550,000 "/>
    <n v="138265490"/>
    <s v="29/8 Knuckey Street"/>
    <x v="0"/>
    <s v="NT"/>
    <s v="0800"/>
    <n v="889460500"/>
    <x v="2"/>
    <n v="3"/>
    <n v="2"/>
    <n v="1"/>
    <d v="2022-05-27T15:54:05"/>
  </r>
  <r>
    <n v="1351092"/>
    <x v="0"/>
    <x v="0"/>
    <x v="1"/>
    <x v="2"/>
    <x v="0"/>
    <x v="2"/>
    <x v="7"/>
    <x v="9"/>
    <x v="10"/>
    <s v="Contact Agent "/>
    <n v="138212502"/>
    <s v="8/24 Harry Chan Avenue"/>
    <x v="0"/>
    <s v="NT"/>
    <s v="0800"/>
    <n v="889433000"/>
    <x v="2"/>
    <n v="2"/>
    <n v="2"/>
    <n v="2"/>
    <d v="2022-05-27T15:54:05"/>
  </r>
  <r>
    <n v="1351093"/>
    <x v="0"/>
    <x v="0"/>
    <x v="2"/>
    <x v="2"/>
    <x v="0"/>
    <x v="2"/>
    <x v="7"/>
    <x v="2"/>
    <x v="67"/>
    <s v=""/>
    <n v="138172746"/>
    <s v="46/10 Doctors Gully Road"/>
    <x v="0"/>
    <s v="NT"/>
    <s v="0800"/>
    <n v="889810080"/>
    <x v="2"/>
    <n v="1"/>
    <n v="1"/>
    <n v="1"/>
    <d v="2022-05-27T15:54:05"/>
  </r>
  <r>
    <n v="1351094"/>
    <x v="0"/>
    <x v="0"/>
    <x v="1"/>
    <x v="2"/>
    <x v="31"/>
    <x v="2"/>
    <x v="7"/>
    <x v="24"/>
    <x v="73"/>
    <s v="Offers over $868,000 "/>
    <n v="138131738"/>
    <s v="2703/43E Knuckey Street"/>
    <x v="0"/>
    <s v="NT"/>
    <s v="0800"/>
    <n v="889428942"/>
    <x v="3"/>
    <n v="3"/>
    <n v="2"/>
    <n v="2"/>
    <d v="2022-05-27T15:54:05"/>
  </r>
  <r>
    <n v="1351095"/>
    <x v="0"/>
    <x v="0"/>
    <x v="1"/>
    <x v="2"/>
    <x v="26"/>
    <x v="2"/>
    <x v="8"/>
    <x v="24"/>
    <x v="10"/>
    <s v="UNDER CONTRACT "/>
    <n v="138105902"/>
    <s v="707/43B Knuckey Street"/>
    <x v="0"/>
    <s v="NT"/>
    <s v="0800"/>
    <n v="889428942"/>
    <x v="2"/>
    <n v="2"/>
    <n v="2"/>
    <n v="0"/>
    <d v="2022-05-27T15:54:05"/>
  </r>
  <r>
    <n v="1351096"/>
    <x v="0"/>
    <x v="0"/>
    <x v="1"/>
    <x v="2"/>
    <x v="0"/>
    <x v="2"/>
    <x v="7"/>
    <x v="9"/>
    <x v="49"/>
    <s v=""/>
    <n v="138089306"/>
    <s v="801/79 Smith Street"/>
    <x v="0"/>
    <s v="NT"/>
    <s v="0800"/>
    <n v="889433000"/>
    <x v="2"/>
    <n v="2"/>
    <n v="2"/>
    <n v="1"/>
    <d v="2022-05-27T15:54:05"/>
  </r>
  <r>
    <n v="1351097"/>
    <x v="0"/>
    <x v="0"/>
    <x v="1"/>
    <x v="2"/>
    <x v="0"/>
    <x v="2"/>
    <x v="7"/>
    <x v="9"/>
    <x v="74"/>
    <s v="From $165,000 "/>
    <n v="138088682"/>
    <s v="156/21 Cavenagh Street"/>
    <x v="0"/>
    <s v="NT"/>
    <s v="0800"/>
    <n v="889433000"/>
    <x v="2"/>
    <n v="1"/>
    <n v="1"/>
    <n v="1"/>
    <d v="2022-05-27T15:54:05"/>
  </r>
  <r>
    <n v="1351098"/>
    <x v="0"/>
    <x v="0"/>
    <x v="3"/>
    <x v="33"/>
    <x v="0"/>
    <x v="25"/>
    <x v="8"/>
    <x v="21"/>
    <x v="75"/>
    <s v="Offers Over: $130,000 "/>
    <n v="138082094"/>
    <s v="85/21 Cavenagh Street"/>
    <x v="0"/>
    <s v="NT"/>
    <s v="0800"/>
    <n v="889418941"/>
    <x v="0"/>
    <n v="1"/>
    <n v="1"/>
    <n v="1"/>
    <d v="2022-05-27T15:54:05"/>
  </r>
  <r>
    <n v="1351099"/>
    <x v="0"/>
    <x v="0"/>
    <x v="1"/>
    <x v="2"/>
    <x v="0"/>
    <x v="2"/>
    <x v="7"/>
    <x v="40"/>
    <x v="76"/>
    <s v=""/>
    <n v="138055490"/>
    <s v="20/102 McMinn Street"/>
    <x v="0"/>
    <s v="NT"/>
    <s v="0800"/>
    <n v="1300114970"/>
    <x v="3"/>
    <n v="3"/>
    <n v="2"/>
    <n v="2"/>
    <d v="2022-05-27T15:54:05"/>
  </r>
  <r>
    <n v="1351100"/>
    <x v="0"/>
    <x v="0"/>
    <x v="1"/>
    <x v="34"/>
    <x v="0"/>
    <x v="42"/>
    <x v="7"/>
    <x v="0"/>
    <x v="77"/>
    <s v="Offers over $360,000 "/>
    <n v="137987178"/>
    <s v="27/101 Mitchell Street"/>
    <x v="0"/>
    <s v="NT"/>
    <s v="0800"/>
    <n v="889418289"/>
    <x v="3"/>
    <n v="2"/>
    <n v="2"/>
    <n v="2"/>
    <d v="2022-05-27T15:54:05"/>
  </r>
  <r>
    <n v="1351101"/>
    <x v="0"/>
    <x v="0"/>
    <x v="1"/>
    <x v="2"/>
    <x v="32"/>
    <x v="2"/>
    <x v="7"/>
    <x v="0"/>
    <x v="78"/>
    <s v="Offers over $430,000 "/>
    <n v="137986214"/>
    <s v="26/101 Mitchell Street"/>
    <x v="0"/>
    <s v="NT"/>
    <s v="0800"/>
    <n v="889418289"/>
    <x v="3"/>
    <n v="3"/>
    <n v="2"/>
    <n v="2"/>
    <d v="2022-05-27T15:54:05"/>
  </r>
  <r>
    <n v="1351102"/>
    <x v="0"/>
    <x v="0"/>
    <x v="1"/>
    <x v="2"/>
    <x v="33"/>
    <x v="2"/>
    <x v="7"/>
    <x v="24"/>
    <x v="79"/>
    <s v="Offers over $839,000 "/>
    <n v="137979626"/>
    <s v="2704/43E Knuckey Street"/>
    <x v="0"/>
    <s v="NT"/>
    <s v="0800"/>
    <n v="889428942"/>
    <x v="3"/>
    <n v="3"/>
    <n v="2"/>
    <n v="2"/>
    <d v="2022-05-27T15:54:05"/>
  </r>
  <r>
    <n v="1351103"/>
    <x v="0"/>
    <x v="0"/>
    <x v="2"/>
    <x v="23"/>
    <x v="0"/>
    <x v="27"/>
    <x v="7"/>
    <x v="7"/>
    <x v="80"/>
    <s v=""/>
    <n v="137961414"/>
    <s v="46/21 Cavenagh Street"/>
    <x v="0"/>
    <s v="NT"/>
    <s v="0800"/>
    <n v="889815000"/>
    <x v="2"/>
    <n v="1"/>
    <n v="1"/>
    <n v="0"/>
    <d v="2022-05-27T15:54:05"/>
  </r>
  <r>
    <n v="1351104"/>
    <x v="0"/>
    <x v="0"/>
    <x v="2"/>
    <x v="2"/>
    <x v="34"/>
    <x v="43"/>
    <x v="7"/>
    <x v="43"/>
    <x v="70"/>
    <s v=""/>
    <n v="137955858"/>
    <s v="19/79 Mitchell Street"/>
    <x v="0"/>
    <s v="NT"/>
    <s v="0800"/>
    <n v="889831266"/>
    <x v="2"/>
    <n v="2"/>
    <n v="1"/>
    <n v="1"/>
    <d v="2022-05-27T15:54:05"/>
  </r>
  <r>
    <n v="1351105"/>
    <x v="0"/>
    <x v="0"/>
    <x v="2"/>
    <x v="35"/>
    <x v="0"/>
    <x v="44"/>
    <x v="7"/>
    <x v="10"/>
    <x v="21"/>
    <s v="PRICE GUIDE $795,000 "/>
    <n v="137954042"/>
    <s v="21/2-3 Packard Place"/>
    <x v="0"/>
    <s v="NT"/>
    <s v="0800"/>
    <n v="889460500"/>
    <x v="2"/>
    <n v="3"/>
    <n v="2"/>
    <n v="2"/>
    <d v="2022-05-27T15:54:05"/>
  </r>
  <r>
    <n v="1351106"/>
    <x v="0"/>
    <x v="0"/>
    <x v="2"/>
    <x v="2"/>
    <x v="0"/>
    <x v="2"/>
    <x v="7"/>
    <x v="9"/>
    <x v="78"/>
    <s v="Offers Over $430,000 "/>
    <n v="137875178"/>
    <s v="11/28-30 Cavenagh Street"/>
    <x v="0"/>
    <s v="NT"/>
    <s v="0800"/>
    <n v="889433000"/>
    <x v="2"/>
    <n v="2"/>
    <n v="2"/>
    <n v="1"/>
    <d v="2022-05-27T15:54:05"/>
  </r>
  <r>
    <n v="1351107"/>
    <x v="0"/>
    <x v="0"/>
    <x v="1"/>
    <x v="36"/>
    <x v="0"/>
    <x v="45"/>
    <x v="7"/>
    <x v="0"/>
    <x v="10"/>
    <s v="Open to offers! "/>
    <n v="137711746"/>
    <s v="51/96 Woods Street"/>
    <x v="0"/>
    <s v="NT"/>
    <s v="0800"/>
    <n v="889418289"/>
    <x v="2"/>
    <n v="3"/>
    <n v="3"/>
    <n v="3"/>
    <d v="2022-05-27T15:54:05"/>
  </r>
  <r>
    <n v="1351108"/>
    <x v="0"/>
    <x v="0"/>
    <x v="2"/>
    <x v="2"/>
    <x v="35"/>
    <x v="46"/>
    <x v="7"/>
    <x v="18"/>
    <x v="81"/>
    <s v="$555,000 Furnished Pool ,Gym LEASED: $640 per week "/>
    <n v="137649782"/>
    <s v="1205/16 Harvey Street"/>
    <x v="0"/>
    <s v="NT"/>
    <s v="0800"/>
    <n v="450473710"/>
    <x v="2"/>
    <n v="2"/>
    <n v="2"/>
    <n v="2"/>
    <d v="2022-05-27T15:54:05"/>
  </r>
  <r>
    <n v="1351109"/>
    <x v="0"/>
    <x v="0"/>
    <x v="2"/>
    <x v="37"/>
    <x v="0"/>
    <x v="47"/>
    <x v="7"/>
    <x v="10"/>
    <x v="10"/>
    <s v="CONTACT AGENT "/>
    <n v="137633766"/>
    <s v="39/130 Smith Street"/>
    <x v="0"/>
    <s v="NT"/>
    <s v="0800"/>
    <n v="889460500"/>
    <x v="2"/>
    <n v="2"/>
    <n v="2"/>
    <n v="2"/>
    <d v="2022-05-27T15:54:05"/>
  </r>
  <r>
    <n v="1351110"/>
    <x v="0"/>
    <x v="0"/>
    <x v="1"/>
    <x v="2"/>
    <x v="36"/>
    <x v="2"/>
    <x v="7"/>
    <x v="25"/>
    <x v="82"/>
    <s v="Offers over $529,000 "/>
    <n v="137629830"/>
    <s v="605/29 Daly Street"/>
    <x v="0"/>
    <s v="NT"/>
    <s v="0800"/>
    <n v="433038633"/>
    <x v="2"/>
    <n v="2"/>
    <n v="2"/>
    <n v="1"/>
    <d v="2022-05-27T15:54:05"/>
  </r>
  <r>
    <n v="1351111"/>
    <x v="0"/>
    <x v="0"/>
    <x v="1"/>
    <x v="2"/>
    <x v="0"/>
    <x v="2"/>
    <x v="7"/>
    <x v="11"/>
    <x v="83"/>
    <s v=""/>
    <n v="137607210"/>
    <s v="5002/5 Anchorage Court"/>
    <x v="0"/>
    <s v="NT"/>
    <s v="0800"/>
    <n v="889822500"/>
    <x v="2"/>
    <n v="1"/>
    <n v="1"/>
    <n v="1"/>
    <d v="2022-05-27T15:54:05"/>
  </r>
  <r>
    <n v="1351112"/>
    <x v="0"/>
    <x v="0"/>
    <x v="2"/>
    <x v="2"/>
    <x v="0"/>
    <x v="2"/>
    <x v="7"/>
    <x v="9"/>
    <x v="46"/>
    <s v=""/>
    <n v="137601074"/>
    <s v="123/21 Cavenagh Street"/>
    <x v="0"/>
    <s v="NT"/>
    <s v="0800"/>
    <n v="889433000"/>
    <x v="2"/>
    <n v="1"/>
    <n v="1"/>
    <n v="1"/>
    <d v="2022-05-27T15:54:05"/>
  </r>
  <r>
    <n v="1351113"/>
    <x v="0"/>
    <x v="0"/>
    <x v="1"/>
    <x v="2"/>
    <x v="37"/>
    <x v="2"/>
    <x v="7"/>
    <x v="24"/>
    <x v="84"/>
    <s v="Offers above $479,000 "/>
    <n v="137577878"/>
    <s v="7/12 Dashwood Place"/>
    <x v="0"/>
    <s v="NT"/>
    <s v="0800"/>
    <n v="889428942"/>
    <x v="2"/>
    <n v="3"/>
    <n v="2"/>
    <n v="2"/>
    <d v="2022-05-27T15:54:05"/>
  </r>
  <r>
    <n v="1351114"/>
    <x v="0"/>
    <x v="0"/>
    <x v="2"/>
    <x v="2"/>
    <x v="0"/>
    <x v="2"/>
    <x v="7"/>
    <x v="9"/>
    <x v="20"/>
    <s v=""/>
    <n v="137573846"/>
    <s v="8/93 Woods Street"/>
    <x v="0"/>
    <s v="NT"/>
    <s v="0800"/>
    <n v="889433000"/>
    <x v="2"/>
    <n v="2"/>
    <n v="1"/>
    <n v="1"/>
    <d v="2022-05-27T15:54:05"/>
  </r>
  <r>
    <n v="1351115"/>
    <x v="0"/>
    <x v="0"/>
    <x v="1"/>
    <x v="2"/>
    <x v="0"/>
    <x v="2"/>
    <x v="7"/>
    <x v="11"/>
    <x v="85"/>
    <s v="$370,000 ono "/>
    <n v="137422038"/>
    <s v="10/4 Foelsche Street"/>
    <x v="0"/>
    <s v="NT"/>
    <s v="0800"/>
    <n v="889822500"/>
    <x v="2"/>
    <n v="1"/>
    <n v="1"/>
    <n v="1"/>
    <d v="2022-05-27T15:54:05"/>
  </r>
  <r>
    <n v="1351116"/>
    <x v="0"/>
    <x v="0"/>
    <x v="2"/>
    <x v="2"/>
    <x v="0"/>
    <x v="2"/>
    <x v="7"/>
    <x v="2"/>
    <x v="28"/>
    <s v="Motivated Seller- Offers over $475,000 "/>
    <n v="137421174"/>
    <s v="506/29 Daly Street"/>
    <x v="0"/>
    <s v="NT"/>
    <s v="0800"/>
    <n v="889810080"/>
    <x v="2"/>
    <n v="2"/>
    <n v="2"/>
    <n v="1"/>
    <d v="2022-05-27T15:54:05"/>
  </r>
  <r>
    <n v="1351117"/>
    <x v="0"/>
    <x v="0"/>
    <x v="2"/>
    <x v="2"/>
    <x v="0"/>
    <x v="2"/>
    <x v="7"/>
    <x v="2"/>
    <x v="86"/>
    <s v="Offers over $520,000 "/>
    <n v="137351610"/>
    <s v="7/32  McLachlan Street"/>
    <x v="0"/>
    <s v="NT"/>
    <s v="0800"/>
    <n v="889810080"/>
    <x v="2"/>
    <n v="3"/>
    <n v="2"/>
    <n v="2"/>
    <d v="2022-05-27T15:54:05"/>
  </r>
  <r>
    <n v="1351118"/>
    <x v="0"/>
    <x v="0"/>
    <x v="1"/>
    <x v="2"/>
    <x v="0"/>
    <x v="2"/>
    <x v="7"/>
    <x v="9"/>
    <x v="87"/>
    <s v=""/>
    <n v="137345410"/>
    <s v="504/31 Smith Street"/>
    <x v="0"/>
    <s v="NT"/>
    <s v="0800"/>
    <n v="889433000"/>
    <x v="2"/>
    <n v="2"/>
    <n v="2"/>
    <n v="0"/>
    <d v="2022-05-27T15:54:05"/>
  </r>
  <r>
    <n v="1351119"/>
    <x v="0"/>
    <x v="0"/>
    <x v="1"/>
    <x v="2"/>
    <x v="0"/>
    <x v="2"/>
    <x v="7"/>
    <x v="22"/>
    <x v="88"/>
    <s v=""/>
    <n v="137309842"/>
    <s v="812/102 Esplanade"/>
    <x v="0"/>
    <s v="NT"/>
    <s v="0800"/>
    <n v="889240900"/>
    <x v="2"/>
    <n v="2"/>
    <n v="2"/>
    <n v="2"/>
    <d v="2022-05-27T15:54:05"/>
  </r>
  <r>
    <n v="1351120"/>
    <x v="0"/>
    <x v="0"/>
    <x v="1"/>
    <x v="2"/>
    <x v="0"/>
    <x v="2"/>
    <x v="8"/>
    <x v="9"/>
    <x v="10"/>
    <s v="UNDER CONTRACT "/>
    <n v="137300662"/>
    <s v="702/3-5 Gardiner Street"/>
    <x v="0"/>
    <s v="NT"/>
    <s v="0800"/>
    <n v="889433000"/>
    <x v="2"/>
    <n v="1"/>
    <n v="1"/>
    <n v="1"/>
    <d v="2022-05-27T15:54:05"/>
  </r>
  <r>
    <n v="1351121"/>
    <x v="0"/>
    <x v="0"/>
    <x v="1"/>
    <x v="2"/>
    <x v="0"/>
    <x v="2"/>
    <x v="7"/>
    <x v="9"/>
    <x v="18"/>
    <s v="Offers over $500,000 "/>
    <n v="137286054"/>
    <s v="54/39 Cavenagh Street"/>
    <x v="0"/>
    <s v="NT"/>
    <s v="0800"/>
    <n v="889433000"/>
    <x v="0"/>
    <n v="3"/>
    <n v="2"/>
    <n v="1"/>
    <d v="2022-05-27T15:54:05"/>
  </r>
  <r>
    <n v="1351122"/>
    <x v="0"/>
    <x v="0"/>
    <x v="2"/>
    <x v="2"/>
    <x v="0"/>
    <x v="2"/>
    <x v="7"/>
    <x v="21"/>
    <x v="10"/>
    <s v="UNDER CONTRACT "/>
    <n v="137275838"/>
    <s v="95/9 Carey Street"/>
    <x v="0"/>
    <s v="NT"/>
    <s v="0800"/>
    <n v="889418941"/>
    <x v="2"/>
    <n v="3"/>
    <n v="2"/>
    <n v="2"/>
    <d v="2022-05-27T15:54:05"/>
  </r>
  <r>
    <n v="1351123"/>
    <x v="0"/>
    <x v="0"/>
    <x v="1"/>
    <x v="38"/>
    <x v="0"/>
    <x v="48"/>
    <x v="8"/>
    <x v="35"/>
    <x v="89"/>
    <s v="New Price $595,000 "/>
    <n v="137213670"/>
    <s v="15/29 Woods Street"/>
    <x v="0"/>
    <s v="NT"/>
    <s v="0800"/>
    <n v="1300299377"/>
    <x v="3"/>
    <n v="2"/>
    <n v="2"/>
    <n v="2"/>
    <d v="2022-05-27T15:54:05"/>
  </r>
  <r>
    <n v="1351124"/>
    <x v="0"/>
    <x v="0"/>
    <x v="1"/>
    <x v="2"/>
    <x v="0"/>
    <x v="2"/>
    <x v="7"/>
    <x v="11"/>
    <x v="90"/>
    <s v="Offers Over $190,000 "/>
    <n v="130310230"/>
    <s v="137/21 Cavenagh Street"/>
    <x v="0"/>
    <s v="NT"/>
    <s v="0800"/>
    <n v="889822500"/>
    <x v="2"/>
    <n v="1"/>
    <n v="1"/>
    <n v="1"/>
    <d v="2022-05-27T15:54:05"/>
  </r>
  <r>
    <n v="1351125"/>
    <x v="0"/>
    <x v="0"/>
    <x v="1"/>
    <x v="39"/>
    <x v="0"/>
    <x v="49"/>
    <x v="8"/>
    <x v="5"/>
    <x v="10"/>
    <s v="Under iContract "/>
    <n v="136800442"/>
    <s v="1105/102 Esplanade"/>
    <x v="0"/>
    <s v="NT"/>
    <s v="0800"/>
    <n v="404877261"/>
    <x v="2"/>
    <n v="2"/>
    <n v="2"/>
    <n v="2"/>
    <d v="2022-05-27T15:54:05"/>
  </r>
  <r>
    <n v="1351126"/>
    <x v="0"/>
    <x v="0"/>
    <x v="1"/>
    <x v="2"/>
    <x v="0"/>
    <x v="2"/>
    <x v="7"/>
    <x v="24"/>
    <x v="91"/>
    <s v="Negotiable Above $1,500,000  "/>
    <n v="136755542"/>
    <s v="7/68B Esplanade"/>
    <x v="0"/>
    <s v="NT"/>
    <s v="0800"/>
    <n v="889428942"/>
    <x v="2"/>
    <n v="4"/>
    <n v="2"/>
    <n v="2"/>
    <d v="2022-05-27T15:54:05"/>
  </r>
  <r>
    <n v="1351127"/>
    <x v="0"/>
    <x v="0"/>
    <x v="2"/>
    <x v="2"/>
    <x v="0"/>
    <x v="2"/>
    <x v="8"/>
    <x v="35"/>
    <x v="65"/>
    <s v="$235,000 + "/>
    <n v="136588634"/>
    <s v="906/3 Gardiner Street"/>
    <x v="0"/>
    <s v="NT"/>
    <s v="0800"/>
    <n v="1300299377"/>
    <x v="3"/>
    <n v="1"/>
    <n v="1"/>
    <n v="1"/>
    <d v="2022-05-27T15:54:05"/>
  </r>
  <r>
    <n v="1351128"/>
    <x v="0"/>
    <x v="0"/>
    <x v="1"/>
    <x v="2"/>
    <x v="0"/>
    <x v="2"/>
    <x v="8"/>
    <x v="44"/>
    <x v="92"/>
    <s v=""/>
    <n v="136568730"/>
    <s v="3/24 Harvey Street"/>
    <x v="0"/>
    <s v="NT"/>
    <s v="0800"/>
    <n v="421073034"/>
    <x v="3"/>
    <n v="2"/>
    <n v="2"/>
    <n v="2"/>
    <d v="2022-05-27T15:54:05"/>
  </r>
  <r>
    <n v="1351129"/>
    <x v="0"/>
    <x v="0"/>
    <x v="1"/>
    <x v="40"/>
    <x v="0"/>
    <x v="50"/>
    <x v="7"/>
    <x v="22"/>
    <x v="85"/>
    <s v=""/>
    <n v="136546906"/>
    <s v="211-212/90 Esplanade"/>
    <x v="0"/>
    <s v="NT"/>
    <s v="0800"/>
    <n v="889240900"/>
    <x v="2"/>
    <n v="2"/>
    <n v="2"/>
    <n v="0"/>
    <d v="2022-05-27T15:54:05"/>
  </r>
  <r>
    <n v="1351130"/>
    <x v="0"/>
    <x v="0"/>
    <x v="1"/>
    <x v="41"/>
    <x v="0"/>
    <x v="51"/>
    <x v="7"/>
    <x v="45"/>
    <x v="93"/>
    <s v=""/>
    <n v="136545698"/>
    <s v="2035/27 Woods Street"/>
    <x v="0"/>
    <s v="NT"/>
    <s v="0800"/>
    <n v="889818980"/>
    <x v="2"/>
    <n v="5"/>
    <n v="3"/>
    <n v="2"/>
    <d v="2022-05-27T15:54:05"/>
  </r>
  <r>
    <n v="1351131"/>
    <x v="0"/>
    <x v="0"/>
    <x v="1"/>
    <x v="2"/>
    <x v="0"/>
    <x v="2"/>
    <x v="7"/>
    <x v="22"/>
    <x v="94"/>
    <s v=""/>
    <n v="136028534"/>
    <s v="97/21 Cavenagh Street"/>
    <x v="0"/>
    <s v="NT"/>
    <s v="0800"/>
    <n v="889240900"/>
    <x v="2"/>
    <n v="1"/>
    <n v="1"/>
    <n v="1"/>
    <d v="2022-05-27T15:54:05"/>
  </r>
  <r>
    <n v="1351132"/>
    <x v="0"/>
    <x v="0"/>
    <x v="1"/>
    <x v="17"/>
    <x v="0"/>
    <x v="20"/>
    <x v="7"/>
    <x v="11"/>
    <x v="86"/>
    <s v="$520,000 O.N.O "/>
    <n v="135951846"/>
    <s v="5506/5 Anchorage Court"/>
    <x v="0"/>
    <s v="NT"/>
    <s v="0800"/>
    <n v="889822500"/>
    <x v="2"/>
    <n v="1"/>
    <n v="1"/>
    <n v="1"/>
    <d v="2022-05-27T15:54:05"/>
  </r>
  <r>
    <n v="1351133"/>
    <x v="0"/>
    <x v="0"/>
    <x v="2"/>
    <x v="2"/>
    <x v="0"/>
    <x v="2"/>
    <x v="7"/>
    <x v="19"/>
    <x v="95"/>
    <s v=""/>
    <n v="135915590"/>
    <s v="2028/55 Cavenagh Street"/>
    <x v="0"/>
    <s v="NT"/>
    <s v="0800"/>
    <n v="889459372"/>
    <x v="2"/>
    <n v="2"/>
    <n v="2"/>
    <n v="1"/>
    <d v="2022-05-27T15:54:05"/>
  </r>
  <r>
    <n v="1351134"/>
    <x v="0"/>
    <x v="0"/>
    <x v="1"/>
    <x v="2"/>
    <x v="38"/>
    <x v="2"/>
    <x v="7"/>
    <x v="24"/>
    <x v="96"/>
    <s v="Offers above $559,000 "/>
    <n v="135722762"/>
    <s v="24/1 Dashwood Place"/>
    <x v="0"/>
    <s v="NT"/>
    <s v="0800"/>
    <n v="889428942"/>
    <x v="2"/>
    <n v="3"/>
    <n v="2"/>
    <n v="2"/>
    <d v="2022-05-27T15:54:05"/>
  </r>
  <r>
    <n v="1351135"/>
    <x v="0"/>
    <x v="0"/>
    <x v="1"/>
    <x v="2"/>
    <x v="39"/>
    <x v="2"/>
    <x v="7"/>
    <x v="24"/>
    <x v="10"/>
    <s v="Expressions of Interest "/>
    <n v="135617378"/>
    <s v="306/90 Esplanade"/>
    <x v="0"/>
    <s v="NT"/>
    <s v="0800"/>
    <n v="889428942"/>
    <x v="2"/>
    <n v="1"/>
    <n v="1"/>
    <n v="0"/>
    <d v="2022-05-27T15:54:05"/>
  </r>
  <r>
    <n v="1351136"/>
    <x v="0"/>
    <x v="0"/>
    <x v="1"/>
    <x v="2"/>
    <x v="0"/>
    <x v="2"/>
    <x v="7"/>
    <x v="44"/>
    <x v="97"/>
    <s v=""/>
    <n v="135549954"/>
    <s v="709/43B Knuckey Street"/>
    <x v="0"/>
    <s v="NT"/>
    <s v="0800"/>
    <n v="421073034"/>
    <x v="3"/>
    <n v="1"/>
    <n v="1"/>
    <n v="0"/>
    <d v="2022-05-27T15:54:05"/>
  </r>
  <r>
    <n v="1351137"/>
    <x v="0"/>
    <x v="0"/>
    <x v="2"/>
    <x v="2"/>
    <x v="0"/>
    <x v="2"/>
    <x v="7"/>
    <x v="9"/>
    <x v="18"/>
    <s v="From $500,000 "/>
    <n v="135408698"/>
    <s v="506/90 Esplanade"/>
    <x v="0"/>
    <s v="NT"/>
    <s v="0800"/>
    <n v="889433000"/>
    <x v="2"/>
    <n v="2"/>
    <n v="2"/>
    <n v="0"/>
    <d v="2022-05-27T15:54:05"/>
  </r>
  <r>
    <n v="1351138"/>
    <x v="0"/>
    <x v="0"/>
    <x v="1"/>
    <x v="2"/>
    <x v="0"/>
    <x v="2"/>
    <x v="7"/>
    <x v="40"/>
    <x v="9"/>
    <s v=""/>
    <n v="135162630"/>
    <s v="43/79 Mitchell Street"/>
    <x v="0"/>
    <s v="NT"/>
    <s v="0800"/>
    <n v="1300114970"/>
    <x v="3"/>
    <n v="2"/>
    <n v="1"/>
    <n v="1"/>
    <d v="2022-05-27T15:54:05"/>
  </r>
  <r>
    <n v="1351139"/>
    <x v="0"/>
    <x v="0"/>
    <x v="1"/>
    <x v="2"/>
    <x v="0"/>
    <x v="2"/>
    <x v="7"/>
    <x v="45"/>
    <x v="98"/>
    <s v=""/>
    <n v="135071734"/>
    <s v="236/130 Esplanade"/>
    <x v="0"/>
    <s v="NT"/>
    <s v="0800"/>
    <n v="889818980"/>
    <x v="2"/>
    <n v="3"/>
    <n v="2"/>
    <n v="2"/>
    <d v="2022-05-27T15:54:05"/>
  </r>
  <r>
    <n v="1351140"/>
    <x v="0"/>
    <x v="0"/>
    <x v="1"/>
    <x v="2"/>
    <x v="0"/>
    <x v="2"/>
    <x v="7"/>
    <x v="36"/>
    <x v="42"/>
    <s v=""/>
    <n v="135017498"/>
    <s v="123/8 Gardiner Street"/>
    <x v="0"/>
    <s v="NT"/>
    <s v="0800"/>
    <n v="418892861"/>
    <x v="3"/>
    <n v="3"/>
    <n v="2"/>
    <n v="2"/>
    <d v="2022-05-27T15:54:05"/>
  </r>
  <r>
    <n v="1351141"/>
    <x v="0"/>
    <x v="0"/>
    <x v="2"/>
    <x v="42"/>
    <x v="26"/>
    <x v="52"/>
    <x v="7"/>
    <x v="33"/>
    <x v="9"/>
    <s v="$280,000 to$300,000 "/>
    <n v="134958294"/>
    <s v="43/79 Mitchell Street"/>
    <x v="0"/>
    <s v="NT"/>
    <s v="0800"/>
    <n v="1300850855"/>
    <x v="3"/>
    <n v="2"/>
    <n v="1"/>
    <n v="1"/>
    <d v="2022-05-27T15:54:05"/>
  </r>
  <r>
    <n v="1351142"/>
    <x v="0"/>
    <x v="0"/>
    <x v="1"/>
    <x v="2"/>
    <x v="40"/>
    <x v="2"/>
    <x v="7"/>
    <x v="24"/>
    <x v="87"/>
    <s v=""/>
    <n v="134691086"/>
    <s v="39/117 Smith Street"/>
    <x v="0"/>
    <s v="NT"/>
    <s v="0800"/>
    <n v="889428942"/>
    <x v="2"/>
    <n v="3"/>
    <n v="2"/>
    <n v="1"/>
    <d v="2022-05-27T15:54:05"/>
  </r>
  <r>
    <n v="1351143"/>
    <x v="0"/>
    <x v="0"/>
    <x v="1"/>
    <x v="2"/>
    <x v="0"/>
    <x v="2"/>
    <x v="7"/>
    <x v="0"/>
    <x v="8"/>
    <s v="Invest Now $455,000 "/>
    <n v="134336186"/>
    <s v="905/12 Harvey Street"/>
    <x v="0"/>
    <s v="NT"/>
    <s v="0800"/>
    <n v="889418289"/>
    <x v="3"/>
    <n v="2"/>
    <n v="2"/>
    <n v="2"/>
    <d v="2022-05-27T15:54:05"/>
  </r>
  <r>
    <n v="1351144"/>
    <x v="0"/>
    <x v="0"/>
    <x v="1"/>
    <x v="2"/>
    <x v="0"/>
    <x v="2"/>
    <x v="7"/>
    <x v="11"/>
    <x v="33"/>
    <s v="$450,000 ONO "/>
    <n v="134284934"/>
    <s v="3/8 Knuckey Street"/>
    <x v="0"/>
    <s v="NT"/>
    <s v="0800"/>
    <n v="889822500"/>
    <x v="2"/>
    <n v="2"/>
    <n v="2"/>
    <n v="1"/>
    <d v="2022-05-27T15:54:05"/>
  </r>
  <r>
    <n v="1351145"/>
    <x v="0"/>
    <x v="0"/>
    <x v="2"/>
    <x v="43"/>
    <x v="0"/>
    <x v="53"/>
    <x v="7"/>
    <x v="35"/>
    <x v="99"/>
    <s v=""/>
    <n v="134243058"/>
    <s v="33/29 Woods Street"/>
    <x v="0"/>
    <s v="NT"/>
    <s v="0800"/>
    <n v="1300299377"/>
    <x v="3"/>
    <n v="2"/>
    <n v="2"/>
    <n v="2"/>
    <d v="2022-05-27T15:54:05"/>
  </r>
  <r>
    <n v="1351146"/>
    <x v="0"/>
    <x v="0"/>
    <x v="2"/>
    <x v="2"/>
    <x v="0"/>
    <x v="2"/>
    <x v="7"/>
    <x v="39"/>
    <x v="35"/>
    <s v=""/>
    <n v="133954166"/>
    <s v="2036/55 Cavenagh Street"/>
    <x v="0"/>
    <s v="NT"/>
    <s v="0800"/>
    <n v="889828282"/>
    <x v="2"/>
    <n v="2"/>
    <n v="2"/>
    <n v="1"/>
    <d v="2022-05-27T15:54:05"/>
  </r>
  <r>
    <n v="1351147"/>
    <x v="0"/>
    <x v="0"/>
    <x v="1"/>
    <x v="2"/>
    <x v="41"/>
    <x v="2"/>
    <x v="7"/>
    <x v="31"/>
    <x v="100"/>
    <s v=""/>
    <n v="131924438"/>
    <s v="607/6 Finniss Street"/>
    <x v="0"/>
    <s v="NT"/>
    <s v="0800"/>
    <n v="1300815051"/>
    <x v="3"/>
    <n v="2"/>
    <n v="2"/>
    <n v="2"/>
    <d v="2022-05-27T15:54:05"/>
  </r>
  <r>
    <n v="1351148"/>
    <x v="0"/>
    <x v="0"/>
    <x v="1"/>
    <x v="44"/>
    <x v="0"/>
    <x v="54"/>
    <x v="7"/>
    <x v="12"/>
    <x v="96"/>
    <s v=""/>
    <n v="131088786"/>
    <s v="1205/24 Litchfield Street"/>
    <x v="0"/>
    <s v="NT"/>
    <s v="0800"/>
    <n v="416175735"/>
    <x v="3"/>
    <n v="2"/>
    <n v="2"/>
    <n v="1"/>
    <d v="2022-05-27T15:54:05"/>
  </r>
  <r>
    <n v="1351149"/>
    <x v="0"/>
    <x v="0"/>
    <x v="3"/>
    <x v="45"/>
    <x v="0"/>
    <x v="55"/>
    <x v="7"/>
    <x v="44"/>
    <x v="101"/>
    <s v=""/>
    <n v="130799762"/>
    <s v="149/21 Cavenagh Street"/>
    <x v="0"/>
    <s v="NT"/>
    <s v="0800"/>
    <n v="421073034"/>
    <x v="3"/>
    <n v="0"/>
    <n v="1"/>
    <n v="1"/>
    <d v="2022-05-27T15:54:05"/>
  </r>
  <r>
    <n v="1351150"/>
    <x v="0"/>
    <x v="0"/>
    <x v="2"/>
    <x v="46"/>
    <x v="34"/>
    <x v="43"/>
    <x v="7"/>
    <x v="21"/>
    <x v="102"/>
    <s v="$200,000 - $250,000 "/>
    <n v="130692394"/>
    <s v="49/79 Mitchell Street"/>
    <x v="0"/>
    <s v="NT"/>
    <s v="0800"/>
    <n v="889418941"/>
    <x v="2"/>
    <n v="1"/>
    <n v="1"/>
    <n v="1"/>
    <d v="2022-05-27T15:54:05"/>
  </r>
  <r>
    <n v="1351151"/>
    <x v="0"/>
    <x v="0"/>
    <x v="1"/>
    <x v="47"/>
    <x v="0"/>
    <x v="56"/>
    <x v="7"/>
    <x v="33"/>
    <x v="103"/>
    <s v="Offers over $300,000 "/>
    <n v="128847582"/>
    <s v="613/43b Knuckey Street"/>
    <x v="0"/>
    <s v="NT"/>
    <s v="0800"/>
    <n v="1300850855"/>
    <x v="3"/>
    <n v="1"/>
    <n v="1"/>
    <n v="0"/>
    <d v="2022-05-27T15:54:05"/>
  </r>
  <r>
    <n v="1351152"/>
    <x v="0"/>
    <x v="0"/>
    <x v="1"/>
    <x v="2"/>
    <x v="0"/>
    <x v="2"/>
    <x v="7"/>
    <x v="39"/>
    <x v="33"/>
    <s v=""/>
    <n v="127886758"/>
    <s v="11/4 McMinn Street"/>
    <x v="0"/>
    <s v="NT"/>
    <s v="0800"/>
    <n v="889828282"/>
    <x v="2"/>
    <n v="2"/>
    <n v="2"/>
    <n v="2"/>
    <d v="2022-05-27T15:54:05"/>
  </r>
  <r>
    <n v="1351153"/>
    <x v="0"/>
    <x v="0"/>
    <x v="1"/>
    <x v="48"/>
    <x v="0"/>
    <x v="57"/>
    <x v="7"/>
    <x v="11"/>
    <x v="103"/>
    <s v="Offers over $300,000 "/>
    <n v="126358194"/>
    <s v="1303/43B Knuckey Street"/>
    <x v="0"/>
    <s v="NT"/>
    <s v="0800"/>
    <n v="889822500"/>
    <x v="2"/>
    <n v="1"/>
    <n v="1"/>
    <n v="0"/>
    <d v="2022-05-27T15:54:05"/>
  </r>
  <r>
    <n v="1351154"/>
    <x v="0"/>
    <x v="0"/>
    <x v="2"/>
    <x v="49"/>
    <x v="42"/>
    <x v="58"/>
    <x v="7"/>
    <x v="31"/>
    <x v="40"/>
    <s v=""/>
    <n v="126204186"/>
    <m/>
    <x v="0"/>
    <s v="NT"/>
    <s v="0800"/>
    <n v="1300815051"/>
    <x v="3"/>
    <n v="2"/>
    <n v="2"/>
    <n v="1"/>
    <d v="2022-05-27T15:54:05"/>
  </r>
  <r>
    <n v="1351155"/>
    <x v="0"/>
    <x v="0"/>
    <x v="1"/>
    <x v="2"/>
    <x v="43"/>
    <x v="2"/>
    <x v="7"/>
    <x v="24"/>
    <x v="10"/>
    <s v="P.O.A. "/>
    <n v="125698410"/>
    <s v="1201/102 Esplanade"/>
    <x v="0"/>
    <s v="NT"/>
    <s v="0800"/>
    <n v="889428942"/>
    <x v="2"/>
    <n v="4"/>
    <n v="3"/>
    <n v="2"/>
    <d v="2022-05-27T15:54:05"/>
  </r>
  <r>
    <n v="1351156"/>
    <x v="0"/>
    <x v="0"/>
    <x v="2"/>
    <x v="2"/>
    <x v="0"/>
    <x v="2"/>
    <x v="7"/>
    <x v="9"/>
    <x v="104"/>
    <s v=""/>
    <n v="125245746"/>
    <s v="17/1 Dashwood Place"/>
    <x v="0"/>
    <s v="NT"/>
    <s v="0800"/>
    <n v="889433000"/>
    <x v="3"/>
    <n v="3"/>
    <n v="2"/>
    <n v="2"/>
    <d v="2022-05-27T15:54:05"/>
  </r>
  <r>
    <n v="1351157"/>
    <x v="0"/>
    <x v="0"/>
    <x v="2"/>
    <x v="50"/>
    <x v="0"/>
    <x v="59"/>
    <x v="7"/>
    <x v="19"/>
    <x v="48"/>
    <s v=""/>
    <n v="125074482"/>
    <s v="1005/5 Gardiner Street"/>
    <x v="0"/>
    <s v="NT"/>
    <s v="0800"/>
    <n v="889459372"/>
    <x v="2"/>
    <n v="2"/>
    <n v="2"/>
    <n v="2"/>
    <d v="2022-05-27T15:54:05"/>
  </r>
  <r>
    <n v="1351158"/>
    <x v="0"/>
    <x v="0"/>
    <x v="2"/>
    <x v="51"/>
    <x v="0"/>
    <x v="60"/>
    <x v="7"/>
    <x v="7"/>
    <x v="10"/>
    <s v="Awaiting Price Guide "/>
    <n v="125047766"/>
    <s v="16/43 McLachlan Street"/>
    <x v="0"/>
    <s v="NT"/>
    <s v="0800"/>
    <n v="889815000"/>
    <x v="3"/>
    <n v="3"/>
    <n v="2"/>
    <n v="2"/>
    <d v="2022-05-27T15:54:05"/>
  </r>
  <r>
    <n v="1351159"/>
    <x v="0"/>
    <x v="0"/>
    <x v="2"/>
    <x v="2"/>
    <x v="0"/>
    <x v="2"/>
    <x v="7"/>
    <x v="33"/>
    <x v="16"/>
    <s v=""/>
    <n v="124942194"/>
    <s v="5103/5 Anchorage Crt"/>
    <x v="0"/>
    <s v="NT"/>
    <s v="0800"/>
    <n v="1300850855"/>
    <x v="3"/>
    <n v="1"/>
    <n v="1"/>
    <n v="1"/>
    <d v="2022-05-27T15:54:05"/>
  </r>
  <r>
    <n v="1351160"/>
    <x v="0"/>
    <x v="0"/>
    <x v="2"/>
    <x v="2"/>
    <x v="0"/>
    <x v="2"/>
    <x v="7"/>
    <x v="10"/>
    <x v="10"/>
    <s v="FASTRAK "/>
    <n v="124882482"/>
    <s v="6301/7 Anchorage Court"/>
    <x v="0"/>
    <s v="NT"/>
    <s v="0800"/>
    <n v="889460500"/>
    <x v="2"/>
    <n v="2"/>
    <n v="2"/>
    <n v="2"/>
    <d v="2022-05-27T15:54:05"/>
  </r>
  <r>
    <n v="1351161"/>
    <x v="0"/>
    <x v="0"/>
    <x v="2"/>
    <x v="2"/>
    <x v="0"/>
    <x v="2"/>
    <x v="7"/>
    <x v="27"/>
    <x v="2"/>
    <s v=""/>
    <n v="124505386"/>
    <s v="2/93 Woods Street"/>
    <x v="0"/>
    <s v="NT"/>
    <s v="0800"/>
    <n v="438404848"/>
    <x v="3"/>
    <n v="2"/>
    <n v="1"/>
    <n v="0"/>
    <d v="2022-05-27T15:54:05"/>
  </r>
  <r>
    <n v="1351162"/>
    <x v="0"/>
    <x v="0"/>
    <x v="2"/>
    <x v="15"/>
    <x v="0"/>
    <x v="17"/>
    <x v="7"/>
    <x v="40"/>
    <x v="102"/>
    <s v="$200,000 - $220,000 "/>
    <n v="123568538"/>
    <s v="34/79 Mitchell Street"/>
    <x v="0"/>
    <s v="NT"/>
    <s v="0800"/>
    <n v="1300114970"/>
    <x v="3"/>
    <n v="1"/>
    <n v="1"/>
    <n v="1"/>
    <d v="2022-05-27T15:54:05"/>
  </r>
  <r>
    <n v="1351163"/>
    <x v="0"/>
    <x v="0"/>
    <x v="2"/>
    <x v="2"/>
    <x v="44"/>
    <x v="26"/>
    <x v="7"/>
    <x v="46"/>
    <x v="37"/>
    <s v="offers over $399,000 "/>
    <n v="123447334"/>
    <s v="30/28 Woods St"/>
    <x v="0"/>
    <s v="NT"/>
    <s v="0800"/>
    <n v="1300609392"/>
    <x v="3"/>
    <n v="1"/>
    <n v="1"/>
    <n v="2"/>
    <d v="2022-05-27T15:54:05"/>
  </r>
  <r>
    <n v="1351164"/>
    <x v="0"/>
    <x v="0"/>
    <x v="2"/>
    <x v="2"/>
    <x v="0"/>
    <x v="2"/>
    <x v="7"/>
    <x v="19"/>
    <x v="78"/>
    <s v=""/>
    <n v="122340386"/>
    <s v="28/101 Mitchell Street"/>
    <x v="0"/>
    <s v="NT"/>
    <s v="0800"/>
    <n v="889459372"/>
    <x v="2"/>
    <n v="1"/>
    <n v="1"/>
    <n v="1"/>
    <d v="2022-05-27T15:54:05"/>
  </r>
  <r>
    <n v="1351165"/>
    <x v="0"/>
    <x v="0"/>
    <x v="2"/>
    <x v="52"/>
    <x v="0"/>
    <x v="61"/>
    <x v="7"/>
    <x v="47"/>
    <x v="105"/>
    <s v=""/>
    <n v="122153494"/>
    <s v="50 Mitchell Street"/>
    <x v="0"/>
    <s v="NT"/>
    <s v="0800"/>
    <n v="889831888"/>
    <x v="3"/>
    <n v="0"/>
    <n v="1"/>
    <n v="1"/>
    <d v="2022-05-27T15:54:05"/>
  </r>
  <r>
    <n v="1351166"/>
    <x v="0"/>
    <x v="0"/>
    <x v="1"/>
    <x v="53"/>
    <x v="0"/>
    <x v="62"/>
    <x v="7"/>
    <x v="31"/>
    <x v="106"/>
    <s v="$900,000 negotiable "/>
    <n v="121787298"/>
    <s v="153/8A Gardiner Street"/>
    <x v="0"/>
    <s v="NT"/>
    <s v="0800"/>
    <n v="1300815051"/>
    <x v="3"/>
    <n v="3"/>
    <n v="2"/>
    <n v="2"/>
    <d v="2022-05-27T15:54:05"/>
  </r>
  <r>
    <n v="1351167"/>
    <x v="0"/>
    <x v="0"/>
    <x v="1"/>
    <x v="54"/>
    <x v="0"/>
    <x v="63"/>
    <x v="8"/>
    <x v="11"/>
    <x v="107"/>
    <s v="Price reduction! $895,000 "/>
    <n v="119162699"/>
    <s v="311/130 The Esplanade"/>
    <x v="0"/>
    <s v="NT"/>
    <s v="0800"/>
    <n v="889822500"/>
    <x v="3"/>
    <n v="3"/>
    <n v="2"/>
    <n v="2"/>
    <d v="2022-05-27T15:54:05"/>
  </r>
  <r>
    <n v="1351168"/>
    <x v="0"/>
    <x v="0"/>
    <x v="1"/>
    <x v="55"/>
    <x v="0"/>
    <x v="64"/>
    <x v="7"/>
    <x v="36"/>
    <x v="108"/>
    <s v=""/>
    <n v="117806963"/>
    <s v="163/8 Gardiner Street"/>
    <x v="0"/>
    <s v="NT"/>
    <s v="0800"/>
    <n v="418892861"/>
    <x v="3"/>
    <n v="3"/>
    <n v="2"/>
    <n v="2"/>
    <d v="2022-05-27T15:54:05"/>
  </r>
  <r>
    <n v="1351169"/>
    <x v="0"/>
    <x v="0"/>
    <x v="2"/>
    <x v="12"/>
    <x v="0"/>
    <x v="13"/>
    <x v="7"/>
    <x v="10"/>
    <x v="109"/>
    <s v="OFFERS OVER $610,000 "/>
    <n v="116976859"/>
    <s v="236/19B Kitchener Drive"/>
    <x v="0"/>
    <s v="NT"/>
    <s v="0800"/>
    <n v="889460500"/>
    <x v="3"/>
    <n v="2"/>
    <n v="2"/>
    <n v="2"/>
    <d v="2022-05-27T15:54:05"/>
  </r>
  <r>
    <n v="1351170"/>
    <x v="0"/>
    <x v="0"/>
    <x v="2"/>
    <x v="18"/>
    <x v="0"/>
    <x v="21"/>
    <x v="7"/>
    <x v="11"/>
    <x v="110"/>
    <s v=""/>
    <n v="116747063"/>
    <s v="316/130 Esplanade"/>
    <x v="0"/>
    <s v="NT"/>
    <s v="0800"/>
    <n v="889822500"/>
    <x v="3"/>
    <n v="3"/>
    <n v="2"/>
    <n v="2"/>
    <d v="2022-05-27T15:54:05"/>
  </r>
  <r>
    <n v="1351171"/>
    <x v="0"/>
    <x v="0"/>
    <x v="1"/>
    <x v="56"/>
    <x v="45"/>
    <x v="65"/>
    <x v="7"/>
    <x v="36"/>
    <x v="71"/>
    <s v=""/>
    <n v="110067237"/>
    <s v="231/8 Gardiner Street"/>
    <x v="0"/>
    <s v="NT"/>
    <s v="0800"/>
    <n v="418892861"/>
    <x v="3"/>
    <n v="3"/>
    <n v="2"/>
    <n v="2"/>
    <d v="2022-05-27T15:54:05"/>
  </r>
  <r>
    <n v="1351172"/>
    <x v="1"/>
    <x v="1"/>
    <x v="0"/>
    <x v="2"/>
    <x v="46"/>
    <x v="66"/>
    <x v="9"/>
    <x v="27"/>
    <x v="111"/>
    <s v="Offers Over $665,000 Considered "/>
    <n v="139470355"/>
    <s v="16 Cadell Street"/>
    <x v="1"/>
    <s v="NT"/>
    <s v="0812"/>
    <n v="438404848"/>
    <x v="0"/>
    <n v="4"/>
    <n v="2"/>
    <n v="5"/>
    <d v="2022-05-27T15:54:05"/>
  </r>
  <r>
    <n v="1351173"/>
    <x v="1"/>
    <x v="1"/>
    <x v="4"/>
    <x v="2"/>
    <x v="0"/>
    <x v="2"/>
    <x v="9"/>
    <x v="9"/>
    <x v="14"/>
    <s v=""/>
    <n v="203334643"/>
    <s v="59 Ruddick Circuit"/>
    <x v="2"/>
    <s v="NT"/>
    <s v="0820"/>
    <n v="889433000"/>
    <x v="0"/>
    <m/>
    <m/>
    <m/>
    <d v="2022-05-27T15:54:05"/>
  </r>
  <r>
    <n v="1351174"/>
    <x v="1"/>
    <x v="1"/>
    <x v="0"/>
    <x v="2"/>
    <x v="0"/>
    <x v="2"/>
    <x v="9"/>
    <x v="8"/>
    <x v="10"/>
    <s v="Openn Negotiation "/>
    <n v="139469859"/>
    <s v="75 Damabila Drive"/>
    <x v="3"/>
    <s v="NT"/>
    <s v="0810"/>
    <n v="889433000"/>
    <x v="0"/>
    <n v="5"/>
    <n v="2"/>
    <n v="3"/>
    <d v="2022-05-27T15:54:05"/>
  </r>
  <r>
    <n v="1351175"/>
    <x v="1"/>
    <x v="1"/>
    <x v="0"/>
    <x v="2"/>
    <x v="47"/>
    <x v="67"/>
    <x v="9"/>
    <x v="48"/>
    <x v="112"/>
    <s v="PRICE GUIDE $575,000 "/>
    <n v="139469627"/>
    <s v="14 Woodlake Boulevard"/>
    <x v="4"/>
    <s v="NT"/>
    <s v="0830"/>
    <n v="889315000"/>
    <x v="0"/>
    <n v="3"/>
    <n v="2"/>
    <n v="2"/>
    <d v="2022-05-27T15:54:05"/>
  </r>
  <r>
    <n v="1351176"/>
    <x v="1"/>
    <x v="1"/>
    <x v="0"/>
    <x v="2"/>
    <x v="0"/>
    <x v="2"/>
    <x v="0"/>
    <x v="8"/>
    <x v="113"/>
    <s v="Bidding from $700,000 "/>
    <n v="139469167"/>
    <s v="57 Narrows Road"/>
    <x v="5"/>
    <s v="NT"/>
    <s v="0820"/>
    <n v="889433000"/>
    <x v="0"/>
    <n v="5"/>
    <n v="2"/>
    <n v="4"/>
    <d v="2022-05-27T15:54:05"/>
  </r>
  <r>
    <n v="1351177"/>
    <x v="1"/>
    <x v="1"/>
    <x v="0"/>
    <x v="2"/>
    <x v="0"/>
    <x v="2"/>
    <x v="0"/>
    <x v="0"/>
    <x v="0"/>
    <s v=""/>
    <n v="139468611"/>
    <s v="44 Woods Street"/>
    <x v="0"/>
    <s v="NT"/>
    <s v="0800"/>
    <n v="889418289"/>
    <x v="0"/>
    <n v="2"/>
    <n v="1"/>
    <n v="1"/>
    <d v="2022-05-27T15:54:05"/>
  </r>
  <r>
    <n v="1351178"/>
    <x v="1"/>
    <x v="1"/>
    <x v="0"/>
    <x v="2"/>
    <x v="0"/>
    <x v="2"/>
    <x v="10"/>
    <x v="8"/>
    <x v="72"/>
    <s v="Bidding from $550,000 "/>
    <n v="139466727"/>
    <s v="385 Pioneer Drive"/>
    <x v="6"/>
    <s v="NT"/>
    <s v="0836"/>
    <n v="889433000"/>
    <x v="0"/>
    <n v="3"/>
    <n v="2"/>
    <n v="6"/>
    <d v="2022-05-27T15:54:05"/>
  </r>
  <r>
    <n v="1351179"/>
    <x v="1"/>
    <x v="1"/>
    <x v="0"/>
    <x v="2"/>
    <x v="48"/>
    <x v="68"/>
    <x v="11"/>
    <x v="24"/>
    <x v="10"/>
    <s v="AUCTION "/>
    <n v="139465599"/>
    <s v="15 Frangipanni Street"/>
    <x v="7"/>
    <s v="NT"/>
    <s v="0810"/>
    <n v="889428942"/>
    <x v="0"/>
    <n v="4"/>
    <n v="4"/>
    <n v="2"/>
    <d v="2022-05-27T15:54:05"/>
  </r>
  <r>
    <n v="1351180"/>
    <x v="1"/>
    <x v="1"/>
    <x v="5"/>
    <x v="2"/>
    <x v="0"/>
    <x v="2"/>
    <x v="12"/>
    <x v="2"/>
    <x v="114"/>
    <s v="Offers over $1,200,000 "/>
    <n v="139464955"/>
    <s v="1-4/17 Oliver Street"/>
    <x v="8"/>
    <s v="NT"/>
    <s v="0810"/>
    <n v="889810080"/>
    <x v="0"/>
    <n v="8"/>
    <n v="4"/>
    <n v="4"/>
    <d v="2022-05-27T15:54:05"/>
  </r>
  <r>
    <n v="1351181"/>
    <x v="1"/>
    <x v="1"/>
    <x v="0"/>
    <x v="2"/>
    <x v="49"/>
    <x v="69"/>
    <x v="1"/>
    <x v="49"/>
    <x v="10"/>
    <s v="FOR SALE "/>
    <n v="139464487"/>
    <s v="28 James Circuit"/>
    <x v="9"/>
    <s v="NT"/>
    <s v="0830"/>
    <n v="739998324"/>
    <x v="0"/>
    <n v="3"/>
    <n v="1"/>
    <n v="1"/>
    <d v="2022-05-27T15:54:05"/>
  </r>
  <r>
    <n v="1351182"/>
    <x v="1"/>
    <x v="1"/>
    <x v="0"/>
    <x v="2"/>
    <x v="50"/>
    <x v="70"/>
    <x v="1"/>
    <x v="40"/>
    <x v="28"/>
    <s v=""/>
    <n v="139464255"/>
    <s v="76 Driver Avenue"/>
    <x v="10"/>
    <s v="NT"/>
    <s v="0830"/>
    <n v="1300114970"/>
    <x v="3"/>
    <n v="3"/>
    <n v="1"/>
    <n v="3"/>
    <d v="2022-05-27T15:54:05"/>
  </r>
  <r>
    <n v="1351183"/>
    <x v="1"/>
    <x v="1"/>
    <x v="1"/>
    <x v="1"/>
    <x v="0"/>
    <x v="1"/>
    <x v="1"/>
    <x v="1"/>
    <x v="1"/>
    <s v="Offers Over $320,000 "/>
    <n v="139463755"/>
    <s v="14/14 Dashwood Place"/>
    <x v="0"/>
    <s v="NT"/>
    <s v="0800"/>
    <n v="411724000"/>
    <x v="0"/>
    <n v="3"/>
    <n v="2"/>
    <n v="2"/>
    <d v="2022-05-27T15:54:05"/>
  </r>
  <r>
    <n v="1351184"/>
    <x v="1"/>
    <x v="1"/>
    <x v="6"/>
    <x v="2"/>
    <x v="0"/>
    <x v="2"/>
    <x v="13"/>
    <x v="50"/>
    <x v="115"/>
    <s v="Offers over $365,000 "/>
    <n v="139463159"/>
    <s v="1/7 Charles Street"/>
    <x v="2"/>
    <s v="NT"/>
    <s v="0820"/>
    <n v="889929980"/>
    <x v="0"/>
    <n v="2"/>
    <n v="1"/>
    <n v="1"/>
    <d v="2022-05-27T15:54:05"/>
  </r>
  <r>
    <n v="1351185"/>
    <x v="1"/>
    <x v="1"/>
    <x v="2"/>
    <x v="2"/>
    <x v="0"/>
    <x v="2"/>
    <x v="2"/>
    <x v="2"/>
    <x v="2"/>
    <s v=""/>
    <n v="139462495"/>
    <s v="13/86  Woods Street"/>
    <x v="0"/>
    <s v="NT"/>
    <s v="0800"/>
    <n v="889810080"/>
    <x v="0"/>
    <n v="2"/>
    <n v="1"/>
    <n v="1"/>
    <d v="2022-05-27T15:54:05"/>
  </r>
  <r>
    <n v="1351186"/>
    <x v="1"/>
    <x v="1"/>
    <x v="0"/>
    <x v="57"/>
    <x v="51"/>
    <x v="71"/>
    <x v="2"/>
    <x v="47"/>
    <x v="113"/>
    <s v="OFFERS OVER $700,000 "/>
    <n v="139462383"/>
    <s v="265 Redcliffe Road"/>
    <x v="11"/>
    <s v="NT"/>
    <s v="0836"/>
    <n v="889831888"/>
    <x v="0"/>
    <n v="5"/>
    <n v="2"/>
    <n v="10"/>
    <d v="2022-05-27T15:54:05"/>
  </r>
  <r>
    <n v="1351187"/>
    <x v="1"/>
    <x v="1"/>
    <x v="0"/>
    <x v="58"/>
    <x v="52"/>
    <x v="72"/>
    <x v="14"/>
    <x v="51"/>
    <x v="36"/>
    <s v="Offers Over: $565,000 "/>
    <n v="139462063"/>
    <s v="38 Ashburner Street"/>
    <x v="4"/>
    <s v="NT"/>
    <s v="0830"/>
    <n v="889481153"/>
    <x v="0"/>
    <n v="3"/>
    <n v="2"/>
    <n v="2"/>
    <d v="2022-05-27T15:54:05"/>
  </r>
  <r>
    <n v="1351188"/>
    <x v="1"/>
    <x v="1"/>
    <x v="0"/>
    <x v="2"/>
    <x v="53"/>
    <x v="73"/>
    <x v="3"/>
    <x v="11"/>
    <x v="116"/>
    <s v=""/>
    <n v="139461923"/>
    <s v="4/3 Fairway Drive"/>
    <x v="10"/>
    <s v="NT"/>
    <s v="0830"/>
    <n v="889822500"/>
    <x v="0"/>
    <n v="3"/>
    <n v="1"/>
    <n v="3"/>
    <d v="2022-05-27T15:54:05"/>
  </r>
  <r>
    <n v="1351189"/>
    <x v="1"/>
    <x v="1"/>
    <x v="4"/>
    <x v="2"/>
    <x v="0"/>
    <x v="2"/>
    <x v="3"/>
    <x v="9"/>
    <x v="85"/>
    <s v=""/>
    <n v="203333475"/>
    <s v="99 Ross Smith  Avenue"/>
    <x v="12"/>
    <s v="NT"/>
    <s v="0820"/>
    <n v="889433000"/>
    <x v="0"/>
    <m/>
    <m/>
    <m/>
    <d v="2022-05-27T15:54:05"/>
  </r>
  <r>
    <n v="1351190"/>
    <x v="1"/>
    <x v="1"/>
    <x v="0"/>
    <x v="2"/>
    <x v="0"/>
    <x v="2"/>
    <x v="3"/>
    <x v="9"/>
    <x v="10"/>
    <s v="Openn Negotiation "/>
    <n v="139459495"/>
    <s v="9 Spargo Street"/>
    <x v="13"/>
    <s v="NT"/>
    <s v="0810"/>
    <n v="889433000"/>
    <x v="0"/>
    <n v="4"/>
    <n v="2"/>
    <n v="2"/>
    <d v="2022-05-27T15:54:05"/>
  </r>
  <r>
    <n v="1351191"/>
    <x v="1"/>
    <x v="1"/>
    <x v="0"/>
    <x v="59"/>
    <x v="54"/>
    <x v="74"/>
    <x v="3"/>
    <x v="8"/>
    <x v="10"/>
    <s v="Openn Negotiation "/>
    <n v="139456399"/>
    <s v="234 Forrest Parade"/>
    <x v="14"/>
    <s v="NT"/>
    <s v="0832"/>
    <n v="889433000"/>
    <x v="0"/>
    <n v="4"/>
    <n v="2"/>
    <n v="4"/>
    <d v="2022-05-27T15:54:05"/>
  </r>
  <r>
    <n v="1351192"/>
    <x v="1"/>
    <x v="1"/>
    <x v="2"/>
    <x v="49"/>
    <x v="0"/>
    <x v="58"/>
    <x v="3"/>
    <x v="52"/>
    <x v="117"/>
    <s v="OFFERS OVER $330,000 "/>
    <n v="139455515"/>
    <s v="36/7 Gsell Street"/>
    <x v="15"/>
    <s v="NT"/>
    <s v="0810"/>
    <n v="387813888"/>
    <x v="3"/>
    <n v="2"/>
    <n v="2"/>
    <n v="2"/>
    <d v="2022-05-27T15:54:05"/>
  </r>
  <r>
    <n v="1351193"/>
    <x v="1"/>
    <x v="1"/>
    <x v="0"/>
    <x v="2"/>
    <x v="55"/>
    <x v="75"/>
    <x v="3"/>
    <x v="14"/>
    <x v="118"/>
    <s v=""/>
    <n v="139455283"/>
    <s v="4 Greenshank Crescent"/>
    <x v="16"/>
    <s v="NT"/>
    <s v="0832"/>
    <n v="889328858"/>
    <x v="0"/>
    <n v="3"/>
    <n v="2"/>
    <n v="2"/>
    <d v="2022-05-27T15:54:05"/>
  </r>
  <r>
    <n v="1351194"/>
    <x v="1"/>
    <x v="1"/>
    <x v="0"/>
    <x v="2"/>
    <x v="0"/>
    <x v="2"/>
    <x v="3"/>
    <x v="9"/>
    <x v="10"/>
    <s v="Openn Negotiation "/>
    <n v="139455127"/>
    <s v="32 Damabila Drive"/>
    <x v="3"/>
    <s v="NT"/>
    <s v="0810"/>
    <n v="889433000"/>
    <x v="0"/>
    <n v="4"/>
    <n v="3"/>
    <n v="4"/>
    <d v="2022-05-27T15:54:05"/>
  </r>
  <r>
    <n v="1351195"/>
    <x v="1"/>
    <x v="1"/>
    <x v="0"/>
    <x v="2"/>
    <x v="56"/>
    <x v="76"/>
    <x v="3"/>
    <x v="16"/>
    <x v="83"/>
    <s v="$460,000 + "/>
    <n v="139454871"/>
    <s v="4 Bloodwood Circuit"/>
    <x v="17"/>
    <s v="NT"/>
    <s v="0812"/>
    <n v="889306600"/>
    <x v="0"/>
    <n v="2"/>
    <n v="1"/>
    <n v="3"/>
    <d v="2022-05-27T15:54:05"/>
  </r>
  <r>
    <n v="1351196"/>
    <x v="1"/>
    <x v="1"/>
    <x v="2"/>
    <x v="2"/>
    <x v="57"/>
    <x v="77"/>
    <x v="3"/>
    <x v="48"/>
    <x v="119"/>
    <s v="PRICE GUIDE $290,000 "/>
    <n v="139454387"/>
    <s v="1/75 Hutchison Terrace"/>
    <x v="16"/>
    <s v="NT"/>
    <s v="0832"/>
    <n v="889315000"/>
    <x v="0"/>
    <n v="2"/>
    <n v="1"/>
    <n v="2"/>
    <d v="2022-05-27T15:54:05"/>
  </r>
  <r>
    <n v="1351197"/>
    <x v="1"/>
    <x v="1"/>
    <x v="0"/>
    <x v="2"/>
    <x v="58"/>
    <x v="78"/>
    <x v="3"/>
    <x v="14"/>
    <x v="56"/>
    <s v=""/>
    <n v="139453903"/>
    <s v="26 May Court"/>
    <x v="11"/>
    <s v="NT"/>
    <s v="0836"/>
    <n v="889328858"/>
    <x v="0"/>
    <n v="2"/>
    <n v="1"/>
    <n v="2"/>
    <d v="2022-05-27T15:54:05"/>
  </r>
  <r>
    <n v="1351198"/>
    <x v="1"/>
    <x v="1"/>
    <x v="2"/>
    <x v="2"/>
    <x v="59"/>
    <x v="79"/>
    <x v="3"/>
    <x v="9"/>
    <x v="10"/>
    <s v="Openn Negotiation "/>
    <n v="139453115"/>
    <s v="3/29 Easther Crescent"/>
    <x v="18"/>
    <s v="NT"/>
    <s v="0810"/>
    <n v="889433000"/>
    <x v="0"/>
    <n v="2"/>
    <n v="1"/>
    <n v="1"/>
    <d v="2022-05-27T15:54:05"/>
  </r>
  <r>
    <n v="1351199"/>
    <x v="1"/>
    <x v="1"/>
    <x v="0"/>
    <x v="2"/>
    <x v="60"/>
    <x v="80"/>
    <x v="3"/>
    <x v="10"/>
    <x v="120"/>
    <s v="PRICE GUIDE $570,000 "/>
    <n v="139452127"/>
    <s v="8 Seabright Crescent"/>
    <x v="19"/>
    <s v="NT"/>
    <s v="0810"/>
    <n v="889460500"/>
    <x v="0"/>
    <n v="4"/>
    <n v="2"/>
    <n v="2"/>
    <d v="2022-05-27T15:54:05"/>
  </r>
  <r>
    <n v="1351200"/>
    <x v="1"/>
    <x v="1"/>
    <x v="0"/>
    <x v="2"/>
    <x v="0"/>
    <x v="2"/>
    <x v="3"/>
    <x v="3"/>
    <x v="3"/>
    <s v=""/>
    <n v="139451679"/>
    <s v="1309/43B Knuckey Street"/>
    <x v="0"/>
    <s v="NT"/>
    <s v="0800"/>
    <n v="889822403"/>
    <x v="0"/>
    <n v="1"/>
    <n v="1"/>
    <n v="0"/>
    <d v="2022-05-27T15:54:05"/>
  </r>
  <r>
    <n v="1351201"/>
    <x v="1"/>
    <x v="1"/>
    <x v="0"/>
    <x v="2"/>
    <x v="61"/>
    <x v="81"/>
    <x v="3"/>
    <x v="53"/>
    <x v="121"/>
    <s v=""/>
    <n v="139376355"/>
    <s v="9 Terry Drive"/>
    <x v="20"/>
    <s v="NT"/>
    <s v="0832"/>
    <n v="889453340"/>
    <x v="0"/>
    <n v="4"/>
    <n v="2"/>
    <n v="2"/>
    <d v="2022-05-27T15:54:05"/>
  </r>
  <r>
    <n v="1351202"/>
    <x v="1"/>
    <x v="1"/>
    <x v="2"/>
    <x v="3"/>
    <x v="0"/>
    <x v="3"/>
    <x v="3"/>
    <x v="4"/>
    <x v="4"/>
    <s v=""/>
    <n v="139433803"/>
    <s v="3/10 McLachlan Street"/>
    <x v="0"/>
    <s v="NT"/>
    <s v="0800"/>
    <n v="418885966"/>
    <x v="0"/>
    <n v="3"/>
    <n v="2"/>
    <n v="2"/>
    <d v="2022-05-27T15:54:05"/>
  </r>
  <r>
    <n v="1351203"/>
    <x v="1"/>
    <x v="1"/>
    <x v="6"/>
    <x v="2"/>
    <x v="0"/>
    <x v="2"/>
    <x v="3"/>
    <x v="30"/>
    <x v="10"/>
    <s v="Contact Agent "/>
    <n v="139450615"/>
    <s v="1/6 Colley Court"/>
    <x v="21"/>
    <s v="NT"/>
    <s v="0830"/>
    <n v="417718149"/>
    <x v="0"/>
    <n v="3"/>
    <n v="1"/>
    <n v="3"/>
    <d v="2022-05-27T15:54:05"/>
  </r>
  <r>
    <n v="1351204"/>
    <x v="1"/>
    <x v="1"/>
    <x v="0"/>
    <x v="60"/>
    <x v="62"/>
    <x v="82"/>
    <x v="4"/>
    <x v="18"/>
    <x v="122"/>
    <s v=""/>
    <n v="139450159"/>
    <s v="7 Thomson Street"/>
    <x v="4"/>
    <s v="NT"/>
    <s v="0830"/>
    <n v="450473710"/>
    <x v="0"/>
    <n v="4"/>
    <n v="2"/>
    <n v="2"/>
    <d v="2022-05-27T15:54:05"/>
  </r>
  <r>
    <n v="1351205"/>
    <x v="1"/>
    <x v="1"/>
    <x v="0"/>
    <x v="2"/>
    <x v="0"/>
    <x v="2"/>
    <x v="4"/>
    <x v="9"/>
    <x v="37"/>
    <s v="Offers Over $399,000 "/>
    <n v="139450007"/>
    <s v="16 Betelgeuse Court"/>
    <x v="9"/>
    <s v="NT"/>
    <s v="0830"/>
    <n v="889433000"/>
    <x v="0"/>
    <n v="4"/>
    <n v="1"/>
    <n v="2"/>
    <d v="2022-05-27T15:54:05"/>
  </r>
  <r>
    <n v="1351206"/>
    <x v="1"/>
    <x v="1"/>
    <x v="0"/>
    <x v="2"/>
    <x v="0"/>
    <x v="2"/>
    <x v="4"/>
    <x v="9"/>
    <x v="10"/>
    <s v="Auction "/>
    <n v="139449947"/>
    <s v="1 Merry Place"/>
    <x v="8"/>
    <s v="NT"/>
    <s v="0810"/>
    <n v="889433000"/>
    <x v="0"/>
    <n v="3"/>
    <n v="2"/>
    <n v="3"/>
    <d v="2022-05-27T15:54:05"/>
  </r>
  <r>
    <n v="1351207"/>
    <x v="1"/>
    <x v="1"/>
    <x v="0"/>
    <x v="2"/>
    <x v="63"/>
    <x v="83"/>
    <x v="4"/>
    <x v="14"/>
    <x v="13"/>
    <s v=""/>
    <n v="139449919"/>
    <s v="5 Bramble Court"/>
    <x v="1"/>
    <s v="NT"/>
    <s v="0812"/>
    <n v="889328858"/>
    <x v="0"/>
    <n v="3"/>
    <n v="1"/>
    <n v="2"/>
    <d v="2022-05-27T15:54:05"/>
  </r>
  <r>
    <n v="1351208"/>
    <x v="1"/>
    <x v="1"/>
    <x v="0"/>
    <x v="2"/>
    <x v="64"/>
    <x v="84"/>
    <x v="4"/>
    <x v="10"/>
    <x v="10"/>
    <s v="FASTRAK "/>
    <n v="139449567"/>
    <s v="56 Castlereagh Drive"/>
    <x v="1"/>
    <s v="NT"/>
    <s v="0812"/>
    <n v="889460500"/>
    <x v="0"/>
    <n v="4"/>
    <n v="3"/>
    <n v="2"/>
    <d v="2022-05-27T15:54:05"/>
  </r>
  <r>
    <n v="1351209"/>
    <x v="1"/>
    <x v="1"/>
    <x v="1"/>
    <x v="2"/>
    <x v="0"/>
    <x v="2"/>
    <x v="4"/>
    <x v="9"/>
    <x v="123"/>
    <s v=""/>
    <n v="139449483"/>
    <s v="3/14 Salonika Street"/>
    <x v="22"/>
    <s v="NT"/>
    <s v="0820"/>
    <n v="889433000"/>
    <x v="0"/>
    <n v="3"/>
    <n v="2"/>
    <n v="3"/>
    <d v="2022-05-27T15:54:05"/>
  </r>
  <r>
    <n v="1351210"/>
    <x v="1"/>
    <x v="1"/>
    <x v="1"/>
    <x v="61"/>
    <x v="0"/>
    <x v="46"/>
    <x v="8"/>
    <x v="6"/>
    <x v="78"/>
    <s v=""/>
    <n v="139446743"/>
    <s v="3/24 Sergison Circuit"/>
    <x v="8"/>
    <s v="NT"/>
    <s v="0810"/>
    <n v="417508800"/>
    <x v="3"/>
    <n v="2"/>
    <n v="2"/>
    <n v="2"/>
    <d v="2022-05-27T15:54:05"/>
  </r>
  <r>
    <n v="1351211"/>
    <x v="1"/>
    <x v="1"/>
    <x v="0"/>
    <x v="62"/>
    <x v="65"/>
    <x v="85"/>
    <x v="4"/>
    <x v="54"/>
    <x v="10"/>
    <s v="Auction "/>
    <n v="139445751"/>
    <s v="4 Martin Crescent"/>
    <x v="18"/>
    <s v="NT"/>
    <s v="0810"/>
    <n v="408108698"/>
    <x v="0"/>
    <n v="4"/>
    <n v="3"/>
    <n v="5"/>
    <d v="2022-05-27T15:54:05"/>
  </r>
  <r>
    <n v="1351212"/>
    <x v="1"/>
    <x v="1"/>
    <x v="0"/>
    <x v="19"/>
    <x v="66"/>
    <x v="86"/>
    <x v="4"/>
    <x v="54"/>
    <x v="10"/>
    <s v="Auction "/>
    <n v="139445503"/>
    <s v="304/29 Duke Street"/>
    <x v="2"/>
    <s v="NT"/>
    <s v="0820"/>
    <n v="408108698"/>
    <x v="0"/>
    <n v="2"/>
    <n v="2"/>
    <n v="2"/>
    <d v="2022-05-27T15:54:05"/>
  </r>
  <r>
    <n v="1351213"/>
    <x v="1"/>
    <x v="1"/>
    <x v="2"/>
    <x v="2"/>
    <x v="67"/>
    <x v="87"/>
    <x v="4"/>
    <x v="37"/>
    <x v="24"/>
    <s v=""/>
    <n v="139444759"/>
    <s v="44/25 Fairweather Crescent"/>
    <x v="23"/>
    <s v="NT"/>
    <s v="0839"/>
    <n v="889867131"/>
    <x v="0"/>
    <n v="1"/>
    <n v="1"/>
    <n v="2"/>
    <d v="2022-05-27T15:54:05"/>
  </r>
  <r>
    <n v="1351214"/>
    <x v="1"/>
    <x v="1"/>
    <x v="0"/>
    <x v="2"/>
    <x v="0"/>
    <x v="2"/>
    <x v="4"/>
    <x v="9"/>
    <x v="10"/>
    <s v="Openn Negotiation "/>
    <n v="139444671"/>
    <s v="27 Allwright Street"/>
    <x v="15"/>
    <s v="NT"/>
    <s v="0810"/>
    <n v="889433000"/>
    <x v="0"/>
    <n v="5"/>
    <n v="2"/>
    <n v="6"/>
    <d v="2022-05-27T15:54:05"/>
  </r>
  <r>
    <n v="1351215"/>
    <x v="1"/>
    <x v="1"/>
    <x v="0"/>
    <x v="63"/>
    <x v="68"/>
    <x v="88"/>
    <x v="4"/>
    <x v="40"/>
    <x v="42"/>
    <s v="Offers over $800,000 "/>
    <n v="139442919"/>
    <s v="33 Karama Crescent"/>
    <x v="17"/>
    <s v="NT"/>
    <s v="0812"/>
    <n v="1300114970"/>
    <x v="3"/>
    <n v="5"/>
    <n v="3"/>
    <n v="2"/>
    <d v="2022-05-27T15:54:05"/>
  </r>
  <r>
    <n v="1351216"/>
    <x v="1"/>
    <x v="1"/>
    <x v="0"/>
    <x v="2"/>
    <x v="69"/>
    <x v="89"/>
    <x v="4"/>
    <x v="18"/>
    <x v="124"/>
    <s v=""/>
    <n v="139442843"/>
    <s v="9 Sunningdale Court"/>
    <x v="24"/>
    <s v="NT"/>
    <s v="0812"/>
    <n v="450473710"/>
    <x v="0"/>
    <n v="4"/>
    <n v="2"/>
    <n v="2"/>
    <d v="2022-05-27T15:54:05"/>
  </r>
  <r>
    <n v="1351217"/>
    <x v="1"/>
    <x v="1"/>
    <x v="0"/>
    <x v="2"/>
    <x v="70"/>
    <x v="90"/>
    <x v="4"/>
    <x v="10"/>
    <x v="10"/>
    <s v="FASTRAK "/>
    <n v="139442423"/>
    <s v="8 Spillett Street"/>
    <x v="4"/>
    <s v="NT"/>
    <s v="0830"/>
    <n v="889460500"/>
    <x v="0"/>
    <n v="4"/>
    <n v="2"/>
    <n v="2"/>
    <d v="2022-05-27T15:54:05"/>
  </r>
  <r>
    <n v="1351218"/>
    <x v="1"/>
    <x v="1"/>
    <x v="0"/>
    <x v="64"/>
    <x v="71"/>
    <x v="91"/>
    <x v="4"/>
    <x v="48"/>
    <x v="125"/>
    <s v="PRICE GUIDE $540,000 "/>
    <n v="139439127"/>
    <s v="19 Peckham Court"/>
    <x v="20"/>
    <s v="NT"/>
    <s v="0832"/>
    <n v="889315000"/>
    <x v="0"/>
    <n v="3"/>
    <n v="2"/>
    <n v="3"/>
    <d v="2022-05-27T15:54:05"/>
  </r>
  <r>
    <n v="1351219"/>
    <x v="1"/>
    <x v="1"/>
    <x v="1"/>
    <x v="4"/>
    <x v="0"/>
    <x v="4"/>
    <x v="4"/>
    <x v="5"/>
    <x v="5"/>
    <s v=""/>
    <n v="139434039"/>
    <s v="1832/27 Woods  Street"/>
    <x v="0"/>
    <s v="NT"/>
    <s v="0800"/>
    <n v="404877261"/>
    <x v="0"/>
    <n v="3"/>
    <n v="2"/>
    <n v="2"/>
    <d v="2022-05-27T15:54:05"/>
  </r>
  <r>
    <n v="1351220"/>
    <x v="1"/>
    <x v="1"/>
    <x v="0"/>
    <x v="2"/>
    <x v="0"/>
    <x v="2"/>
    <x v="4"/>
    <x v="9"/>
    <x v="37"/>
    <s v="Offers Over $399,000 Considered "/>
    <n v="139433323"/>
    <s v="23 Masson Court"/>
    <x v="16"/>
    <s v="NT"/>
    <s v="0832"/>
    <n v="889433000"/>
    <x v="0"/>
    <n v="3"/>
    <n v="1"/>
    <n v="2"/>
    <d v="2022-05-27T15:54:05"/>
  </r>
  <r>
    <n v="1351221"/>
    <x v="1"/>
    <x v="1"/>
    <x v="2"/>
    <x v="2"/>
    <x v="0"/>
    <x v="2"/>
    <x v="4"/>
    <x v="6"/>
    <x v="6"/>
    <s v=""/>
    <n v="139433055"/>
    <s v="10/99 Gardens Road"/>
    <x v="0"/>
    <s v="NT"/>
    <s v="0800"/>
    <n v="417508800"/>
    <x v="0"/>
    <n v="3"/>
    <n v="2"/>
    <n v="2"/>
    <d v="2022-05-27T15:54:05"/>
  </r>
  <r>
    <n v="1351222"/>
    <x v="1"/>
    <x v="1"/>
    <x v="0"/>
    <x v="65"/>
    <x v="72"/>
    <x v="92"/>
    <x v="4"/>
    <x v="14"/>
    <x v="25"/>
    <s v=""/>
    <n v="139432899"/>
    <s v="29 Applegum Drive"/>
    <x v="17"/>
    <s v="NT"/>
    <s v="0812"/>
    <n v="889328858"/>
    <x v="0"/>
    <n v="4"/>
    <n v="2"/>
    <n v="4"/>
    <d v="2022-05-27T15:54:05"/>
  </r>
  <r>
    <n v="1351223"/>
    <x v="1"/>
    <x v="1"/>
    <x v="0"/>
    <x v="2"/>
    <x v="0"/>
    <x v="2"/>
    <x v="4"/>
    <x v="9"/>
    <x v="10"/>
    <s v="Openn Negotiation "/>
    <n v="139432479"/>
    <s v="19 Coleman Street"/>
    <x v="13"/>
    <s v="NT"/>
    <s v="0810"/>
    <n v="889433000"/>
    <x v="0"/>
    <n v="5"/>
    <n v="3"/>
    <n v="2"/>
    <d v="2022-05-27T15:54:05"/>
  </r>
  <r>
    <n v="1351224"/>
    <x v="1"/>
    <x v="1"/>
    <x v="0"/>
    <x v="66"/>
    <x v="73"/>
    <x v="93"/>
    <x v="5"/>
    <x v="47"/>
    <x v="85"/>
    <s v="OFFERS OVER $370,000 "/>
    <n v="139430295"/>
    <s v="14 Port Mar Street"/>
    <x v="21"/>
    <s v="NT"/>
    <s v="0830"/>
    <n v="889831888"/>
    <x v="0"/>
    <n v="3"/>
    <n v="1"/>
    <n v="4"/>
    <d v="2022-05-27T15:54:05"/>
  </r>
  <r>
    <n v="1351225"/>
    <x v="1"/>
    <x v="1"/>
    <x v="0"/>
    <x v="67"/>
    <x v="74"/>
    <x v="94"/>
    <x v="5"/>
    <x v="1"/>
    <x v="18"/>
    <s v="Offers Over $500,000 - Offers by 6.30pm 22/6/22 "/>
    <n v="139429791"/>
    <s v="11 Exmouth Court"/>
    <x v="1"/>
    <s v="NT"/>
    <s v="0812"/>
    <n v="411724000"/>
    <x v="0"/>
    <n v="4"/>
    <n v="2"/>
    <n v="5"/>
    <d v="2022-05-27T15:54:05"/>
  </r>
  <r>
    <n v="1351226"/>
    <x v="1"/>
    <x v="1"/>
    <x v="2"/>
    <x v="2"/>
    <x v="75"/>
    <x v="95"/>
    <x v="5"/>
    <x v="30"/>
    <x v="48"/>
    <s v=""/>
    <n v="139429603"/>
    <s v="1/9 Pollux Court"/>
    <x v="9"/>
    <s v="NT"/>
    <s v="0830"/>
    <n v="417718149"/>
    <x v="0"/>
    <n v="2"/>
    <n v="1"/>
    <n v="2"/>
    <d v="2022-05-27T15:54:05"/>
  </r>
  <r>
    <n v="1351227"/>
    <x v="1"/>
    <x v="1"/>
    <x v="2"/>
    <x v="2"/>
    <x v="0"/>
    <x v="2"/>
    <x v="5"/>
    <x v="35"/>
    <x v="33"/>
    <s v="OVER $450,000 "/>
    <n v="139428983"/>
    <s v="7/13 Somerville Gardens"/>
    <x v="22"/>
    <s v="NT"/>
    <s v="0820"/>
    <n v="1300299377"/>
    <x v="3"/>
    <n v="2"/>
    <n v="2"/>
    <n v="2"/>
    <d v="2022-05-27T15:54:05"/>
  </r>
  <r>
    <n v="1351228"/>
    <x v="1"/>
    <x v="1"/>
    <x v="1"/>
    <x v="61"/>
    <x v="76"/>
    <x v="46"/>
    <x v="5"/>
    <x v="35"/>
    <x v="78"/>
    <s v=""/>
    <n v="139428911"/>
    <s v="7/24 Sergison Circuit"/>
    <x v="8"/>
    <s v="NT"/>
    <s v="0810"/>
    <n v="1300299377"/>
    <x v="3"/>
    <n v="2"/>
    <n v="2"/>
    <n v="2"/>
    <d v="2022-05-27T15:54:05"/>
  </r>
  <r>
    <n v="1351229"/>
    <x v="1"/>
    <x v="1"/>
    <x v="2"/>
    <x v="29"/>
    <x v="0"/>
    <x v="34"/>
    <x v="5"/>
    <x v="21"/>
    <x v="33"/>
    <s v="Offers over $450,000 "/>
    <n v="139428271"/>
    <s v="12/4 Bishop Street"/>
    <x v="25"/>
    <s v="NT"/>
    <s v="0820"/>
    <n v="889418941"/>
    <x v="0"/>
    <n v="2"/>
    <n v="2"/>
    <n v="2"/>
    <d v="2022-05-27T15:54:05"/>
  </r>
  <r>
    <n v="1351230"/>
    <x v="1"/>
    <x v="1"/>
    <x v="2"/>
    <x v="2"/>
    <x v="0"/>
    <x v="2"/>
    <x v="5"/>
    <x v="26"/>
    <x v="62"/>
    <s v="Offers Over $470,000 "/>
    <n v="139427595"/>
    <s v="1/11 Brewery Place"/>
    <x v="25"/>
    <s v="NT"/>
    <s v="0820"/>
    <n v="889433500"/>
    <x v="0"/>
    <n v="3"/>
    <n v="2"/>
    <n v="2"/>
    <d v="2022-05-27T15:54:05"/>
  </r>
  <r>
    <n v="1351231"/>
    <x v="1"/>
    <x v="1"/>
    <x v="0"/>
    <x v="2"/>
    <x v="61"/>
    <x v="81"/>
    <x v="5"/>
    <x v="55"/>
    <x v="126"/>
    <s v=""/>
    <n v="600000995"/>
    <s v="Lot 563 Moorlands 180 | Laniyuk Court"/>
    <x v="26"/>
    <s v="NT"/>
    <s v="0832"/>
    <n v="1300662746"/>
    <x v="0"/>
    <n v="4"/>
    <n v="2"/>
    <n v="2"/>
    <d v="2022-05-27T15:54:05"/>
  </r>
  <r>
    <n v="1351232"/>
    <x v="1"/>
    <x v="1"/>
    <x v="0"/>
    <x v="2"/>
    <x v="61"/>
    <x v="81"/>
    <x v="7"/>
    <x v="55"/>
    <x v="127"/>
    <s v=""/>
    <n v="600000995"/>
    <s v="Lot 563 Beryl | Laniyuk Court"/>
    <x v="26"/>
    <s v="NT"/>
    <s v="0832"/>
    <n v="1300662746"/>
    <x v="0"/>
    <n v="4"/>
    <n v="2"/>
    <n v="2"/>
    <d v="2022-05-27T15:54:05"/>
  </r>
  <r>
    <n v="1351233"/>
    <x v="1"/>
    <x v="1"/>
    <x v="0"/>
    <x v="2"/>
    <x v="61"/>
    <x v="81"/>
    <x v="7"/>
    <x v="55"/>
    <x v="128"/>
    <s v=""/>
    <n v="600000995"/>
    <s v="Lot 563 The Garnet | Laniyuk Court"/>
    <x v="26"/>
    <s v="NT"/>
    <s v="0832"/>
    <n v="1300662746"/>
    <x v="0"/>
    <n v="4"/>
    <n v="2"/>
    <n v="2"/>
    <d v="2022-05-27T15:54:05"/>
  </r>
  <r>
    <n v="1351234"/>
    <x v="1"/>
    <x v="1"/>
    <x v="4"/>
    <x v="2"/>
    <x v="61"/>
    <x v="81"/>
    <x v="7"/>
    <x v="55"/>
    <x v="129"/>
    <s v=""/>
    <n v="600000995"/>
    <s v="Lot 563 Laniyuk Court"/>
    <x v="26"/>
    <s v="NT"/>
    <s v="0832"/>
    <n v="1300662746"/>
    <x v="0"/>
    <m/>
    <m/>
    <m/>
    <d v="2022-05-27T15:54:05"/>
  </r>
  <r>
    <n v="1351235"/>
    <x v="1"/>
    <x v="1"/>
    <x v="4"/>
    <x v="2"/>
    <x v="77"/>
    <x v="96"/>
    <x v="7"/>
    <x v="55"/>
    <x v="130"/>
    <s v=""/>
    <n v="600000995"/>
    <s v="Lot 556 Scobie Court"/>
    <x v="26"/>
    <s v="NT"/>
    <s v="0832"/>
    <n v="1300662746"/>
    <x v="0"/>
    <m/>
    <m/>
    <m/>
    <d v="2022-05-27T15:54:05"/>
  </r>
  <r>
    <n v="1351236"/>
    <x v="1"/>
    <x v="1"/>
    <x v="0"/>
    <x v="2"/>
    <x v="0"/>
    <x v="2"/>
    <x v="5"/>
    <x v="9"/>
    <x v="131"/>
    <s v=""/>
    <n v="139425115"/>
    <s v="24 Parmentier Place"/>
    <x v="21"/>
    <s v="NT"/>
    <s v="0830"/>
    <n v="889433000"/>
    <x v="0"/>
    <n v="3"/>
    <n v="1"/>
    <n v="1"/>
    <d v="2022-05-27T15:54:05"/>
  </r>
  <r>
    <n v="1351237"/>
    <x v="1"/>
    <x v="1"/>
    <x v="1"/>
    <x v="2"/>
    <x v="0"/>
    <x v="2"/>
    <x v="5"/>
    <x v="41"/>
    <x v="48"/>
    <s v=""/>
    <n v="139424179"/>
    <s v="5/77 Aralia Street"/>
    <x v="8"/>
    <s v="NT"/>
    <s v="0810"/>
    <n v="889422283"/>
    <x v="3"/>
    <n v="2"/>
    <n v="1"/>
    <n v="1"/>
    <d v="2022-05-27T15:54:05"/>
  </r>
  <r>
    <n v="1351238"/>
    <x v="1"/>
    <x v="1"/>
    <x v="0"/>
    <x v="68"/>
    <x v="78"/>
    <x v="97"/>
    <x v="5"/>
    <x v="14"/>
    <x v="132"/>
    <s v=""/>
    <n v="139423359"/>
    <s v="46 Deane Crescent"/>
    <x v="27"/>
    <s v="NT"/>
    <s v="0832"/>
    <n v="889328858"/>
    <x v="0"/>
    <n v="5"/>
    <n v="3"/>
    <n v="3"/>
    <d v="2022-05-27T15:54:05"/>
  </r>
  <r>
    <n v="1351239"/>
    <x v="1"/>
    <x v="1"/>
    <x v="2"/>
    <x v="2"/>
    <x v="0"/>
    <x v="2"/>
    <x v="5"/>
    <x v="9"/>
    <x v="33"/>
    <s v=""/>
    <n v="139421739"/>
    <s v="345/12 Salonika Street"/>
    <x v="22"/>
    <s v="NT"/>
    <s v="0820"/>
    <n v="889433000"/>
    <x v="0"/>
    <n v="2"/>
    <n v="2"/>
    <n v="1"/>
    <d v="2022-05-27T15:54:05"/>
  </r>
  <r>
    <n v="1351240"/>
    <x v="1"/>
    <x v="1"/>
    <x v="1"/>
    <x v="2"/>
    <x v="0"/>
    <x v="2"/>
    <x v="5"/>
    <x v="40"/>
    <x v="131"/>
    <s v=""/>
    <n v="139420119"/>
    <s v="6/7 Manila Place"/>
    <x v="25"/>
    <s v="NT"/>
    <s v="0820"/>
    <n v="1300114970"/>
    <x v="3"/>
    <n v="2"/>
    <n v="2"/>
    <n v="2"/>
    <d v="2022-05-27T15:54:05"/>
  </r>
  <r>
    <n v="1351241"/>
    <x v="1"/>
    <x v="1"/>
    <x v="2"/>
    <x v="2"/>
    <x v="2"/>
    <x v="5"/>
    <x v="15"/>
    <x v="7"/>
    <x v="7"/>
    <s v=""/>
    <n v="139419411"/>
    <s v="10/94 Woods Street"/>
    <x v="0"/>
    <s v="NT"/>
    <s v="0800"/>
    <n v="889815000"/>
    <x v="0"/>
    <n v="2"/>
    <n v="1"/>
    <n v="1"/>
    <d v="2022-05-27T15:54:05"/>
  </r>
  <r>
    <n v="1351242"/>
    <x v="1"/>
    <x v="1"/>
    <x v="0"/>
    <x v="2"/>
    <x v="79"/>
    <x v="98"/>
    <x v="15"/>
    <x v="26"/>
    <x v="60"/>
    <s v=""/>
    <n v="139418419"/>
    <s v="81 Rapid Creek Road"/>
    <x v="8"/>
    <s v="NT"/>
    <s v="0810"/>
    <n v="889433500"/>
    <x v="0"/>
    <n v="3"/>
    <n v="1"/>
    <n v="2"/>
    <d v="2022-05-27T15:54:05"/>
  </r>
  <r>
    <n v="1351243"/>
    <x v="1"/>
    <x v="1"/>
    <x v="0"/>
    <x v="2"/>
    <x v="80"/>
    <x v="99"/>
    <x v="15"/>
    <x v="18"/>
    <x v="49"/>
    <s v=""/>
    <n v="139417975"/>
    <s v="64 Union Terrace"/>
    <x v="28"/>
    <s v="NT"/>
    <s v="0812"/>
    <n v="450473710"/>
    <x v="0"/>
    <n v="3"/>
    <n v="1"/>
    <n v="2"/>
    <d v="2022-05-27T15:54:05"/>
  </r>
  <r>
    <n v="1351244"/>
    <x v="1"/>
    <x v="1"/>
    <x v="1"/>
    <x v="2"/>
    <x v="0"/>
    <x v="2"/>
    <x v="15"/>
    <x v="32"/>
    <x v="27"/>
    <s v=""/>
    <n v="139417559"/>
    <s v="442/12 Salonika Avenue"/>
    <x v="22"/>
    <s v="NT"/>
    <s v="0820"/>
    <n v="889811088"/>
    <x v="0"/>
    <n v="1"/>
    <n v="1"/>
    <n v="2"/>
    <d v="2022-05-27T15:54:05"/>
  </r>
  <r>
    <n v="1351245"/>
    <x v="1"/>
    <x v="1"/>
    <x v="2"/>
    <x v="2"/>
    <x v="0"/>
    <x v="2"/>
    <x v="15"/>
    <x v="28"/>
    <x v="133"/>
    <s v="Offers under $340,000 "/>
    <n v="139415863"/>
    <s v="6/25 Yirra Cres"/>
    <x v="27"/>
    <s v="NT"/>
    <s v="0832"/>
    <n v="889419959"/>
    <x v="0"/>
    <n v="2"/>
    <n v="2"/>
    <n v="2"/>
    <d v="2022-05-27T15:54:05"/>
  </r>
  <r>
    <n v="1351246"/>
    <x v="1"/>
    <x v="1"/>
    <x v="0"/>
    <x v="2"/>
    <x v="0"/>
    <x v="2"/>
    <x v="15"/>
    <x v="9"/>
    <x v="10"/>
    <s v="Openn Negotiation "/>
    <n v="139414379"/>
    <s v="11 Notley Place"/>
    <x v="22"/>
    <s v="NT"/>
    <s v="0820"/>
    <n v="889433000"/>
    <x v="0"/>
    <n v="5"/>
    <n v="3"/>
    <n v="4"/>
    <d v="2022-05-27T15:54:05"/>
  </r>
  <r>
    <n v="1351247"/>
    <x v="1"/>
    <x v="1"/>
    <x v="2"/>
    <x v="2"/>
    <x v="81"/>
    <x v="100"/>
    <x v="15"/>
    <x v="3"/>
    <x v="28"/>
    <s v=""/>
    <n v="139413087"/>
    <s v="3/35 Eden Street"/>
    <x v="2"/>
    <s v="NT"/>
    <s v="0820"/>
    <n v="889822403"/>
    <x v="0"/>
    <n v="2"/>
    <n v="1"/>
    <n v="2"/>
    <d v="2022-05-27T15:54:05"/>
  </r>
  <r>
    <n v="1351248"/>
    <x v="1"/>
    <x v="1"/>
    <x v="0"/>
    <x v="69"/>
    <x v="51"/>
    <x v="71"/>
    <x v="15"/>
    <x v="34"/>
    <x v="32"/>
    <s v=""/>
    <n v="139412583"/>
    <s v="458 Lowther Road"/>
    <x v="29"/>
    <s v="NT"/>
    <s v="0834"/>
    <n v="429826650"/>
    <x v="0"/>
    <n v="4"/>
    <n v="2"/>
    <n v="4"/>
    <d v="2022-05-27T15:54:05"/>
  </r>
  <r>
    <n v="1351249"/>
    <x v="1"/>
    <x v="1"/>
    <x v="0"/>
    <x v="2"/>
    <x v="82"/>
    <x v="101"/>
    <x v="15"/>
    <x v="15"/>
    <x v="120"/>
    <s v=""/>
    <n v="139412287"/>
    <s v="3 Menzies Court"/>
    <x v="30"/>
    <s v="NT"/>
    <s v="0830"/>
    <n v="419592414"/>
    <x v="1"/>
    <n v="4"/>
    <n v="2"/>
    <n v="2"/>
    <d v="2022-05-27T15:54:05"/>
  </r>
  <r>
    <n v="1351250"/>
    <x v="1"/>
    <x v="1"/>
    <x v="0"/>
    <x v="2"/>
    <x v="83"/>
    <x v="102"/>
    <x v="15"/>
    <x v="14"/>
    <x v="116"/>
    <s v=""/>
    <n v="139412239"/>
    <s v="1/23 Raintree Drive"/>
    <x v="27"/>
    <s v="NT"/>
    <s v="0832"/>
    <n v="889328858"/>
    <x v="0"/>
    <n v="3"/>
    <n v="2"/>
    <n v="2"/>
    <d v="2022-05-27T15:54:05"/>
  </r>
  <r>
    <n v="1351251"/>
    <x v="1"/>
    <x v="1"/>
    <x v="2"/>
    <x v="70"/>
    <x v="84"/>
    <x v="103"/>
    <x v="15"/>
    <x v="35"/>
    <x v="134"/>
    <s v="Offers Over $285,000 "/>
    <n v="139411639"/>
    <s v="7/8 Banyan Street"/>
    <x v="12"/>
    <s v="NT"/>
    <s v="0820"/>
    <n v="1300299377"/>
    <x v="1"/>
    <n v="2"/>
    <n v="1"/>
    <n v="1"/>
    <d v="2022-05-27T15:54:05"/>
  </r>
  <r>
    <n v="1351252"/>
    <x v="1"/>
    <x v="1"/>
    <x v="2"/>
    <x v="2"/>
    <x v="0"/>
    <x v="2"/>
    <x v="6"/>
    <x v="8"/>
    <x v="4"/>
    <s v=""/>
    <n v="139407883"/>
    <s v="103/39 Cavenagh Street"/>
    <x v="0"/>
    <s v="NT"/>
    <s v="0800"/>
    <n v="889433000"/>
    <x v="0"/>
    <n v="2"/>
    <n v="2"/>
    <n v="1"/>
    <d v="2022-05-27T15:54:05"/>
  </r>
  <r>
    <n v="1351253"/>
    <x v="1"/>
    <x v="1"/>
    <x v="0"/>
    <x v="2"/>
    <x v="68"/>
    <x v="88"/>
    <x v="6"/>
    <x v="33"/>
    <x v="62"/>
    <s v="$470,000 Negotiable "/>
    <n v="139407867"/>
    <s v="36 Woodroffe ave"/>
    <x v="9"/>
    <s v="NT"/>
    <s v="0830"/>
    <n v="1300850855"/>
    <x v="3"/>
    <n v="3"/>
    <n v="1"/>
    <n v="3"/>
    <d v="2022-05-27T15:54:05"/>
  </r>
  <r>
    <n v="1351254"/>
    <x v="1"/>
    <x v="1"/>
    <x v="7"/>
    <x v="2"/>
    <x v="0"/>
    <x v="2"/>
    <x v="6"/>
    <x v="8"/>
    <x v="10"/>
    <s v="Under Offer "/>
    <n v="139407859"/>
    <s v="90 Virginia Road"/>
    <x v="29"/>
    <s v="NT"/>
    <s v="0834"/>
    <n v="889433000"/>
    <x v="0"/>
    <n v="2"/>
    <n v="2"/>
    <n v="10"/>
    <d v="2022-05-27T15:54:05"/>
  </r>
  <r>
    <n v="1351255"/>
    <x v="1"/>
    <x v="1"/>
    <x v="2"/>
    <x v="2"/>
    <x v="85"/>
    <x v="104"/>
    <x v="6"/>
    <x v="22"/>
    <x v="115"/>
    <s v=""/>
    <n v="139406391"/>
    <s v="13/5 Manila Place"/>
    <x v="25"/>
    <s v="NT"/>
    <s v="0820"/>
    <n v="889240900"/>
    <x v="0"/>
    <n v="2"/>
    <n v="2"/>
    <n v="2"/>
    <d v="2022-05-27T15:54:05"/>
  </r>
  <r>
    <n v="1351256"/>
    <x v="1"/>
    <x v="1"/>
    <x v="2"/>
    <x v="71"/>
    <x v="86"/>
    <x v="105"/>
    <x v="7"/>
    <x v="9"/>
    <x v="26"/>
    <s v=""/>
    <n v="139403051"/>
    <s v="17/77 Aralia Street"/>
    <x v="8"/>
    <s v="NT"/>
    <s v="0810"/>
    <n v="889433000"/>
    <x v="0"/>
    <n v="2"/>
    <n v="1"/>
    <n v="1"/>
    <d v="2022-05-27T15:54:05"/>
  </r>
  <r>
    <n v="1351257"/>
    <x v="1"/>
    <x v="1"/>
    <x v="0"/>
    <x v="2"/>
    <x v="87"/>
    <x v="106"/>
    <x v="7"/>
    <x v="22"/>
    <x v="40"/>
    <s v=""/>
    <n v="139402963"/>
    <s v="18 Redshank Court"/>
    <x v="16"/>
    <s v="NT"/>
    <s v="0832"/>
    <n v="889240900"/>
    <x v="0"/>
    <n v="3"/>
    <n v="2"/>
    <n v="2"/>
    <d v="2022-05-27T15:54:05"/>
  </r>
  <r>
    <n v="1351258"/>
    <x v="1"/>
    <x v="1"/>
    <x v="2"/>
    <x v="2"/>
    <x v="88"/>
    <x v="107"/>
    <x v="7"/>
    <x v="16"/>
    <x v="56"/>
    <s v="$420,000 + "/>
    <n v="139400443"/>
    <s v="2/73C Ruddick Circuit"/>
    <x v="2"/>
    <s v="NT"/>
    <s v="0820"/>
    <n v="889306600"/>
    <x v="0"/>
    <n v="2"/>
    <n v="2"/>
    <n v="2"/>
    <d v="2022-05-27T15:54:05"/>
  </r>
  <r>
    <n v="1351259"/>
    <x v="1"/>
    <x v="1"/>
    <x v="2"/>
    <x v="2"/>
    <x v="0"/>
    <x v="2"/>
    <x v="7"/>
    <x v="9"/>
    <x v="70"/>
    <s v=""/>
    <n v="139400367"/>
    <s v="2/252 Trower Road"/>
    <x v="31"/>
    <s v="NT"/>
    <s v="0810"/>
    <n v="889433000"/>
    <x v="0"/>
    <n v="2"/>
    <n v="1"/>
    <n v="0"/>
    <d v="2022-05-27T15:54:05"/>
  </r>
  <r>
    <n v="1351260"/>
    <x v="1"/>
    <x v="1"/>
    <x v="2"/>
    <x v="2"/>
    <x v="16"/>
    <x v="24"/>
    <x v="7"/>
    <x v="37"/>
    <x v="9"/>
    <s v=""/>
    <n v="139400079"/>
    <s v="3/2 James Street"/>
    <x v="2"/>
    <s v="NT"/>
    <s v="0820"/>
    <n v="889867131"/>
    <x v="0"/>
    <n v="2"/>
    <n v="1"/>
    <n v="1"/>
    <d v="2022-05-27T15:54:05"/>
  </r>
  <r>
    <n v="1351261"/>
    <x v="1"/>
    <x v="1"/>
    <x v="2"/>
    <x v="2"/>
    <x v="89"/>
    <x v="108"/>
    <x v="7"/>
    <x v="21"/>
    <x v="68"/>
    <s v="Price guide - $275,000 - $325,000 "/>
    <n v="139399967"/>
    <s v="4/55 Mannikan Court"/>
    <x v="16"/>
    <s v="NT"/>
    <s v="0832"/>
    <n v="889418941"/>
    <x v="0"/>
    <n v="2"/>
    <n v="1"/>
    <n v="3"/>
    <d v="2022-05-27T15:54:05"/>
  </r>
  <r>
    <n v="1351262"/>
    <x v="1"/>
    <x v="1"/>
    <x v="4"/>
    <x v="2"/>
    <x v="90"/>
    <x v="109"/>
    <x v="7"/>
    <x v="39"/>
    <x v="135"/>
    <s v=""/>
    <n v="203327539"/>
    <s v="43 Inverway Cct"/>
    <x v="32"/>
    <s v="NT"/>
    <s v="0830"/>
    <n v="889828282"/>
    <x v="0"/>
    <m/>
    <m/>
    <m/>
    <d v="2022-05-27T15:54:05"/>
  </r>
  <r>
    <n v="1351263"/>
    <x v="1"/>
    <x v="1"/>
    <x v="7"/>
    <x v="2"/>
    <x v="51"/>
    <x v="71"/>
    <x v="8"/>
    <x v="56"/>
    <x v="136"/>
    <s v=""/>
    <n v="139398515"/>
    <s v="165 Pioneer Drive"/>
    <x v="11"/>
    <s v="NT"/>
    <s v="0836"/>
    <n v="889882343"/>
    <x v="0"/>
    <n v="4"/>
    <n v="2"/>
    <n v="6"/>
    <d v="2022-05-27T15:54:05"/>
  </r>
  <r>
    <n v="1351264"/>
    <x v="1"/>
    <x v="1"/>
    <x v="2"/>
    <x v="2"/>
    <x v="91"/>
    <x v="110"/>
    <x v="7"/>
    <x v="24"/>
    <x v="134"/>
    <s v="Offers above $285,000 "/>
    <n v="139397735"/>
    <s v="5/26 Forrest Parade"/>
    <x v="16"/>
    <s v="NT"/>
    <s v="0832"/>
    <n v="889428942"/>
    <x v="0"/>
    <n v="2"/>
    <n v="1"/>
    <n v="1"/>
    <d v="2022-05-27T15:54:05"/>
  </r>
  <r>
    <n v="1351265"/>
    <x v="1"/>
    <x v="1"/>
    <x v="0"/>
    <x v="72"/>
    <x v="92"/>
    <x v="111"/>
    <x v="7"/>
    <x v="14"/>
    <x v="13"/>
    <s v=""/>
    <n v="139396347"/>
    <s v="23 Majestic Drive"/>
    <x v="4"/>
    <s v="NT"/>
    <s v="0830"/>
    <n v="889328858"/>
    <x v="0"/>
    <n v="4"/>
    <n v="2"/>
    <n v="2"/>
    <d v="2022-05-27T15:54:05"/>
  </r>
  <r>
    <n v="1351266"/>
    <x v="1"/>
    <x v="1"/>
    <x v="1"/>
    <x v="2"/>
    <x v="0"/>
    <x v="2"/>
    <x v="7"/>
    <x v="9"/>
    <x v="8"/>
    <s v=""/>
    <n v="139395811"/>
    <s v="10/39 Cavenagh Street"/>
    <x v="0"/>
    <s v="NT"/>
    <s v="0800"/>
    <n v="889433000"/>
    <x v="0"/>
    <n v="2"/>
    <n v="2"/>
    <n v="1"/>
    <d v="2022-05-27T15:54:05"/>
  </r>
  <r>
    <n v="1351267"/>
    <x v="1"/>
    <x v="1"/>
    <x v="0"/>
    <x v="2"/>
    <x v="0"/>
    <x v="2"/>
    <x v="7"/>
    <x v="8"/>
    <x v="10"/>
    <s v="Openn Negotiation "/>
    <n v="139395087"/>
    <s v="51 Annaburroo Crescent"/>
    <x v="33"/>
    <s v="NT"/>
    <s v="0810"/>
    <n v="889433000"/>
    <x v="0"/>
    <n v="3"/>
    <n v="1"/>
    <n v="2"/>
    <d v="2022-05-27T15:54:05"/>
  </r>
  <r>
    <n v="1351268"/>
    <x v="1"/>
    <x v="1"/>
    <x v="2"/>
    <x v="2"/>
    <x v="0"/>
    <x v="2"/>
    <x v="7"/>
    <x v="22"/>
    <x v="10"/>
    <s v="Expression of Interest "/>
    <n v="139394699"/>
    <s v="18/2 Kurringal Court"/>
    <x v="12"/>
    <s v="NT"/>
    <s v="0820"/>
    <n v="889240900"/>
    <x v="0"/>
    <n v="1"/>
    <n v="1"/>
    <n v="0"/>
    <d v="2022-05-27T15:54:05"/>
  </r>
  <r>
    <n v="1351269"/>
    <x v="1"/>
    <x v="1"/>
    <x v="2"/>
    <x v="2"/>
    <x v="93"/>
    <x v="112"/>
    <x v="7"/>
    <x v="10"/>
    <x v="112"/>
    <s v="PRICE GUIDE $575,000 "/>
    <n v="139393795"/>
    <s v="10/22 Sergison Circuit"/>
    <x v="8"/>
    <s v="NT"/>
    <s v="0810"/>
    <n v="889460500"/>
    <x v="0"/>
    <n v="3"/>
    <n v="2"/>
    <n v="3"/>
    <d v="2022-05-27T15:54:05"/>
  </r>
  <r>
    <n v="1351270"/>
    <x v="1"/>
    <x v="1"/>
    <x v="0"/>
    <x v="2"/>
    <x v="94"/>
    <x v="113"/>
    <x v="7"/>
    <x v="10"/>
    <x v="10"/>
    <s v="UNDER OFFER "/>
    <n v="139393387"/>
    <s v="4 Flora Court"/>
    <x v="28"/>
    <s v="NT"/>
    <s v="0812"/>
    <n v="889460500"/>
    <x v="0"/>
    <n v="4"/>
    <n v="2"/>
    <n v="3"/>
    <d v="2022-05-27T15:54:05"/>
  </r>
  <r>
    <n v="1351271"/>
    <x v="1"/>
    <x v="1"/>
    <x v="1"/>
    <x v="2"/>
    <x v="0"/>
    <x v="2"/>
    <x v="7"/>
    <x v="0"/>
    <x v="9"/>
    <s v=""/>
    <n v="139393067"/>
    <s v="12 51 Knuckey Street"/>
    <x v="0"/>
    <s v="NT"/>
    <s v="0800"/>
    <n v="889418289"/>
    <x v="0"/>
    <n v="1"/>
    <n v="1"/>
    <n v="1"/>
    <d v="2022-05-27T15:54:05"/>
  </r>
  <r>
    <n v="1351272"/>
    <x v="1"/>
    <x v="1"/>
    <x v="0"/>
    <x v="2"/>
    <x v="0"/>
    <x v="2"/>
    <x v="7"/>
    <x v="9"/>
    <x v="10"/>
    <s v="Auction "/>
    <n v="139391611"/>
    <s v="85 Rapid Creek Road"/>
    <x v="8"/>
    <s v="NT"/>
    <s v="0810"/>
    <n v="889433000"/>
    <x v="0"/>
    <n v="4"/>
    <n v="3"/>
    <n v="2"/>
    <d v="2022-05-27T15:54:05"/>
  </r>
  <r>
    <n v="1351273"/>
    <x v="1"/>
    <x v="1"/>
    <x v="0"/>
    <x v="2"/>
    <x v="61"/>
    <x v="81"/>
    <x v="7"/>
    <x v="40"/>
    <x v="137"/>
    <s v=""/>
    <n v="139390543"/>
    <s v="49 Tuckeroo Boulevard"/>
    <x v="26"/>
    <s v="NT"/>
    <s v="0832"/>
    <n v="1300114970"/>
    <x v="3"/>
    <n v="4"/>
    <n v="2"/>
    <n v="2"/>
    <d v="2022-05-27T15:54:05"/>
  </r>
  <r>
    <n v="1351274"/>
    <x v="1"/>
    <x v="1"/>
    <x v="0"/>
    <x v="2"/>
    <x v="95"/>
    <x v="114"/>
    <x v="7"/>
    <x v="24"/>
    <x v="10"/>
    <s v="Expressions Of Interest "/>
    <n v="139389739"/>
    <s v="13 Notley Place"/>
    <x v="22"/>
    <s v="NT"/>
    <s v="0820"/>
    <n v="889428942"/>
    <x v="0"/>
    <n v="4"/>
    <n v="3"/>
    <n v="2"/>
    <d v="2022-05-27T15:54:05"/>
  </r>
  <r>
    <n v="1351275"/>
    <x v="1"/>
    <x v="1"/>
    <x v="0"/>
    <x v="2"/>
    <x v="56"/>
    <x v="76"/>
    <x v="7"/>
    <x v="10"/>
    <x v="138"/>
    <s v="PRICE GUIDE $530,000 "/>
    <n v="139388739"/>
    <s v="50 Mullamulla Circuit"/>
    <x v="17"/>
    <s v="NT"/>
    <s v="0812"/>
    <n v="889460500"/>
    <x v="0"/>
    <n v="3"/>
    <n v="1"/>
    <n v="2"/>
    <d v="2022-05-27T15:54:05"/>
  </r>
  <r>
    <n v="1351276"/>
    <x v="1"/>
    <x v="1"/>
    <x v="0"/>
    <x v="2"/>
    <x v="96"/>
    <x v="115"/>
    <x v="7"/>
    <x v="10"/>
    <x v="10"/>
    <s v="UNDER OFFER "/>
    <n v="139387895"/>
    <s v="14 Tambling Street"/>
    <x v="4"/>
    <s v="NT"/>
    <s v="0830"/>
    <n v="889460500"/>
    <x v="0"/>
    <n v="4"/>
    <n v="2"/>
    <n v="2"/>
    <d v="2022-05-27T15:54:05"/>
  </r>
  <r>
    <n v="1351277"/>
    <x v="1"/>
    <x v="1"/>
    <x v="0"/>
    <x v="2"/>
    <x v="0"/>
    <x v="2"/>
    <x v="7"/>
    <x v="9"/>
    <x v="10"/>
    <s v="Openn Negotiation "/>
    <n v="139387107"/>
    <s v="116 James Circuit"/>
    <x v="9"/>
    <s v="NT"/>
    <s v="0830"/>
    <n v="889433000"/>
    <x v="0"/>
    <n v="5"/>
    <n v="3"/>
    <n v="3"/>
    <d v="2022-05-27T15:54:05"/>
  </r>
  <r>
    <n v="1351278"/>
    <x v="1"/>
    <x v="1"/>
    <x v="6"/>
    <x v="2"/>
    <x v="97"/>
    <x v="116"/>
    <x v="8"/>
    <x v="3"/>
    <x v="10"/>
    <s v="JUST LIKE THAT: UNDER CONTRACT IN 5 DAYS "/>
    <n v="139387071"/>
    <s v="16/18 Annear Court"/>
    <x v="2"/>
    <s v="NT"/>
    <s v="0820"/>
    <n v="889822403"/>
    <x v="0"/>
    <n v="3"/>
    <n v="3"/>
    <n v="3"/>
    <d v="2022-05-27T15:54:05"/>
  </r>
  <r>
    <n v="1351279"/>
    <x v="1"/>
    <x v="1"/>
    <x v="0"/>
    <x v="73"/>
    <x v="0"/>
    <x v="2"/>
    <x v="7"/>
    <x v="48"/>
    <x v="122"/>
    <s v=""/>
    <n v="139386923"/>
    <s v="408 Wheewall Road"/>
    <x v="34"/>
    <s v="NT"/>
    <s v="0838"/>
    <n v="889315000"/>
    <x v="0"/>
    <n v="4"/>
    <n v="2"/>
    <n v="2"/>
    <d v="2022-05-27T15:54:05"/>
  </r>
  <r>
    <n v="1351280"/>
    <x v="1"/>
    <x v="1"/>
    <x v="0"/>
    <x v="74"/>
    <x v="98"/>
    <x v="117"/>
    <x v="7"/>
    <x v="48"/>
    <x v="136"/>
    <s v="PRICE GUIDE $750,000 "/>
    <n v="139385719"/>
    <s v="8 Taylor Crescent"/>
    <x v="14"/>
    <s v="NT"/>
    <s v="0832"/>
    <n v="889315000"/>
    <x v="0"/>
    <n v="4"/>
    <n v="2"/>
    <n v="3"/>
    <d v="2022-05-27T15:54:05"/>
  </r>
  <r>
    <n v="1351281"/>
    <x v="1"/>
    <x v="1"/>
    <x v="0"/>
    <x v="75"/>
    <x v="99"/>
    <x v="118"/>
    <x v="8"/>
    <x v="11"/>
    <x v="10"/>
    <s v="UNDER CONTRACT "/>
    <n v="139385383"/>
    <s v="7 Darla Place"/>
    <x v="27"/>
    <s v="NT"/>
    <s v="0832"/>
    <n v="889822500"/>
    <x v="0"/>
    <n v="6"/>
    <n v="2"/>
    <n v="2"/>
    <d v="2022-05-27T15:54:05"/>
  </r>
  <r>
    <n v="1351282"/>
    <x v="1"/>
    <x v="1"/>
    <x v="0"/>
    <x v="2"/>
    <x v="68"/>
    <x v="88"/>
    <x v="7"/>
    <x v="16"/>
    <x v="58"/>
    <s v="$535,000 + "/>
    <n v="139383779"/>
    <s v="47 Priest Circuit"/>
    <x v="30"/>
    <s v="NT"/>
    <s v="0830"/>
    <n v="889306600"/>
    <x v="0"/>
    <n v="4"/>
    <n v="3"/>
    <n v="6"/>
    <d v="2022-05-27T15:54:05"/>
  </r>
  <r>
    <n v="1351283"/>
    <x v="1"/>
    <x v="1"/>
    <x v="0"/>
    <x v="2"/>
    <x v="100"/>
    <x v="119"/>
    <x v="7"/>
    <x v="57"/>
    <x v="139"/>
    <s v=""/>
    <n v="139383619"/>
    <s v="345 Thomas Road"/>
    <x v="11"/>
    <s v="NT"/>
    <s v="0836"/>
    <n v="422315897"/>
    <x v="0"/>
    <n v="3"/>
    <n v="1"/>
    <n v="4"/>
    <d v="2022-05-27T15:54:05"/>
  </r>
  <r>
    <n v="1351284"/>
    <x v="1"/>
    <x v="1"/>
    <x v="2"/>
    <x v="2"/>
    <x v="85"/>
    <x v="104"/>
    <x v="7"/>
    <x v="16"/>
    <x v="68"/>
    <s v="$275,000 + "/>
    <n v="139383231"/>
    <s v="5/26 Nudl Street"/>
    <x v="2"/>
    <s v="NT"/>
    <s v="0820"/>
    <n v="889306600"/>
    <x v="0"/>
    <n v="1"/>
    <n v="1"/>
    <n v="1"/>
    <d v="2022-05-27T15:54:05"/>
  </r>
  <r>
    <n v="1351285"/>
    <x v="1"/>
    <x v="1"/>
    <x v="2"/>
    <x v="2"/>
    <x v="0"/>
    <x v="2"/>
    <x v="7"/>
    <x v="49"/>
    <x v="10"/>
    <s v="PROPERTY PREVIEW "/>
    <n v="139382907"/>
    <s v="64/14 Salonika Street"/>
    <x v="22"/>
    <s v="NT"/>
    <s v="0820"/>
    <n v="739998324"/>
    <x v="0"/>
    <n v="3"/>
    <n v="2"/>
    <n v="2"/>
    <d v="2022-05-27T15:54:05"/>
  </r>
  <r>
    <n v="1351286"/>
    <x v="1"/>
    <x v="1"/>
    <x v="0"/>
    <x v="2"/>
    <x v="0"/>
    <x v="2"/>
    <x v="7"/>
    <x v="21"/>
    <x v="72"/>
    <s v="Offers Over $550,000 "/>
    <n v="139382119"/>
    <s v="6 Stapleton Court"/>
    <x v="35"/>
    <s v="NT"/>
    <s v="0812"/>
    <n v="889418941"/>
    <x v="0"/>
    <n v="3"/>
    <n v="1"/>
    <n v="2"/>
    <d v="2022-05-27T15:54:05"/>
  </r>
  <r>
    <n v="1351287"/>
    <x v="1"/>
    <x v="1"/>
    <x v="0"/>
    <x v="2"/>
    <x v="0"/>
    <x v="2"/>
    <x v="7"/>
    <x v="58"/>
    <x v="140"/>
    <s v=""/>
    <n v="139381639"/>
    <s v="7 Trochus Cres"/>
    <x v="25"/>
    <s v="NT"/>
    <s v="0820"/>
    <s v="08 89 432 432"/>
    <x v="0"/>
    <n v="3"/>
    <n v="2"/>
    <n v="1"/>
    <d v="2022-05-27T15:54:05"/>
  </r>
  <r>
    <n v="1351288"/>
    <x v="1"/>
    <x v="1"/>
    <x v="6"/>
    <x v="2"/>
    <x v="101"/>
    <x v="120"/>
    <x v="7"/>
    <x v="10"/>
    <x v="10"/>
    <s v="FASTRAK "/>
    <n v="139380823"/>
    <s v="1/5 Pope Court"/>
    <x v="36"/>
    <s v="NT"/>
    <s v="0820"/>
    <n v="889460500"/>
    <x v="0"/>
    <n v="3"/>
    <n v="2"/>
    <n v="2"/>
    <d v="2022-05-27T15:54:05"/>
  </r>
  <r>
    <n v="1351289"/>
    <x v="1"/>
    <x v="1"/>
    <x v="0"/>
    <x v="2"/>
    <x v="55"/>
    <x v="75"/>
    <x v="7"/>
    <x v="24"/>
    <x v="141"/>
    <s v="Offers over $650,000 "/>
    <n v="139378407"/>
    <s v="26 Bell Crescent"/>
    <x v="14"/>
    <s v="NT"/>
    <s v="0832"/>
    <n v="889428942"/>
    <x v="0"/>
    <n v="4"/>
    <n v="2"/>
    <n v="2"/>
    <d v="2022-05-27T15:54:05"/>
  </r>
  <r>
    <n v="1351290"/>
    <x v="1"/>
    <x v="1"/>
    <x v="0"/>
    <x v="2"/>
    <x v="0"/>
    <x v="2"/>
    <x v="7"/>
    <x v="9"/>
    <x v="10"/>
    <s v="Auction "/>
    <n v="139377791"/>
    <s v="2 Scott Street"/>
    <x v="12"/>
    <s v="NT"/>
    <s v="0820"/>
    <n v="889433000"/>
    <x v="0"/>
    <n v="5"/>
    <n v="4"/>
    <n v="4"/>
    <d v="2022-05-27T15:54:05"/>
  </r>
  <r>
    <n v="1351291"/>
    <x v="1"/>
    <x v="1"/>
    <x v="0"/>
    <x v="2"/>
    <x v="68"/>
    <x v="88"/>
    <x v="8"/>
    <x v="10"/>
    <x v="10"/>
    <s v="UNDER CONTRACT "/>
    <n v="139376807"/>
    <s v="62 Wulagi Crescent"/>
    <x v="37"/>
    <s v="NT"/>
    <s v="0812"/>
    <n v="889460500"/>
    <x v="0"/>
    <n v="3"/>
    <n v="3"/>
    <n v="6"/>
    <d v="2022-05-27T15:54:05"/>
  </r>
  <r>
    <n v="1351292"/>
    <x v="1"/>
    <x v="1"/>
    <x v="1"/>
    <x v="2"/>
    <x v="0"/>
    <x v="2"/>
    <x v="8"/>
    <x v="9"/>
    <x v="10"/>
    <s v="Under Contract "/>
    <n v="139376015"/>
    <s v="24/5 Poinciana Street"/>
    <x v="7"/>
    <s v="NT"/>
    <s v="0810"/>
    <n v="889433000"/>
    <x v="0"/>
    <n v="1"/>
    <n v="1"/>
    <n v="1"/>
    <d v="2022-05-27T15:54:05"/>
  </r>
  <r>
    <n v="1351293"/>
    <x v="1"/>
    <x v="1"/>
    <x v="6"/>
    <x v="2"/>
    <x v="102"/>
    <x v="121"/>
    <x v="7"/>
    <x v="24"/>
    <x v="95"/>
    <s v=""/>
    <n v="139375779"/>
    <s v="4/4 Belle Place"/>
    <x v="38"/>
    <s v="NT"/>
    <s v="0810"/>
    <n v="889428942"/>
    <x v="0"/>
    <n v="2"/>
    <n v="1"/>
    <n v="1"/>
    <d v="2022-05-27T15:54:05"/>
  </r>
  <r>
    <n v="1351294"/>
    <x v="1"/>
    <x v="1"/>
    <x v="1"/>
    <x v="2"/>
    <x v="0"/>
    <x v="2"/>
    <x v="7"/>
    <x v="9"/>
    <x v="10"/>
    <s v="Openn Negotiation "/>
    <n v="139373983"/>
    <s v="1/6 Foelsche Street"/>
    <x v="0"/>
    <s v="NT"/>
    <s v="0800"/>
    <n v="889433000"/>
    <x v="0"/>
    <n v="3"/>
    <n v="2"/>
    <n v="2"/>
    <d v="2022-05-27T15:54:05"/>
  </r>
  <r>
    <n v="1351295"/>
    <x v="1"/>
    <x v="1"/>
    <x v="1"/>
    <x v="76"/>
    <x v="0"/>
    <x v="122"/>
    <x v="8"/>
    <x v="59"/>
    <x v="142"/>
    <s v=""/>
    <n v="139372067"/>
    <s v="3/73D Ruddick Circuit"/>
    <x v="2"/>
    <s v="NT"/>
    <s v="0820"/>
    <n v="417272077"/>
    <x v="0"/>
    <n v="2"/>
    <n v="2"/>
    <n v="2"/>
    <d v="2022-05-27T15:54:05"/>
  </r>
  <r>
    <n v="1351296"/>
    <x v="1"/>
    <x v="1"/>
    <x v="1"/>
    <x v="77"/>
    <x v="0"/>
    <x v="123"/>
    <x v="7"/>
    <x v="21"/>
    <x v="72"/>
    <s v=""/>
    <n v="139371843"/>
    <s v="27/58 Bayview Boulevard"/>
    <x v="36"/>
    <s v="NT"/>
    <s v="0820"/>
    <n v="889418941"/>
    <x v="0"/>
    <n v="3"/>
    <n v="2"/>
    <n v="2"/>
    <d v="2022-05-27T15:54:05"/>
  </r>
  <r>
    <n v="1351297"/>
    <x v="1"/>
    <x v="1"/>
    <x v="0"/>
    <x v="78"/>
    <x v="103"/>
    <x v="124"/>
    <x v="7"/>
    <x v="21"/>
    <x v="25"/>
    <s v="Offers over $549,000 "/>
    <n v="139369823"/>
    <s v="30 Dwyer Circuit"/>
    <x v="10"/>
    <s v="NT"/>
    <s v="0830"/>
    <n v="889418941"/>
    <x v="0"/>
    <n v="5"/>
    <n v="2"/>
    <n v="4"/>
    <d v="2022-05-27T15:54:05"/>
  </r>
  <r>
    <n v="1351298"/>
    <x v="1"/>
    <x v="1"/>
    <x v="2"/>
    <x v="26"/>
    <x v="0"/>
    <x v="31"/>
    <x v="7"/>
    <x v="1"/>
    <x v="103"/>
    <s v="Offer Over $300,000 "/>
    <n v="139369455"/>
    <s v="3/17 Baroalba Street"/>
    <x v="1"/>
    <s v="NT"/>
    <s v="0812"/>
    <n v="411724000"/>
    <x v="0"/>
    <n v="2"/>
    <n v="1"/>
    <n v="1"/>
    <d v="2022-05-27T15:54:05"/>
  </r>
  <r>
    <n v="1351299"/>
    <x v="1"/>
    <x v="1"/>
    <x v="1"/>
    <x v="2"/>
    <x v="0"/>
    <x v="2"/>
    <x v="7"/>
    <x v="41"/>
    <x v="143"/>
    <s v=""/>
    <n v="139368543"/>
    <s v="1/5 Warrego Court"/>
    <x v="39"/>
    <s v="NT"/>
    <s v="0820"/>
    <n v="889422283"/>
    <x v="3"/>
    <n v="2"/>
    <n v="2"/>
    <n v="1"/>
    <d v="2022-05-27T15:54:05"/>
  </r>
  <r>
    <n v="1351300"/>
    <x v="1"/>
    <x v="1"/>
    <x v="0"/>
    <x v="2"/>
    <x v="104"/>
    <x v="125"/>
    <x v="7"/>
    <x v="30"/>
    <x v="56"/>
    <s v=""/>
    <n v="139367687"/>
    <s v="15 Baldwin Drive"/>
    <x v="9"/>
    <s v="NT"/>
    <s v="0830"/>
    <n v="417718149"/>
    <x v="0"/>
    <n v="3"/>
    <n v="1"/>
    <n v="4"/>
    <d v="2022-05-27T15:54:05"/>
  </r>
  <r>
    <n v="1351301"/>
    <x v="1"/>
    <x v="1"/>
    <x v="0"/>
    <x v="2"/>
    <x v="80"/>
    <x v="99"/>
    <x v="7"/>
    <x v="9"/>
    <x v="10"/>
    <s v="Openn Negotiation "/>
    <n v="139367311"/>
    <s v="78 Vanderlin Drive"/>
    <x v="37"/>
    <s v="NT"/>
    <s v="0812"/>
    <n v="889433000"/>
    <x v="0"/>
    <n v="3"/>
    <n v="1"/>
    <n v="2"/>
    <d v="2022-05-27T15:54:05"/>
  </r>
  <r>
    <n v="1351302"/>
    <x v="1"/>
    <x v="1"/>
    <x v="6"/>
    <x v="2"/>
    <x v="0"/>
    <x v="2"/>
    <x v="7"/>
    <x v="60"/>
    <x v="144"/>
    <s v=""/>
    <n v="139366871"/>
    <s v="9/41 Bermingham Crescent"/>
    <x v="36"/>
    <s v="NT"/>
    <s v="0820"/>
    <n v="408952595"/>
    <x v="0"/>
    <n v="3"/>
    <n v="3"/>
    <n v="3"/>
    <d v="2022-05-27T15:54:05"/>
  </r>
  <r>
    <n v="1351303"/>
    <x v="1"/>
    <x v="1"/>
    <x v="0"/>
    <x v="2"/>
    <x v="105"/>
    <x v="126"/>
    <x v="8"/>
    <x v="14"/>
    <x v="45"/>
    <s v="Offers over $489,000 "/>
    <n v="139365199"/>
    <s v="59 Royal Circuit"/>
    <x v="4"/>
    <s v="NT"/>
    <s v="0830"/>
    <n v="889328858"/>
    <x v="0"/>
    <n v="3"/>
    <n v="2"/>
    <n v="2"/>
    <d v="2022-05-27T15:54:05"/>
  </r>
  <r>
    <n v="1351304"/>
    <x v="1"/>
    <x v="1"/>
    <x v="0"/>
    <x v="2"/>
    <x v="106"/>
    <x v="127"/>
    <x v="7"/>
    <x v="22"/>
    <x v="121"/>
    <s v="Offers over $569,000 "/>
    <n v="139364171"/>
    <s v="61 Paperbark Crescent"/>
    <x v="26"/>
    <s v="NT"/>
    <s v="0832"/>
    <n v="889240900"/>
    <x v="0"/>
    <n v="4"/>
    <n v="2"/>
    <n v="2"/>
    <d v="2022-05-27T15:54:05"/>
  </r>
  <r>
    <n v="1351305"/>
    <x v="1"/>
    <x v="1"/>
    <x v="0"/>
    <x v="2"/>
    <x v="107"/>
    <x v="128"/>
    <x v="7"/>
    <x v="27"/>
    <x v="0"/>
    <s v="Offers Over $435,000 Considered "/>
    <n v="139364059"/>
    <s v="25 Baldwin Drive"/>
    <x v="9"/>
    <s v="NT"/>
    <s v="0830"/>
    <n v="438404848"/>
    <x v="0"/>
    <n v="3"/>
    <n v="1"/>
    <n v="2"/>
    <d v="2022-05-27T15:54:05"/>
  </r>
  <r>
    <n v="1351306"/>
    <x v="1"/>
    <x v="1"/>
    <x v="0"/>
    <x v="79"/>
    <x v="108"/>
    <x v="129"/>
    <x v="7"/>
    <x v="9"/>
    <x v="145"/>
    <s v=""/>
    <n v="139363919"/>
    <s v="5 Schirmer Court"/>
    <x v="40"/>
    <s v="NT"/>
    <s v="0835"/>
    <n v="889433000"/>
    <x v="0"/>
    <n v="4"/>
    <n v="4"/>
    <n v="10"/>
    <d v="2022-05-27T15:54:05"/>
  </r>
  <r>
    <n v="1351307"/>
    <x v="1"/>
    <x v="1"/>
    <x v="4"/>
    <x v="2"/>
    <x v="61"/>
    <x v="81"/>
    <x v="7"/>
    <x v="61"/>
    <x v="146"/>
    <s v=""/>
    <n v="600031186"/>
    <m/>
    <x v="41"/>
    <s v="NT"/>
    <s v="0810"/>
    <n v="1300737589"/>
    <x v="0"/>
    <m/>
    <m/>
    <m/>
    <d v="2022-05-27T15:54:05"/>
  </r>
  <r>
    <n v="1351308"/>
    <x v="1"/>
    <x v="1"/>
    <x v="4"/>
    <x v="2"/>
    <x v="61"/>
    <x v="81"/>
    <x v="7"/>
    <x v="61"/>
    <x v="146"/>
    <s v=""/>
    <n v="600031186"/>
    <m/>
    <x v="41"/>
    <s v="NT"/>
    <s v="0810"/>
    <n v="1300737589"/>
    <x v="0"/>
    <m/>
    <m/>
    <m/>
    <d v="2022-05-27T15:54:05"/>
  </r>
  <r>
    <n v="1351309"/>
    <x v="1"/>
    <x v="1"/>
    <x v="4"/>
    <x v="2"/>
    <x v="61"/>
    <x v="81"/>
    <x v="7"/>
    <x v="61"/>
    <x v="146"/>
    <s v=""/>
    <n v="600031186"/>
    <s v="Lot 12801, Aldenham Road"/>
    <x v="41"/>
    <s v="NT"/>
    <s v="0810"/>
    <n v="1300737589"/>
    <x v="0"/>
    <m/>
    <m/>
    <m/>
    <d v="2022-05-27T15:54:05"/>
  </r>
  <r>
    <n v="1351310"/>
    <x v="1"/>
    <x v="1"/>
    <x v="8"/>
    <x v="2"/>
    <x v="0"/>
    <x v="2"/>
    <x v="7"/>
    <x v="41"/>
    <x v="147"/>
    <s v=""/>
    <n v="139363619"/>
    <s v="2/5 Fay Court"/>
    <x v="8"/>
    <s v="NT"/>
    <s v="0810"/>
    <n v="889422283"/>
    <x v="3"/>
    <n v="3"/>
    <n v="1"/>
    <n v="1"/>
    <d v="2022-05-27T15:54:05"/>
  </r>
  <r>
    <n v="1351311"/>
    <x v="1"/>
    <x v="1"/>
    <x v="2"/>
    <x v="5"/>
    <x v="0"/>
    <x v="6"/>
    <x v="7"/>
    <x v="10"/>
    <x v="4"/>
    <s v="PRICE GUIDE $439,000 "/>
    <n v="139363187"/>
    <s v="16/14 Dashwood Place"/>
    <x v="0"/>
    <s v="NT"/>
    <s v="0800"/>
    <n v="889460500"/>
    <x v="0"/>
    <n v="2"/>
    <n v="2"/>
    <n v="2"/>
    <d v="2022-05-27T15:54:05"/>
  </r>
  <r>
    <n v="1351312"/>
    <x v="1"/>
    <x v="1"/>
    <x v="7"/>
    <x v="2"/>
    <x v="0"/>
    <x v="2"/>
    <x v="7"/>
    <x v="33"/>
    <x v="148"/>
    <s v="$875,000 negotiable "/>
    <n v="139362975"/>
    <s v="90 Doxas Road"/>
    <x v="11"/>
    <s v="NT"/>
    <s v="0836"/>
    <n v="1300850855"/>
    <x v="3"/>
    <n v="4"/>
    <n v="2"/>
    <n v="3"/>
    <d v="2022-05-27T15:54:05"/>
  </r>
  <r>
    <n v="1351313"/>
    <x v="1"/>
    <x v="1"/>
    <x v="0"/>
    <x v="2"/>
    <x v="0"/>
    <x v="2"/>
    <x v="7"/>
    <x v="28"/>
    <x v="10"/>
    <s v="Auction Action "/>
    <n v="139362087"/>
    <s v="53 Dripstone Rd"/>
    <x v="42"/>
    <s v="NT"/>
    <s v="0810"/>
    <n v="889419959"/>
    <x v="0"/>
    <n v="3"/>
    <n v="1"/>
    <n v="3"/>
    <d v="2022-05-27T15:54:05"/>
  </r>
  <r>
    <n v="1351314"/>
    <x v="1"/>
    <x v="1"/>
    <x v="1"/>
    <x v="2"/>
    <x v="0"/>
    <x v="2"/>
    <x v="8"/>
    <x v="12"/>
    <x v="10"/>
    <s v="UNDER CONTRACT "/>
    <n v="139356439"/>
    <s v="8/6 Houston Street"/>
    <x v="39"/>
    <s v="NT"/>
    <s v="0820"/>
    <n v="416175735"/>
    <x v="0"/>
    <n v="2"/>
    <n v="2"/>
    <n v="2"/>
    <d v="2022-05-27T15:54:05"/>
  </r>
  <r>
    <n v="1351315"/>
    <x v="1"/>
    <x v="1"/>
    <x v="1"/>
    <x v="2"/>
    <x v="0"/>
    <x v="2"/>
    <x v="7"/>
    <x v="62"/>
    <x v="67"/>
    <s v=""/>
    <n v="139361499"/>
    <s v="217/129 Flynn Circuit"/>
    <x v="14"/>
    <s v="NT"/>
    <s v="0832"/>
    <n v="484067003"/>
    <x v="3"/>
    <n v="3"/>
    <n v="2"/>
    <n v="2"/>
    <d v="2022-05-27T15:54:05"/>
  </r>
  <r>
    <n v="1351316"/>
    <x v="1"/>
    <x v="1"/>
    <x v="1"/>
    <x v="2"/>
    <x v="0"/>
    <x v="2"/>
    <x v="7"/>
    <x v="62"/>
    <x v="149"/>
    <s v=""/>
    <n v="139361483"/>
    <s v="224/129  Flynn Circuit"/>
    <x v="14"/>
    <s v="NT"/>
    <s v="0832"/>
    <n v="484067003"/>
    <x v="3"/>
    <n v="1"/>
    <n v="1"/>
    <n v="1"/>
    <d v="2022-05-27T15:54:05"/>
  </r>
  <r>
    <n v="1351317"/>
    <x v="1"/>
    <x v="1"/>
    <x v="1"/>
    <x v="2"/>
    <x v="0"/>
    <x v="2"/>
    <x v="7"/>
    <x v="62"/>
    <x v="66"/>
    <s v=""/>
    <n v="139361427"/>
    <s v="234/129  Flynn Circuit"/>
    <x v="14"/>
    <s v="NT"/>
    <s v="0832"/>
    <n v="484067003"/>
    <x v="3"/>
    <n v="2"/>
    <n v="2"/>
    <n v="2"/>
    <d v="2022-05-27T15:54:05"/>
  </r>
  <r>
    <n v="1351318"/>
    <x v="1"/>
    <x v="1"/>
    <x v="0"/>
    <x v="80"/>
    <x v="109"/>
    <x v="130"/>
    <x v="7"/>
    <x v="63"/>
    <x v="120"/>
    <s v="Price Guide $570,000 "/>
    <n v="139360135"/>
    <s v="14 Regulus Court"/>
    <x v="9"/>
    <s v="NT"/>
    <s v="0830"/>
    <n v="417897921"/>
    <x v="0"/>
    <n v="4"/>
    <n v="3"/>
    <n v="2"/>
    <d v="2022-05-27T15:54:05"/>
  </r>
  <r>
    <n v="1351319"/>
    <x v="1"/>
    <x v="1"/>
    <x v="0"/>
    <x v="2"/>
    <x v="0"/>
    <x v="2"/>
    <x v="7"/>
    <x v="20"/>
    <x v="83"/>
    <s v=""/>
    <n v="139358871"/>
    <s v="26   Maurice Terrace"/>
    <x v="16"/>
    <s v="NT"/>
    <s v="0832"/>
    <n v="889831800"/>
    <x v="0"/>
    <n v="3"/>
    <n v="2"/>
    <n v="0"/>
    <d v="2022-05-27T15:54:05"/>
  </r>
  <r>
    <n v="1351320"/>
    <x v="1"/>
    <x v="1"/>
    <x v="0"/>
    <x v="2"/>
    <x v="110"/>
    <x v="131"/>
    <x v="7"/>
    <x v="40"/>
    <x v="99"/>
    <s v="Offers over $685,000 "/>
    <n v="139356871"/>
    <s v="160 Leanyer Drive"/>
    <x v="1"/>
    <s v="NT"/>
    <s v="0812"/>
    <n v="1300114970"/>
    <x v="3"/>
    <n v="3"/>
    <n v="1"/>
    <n v="5"/>
    <d v="2022-05-27T15:54:05"/>
  </r>
  <r>
    <n v="1351321"/>
    <x v="1"/>
    <x v="1"/>
    <x v="0"/>
    <x v="6"/>
    <x v="0"/>
    <x v="7"/>
    <x v="7"/>
    <x v="11"/>
    <x v="11"/>
    <s v=""/>
    <n v="139356543"/>
    <s v="406/130 Esplanade"/>
    <x v="0"/>
    <s v="NT"/>
    <s v="0800"/>
    <n v="889822500"/>
    <x v="0"/>
    <n v="3"/>
    <n v="2"/>
    <n v="2"/>
    <d v="2022-05-27T15:54:05"/>
  </r>
  <r>
    <n v="1351322"/>
    <x v="1"/>
    <x v="1"/>
    <x v="9"/>
    <x v="81"/>
    <x v="0"/>
    <x v="2"/>
    <x v="7"/>
    <x v="46"/>
    <x v="100"/>
    <s v=""/>
    <n v="700199623"/>
    <s v="15 Dinah Crt"/>
    <x v="2"/>
    <s v="NT"/>
    <s v="0820"/>
    <n v="1300609392"/>
    <x v="3"/>
    <n v="3"/>
    <n v="2"/>
    <n v="2"/>
    <d v="2022-05-27T15:54:05"/>
  </r>
  <r>
    <n v="1351323"/>
    <x v="1"/>
    <x v="1"/>
    <x v="0"/>
    <x v="2"/>
    <x v="111"/>
    <x v="132"/>
    <x v="7"/>
    <x v="46"/>
    <x v="150"/>
    <s v="Offers over $635,000 "/>
    <n v="139349547"/>
    <s v="34 Gerardine Cresent"/>
    <x v="14"/>
    <s v="NT"/>
    <s v="0832"/>
    <n v="1300609392"/>
    <x v="3"/>
    <n v="4"/>
    <n v="2"/>
    <n v="4"/>
    <d v="2022-05-27T15:54:05"/>
  </r>
  <r>
    <n v="1351324"/>
    <x v="1"/>
    <x v="1"/>
    <x v="1"/>
    <x v="7"/>
    <x v="0"/>
    <x v="8"/>
    <x v="7"/>
    <x v="12"/>
    <x v="12"/>
    <s v=""/>
    <n v="139349347"/>
    <s v="2403/43E Knuckey Street"/>
    <x v="0"/>
    <s v="NT"/>
    <s v="0800"/>
    <n v="416175735"/>
    <x v="0"/>
    <n v="3"/>
    <n v="2"/>
    <n v="2"/>
    <d v="2022-05-27T15:54:05"/>
  </r>
  <r>
    <n v="1351325"/>
    <x v="1"/>
    <x v="1"/>
    <x v="0"/>
    <x v="2"/>
    <x v="0"/>
    <x v="2"/>
    <x v="7"/>
    <x v="29"/>
    <x v="43"/>
    <s v=""/>
    <n v="139349231"/>
    <s v="10 McGrath St"/>
    <x v="14"/>
    <s v="NT"/>
    <s v="0832"/>
    <n v="451125286"/>
    <x v="0"/>
    <n v="4"/>
    <n v="2"/>
    <n v="0"/>
    <d v="2022-05-27T15:54:05"/>
  </r>
  <r>
    <n v="1351326"/>
    <x v="1"/>
    <x v="1"/>
    <x v="0"/>
    <x v="2"/>
    <x v="0"/>
    <x v="2"/>
    <x v="7"/>
    <x v="9"/>
    <x v="113"/>
    <s v="Auction - Bidding from $700,000 "/>
    <n v="139348191"/>
    <s v="100 Eugene Road"/>
    <x v="29"/>
    <s v="NT"/>
    <s v="0834"/>
    <n v="889433000"/>
    <x v="0"/>
    <n v="4"/>
    <n v="2"/>
    <n v="4"/>
    <d v="2022-05-27T15:54:05"/>
  </r>
  <r>
    <n v="1351327"/>
    <x v="1"/>
    <x v="1"/>
    <x v="0"/>
    <x v="67"/>
    <x v="112"/>
    <x v="133"/>
    <x v="7"/>
    <x v="48"/>
    <x v="10"/>
    <s v="AUCTION: Saturday 4th Jun @11am On-Site "/>
    <n v="139348015"/>
    <s v="11 Foxtail Grove"/>
    <x v="4"/>
    <s v="NT"/>
    <s v="0830"/>
    <n v="889315000"/>
    <x v="0"/>
    <n v="5"/>
    <n v="3"/>
    <n v="2"/>
    <d v="2022-05-27T15:54:05"/>
  </r>
  <r>
    <n v="1351328"/>
    <x v="1"/>
    <x v="1"/>
    <x v="0"/>
    <x v="2"/>
    <x v="0"/>
    <x v="2"/>
    <x v="7"/>
    <x v="41"/>
    <x v="37"/>
    <s v=""/>
    <n v="139347107"/>
    <s v="5 Bailey Circuit"/>
    <x v="10"/>
    <s v="NT"/>
    <s v="0830"/>
    <n v="889422283"/>
    <x v="3"/>
    <n v="3"/>
    <n v="1"/>
    <n v="1"/>
    <d v="2022-05-27T15:54:05"/>
  </r>
  <r>
    <n v="1351329"/>
    <x v="1"/>
    <x v="1"/>
    <x v="0"/>
    <x v="2"/>
    <x v="113"/>
    <x v="134"/>
    <x v="7"/>
    <x v="22"/>
    <x v="136"/>
    <s v=""/>
    <n v="139344487"/>
    <s v="94 Lind Road"/>
    <x v="43"/>
    <s v="NT"/>
    <s v="0832"/>
    <n v="889240900"/>
    <x v="0"/>
    <n v="5"/>
    <n v="2"/>
    <n v="2"/>
    <d v="2022-05-27T15:54:05"/>
  </r>
  <r>
    <n v="1351330"/>
    <x v="1"/>
    <x v="1"/>
    <x v="0"/>
    <x v="2"/>
    <x v="114"/>
    <x v="135"/>
    <x v="7"/>
    <x v="22"/>
    <x v="104"/>
    <s v=""/>
    <n v="139344491"/>
    <s v="30 Yirra Crescent"/>
    <x v="27"/>
    <s v="NT"/>
    <s v="0832"/>
    <n v="889240900"/>
    <x v="0"/>
    <n v="3"/>
    <n v="1"/>
    <n v="2"/>
    <d v="2022-05-27T15:54:05"/>
  </r>
  <r>
    <n v="1351331"/>
    <x v="1"/>
    <x v="1"/>
    <x v="0"/>
    <x v="2"/>
    <x v="0"/>
    <x v="2"/>
    <x v="7"/>
    <x v="9"/>
    <x v="10"/>
    <s v="Openn Negotiation "/>
    <n v="139342091"/>
    <s v="16 Carrington Street"/>
    <x v="38"/>
    <s v="NT"/>
    <s v="0810"/>
    <n v="889433000"/>
    <x v="0"/>
    <n v="3"/>
    <n v="1"/>
    <n v="0"/>
    <d v="2022-05-27T15:54:05"/>
  </r>
  <r>
    <n v="1351332"/>
    <x v="1"/>
    <x v="1"/>
    <x v="0"/>
    <x v="82"/>
    <x v="0"/>
    <x v="2"/>
    <x v="8"/>
    <x v="48"/>
    <x v="10"/>
    <s v="UNDER CONTRACT "/>
    <n v="139341183"/>
    <s v="82 Bundey Road"/>
    <x v="11"/>
    <s v="NT"/>
    <s v="0836"/>
    <n v="889315000"/>
    <x v="0"/>
    <n v="3"/>
    <n v="1"/>
    <n v="2"/>
    <d v="2022-05-27T15:54:05"/>
  </r>
  <r>
    <n v="1351333"/>
    <x v="1"/>
    <x v="1"/>
    <x v="8"/>
    <x v="2"/>
    <x v="115"/>
    <x v="136"/>
    <x v="7"/>
    <x v="48"/>
    <x v="82"/>
    <s v=""/>
    <n v="139340991"/>
    <s v="2/11 Constant Street"/>
    <x v="23"/>
    <s v="NT"/>
    <s v="0839"/>
    <n v="889315000"/>
    <x v="0"/>
    <n v="3"/>
    <n v="2"/>
    <n v="2"/>
    <d v="2022-05-27T15:54:05"/>
  </r>
  <r>
    <n v="1351334"/>
    <x v="1"/>
    <x v="1"/>
    <x v="0"/>
    <x v="83"/>
    <x v="116"/>
    <x v="137"/>
    <x v="8"/>
    <x v="34"/>
    <x v="10"/>
    <s v="Under  Contract "/>
    <n v="139340351"/>
    <s v="254 Hutchison Road"/>
    <x v="6"/>
    <s v="NT"/>
    <s v="0836"/>
    <n v="429826650"/>
    <x v="0"/>
    <n v="3"/>
    <n v="2"/>
    <n v="2"/>
    <d v="2022-05-27T15:54:05"/>
  </r>
  <r>
    <n v="1351335"/>
    <x v="1"/>
    <x v="1"/>
    <x v="0"/>
    <x v="2"/>
    <x v="0"/>
    <x v="2"/>
    <x v="7"/>
    <x v="8"/>
    <x v="141"/>
    <s v="Current Bid $650,000 "/>
    <n v="139339651"/>
    <s v="115 Zuccoli Parade"/>
    <x v="26"/>
    <s v="NT"/>
    <s v="0832"/>
    <n v="889433000"/>
    <x v="0"/>
    <n v="4"/>
    <n v="2"/>
    <n v="4"/>
    <d v="2022-05-27T15:54:05"/>
  </r>
  <r>
    <n v="1351336"/>
    <x v="1"/>
    <x v="1"/>
    <x v="2"/>
    <x v="2"/>
    <x v="0"/>
    <x v="2"/>
    <x v="7"/>
    <x v="13"/>
    <x v="13"/>
    <s v="Overs Over $599,000 Considered "/>
    <n v="139339003"/>
    <s v="111/19 Kitchener Drive"/>
    <x v="0"/>
    <s v="NT"/>
    <s v="0800"/>
    <n v="889855678"/>
    <x v="0"/>
    <n v="2"/>
    <n v="2"/>
    <n v="2"/>
    <d v="2022-05-27T15:54:05"/>
  </r>
  <r>
    <n v="1351337"/>
    <x v="1"/>
    <x v="1"/>
    <x v="6"/>
    <x v="2"/>
    <x v="0"/>
    <x v="2"/>
    <x v="7"/>
    <x v="9"/>
    <x v="151"/>
    <s v=""/>
    <n v="139337367"/>
    <s v="4/5 Voyager Street"/>
    <x v="2"/>
    <s v="NT"/>
    <s v="0820"/>
    <n v="889433000"/>
    <x v="0"/>
    <n v="3"/>
    <n v="2"/>
    <n v="2"/>
    <d v="2022-05-27T15:54:05"/>
  </r>
  <r>
    <n v="1351338"/>
    <x v="1"/>
    <x v="1"/>
    <x v="6"/>
    <x v="2"/>
    <x v="0"/>
    <x v="2"/>
    <x v="8"/>
    <x v="49"/>
    <x v="10"/>
    <s v="PROPERTY PREVIEW "/>
    <n v="139336711"/>
    <s v="6/4 Palm Street"/>
    <x v="7"/>
    <s v="NT"/>
    <s v="0810"/>
    <n v="739998324"/>
    <x v="0"/>
    <n v="2"/>
    <n v="1"/>
    <n v="2"/>
    <d v="2022-05-27T15:54:05"/>
  </r>
  <r>
    <n v="1351339"/>
    <x v="1"/>
    <x v="1"/>
    <x v="1"/>
    <x v="8"/>
    <x v="0"/>
    <x v="9"/>
    <x v="7"/>
    <x v="11"/>
    <x v="14"/>
    <s v=""/>
    <n v="139336003"/>
    <s v="6604/7 Anchorage Court"/>
    <x v="0"/>
    <s v="NT"/>
    <s v="0800"/>
    <n v="889822500"/>
    <x v="0"/>
    <n v="1"/>
    <n v="1"/>
    <n v="1"/>
    <d v="2022-05-27T15:54:05"/>
  </r>
  <r>
    <n v="1351340"/>
    <x v="1"/>
    <x v="1"/>
    <x v="0"/>
    <x v="2"/>
    <x v="51"/>
    <x v="71"/>
    <x v="7"/>
    <x v="43"/>
    <x v="18"/>
    <s v="Price Guide High $500,000 "/>
    <n v="139335535"/>
    <s v="260 Hillier Road"/>
    <x v="40"/>
    <s v="NT"/>
    <s v="0835"/>
    <n v="889831266"/>
    <x v="0"/>
    <n v="3"/>
    <n v="1"/>
    <n v="2"/>
    <d v="2022-05-27T15:54:05"/>
  </r>
  <r>
    <n v="1351341"/>
    <x v="1"/>
    <x v="1"/>
    <x v="0"/>
    <x v="2"/>
    <x v="117"/>
    <x v="138"/>
    <x v="7"/>
    <x v="21"/>
    <x v="152"/>
    <s v="Offers over $405,000 "/>
    <n v="139329847"/>
    <s v="9 Staghorn Court"/>
    <x v="21"/>
    <s v="NT"/>
    <s v="0830"/>
    <n v="889418941"/>
    <x v="0"/>
    <n v="3"/>
    <n v="1"/>
    <n v="2"/>
    <d v="2022-05-27T15:54:05"/>
  </r>
  <r>
    <n v="1351342"/>
    <x v="1"/>
    <x v="1"/>
    <x v="0"/>
    <x v="84"/>
    <x v="118"/>
    <x v="139"/>
    <x v="7"/>
    <x v="48"/>
    <x v="153"/>
    <s v="PRICE GUIDE $545,000 "/>
    <n v="139328787"/>
    <s v="4 Buckingham Street"/>
    <x v="20"/>
    <s v="NT"/>
    <s v="0832"/>
    <n v="889315000"/>
    <x v="0"/>
    <n v="3"/>
    <n v="2"/>
    <n v="2"/>
    <d v="2022-05-27T15:54:05"/>
  </r>
  <r>
    <n v="1351343"/>
    <x v="1"/>
    <x v="1"/>
    <x v="2"/>
    <x v="2"/>
    <x v="119"/>
    <x v="140"/>
    <x v="7"/>
    <x v="46"/>
    <x v="56"/>
    <s v=""/>
    <n v="139328583"/>
    <m/>
    <x v="11"/>
    <s v="NT"/>
    <s v="0836"/>
    <n v="1300609392"/>
    <x v="3"/>
    <n v="3"/>
    <n v="2"/>
    <n v="2"/>
    <d v="2022-05-27T15:54:05"/>
  </r>
  <r>
    <n v="1351344"/>
    <x v="1"/>
    <x v="1"/>
    <x v="0"/>
    <x v="2"/>
    <x v="120"/>
    <x v="141"/>
    <x v="7"/>
    <x v="1"/>
    <x v="10"/>
    <s v="Auction - Wednesday 15th June 2022 at 5.30pm "/>
    <n v="139327983"/>
    <s v="16 Delacruz Street"/>
    <x v="4"/>
    <s v="NT"/>
    <s v="0830"/>
    <n v="411724000"/>
    <x v="0"/>
    <n v="6"/>
    <n v="3"/>
    <n v="2"/>
    <d v="2022-05-27T15:54:05"/>
  </r>
  <r>
    <n v="1351345"/>
    <x v="1"/>
    <x v="1"/>
    <x v="0"/>
    <x v="57"/>
    <x v="51"/>
    <x v="71"/>
    <x v="8"/>
    <x v="47"/>
    <x v="154"/>
    <s v="OFFERS OVER $690,000 "/>
    <n v="139327067"/>
    <s v="345 Sunter Road"/>
    <x v="6"/>
    <s v="NT"/>
    <s v="0836"/>
    <n v="889831888"/>
    <x v="0"/>
    <n v="5"/>
    <n v="2"/>
    <n v="12"/>
    <d v="2022-05-27T15:54:05"/>
  </r>
  <r>
    <n v="1351346"/>
    <x v="1"/>
    <x v="1"/>
    <x v="0"/>
    <x v="2"/>
    <x v="121"/>
    <x v="142"/>
    <x v="8"/>
    <x v="0"/>
    <x v="10"/>
    <s v="New to Market "/>
    <n v="139326799"/>
    <s v="74 Damabila"/>
    <x v="3"/>
    <s v="NT"/>
    <s v="0810"/>
    <n v="889418289"/>
    <x v="0"/>
    <n v="5"/>
    <n v="2"/>
    <n v="4"/>
    <d v="2022-05-27T15:54:05"/>
  </r>
  <r>
    <n v="1351347"/>
    <x v="1"/>
    <x v="1"/>
    <x v="0"/>
    <x v="2"/>
    <x v="122"/>
    <x v="143"/>
    <x v="7"/>
    <x v="10"/>
    <x v="114"/>
    <s v="PRICE GUIDE $1,200,000 "/>
    <n v="139325515"/>
    <s v="18 Eugenia Street"/>
    <x v="7"/>
    <s v="NT"/>
    <s v="0810"/>
    <n v="889460500"/>
    <x v="0"/>
    <n v="4"/>
    <n v="2"/>
    <n v="2"/>
    <d v="2022-05-27T15:54:05"/>
  </r>
  <r>
    <n v="1351348"/>
    <x v="1"/>
    <x v="1"/>
    <x v="0"/>
    <x v="2"/>
    <x v="0"/>
    <x v="2"/>
    <x v="7"/>
    <x v="9"/>
    <x v="10"/>
    <s v="Openn Negotiation "/>
    <n v="139324499"/>
    <s v="6 Nadpur Street"/>
    <x v="44"/>
    <s v="NT"/>
    <s v="0820"/>
    <n v="889433000"/>
    <x v="0"/>
    <n v="5"/>
    <n v="2"/>
    <n v="2"/>
    <d v="2022-05-27T15:54:05"/>
  </r>
  <r>
    <n v="1351349"/>
    <x v="1"/>
    <x v="1"/>
    <x v="0"/>
    <x v="2"/>
    <x v="0"/>
    <x v="2"/>
    <x v="7"/>
    <x v="9"/>
    <x v="10"/>
    <s v="Auction "/>
    <n v="139324479"/>
    <s v="9 Anson Court"/>
    <x v="1"/>
    <s v="NT"/>
    <s v="0812"/>
    <n v="889433000"/>
    <x v="0"/>
    <n v="5"/>
    <n v="3"/>
    <n v="4"/>
    <d v="2022-05-27T15:54:05"/>
  </r>
  <r>
    <n v="1351350"/>
    <x v="1"/>
    <x v="1"/>
    <x v="0"/>
    <x v="72"/>
    <x v="123"/>
    <x v="144"/>
    <x v="7"/>
    <x v="48"/>
    <x v="57"/>
    <s v="PRICE GUIDE $510,000 "/>
    <n v="139323731"/>
    <s v="21 Stint Court"/>
    <x v="16"/>
    <s v="NT"/>
    <s v="0832"/>
    <n v="889315000"/>
    <x v="0"/>
    <n v="3"/>
    <n v="2"/>
    <n v="2"/>
    <d v="2022-05-27T15:54:05"/>
  </r>
  <r>
    <n v="1351351"/>
    <x v="1"/>
    <x v="1"/>
    <x v="0"/>
    <x v="85"/>
    <x v="124"/>
    <x v="145"/>
    <x v="8"/>
    <x v="48"/>
    <x v="10"/>
    <s v="UNDER CONTRACT "/>
    <n v="139323543"/>
    <s v="28 Broadarrow Circuit"/>
    <x v="9"/>
    <s v="NT"/>
    <s v="0830"/>
    <n v="889315000"/>
    <x v="0"/>
    <n v="3"/>
    <n v="1"/>
    <n v="4"/>
    <d v="2022-05-27T15:54:05"/>
  </r>
  <r>
    <n v="1351352"/>
    <x v="1"/>
    <x v="1"/>
    <x v="6"/>
    <x v="2"/>
    <x v="52"/>
    <x v="72"/>
    <x v="7"/>
    <x v="21"/>
    <x v="136"/>
    <s v="Offers Over $750,000 "/>
    <n v="139323219"/>
    <s v="1/24 Philip Street"/>
    <x v="12"/>
    <s v="NT"/>
    <s v="0820"/>
    <n v="889418941"/>
    <x v="0"/>
    <n v="3"/>
    <n v="2"/>
    <n v="2"/>
    <d v="2022-05-27T15:54:05"/>
  </r>
  <r>
    <n v="1351353"/>
    <x v="1"/>
    <x v="1"/>
    <x v="2"/>
    <x v="2"/>
    <x v="125"/>
    <x v="146"/>
    <x v="8"/>
    <x v="10"/>
    <x v="10"/>
    <s v="UNDER OFFER "/>
    <n v="139322707"/>
    <s v="2/17 Hakea Street"/>
    <x v="7"/>
    <s v="NT"/>
    <s v="0810"/>
    <n v="889460500"/>
    <x v="0"/>
    <n v="2"/>
    <n v="1"/>
    <n v="1"/>
    <d v="2022-05-27T15:54:05"/>
  </r>
  <r>
    <n v="1351354"/>
    <x v="1"/>
    <x v="1"/>
    <x v="2"/>
    <x v="9"/>
    <x v="0"/>
    <x v="10"/>
    <x v="7"/>
    <x v="1"/>
    <x v="15"/>
    <s v=""/>
    <n v="139319539"/>
    <s v="1706/43B Knuckey Street"/>
    <x v="0"/>
    <s v="NT"/>
    <s v="0800"/>
    <n v="411724000"/>
    <x v="0"/>
    <n v="1"/>
    <n v="1"/>
    <n v="0"/>
    <d v="2022-05-27T15:54:05"/>
  </r>
  <r>
    <n v="1351355"/>
    <x v="1"/>
    <x v="1"/>
    <x v="2"/>
    <x v="2"/>
    <x v="0"/>
    <x v="2"/>
    <x v="7"/>
    <x v="10"/>
    <x v="10"/>
    <s v="FASTRAK "/>
    <n v="139319111"/>
    <s v="63/21 Cavenagh Street"/>
    <x v="0"/>
    <s v="NT"/>
    <s v="0800"/>
    <n v="889460500"/>
    <x v="0"/>
    <n v="1"/>
    <n v="1"/>
    <n v="0"/>
    <d v="2022-05-27T15:54:05"/>
  </r>
  <r>
    <n v="1351356"/>
    <x v="1"/>
    <x v="1"/>
    <x v="0"/>
    <x v="10"/>
    <x v="0"/>
    <x v="11"/>
    <x v="7"/>
    <x v="14"/>
    <x v="4"/>
    <s v=""/>
    <n v="139318927"/>
    <s v="24/8 Knuckey Street"/>
    <x v="0"/>
    <s v="NT"/>
    <s v="0800"/>
    <n v="889328858"/>
    <x v="0"/>
    <n v="2"/>
    <n v="2"/>
    <n v="1"/>
    <d v="2022-05-27T15:54:05"/>
  </r>
  <r>
    <n v="1351357"/>
    <x v="1"/>
    <x v="1"/>
    <x v="0"/>
    <x v="2"/>
    <x v="0"/>
    <x v="2"/>
    <x v="8"/>
    <x v="9"/>
    <x v="10"/>
    <s v="UNDER CONTRACT "/>
    <n v="139317639"/>
    <s v="6 Mullen Place"/>
    <x v="42"/>
    <s v="NT"/>
    <s v="0810"/>
    <n v="889433000"/>
    <x v="0"/>
    <n v="4"/>
    <n v="2"/>
    <n v="3"/>
    <d v="2022-05-27T15:54:05"/>
  </r>
  <r>
    <n v="1351358"/>
    <x v="1"/>
    <x v="1"/>
    <x v="1"/>
    <x v="17"/>
    <x v="0"/>
    <x v="20"/>
    <x v="7"/>
    <x v="11"/>
    <x v="26"/>
    <s v="Offers over $299,000 "/>
    <n v="139317155"/>
    <s v="5/3 Banyan Street"/>
    <x v="12"/>
    <s v="NT"/>
    <s v="0820"/>
    <n v="889822500"/>
    <x v="0"/>
    <n v="2"/>
    <n v="1"/>
    <n v="0"/>
    <d v="2022-05-27T15:54:05"/>
  </r>
  <r>
    <n v="1351359"/>
    <x v="1"/>
    <x v="1"/>
    <x v="8"/>
    <x v="2"/>
    <x v="126"/>
    <x v="147"/>
    <x v="8"/>
    <x v="10"/>
    <x v="14"/>
    <s v="PRICE GUIDE $490,000 "/>
    <n v="139316963"/>
    <s v="1/81 Crosby Street"/>
    <x v="26"/>
    <s v="NT"/>
    <s v="0832"/>
    <n v="889460500"/>
    <x v="0"/>
    <n v="3"/>
    <n v="2"/>
    <n v="2"/>
    <d v="2022-05-27T15:54:05"/>
  </r>
  <r>
    <n v="1351360"/>
    <x v="1"/>
    <x v="1"/>
    <x v="0"/>
    <x v="2"/>
    <x v="80"/>
    <x v="99"/>
    <x v="7"/>
    <x v="9"/>
    <x v="39"/>
    <s v=""/>
    <n v="139316855"/>
    <s v="15 Tasman Circuit"/>
    <x v="31"/>
    <s v="NT"/>
    <s v="0810"/>
    <n v="889433000"/>
    <x v="0"/>
    <n v="4"/>
    <n v="2"/>
    <n v="2"/>
    <d v="2022-05-27T15:54:05"/>
  </r>
  <r>
    <n v="1351361"/>
    <x v="1"/>
    <x v="1"/>
    <x v="0"/>
    <x v="2"/>
    <x v="127"/>
    <x v="148"/>
    <x v="7"/>
    <x v="64"/>
    <x v="10"/>
    <s v="Auction on site "/>
    <n v="139314251"/>
    <s v="34 Stoddart Dr"/>
    <x v="36"/>
    <s v="NT"/>
    <s v="0820"/>
    <n v="889812666"/>
    <x v="0"/>
    <n v="4"/>
    <n v="2"/>
    <n v="4"/>
    <d v="2022-05-27T15:54:05"/>
  </r>
  <r>
    <n v="1351362"/>
    <x v="1"/>
    <x v="1"/>
    <x v="0"/>
    <x v="2"/>
    <x v="0"/>
    <x v="2"/>
    <x v="7"/>
    <x v="11"/>
    <x v="10"/>
    <s v="Auction 8th June on site "/>
    <n v="139313995"/>
    <s v="8/60 East Point Road"/>
    <x v="12"/>
    <s v="NT"/>
    <s v="0820"/>
    <n v="889822500"/>
    <x v="0"/>
    <n v="3"/>
    <n v="2"/>
    <n v="2"/>
    <d v="2022-05-27T15:54:05"/>
  </r>
  <r>
    <n v="1351363"/>
    <x v="1"/>
    <x v="1"/>
    <x v="1"/>
    <x v="2"/>
    <x v="0"/>
    <x v="2"/>
    <x v="8"/>
    <x v="8"/>
    <x v="10"/>
    <s v="UNDER CONTRACT "/>
    <n v="139313595"/>
    <s v="8/12 Dashwood Place"/>
    <x v="0"/>
    <s v="NT"/>
    <s v="0800"/>
    <n v="889433000"/>
    <x v="0"/>
    <n v="3"/>
    <n v="2"/>
    <n v="2"/>
    <d v="2022-05-27T15:54:05"/>
  </r>
  <r>
    <n v="1351364"/>
    <x v="1"/>
    <x v="1"/>
    <x v="0"/>
    <x v="86"/>
    <x v="51"/>
    <x v="71"/>
    <x v="8"/>
    <x v="34"/>
    <x v="10"/>
    <s v="Under  Contract "/>
    <n v="139312991"/>
    <s v="6 Valencia Road"/>
    <x v="45"/>
    <s v="NT"/>
    <s v="0836"/>
    <n v="429826650"/>
    <x v="0"/>
    <n v="3"/>
    <n v="1"/>
    <n v="2"/>
    <d v="2022-05-27T15:54:05"/>
  </r>
  <r>
    <n v="1351365"/>
    <x v="1"/>
    <x v="1"/>
    <x v="1"/>
    <x v="11"/>
    <x v="0"/>
    <x v="12"/>
    <x v="7"/>
    <x v="15"/>
    <x v="16"/>
    <s v="Offers Over $440,000 "/>
    <n v="139312507"/>
    <s v="2/24 Harry Chan Avenue"/>
    <x v="0"/>
    <s v="NT"/>
    <s v="0800"/>
    <n v="419592414"/>
    <x v="1"/>
    <n v="2"/>
    <n v="2"/>
    <n v="2"/>
    <d v="2022-05-27T15:54:05"/>
  </r>
  <r>
    <n v="1351366"/>
    <x v="1"/>
    <x v="1"/>
    <x v="4"/>
    <x v="2"/>
    <x v="128"/>
    <x v="149"/>
    <x v="7"/>
    <x v="26"/>
    <x v="10"/>
    <s v="Expressions of Interest "/>
    <n v="203317435"/>
    <s v="Lot 1103B Gardens Road"/>
    <x v="46"/>
    <s v="NT"/>
    <s v="0820"/>
    <n v="889433500"/>
    <x v="0"/>
    <m/>
    <m/>
    <m/>
    <d v="2022-05-27T15:54:05"/>
  </r>
  <r>
    <n v="1351367"/>
    <x v="1"/>
    <x v="1"/>
    <x v="2"/>
    <x v="2"/>
    <x v="129"/>
    <x v="150"/>
    <x v="7"/>
    <x v="24"/>
    <x v="1"/>
    <s v=""/>
    <n v="139312015"/>
    <s v="1/119 Old McMillans Road"/>
    <x v="38"/>
    <s v="NT"/>
    <s v="0810"/>
    <n v="889428942"/>
    <x v="0"/>
    <n v="2"/>
    <n v="1"/>
    <n v="2"/>
    <d v="2022-05-27T15:54:05"/>
  </r>
  <r>
    <n v="1351368"/>
    <x v="1"/>
    <x v="1"/>
    <x v="0"/>
    <x v="2"/>
    <x v="0"/>
    <x v="2"/>
    <x v="7"/>
    <x v="8"/>
    <x v="14"/>
    <s v="Current Bid $490,000 "/>
    <n v="139309519"/>
    <s v="40 Flametree Circuit"/>
    <x v="27"/>
    <s v="NT"/>
    <s v="0832"/>
    <n v="889433000"/>
    <x v="0"/>
    <n v="3"/>
    <n v="2"/>
    <n v="2"/>
    <d v="2022-05-27T15:54:05"/>
  </r>
  <r>
    <n v="1351369"/>
    <x v="1"/>
    <x v="1"/>
    <x v="0"/>
    <x v="2"/>
    <x v="0"/>
    <x v="2"/>
    <x v="8"/>
    <x v="8"/>
    <x v="10"/>
    <s v="UNDER CONTRACT "/>
    <n v="139309431"/>
    <s v="96 Follington Street"/>
    <x v="26"/>
    <s v="NT"/>
    <s v="0832"/>
    <n v="889433000"/>
    <x v="0"/>
    <n v="3"/>
    <n v="2"/>
    <n v="2"/>
    <d v="2022-05-27T15:54:05"/>
  </r>
  <r>
    <n v="1351370"/>
    <x v="1"/>
    <x v="1"/>
    <x v="8"/>
    <x v="2"/>
    <x v="0"/>
    <x v="2"/>
    <x v="7"/>
    <x v="9"/>
    <x v="45"/>
    <s v=""/>
    <n v="139309071"/>
    <s v="1/11 Deane Crescent"/>
    <x v="27"/>
    <s v="NT"/>
    <s v="0832"/>
    <n v="889433000"/>
    <x v="0"/>
    <n v="3"/>
    <n v="2"/>
    <n v="2"/>
    <d v="2022-05-27T15:54:05"/>
  </r>
  <r>
    <n v="1351371"/>
    <x v="1"/>
    <x v="1"/>
    <x v="0"/>
    <x v="2"/>
    <x v="0"/>
    <x v="2"/>
    <x v="7"/>
    <x v="8"/>
    <x v="111"/>
    <s v=""/>
    <n v="139308527"/>
    <s v="62 Canegrass Circuit"/>
    <x v="26"/>
    <s v="NT"/>
    <s v="0832"/>
    <n v="889433000"/>
    <x v="0"/>
    <n v="4"/>
    <n v="2"/>
    <n v="2"/>
    <d v="2022-05-27T15:54:05"/>
  </r>
  <r>
    <n v="1351372"/>
    <x v="1"/>
    <x v="1"/>
    <x v="0"/>
    <x v="2"/>
    <x v="130"/>
    <x v="151"/>
    <x v="7"/>
    <x v="32"/>
    <x v="155"/>
    <s v="AUCTION - Bids from $630,000 "/>
    <n v="139308355"/>
    <s v="34 Ross Smith Avenue"/>
    <x v="22"/>
    <s v="NT"/>
    <s v="0820"/>
    <n v="889811088"/>
    <x v="0"/>
    <n v="4"/>
    <n v="2"/>
    <n v="2"/>
    <d v="2022-05-27T15:54:05"/>
  </r>
  <r>
    <n v="1351373"/>
    <x v="1"/>
    <x v="1"/>
    <x v="4"/>
    <x v="2"/>
    <x v="51"/>
    <x v="71"/>
    <x v="7"/>
    <x v="48"/>
    <x v="119"/>
    <s v=""/>
    <n v="203316907"/>
    <s v="169 Thomas Road"/>
    <x v="11"/>
    <s v="NT"/>
    <s v="0836"/>
    <n v="889315000"/>
    <x v="0"/>
    <m/>
    <m/>
    <m/>
    <d v="2022-05-27T15:54:05"/>
  </r>
  <r>
    <n v="1351374"/>
    <x v="1"/>
    <x v="1"/>
    <x v="2"/>
    <x v="2"/>
    <x v="131"/>
    <x v="152"/>
    <x v="7"/>
    <x v="48"/>
    <x v="156"/>
    <s v="PRICE GUIDE $298,000 "/>
    <n v="139304907"/>
    <s v="5/11 Negri Street"/>
    <x v="16"/>
    <s v="NT"/>
    <s v="0832"/>
    <n v="889315000"/>
    <x v="0"/>
    <n v="2"/>
    <n v="1"/>
    <n v="2"/>
    <d v="2022-05-27T15:54:05"/>
  </r>
  <r>
    <n v="1351375"/>
    <x v="1"/>
    <x v="1"/>
    <x v="2"/>
    <x v="2"/>
    <x v="132"/>
    <x v="153"/>
    <x v="7"/>
    <x v="10"/>
    <x v="10"/>
    <s v="FASTRAK "/>
    <n v="139303955"/>
    <s v="1/8 Antonios Court"/>
    <x v="33"/>
    <s v="NT"/>
    <s v="0810"/>
    <n v="889460500"/>
    <x v="0"/>
    <n v="2"/>
    <n v="1"/>
    <n v="1"/>
    <d v="2022-05-27T15:54:05"/>
  </r>
  <r>
    <n v="1351376"/>
    <x v="1"/>
    <x v="1"/>
    <x v="0"/>
    <x v="2"/>
    <x v="92"/>
    <x v="111"/>
    <x v="7"/>
    <x v="11"/>
    <x v="123"/>
    <s v=""/>
    <n v="139303919"/>
    <s v="8 William Street"/>
    <x v="32"/>
    <s v="NT"/>
    <s v="0830"/>
    <n v="889822500"/>
    <x v="0"/>
    <n v="4"/>
    <n v="2"/>
    <n v="2"/>
    <d v="2022-05-27T15:54:05"/>
  </r>
  <r>
    <n v="1351377"/>
    <x v="1"/>
    <x v="1"/>
    <x v="0"/>
    <x v="2"/>
    <x v="133"/>
    <x v="154"/>
    <x v="7"/>
    <x v="10"/>
    <x v="154"/>
    <s v="PRICE GUIDE $690,000 "/>
    <n v="139301931"/>
    <s v="21 Tasman Circuit"/>
    <x v="31"/>
    <s v="NT"/>
    <s v="0810"/>
    <n v="889460500"/>
    <x v="0"/>
    <n v="4"/>
    <n v="2"/>
    <n v="2"/>
    <d v="2022-05-27T15:54:05"/>
  </r>
  <r>
    <n v="1351378"/>
    <x v="1"/>
    <x v="1"/>
    <x v="0"/>
    <x v="2"/>
    <x v="134"/>
    <x v="155"/>
    <x v="7"/>
    <x v="48"/>
    <x v="144"/>
    <s v="PRICE GUIDE $590,000 "/>
    <n v="139301143"/>
    <s v="7 Camfield Street"/>
    <x v="20"/>
    <s v="NT"/>
    <s v="0832"/>
    <n v="889315000"/>
    <x v="0"/>
    <n v="4"/>
    <n v="2"/>
    <n v="2"/>
    <d v="2022-05-27T15:54:05"/>
  </r>
  <r>
    <n v="1351379"/>
    <x v="1"/>
    <x v="1"/>
    <x v="0"/>
    <x v="2"/>
    <x v="0"/>
    <x v="2"/>
    <x v="7"/>
    <x v="8"/>
    <x v="57"/>
    <s v="Current Bid - $510,000 "/>
    <n v="136402774"/>
    <s v="23 Banksia Street"/>
    <x v="26"/>
    <s v="NT"/>
    <s v="0832"/>
    <n v="889433000"/>
    <x v="0"/>
    <n v="4"/>
    <n v="2"/>
    <n v="2"/>
    <d v="2022-05-27T15:54:05"/>
  </r>
  <r>
    <n v="1351380"/>
    <x v="1"/>
    <x v="1"/>
    <x v="4"/>
    <x v="2"/>
    <x v="104"/>
    <x v="125"/>
    <x v="7"/>
    <x v="36"/>
    <x v="41"/>
    <s v=""/>
    <n v="203315019"/>
    <s v="Lot 3242, 2 Bridgland Ct"/>
    <x v="10"/>
    <s v="NT"/>
    <s v="0830"/>
    <n v="418892861"/>
    <x v="1"/>
    <m/>
    <m/>
    <m/>
    <d v="2022-05-27T15:54:05"/>
  </r>
  <r>
    <n v="1351381"/>
    <x v="1"/>
    <x v="1"/>
    <x v="2"/>
    <x v="2"/>
    <x v="0"/>
    <x v="2"/>
    <x v="7"/>
    <x v="40"/>
    <x v="56"/>
    <s v="Offers above $420,000 "/>
    <n v="139300435"/>
    <s v="2/73d Ruddick Circuit"/>
    <x v="2"/>
    <s v="NT"/>
    <s v="0820"/>
    <n v="1300114970"/>
    <x v="3"/>
    <n v="2"/>
    <n v="2"/>
    <n v="2"/>
    <d v="2022-05-27T15:54:05"/>
  </r>
  <r>
    <n v="1351382"/>
    <x v="1"/>
    <x v="1"/>
    <x v="1"/>
    <x v="12"/>
    <x v="0"/>
    <x v="13"/>
    <x v="7"/>
    <x v="0"/>
    <x v="17"/>
    <s v=""/>
    <n v="139299807"/>
    <s v="116/19B Kitchener Drive"/>
    <x v="0"/>
    <s v="NT"/>
    <s v="0800"/>
    <n v="889418289"/>
    <x v="0"/>
    <n v="2"/>
    <n v="2"/>
    <n v="2"/>
    <d v="2022-05-27T15:54:05"/>
  </r>
  <r>
    <n v="1351383"/>
    <x v="1"/>
    <x v="1"/>
    <x v="0"/>
    <x v="2"/>
    <x v="135"/>
    <x v="156"/>
    <x v="7"/>
    <x v="14"/>
    <x v="1"/>
    <s v=""/>
    <n v="139298959"/>
    <s v="2/32 Rosetta Street"/>
    <x v="30"/>
    <s v="NT"/>
    <s v="0830"/>
    <n v="889328858"/>
    <x v="0"/>
    <n v="2"/>
    <n v="1"/>
    <n v="1"/>
    <d v="2022-05-27T15:54:05"/>
  </r>
  <r>
    <n v="1351384"/>
    <x v="1"/>
    <x v="1"/>
    <x v="0"/>
    <x v="2"/>
    <x v="80"/>
    <x v="99"/>
    <x v="7"/>
    <x v="14"/>
    <x v="157"/>
    <s v=""/>
    <n v="139298955"/>
    <s v="80 Lakeside Drive"/>
    <x v="42"/>
    <s v="NT"/>
    <s v="0810"/>
    <n v="889328858"/>
    <x v="0"/>
    <n v="4"/>
    <n v="2"/>
    <n v="2"/>
    <d v="2022-05-27T15:54:05"/>
  </r>
  <r>
    <n v="1351385"/>
    <x v="1"/>
    <x v="1"/>
    <x v="1"/>
    <x v="2"/>
    <x v="0"/>
    <x v="2"/>
    <x v="7"/>
    <x v="9"/>
    <x v="10"/>
    <s v="Openn Negotiation "/>
    <n v="139298643"/>
    <s v="15/73D Ruddick Circuit"/>
    <x v="2"/>
    <s v="NT"/>
    <s v="0820"/>
    <n v="889433000"/>
    <x v="0"/>
    <n v="3"/>
    <n v="2"/>
    <n v="2"/>
    <d v="2022-05-27T15:54:05"/>
  </r>
  <r>
    <n v="1351386"/>
    <x v="1"/>
    <x v="1"/>
    <x v="0"/>
    <x v="2"/>
    <x v="80"/>
    <x v="99"/>
    <x v="8"/>
    <x v="10"/>
    <x v="10"/>
    <s v="UNDER CONTRACT "/>
    <n v="139298639"/>
    <s v="28 Union Terrace"/>
    <x v="28"/>
    <s v="NT"/>
    <s v="0812"/>
    <n v="889460500"/>
    <x v="0"/>
    <n v="4"/>
    <n v="2"/>
    <n v="2"/>
    <d v="2022-05-27T15:54:05"/>
  </r>
  <r>
    <n v="1351387"/>
    <x v="1"/>
    <x v="1"/>
    <x v="1"/>
    <x v="2"/>
    <x v="0"/>
    <x v="2"/>
    <x v="7"/>
    <x v="41"/>
    <x v="68"/>
    <s v=""/>
    <n v="139293471"/>
    <s v="1/26 Nudl Street"/>
    <x v="2"/>
    <s v="NT"/>
    <s v="0820"/>
    <n v="889422283"/>
    <x v="3"/>
    <n v="1"/>
    <n v="1"/>
    <n v="1"/>
    <d v="2022-05-27T15:54:05"/>
  </r>
  <r>
    <n v="1351388"/>
    <x v="1"/>
    <x v="1"/>
    <x v="2"/>
    <x v="2"/>
    <x v="0"/>
    <x v="2"/>
    <x v="7"/>
    <x v="65"/>
    <x v="134"/>
    <s v="Offers over $285,000 "/>
    <n v="139289623"/>
    <s v="3/14 Hickory Street"/>
    <x v="7"/>
    <s v="NT"/>
    <s v="0810"/>
    <n v="889411970"/>
    <x v="0"/>
    <n v="2"/>
    <n v="1"/>
    <n v="1"/>
    <d v="2022-05-27T15:54:05"/>
  </r>
  <r>
    <n v="1351389"/>
    <x v="1"/>
    <x v="1"/>
    <x v="0"/>
    <x v="2"/>
    <x v="136"/>
    <x v="157"/>
    <x v="7"/>
    <x v="27"/>
    <x v="123"/>
    <s v="Offers over $660,000 considered "/>
    <n v="136645606"/>
    <s v="14 Plover Street"/>
    <x v="37"/>
    <s v="NT"/>
    <s v="0812"/>
    <n v="438404848"/>
    <x v="0"/>
    <n v="3"/>
    <n v="1"/>
    <n v="4"/>
    <d v="2022-05-27T15:54:05"/>
  </r>
  <r>
    <n v="1351390"/>
    <x v="1"/>
    <x v="1"/>
    <x v="1"/>
    <x v="2"/>
    <x v="0"/>
    <x v="2"/>
    <x v="7"/>
    <x v="28"/>
    <x v="0"/>
    <s v=""/>
    <n v="130650546"/>
    <s v="10/10 Duke St"/>
    <x v="2"/>
    <s v="NT"/>
    <s v="0820"/>
    <n v="889419959"/>
    <x v="0"/>
    <n v="2"/>
    <n v="2"/>
    <n v="2"/>
    <d v="2022-05-27T15:54:05"/>
  </r>
  <r>
    <n v="1351391"/>
    <x v="1"/>
    <x v="1"/>
    <x v="0"/>
    <x v="2"/>
    <x v="51"/>
    <x v="71"/>
    <x v="7"/>
    <x v="59"/>
    <x v="99"/>
    <s v="$685,000 ONO "/>
    <n v="139289359"/>
    <s v="1040 Stuart Highway"/>
    <x v="47"/>
    <s v="NT"/>
    <s v="0822"/>
    <n v="417272077"/>
    <x v="0"/>
    <n v="4"/>
    <n v="2"/>
    <n v="4"/>
    <d v="2022-05-27T15:54:05"/>
  </r>
  <r>
    <n v="1351392"/>
    <x v="1"/>
    <x v="1"/>
    <x v="0"/>
    <x v="87"/>
    <x v="0"/>
    <x v="2"/>
    <x v="7"/>
    <x v="14"/>
    <x v="22"/>
    <s v=""/>
    <n v="139287887"/>
    <s v="36 Friarbird Crescent"/>
    <x v="40"/>
    <s v="NT"/>
    <s v="0835"/>
    <n v="889328858"/>
    <x v="0"/>
    <n v="4"/>
    <n v="2"/>
    <n v="7"/>
    <d v="2022-05-27T15:54:05"/>
  </r>
  <r>
    <n v="1351393"/>
    <x v="1"/>
    <x v="1"/>
    <x v="1"/>
    <x v="2"/>
    <x v="3"/>
    <x v="2"/>
    <x v="7"/>
    <x v="11"/>
    <x v="18"/>
    <s v=""/>
    <n v="139287567"/>
    <s v="126/19 Kitchener Drive"/>
    <x v="0"/>
    <s v="NT"/>
    <s v="0800"/>
    <n v="889822500"/>
    <x v="0"/>
    <n v="1"/>
    <n v="1"/>
    <n v="1"/>
    <d v="2022-05-27T15:54:05"/>
  </r>
  <r>
    <n v="1351394"/>
    <x v="1"/>
    <x v="1"/>
    <x v="0"/>
    <x v="2"/>
    <x v="137"/>
    <x v="158"/>
    <x v="7"/>
    <x v="40"/>
    <x v="158"/>
    <s v=""/>
    <n v="139286595"/>
    <s v="14 Wiesener Ct"/>
    <x v="9"/>
    <s v="NT"/>
    <s v="0830"/>
    <n v="1300114970"/>
    <x v="3"/>
    <n v="3"/>
    <n v="2"/>
    <n v="5"/>
    <d v="2022-05-27T15:54:05"/>
  </r>
  <r>
    <n v="1351395"/>
    <x v="1"/>
    <x v="1"/>
    <x v="0"/>
    <x v="2"/>
    <x v="0"/>
    <x v="2"/>
    <x v="7"/>
    <x v="8"/>
    <x v="159"/>
    <s v="Current Bid $740,000 "/>
    <n v="139285131"/>
    <s v="210 Doxas Road"/>
    <x v="11"/>
    <s v="NT"/>
    <s v="0836"/>
    <n v="889433000"/>
    <x v="0"/>
    <n v="6"/>
    <n v="4"/>
    <n v="10"/>
    <d v="2022-05-27T15:54:05"/>
  </r>
  <r>
    <n v="1351396"/>
    <x v="1"/>
    <x v="1"/>
    <x v="6"/>
    <x v="2"/>
    <x v="138"/>
    <x v="159"/>
    <x v="8"/>
    <x v="14"/>
    <x v="33"/>
    <s v=""/>
    <n v="139282191"/>
    <s v="1/30 Antonino Drive"/>
    <x v="27"/>
    <s v="NT"/>
    <s v="0832"/>
    <n v="889328858"/>
    <x v="0"/>
    <n v="3"/>
    <n v="2"/>
    <n v="2"/>
    <d v="2022-05-27T15:54:05"/>
  </r>
  <r>
    <n v="1351397"/>
    <x v="1"/>
    <x v="1"/>
    <x v="0"/>
    <x v="2"/>
    <x v="114"/>
    <x v="135"/>
    <x v="7"/>
    <x v="49"/>
    <x v="113"/>
    <s v="OFFERS OVER $700,000 "/>
    <n v="139281335"/>
    <s v="32 Bowrey Crescent"/>
    <x v="32"/>
    <s v="NT"/>
    <s v="0830"/>
    <n v="739998324"/>
    <x v="0"/>
    <n v="4"/>
    <n v="2"/>
    <n v="2"/>
    <d v="2022-05-27T15:54:05"/>
  </r>
  <r>
    <n v="1351398"/>
    <x v="1"/>
    <x v="1"/>
    <x v="2"/>
    <x v="2"/>
    <x v="4"/>
    <x v="14"/>
    <x v="7"/>
    <x v="16"/>
    <x v="19"/>
    <s v="$305,000 + "/>
    <n v="139278451"/>
    <s v="613/6 Carey Street"/>
    <x v="0"/>
    <s v="NT"/>
    <s v="0800"/>
    <n v="889306600"/>
    <x v="0"/>
    <n v="1"/>
    <n v="1"/>
    <n v="1"/>
    <d v="2022-05-27T15:54:05"/>
  </r>
  <r>
    <n v="1351399"/>
    <x v="1"/>
    <x v="1"/>
    <x v="2"/>
    <x v="2"/>
    <x v="0"/>
    <x v="2"/>
    <x v="7"/>
    <x v="16"/>
    <x v="20"/>
    <s v="$295,000 + "/>
    <n v="139278075"/>
    <s v="313/6 Carey Street"/>
    <x v="0"/>
    <s v="NT"/>
    <s v="0800"/>
    <n v="889306600"/>
    <x v="0"/>
    <n v="1"/>
    <n v="1"/>
    <n v="1"/>
    <d v="2022-05-27T15:54:05"/>
  </r>
  <r>
    <n v="1351400"/>
    <x v="1"/>
    <x v="1"/>
    <x v="2"/>
    <x v="13"/>
    <x v="5"/>
    <x v="15"/>
    <x v="8"/>
    <x v="17"/>
    <x v="21"/>
    <s v=""/>
    <n v="139277147"/>
    <s v="35/24 Harry Chan Avenue"/>
    <x v="0"/>
    <s v="NT"/>
    <s v="0800"/>
    <n v="889970888"/>
    <x v="0"/>
    <n v="3"/>
    <n v="3"/>
    <n v="4"/>
    <d v="2022-05-27T15:54:05"/>
  </r>
  <r>
    <n v="1351401"/>
    <x v="1"/>
    <x v="1"/>
    <x v="2"/>
    <x v="2"/>
    <x v="0"/>
    <x v="2"/>
    <x v="7"/>
    <x v="38"/>
    <x v="131"/>
    <s v=""/>
    <n v="139276935"/>
    <s v="8/18 Gotheburg Crescent"/>
    <x v="2"/>
    <s v="NT"/>
    <s v="0820"/>
    <n v="889421200"/>
    <x v="0"/>
    <n v="2"/>
    <n v="1"/>
    <n v="2"/>
    <d v="2022-05-27T15:54:05"/>
  </r>
  <r>
    <n v="1351402"/>
    <x v="1"/>
    <x v="1"/>
    <x v="0"/>
    <x v="88"/>
    <x v="139"/>
    <x v="160"/>
    <x v="7"/>
    <x v="21"/>
    <x v="113"/>
    <s v="Price Guide: $700,000 - $720,000 "/>
    <n v="139276923"/>
    <s v="13 Damascene Crescent"/>
    <x v="14"/>
    <s v="NT"/>
    <s v="0832"/>
    <n v="889418941"/>
    <x v="0"/>
    <n v="4"/>
    <n v="2"/>
    <n v="4"/>
    <d v="2022-05-27T15:54:05"/>
  </r>
  <r>
    <n v="1351403"/>
    <x v="1"/>
    <x v="1"/>
    <x v="0"/>
    <x v="2"/>
    <x v="0"/>
    <x v="2"/>
    <x v="7"/>
    <x v="49"/>
    <x v="23"/>
    <s v=""/>
    <n v="139276803"/>
    <s v="8 Harrison Circuit"/>
    <x v="9"/>
    <s v="NT"/>
    <s v="0830"/>
    <n v="739998324"/>
    <x v="0"/>
    <n v="3"/>
    <n v="2"/>
    <n v="4"/>
    <d v="2022-05-27T15:54:05"/>
  </r>
  <r>
    <n v="1351404"/>
    <x v="1"/>
    <x v="1"/>
    <x v="0"/>
    <x v="89"/>
    <x v="140"/>
    <x v="161"/>
    <x v="8"/>
    <x v="48"/>
    <x v="10"/>
    <s v="UNDER CONTRACT "/>
    <n v="139276731"/>
    <s v="10 Camfield Street"/>
    <x v="20"/>
    <s v="NT"/>
    <s v="0832"/>
    <n v="889315000"/>
    <x v="0"/>
    <n v="4"/>
    <n v="2"/>
    <n v="3"/>
    <d v="2022-05-27T15:54:05"/>
  </r>
  <r>
    <n v="1351405"/>
    <x v="1"/>
    <x v="1"/>
    <x v="0"/>
    <x v="2"/>
    <x v="141"/>
    <x v="162"/>
    <x v="7"/>
    <x v="32"/>
    <x v="39"/>
    <s v=""/>
    <n v="139274403"/>
    <s v="12 Macassar Street"/>
    <x v="31"/>
    <s v="NT"/>
    <s v="0810"/>
    <n v="889811088"/>
    <x v="0"/>
    <n v="3"/>
    <n v="3"/>
    <n v="2"/>
    <d v="2022-05-27T15:54:05"/>
  </r>
  <r>
    <n v="1351406"/>
    <x v="1"/>
    <x v="1"/>
    <x v="0"/>
    <x v="90"/>
    <x v="142"/>
    <x v="163"/>
    <x v="7"/>
    <x v="66"/>
    <x v="111"/>
    <s v="$665,000 ONO "/>
    <n v="139274295"/>
    <s v="19 Catt Crescent"/>
    <x v="32"/>
    <s v="NT"/>
    <s v="0830"/>
    <n v="409768420"/>
    <x v="0"/>
    <n v="4"/>
    <n v="2"/>
    <n v="4"/>
    <d v="2022-05-27T15:54:05"/>
  </r>
  <r>
    <n v="1351407"/>
    <x v="1"/>
    <x v="1"/>
    <x v="0"/>
    <x v="2"/>
    <x v="143"/>
    <x v="164"/>
    <x v="7"/>
    <x v="50"/>
    <x v="10"/>
    <s v="Auction ON SITE "/>
    <n v="139273703"/>
    <s v="9 Exmouth Court"/>
    <x v="1"/>
    <s v="NT"/>
    <s v="0812"/>
    <n v="889929980"/>
    <x v="0"/>
    <n v="5"/>
    <n v="3"/>
    <n v="2"/>
    <d v="2022-05-27T15:54:05"/>
  </r>
  <r>
    <n v="1351408"/>
    <x v="1"/>
    <x v="1"/>
    <x v="0"/>
    <x v="2"/>
    <x v="0"/>
    <x v="2"/>
    <x v="7"/>
    <x v="7"/>
    <x v="52"/>
    <s v=""/>
    <n v="139273615"/>
    <s v="12/165 McMillans Road"/>
    <x v="38"/>
    <s v="NT"/>
    <s v="0810"/>
    <n v="889815000"/>
    <x v="2"/>
    <n v="2"/>
    <n v="1"/>
    <n v="1"/>
    <d v="2022-05-27T15:54:05"/>
  </r>
  <r>
    <n v="1351409"/>
    <x v="1"/>
    <x v="1"/>
    <x v="0"/>
    <x v="2"/>
    <x v="92"/>
    <x v="111"/>
    <x v="8"/>
    <x v="48"/>
    <x v="10"/>
    <s v="UNDER CONTRACT "/>
    <n v="139272883"/>
    <s v="68 Freshwater Road"/>
    <x v="19"/>
    <s v="NT"/>
    <s v="0810"/>
    <n v="889315000"/>
    <x v="0"/>
    <n v="3"/>
    <n v="1"/>
    <n v="2"/>
    <d v="2022-05-27T15:54:05"/>
  </r>
  <r>
    <n v="1351410"/>
    <x v="1"/>
    <x v="1"/>
    <x v="0"/>
    <x v="2"/>
    <x v="144"/>
    <x v="165"/>
    <x v="8"/>
    <x v="9"/>
    <x v="10"/>
    <s v="UNDER CONTRACT "/>
    <n v="139272587"/>
    <s v="3 Damirrinda Street"/>
    <x v="3"/>
    <s v="NT"/>
    <s v="0810"/>
    <n v="889433000"/>
    <x v="0"/>
    <n v="4"/>
    <n v="2"/>
    <n v="2"/>
    <d v="2022-05-27T15:54:05"/>
  </r>
  <r>
    <n v="1351411"/>
    <x v="1"/>
    <x v="1"/>
    <x v="6"/>
    <x v="2"/>
    <x v="145"/>
    <x v="28"/>
    <x v="7"/>
    <x v="9"/>
    <x v="10"/>
    <s v="Openn Negotiation "/>
    <n v="139272291"/>
    <s v="2/43 Duke Street"/>
    <x v="2"/>
    <s v="NT"/>
    <s v="0820"/>
    <n v="889433000"/>
    <x v="0"/>
    <n v="3"/>
    <n v="2"/>
    <n v="2"/>
    <d v="2022-05-27T15:54:05"/>
  </r>
  <r>
    <n v="1351412"/>
    <x v="1"/>
    <x v="1"/>
    <x v="2"/>
    <x v="91"/>
    <x v="19"/>
    <x v="166"/>
    <x v="8"/>
    <x v="22"/>
    <x v="160"/>
    <s v=""/>
    <n v="139272035"/>
    <s v="10/8 Giuseppe Court"/>
    <x v="18"/>
    <s v="NT"/>
    <s v="0810"/>
    <n v="889240900"/>
    <x v="0"/>
    <n v="2"/>
    <n v="2"/>
    <n v="2"/>
    <d v="2022-05-27T15:54:05"/>
  </r>
  <r>
    <n v="1351413"/>
    <x v="1"/>
    <x v="1"/>
    <x v="10"/>
    <x v="2"/>
    <x v="146"/>
    <x v="21"/>
    <x v="7"/>
    <x v="24"/>
    <x v="37"/>
    <s v="Offers above $399,000 "/>
    <n v="139271063"/>
    <s v="11/11 Geranium Street"/>
    <x v="46"/>
    <s v="NT"/>
    <s v="0820"/>
    <n v="889428942"/>
    <x v="0"/>
    <n v="2"/>
    <n v="1"/>
    <n v="1"/>
    <d v="2022-05-27T15:54:05"/>
  </r>
  <r>
    <n v="1351414"/>
    <x v="1"/>
    <x v="1"/>
    <x v="6"/>
    <x v="2"/>
    <x v="147"/>
    <x v="167"/>
    <x v="7"/>
    <x v="22"/>
    <x v="161"/>
    <s v=""/>
    <n v="139270331"/>
    <s v="9/38 Gardens Hill Crescent"/>
    <x v="46"/>
    <s v="NT"/>
    <s v="0820"/>
    <n v="889240900"/>
    <x v="0"/>
    <n v="3"/>
    <n v="2"/>
    <n v="3"/>
    <d v="2022-05-27T15:54:05"/>
  </r>
  <r>
    <n v="1351415"/>
    <x v="1"/>
    <x v="1"/>
    <x v="7"/>
    <x v="2"/>
    <x v="148"/>
    <x v="168"/>
    <x v="7"/>
    <x v="67"/>
    <x v="162"/>
    <s v=""/>
    <n v="139270223"/>
    <s v="705 Bees Creek Road"/>
    <x v="47"/>
    <s v="NT"/>
    <s v="0822"/>
    <n v="476448709"/>
    <x v="3"/>
    <n v="5"/>
    <n v="2"/>
    <n v="4"/>
    <d v="2022-05-27T15:54:05"/>
  </r>
  <r>
    <n v="1351416"/>
    <x v="1"/>
    <x v="1"/>
    <x v="2"/>
    <x v="2"/>
    <x v="0"/>
    <x v="2"/>
    <x v="7"/>
    <x v="13"/>
    <x v="20"/>
    <s v=""/>
    <n v="139269767"/>
    <s v="11/41 Progress Drive"/>
    <x v="7"/>
    <s v="NT"/>
    <s v="0810"/>
    <n v="889855678"/>
    <x v="0"/>
    <n v="2"/>
    <n v="1"/>
    <n v="1"/>
    <d v="2022-05-27T15:54:05"/>
  </r>
  <r>
    <n v="1351417"/>
    <x v="1"/>
    <x v="1"/>
    <x v="0"/>
    <x v="2"/>
    <x v="149"/>
    <x v="169"/>
    <x v="8"/>
    <x v="9"/>
    <x v="10"/>
    <s v="Under Contract "/>
    <n v="139269363"/>
    <s v="48 Chrisp Street"/>
    <x v="8"/>
    <s v="NT"/>
    <s v="0810"/>
    <n v="889433000"/>
    <x v="0"/>
    <n v="5"/>
    <n v="3"/>
    <n v="2"/>
    <d v="2022-05-27T15:54:05"/>
  </r>
  <r>
    <n v="1351418"/>
    <x v="1"/>
    <x v="1"/>
    <x v="0"/>
    <x v="2"/>
    <x v="150"/>
    <x v="170"/>
    <x v="8"/>
    <x v="11"/>
    <x v="10"/>
    <s v="Auction Wednesday 1st of June 2022 "/>
    <n v="139268867"/>
    <s v="14 Porter Street"/>
    <x v="44"/>
    <s v="NT"/>
    <s v="0820"/>
    <n v="889822500"/>
    <x v="0"/>
    <n v="5"/>
    <n v="3"/>
    <n v="4"/>
    <d v="2022-05-27T15:54:05"/>
  </r>
  <r>
    <n v="1351419"/>
    <x v="1"/>
    <x v="1"/>
    <x v="0"/>
    <x v="2"/>
    <x v="62"/>
    <x v="82"/>
    <x v="7"/>
    <x v="24"/>
    <x v="163"/>
    <s v="Offers over $725,000 "/>
    <n v="139268563"/>
    <s v="10 Thomson Street"/>
    <x v="4"/>
    <s v="NT"/>
    <s v="0830"/>
    <n v="889428942"/>
    <x v="0"/>
    <n v="4"/>
    <n v="2"/>
    <n v="2"/>
    <d v="2022-05-27T15:54:05"/>
  </r>
  <r>
    <n v="1351420"/>
    <x v="1"/>
    <x v="1"/>
    <x v="0"/>
    <x v="2"/>
    <x v="0"/>
    <x v="2"/>
    <x v="7"/>
    <x v="12"/>
    <x v="23"/>
    <s v=""/>
    <n v="139267787"/>
    <s v="30 Dillon Circuit"/>
    <x v="30"/>
    <s v="NT"/>
    <s v="0830"/>
    <n v="416175735"/>
    <x v="0"/>
    <n v="3"/>
    <n v="1"/>
    <n v="2"/>
    <d v="2022-05-27T15:54:05"/>
  </r>
  <r>
    <n v="1351421"/>
    <x v="1"/>
    <x v="1"/>
    <x v="0"/>
    <x v="92"/>
    <x v="95"/>
    <x v="114"/>
    <x v="8"/>
    <x v="14"/>
    <x v="23"/>
    <s v=""/>
    <n v="139267403"/>
    <s v="8 Lillian Court"/>
    <x v="10"/>
    <s v="NT"/>
    <s v="0830"/>
    <n v="889328858"/>
    <x v="0"/>
    <n v="3"/>
    <n v="1"/>
    <n v="4"/>
    <d v="2022-05-27T15:54:05"/>
  </r>
  <r>
    <n v="1351422"/>
    <x v="1"/>
    <x v="1"/>
    <x v="2"/>
    <x v="2"/>
    <x v="6"/>
    <x v="7"/>
    <x v="7"/>
    <x v="18"/>
    <x v="22"/>
    <s v="Offers Over $950,000 "/>
    <n v="139267215"/>
    <s v="424/130 Esplanade"/>
    <x v="0"/>
    <s v="NT"/>
    <s v="0800"/>
    <n v="450473710"/>
    <x v="0"/>
    <n v="3"/>
    <n v="2"/>
    <n v="2"/>
    <d v="2022-05-27T15:54:05"/>
  </r>
  <r>
    <n v="1351423"/>
    <x v="1"/>
    <x v="1"/>
    <x v="0"/>
    <x v="2"/>
    <x v="151"/>
    <x v="171"/>
    <x v="8"/>
    <x v="9"/>
    <x v="10"/>
    <s v="UNDER CONTRACT "/>
    <n v="139267155"/>
    <s v="30 Brinkin Terrace"/>
    <x v="48"/>
    <s v="NT"/>
    <s v="0810"/>
    <n v="889433000"/>
    <x v="0"/>
    <n v="4"/>
    <n v="2"/>
    <n v="2"/>
    <d v="2022-05-27T15:54:05"/>
  </r>
  <r>
    <n v="1351424"/>
    <x v="1"/>
    <x v="1"/>
    <x v="0"/>
    <x v="2"/>
    <x v="0"/>
    <x v="2"/>
    <x v="8"/>
    <x v="41"/>
    <x v="109"/>
    <s v=""/>
    <n v="139267051"/>
    <s v="26 Flinders Street"/>
    <x v="43"/>
    <s v="NT"/>
    <s v="0832"/>
    <n v="889422283"/>
    <x v="3"/>
    <n v="4"/>
    <n v="2"/>
    <n v="4"/>
    <d v="2022-05-27T15:54:05"/>
  </r>
  <r>
    <n v="1351425"/>
    <x v="1"/>
    <x v="1"/>
    <x v="0"/>
    <x v="2"/>
    <x v="0"/>
    <x v="2"/>
    <x v="7"/>
    <x v="8"/>
    <x v="10"/>
    <s v="Openn Negotiation "/>
    <n v="139266299"/>
    <s v="11 Bloodwood Street"/>
    <x v="26"/>
    <s v="NT"/>
    <s v="0832"/>
    <n v="889433000"/>
    <x v="0"/>
    <n v="4"/>
    <n v="2"/>
    <n v="2"/>
    <d v="2022-05-27T15:54:05"/>
  </r>
  <r>
    <n v="1351426"/>
    <x v="1"/>
    <x v="1"/>
    <x v="0"/>
    <x v="2"/>
    <x v="152"/>
    <x v="172"/>
    <x v="7"/>
    <x v="9"/>
    <x v="18"/>
    <s v="Current Bid $500,000 "/>
    <n v="139264571"/>
    <s v="25 La Pira Circuit"/>
    <x v="27"/>
    <s v="NT"/>
    <s v="0832"/>
    <n v="889433000"/>
    <x v="0"/>
    <n v="4"/>
    <n v="2"/>
    <n v="2"/>
    <d v="2022-05-27T15:54:05"/>
  </r>
  <r>
    <n v="1351427"/>
    <x v="1"/>
    <x v="1"/>
    <x v="0"/>
    <x v="2"/>
    <x v="153"/>
    <x v="173"/>
    <x v="7"/>
    <x v="10"/>
    <x v="104"/>
    <s v="PRICE GUIDE $480,000 "/>
    <n v="139264147"/>
    <s v="1 Camelion Court"/>
    <x v="30"/>
    <s v="NT"/>
    <s v="0830"/>
    <n v="889460500"/>
    <x v="0"/>
    <n v="3"/>
    <n v="2"/>
    <n v="2"/>
    <d v="2022-05-27T15:54:05"/>
  </r>
  <r>
    <n v="1351428"/>
    <x v="1"/>
    <x v="1"/>
    <x v="0"/>
    <x v="2"/>
    <x v="154"/>
    <x v="174"/>
    <x v="7"/>
    <x v="68"/>
    <x v="87"/>
    <s v=""/>
    <n v="139262619"/>
    <s v="60 McInnis Circuit"/>
    <x v="10"/>
    <s v="NT"/>
    <s v="0830"/>
    <n v="418895345"/>
    <x v="0"/>
    <n v="4"/>
    <n v="1"/>
    <n v="6"/>
    <d v="2022-05-27T15:54:05"/>
  </r>
  <r>
    <n v="1351429"/>
    <x v="1"/>
    <x v="1"/>
    <x v="0"/>
    <x v="2"/>
    <x v="0"/>
    <x v="2"/>
    <x v="7"/>
    <x v="9"/>
    <x v="21"/>
    <s v=""/>
    <n v="139262079"/>
    <s v="21 Charles Street"/>
    <x v="2"/>
    <s v="NT"/>
    <s v="0820"/>
    <n v="889433000"/>
    <x v="0"/>
    <n v="4"/>
    <n v="2"/>
    <n v="2"/>
    <d v="2022-05-27T15:54:05"/>
  </r>
  <r>
    <n v="1351430"/>
    <x v="1"/>
    <x v="1"/>
    <x v="0"/>
    <x v="2"/>
    <x v="155"/>
    <x v="175"/>
    <x v="7"/>
    <x v="21"/>
    <x v="86"/>
    <s v="Price Guide: $520,000 - $550,000 "/>
    <n v="139261963"/>
    <s v="7 Greer Court"/>
    <x v="10"/>
    <s v="NT"/>
    <s v="0830"/>
    <n v="889418941"/>
    <x v="0"/>
    <n v="4"/>
    <n v="2"/>
    <n v="4"/>
    <d v="2022-05-27T15:54:05"/>
  </r>
  <r>
    <n v="1351431"/>
    <x v="1"/>
    <x v="1"/>
    <x v="1"/>
    <x v="2"/>
    <x v="0"/>
    <x v="2"/>
    <x v="7"/>
    <x v="9"/>
    <x v="164"/>
    <s v="Offers Over $620,000 "/>
    <n v="139259919"/>
    <s v="15/148 Smith Street"/>
    <x v="39"/>
    <s v="NT"/>
    <s v="0820"/>
    <n v="889433000"/>
    <x v="0"/>
    <n v="3"/>
    <n v="2"/>
    <n v="2"/>
    <d v="2022-05-27T15:54:05"/>
  </r>
  <r>
    <n v="1351432"/>
    <x v="1"/>
    <x v="1"/>
    <x v="0"/>
    <x v="93"/>
    <x v="68"/>
    <x v="88"/>
    <x v="8"/>
    <x v="48"/>
    <x v="10"/>
    <s v="UNDER OFFER "/>
    <n v="139259135"/>
    <s v="44 Woodroffe Avenue"/>
    <x v="9"/>
    <s v="NT"/>
    <s v="0830"/>
    <n v="889315000"/>
    <x v="0"/>
    <n v="3"/>
    <n v="1"/>
    <n v="4"/>
    <d v="2022-05-27T15:54:05"/>
  </r>
  <r>
    <n v="1351433"/>
    <x v="1"/>
    <x v="1"/>
    <x v="2"/>
    <x v="2"/>
    <x v="156"/>
    <x v="176"/>
    <x v="8"/>
    <x v="10"/>
    <x v="10"/>
    <s v="UNDER CONTRACT "/>
    <n v="139258683"/>
    <s v="13/1 Michie Court"/>
    <x v="36"/>
    <s v="NT"/>
    <s v="0820"/>
    <n v="889460500"/>
    <x v="0"/>
    <n v="3"/>
    <n v="2"/>
    <n v="2"/>
    <d v="2022-05-27T15:54:05"/>
  </r>
  <r>
    <n v="1351434"/>
    <x v="1"/>
    <x v="1"/>
    <x v="0"/>
    <x v="2"/>
    <x v="0"/>
    <x v="2"/>
    <x v="8"/>
    <x v="9"/>
    <x v="10"/>
    <s v="UNDER CONTRACT "/>
    <n v="139258399"/>
    <s v="214 Farrar Boulevard"/>
    <x v="43"/>
    <s v="NT"/>
    <s v="0832"/>
    <n v="889433000"/>
    <x v="0"/>
    <n v="5"/>
    <n v="2"/>
    <n v="4"/>
    <d v="2022-05-27T15:54:05"/>
  </r>
  <r>
    <n v="1351435"/>
    <x v="1"/>
    <x v="1"/>
    <x v="6"/>
    <x v="2"/>
    <x v="0"/>
    <x v="2"/>
    <x v="8"/>
    <x v="9"/>
    <x v="10"/>
    <s v="UNDER CONTRACT "/>
    <n v="139255579"/>
    <s v="1/144 Casuarina Drive"/>
    <x v="7"/>
    <s v="NT"/>
    <s v="0810"/>
    <n v="889433000"/>
    <x v="0"/>
    <n v="2"/>
    <n v="1"/>
    <n v="1"/>
    <d v="2022-05-27T15:54:05"/>
  </r>
  <r>
    <n v="1351436"/>
    <x v="1"/>
    <x v="1"/>
    <x v="0"/>
    <x v="2"/>
    <x v="0"/>
    <x v="2"/>
    <x v="8"/>
    <x v="49"/>
    <x v="10"/>
    <s v="PROPERTY PREVIEW "/>
    <n v="139255079"/>
    <s v="4 Shortrede Court"/>
    <x v="9"/>
    <s v="NT"/>
    <s v="0830"/>
    <n v="739998324"/>
    <x v="0"/>
    <n v="3"/>
    <n v="1"/>
    <n v="2"/>
    <d v="2022-05-27T15:54:05"/>
  </r>
  <r>
    <n v="1351437"/>
    <x v="1"/>
    <x v="1"/>
    <x v="0"/>
    <x v="94"/>
    <x v="157"/>
    <x v="177"/>
    <x v="8"/>
    <x v="48"/>
    <x v="10"/>
    <s v="UNDER CONTRACT "/>
    <n v="139254759"/>
    <s v="86 Sundew Circuit"/>
    <x v="26"/>
    <s v="NT"/>
    <s v="0832"/>
    <n v="889315000"/>
    <x v="0"/>
    <n v="3"/>
    <n v="2"/>
    <n v="2"/>
    <d v="2022-05-27T15:54:05"/>
  </r>
  <r>
    <n v="1351438"/>
    <x v="1"/>
    <x v="1"/>
    <x v="9"/>
    <x v="2"/>
    <x v="158"/>
    <x v="2"/>
    <x v="7"/>
    <x v="69"/>
    <x v="10"/>
    <s v="Expressions of Interest "/>
    <n v="139253139"/>
    <s v="5 Crowson Close"/>
    <x v="4"/>
    <s v="NT"/>
    <s v="0830"/>
    <n v="889327777"/>
    <x v="3"/>
    <n v="0"/>
    <n v="1"/>
    <n v="0"/>
    <d v="2022-05-27T15:54:05"/>
  </r>
  <r>
    <n v="1351439"/>
    <x v="1"/>
    <x v="1"/>
    <x v="0"/>
    <x v="28"/>
    <x v="159"/>
    <x v="178"/>
    <x v="7"/>
    <x v="70"/>
    <x v="72"/>
    <s v=""/>
    <n v="139251103"/>
    <s v="6 Everest Court"/>
    <x v="9"/>
    <s v="NT"/>
    <s v="0830"/>
    <n v="889312005"/>
    <x v="1"/>
    <n v="5"/>
    <n v="2"/>
    <n v="2"/>
    <d v="2022-05-27T15:54:05"/>
  </r>
  <r>
    <n v="1351440"/>
    <x v="1"/>
    <x v="1"/>
    <x v="0"/>
    <x v="2"/>
    <x v="160"/>
    <x v="179"/>
    <x v="7"/>
    <x v="22"/>
    <x v="165"/>
    <s v=""/>
    <n v="139249015"/>
    <s v="23 Cullen Bay Crescent"/>
    <x v="39"/>
    <s v="NT"/>
    <s v="0820"/>
    <n v="889240900"/>
    <x v="0"/>
    <n v="4"/>
    <n v="3"/>
    <n v="4"/>
    <d v="2022-05-27T15:54:05"/>
  </r>
  <r>
    <n v="1351441"/>
    <x v="1"/>
    <x v="1"/>
    <x v="0"/>
    <x v="2"/>
    <x v="161"/>
    <x v="180"/>
    <x v="8"/>
    <x v="9"/>
    <x v="10"/>
    <s v="UNDER CONTRACT "/>
    <n v="139247999"/>
    <s v="2 Coucal Court"/>
    <x v="1"/>
    <s v="NT"/>
    <s v="0812"/>
    <n v="889433000"/>
    <x v="0"/>
    <n v="4"/>
    <n v="2"/>
    <n v="2"/>
    <d v="2022-05-27T15:54:05"/>
  </r>
  <r>
    <n v="1351442"/>
    <x v="1"/>
    <x v="1"/>
    <x v="2"/>
    <x v="2"/>
    <x v="0"/>
    <x v="2"/>
    <x v="7"/>
    <x v="49"/>
    <x v="166"/>
    <s v=""/>
    <n v="139246879"/>
    <s v="5/56 Kalymnos Drive"/>
    <x v="17"/>
    <s v="NT"/>
    <s v="0812"/>
    <n v="739998324"/>
    <x v="0"/>
    <n v="2"/>
    <n v="1"/>
    <n v="1"/>
    <d v="2022-05-27T15:54:05"/>
  </r>
  <r>
    <n v="1351443"/>
    <x v="1"/>
    <x v="1"/>
    <x v="0"/>
    <x v="2"/>
    <x v="0"/>
    <x v="2"/>
    <x v="7"/>
    <x v="28"/>
    <x v="10"/>
    <s v="Auction Action "/>
    <n v="139246323"/>
    <s v="50 Crosby St"/>
    <x v="26"/>
    <s v="NT"/>
    <s v="0832"/>
    <n v="889419959"/>
    <x v="0"/>
    <n v="3"/>
    <n v="2"/>
    <n v="4"/>
    <d v="2022-05-27T15:54:05"/>
  </r>
  <r>
    <n v="1351444"/>
    <x v="1"/>
    <x v="1"/>
    <x v="0"/>
    <x v="95"/>
    <x v="110"/>
    <x v="131"/>
    <x v="7"/>
    <x v="30"/>
    <x v="28"/>
    <s v=""/>
    <n v="139245739"/>
    <s v="3 Rigel Court"/>
    <x v="9"/>
    <s v="NT"/>
    <s v="0830"/>
    <n v="417718149"/>
    <x v="0"/>
    <n v="3"/>
    <n v="1"/>
    <n v="2"/>
    <d v="2022-05-27T15:54:05"/>
  </r>
  <r>
    <n v="1351445"/>
    <x v="1"/>
    <x v="1"/>
    <x v="2"/>
    <x v="2"/>
    <x v="0"/>
    <x v="2"/>
    <x v="7"/>
    <x v="21"/>
    <x v="37"/>
    <s v="Offers Over $399,000 "/>
    <n v="139242627"/>
    <s v="397/12 Salonika Street"/>
    <x v="22"/>
    <s v="NT"/>
    <s v="0820"/>
    <n v="889418941"/>
    <x v="0"/>
    <n v="1"/>
    <n v="1"/>
    <n v="1"/>
    <d v="2022-05-27T15:54:05"/>
  </r>
  <r>
    <n v="1351446"/>
    <x v="1"/>
    <x v="1"/>
    <x v="0"/>
    <x v="2"/>
    <x v="162"/>
    <x v="181"/>
    <x v="7"/>
    <x v="21"/>
    <x v="86"/>
    <s v=""/>
    <n v="139241971"/>
    <s v="16 Callie Court"/>
    <x v="27"/>
    <s v="NT"/>
    <s v="0832"/>
    <n v="889418941"/>
    <x v="0"/>
    <n v="3"/>
    <n v="2"/>
    <n v="2"/>
    <d v="2022-05-27T15:54:05"/>
  </r>
  <r>
    <n v="1351447"/>
    <x v="1"/>
    <x v="1"/>
    <x v="2"/>
    <x v="96"/>
    <x v="0"/>
    <x v="182"/>
    <x v="7"/>
    <x v="21"/>
    <x v="10"/>
    <s v="Offers over 295,000 "/>
    <n v="139241767"/>
    <s v="7/19 Francis Street"/>
    <x v="38"/>
    <s v="NT"/>
    <s v="0810"/>
    <n v="889418941"/>
    <x v="0"/>
    <n v="2"/>
    <n v="1"/>
    <n v="2"/>
    <d v="2022-05-27T15:54:05"/>
  </r>
  <r>
    <n v="1351448"/>
    <x v="1"/>
    <x v="1"/>
    <x v="0"/>
    <x v="2"/>
    <x v="163"/>
    <x v="183"/>
    <x v="7"/>
    <x v="24"/>
    <x v="6"/>
    <s v="Offers over $820,000 "/>
    <n v="139240359"/>
    <s v="25 Henry Street"/>
    <x v="2"/>
    <s v="NT"/>
    <s v="0820"/>
    <n v="889428942"/>
    <x v="0"/>
    <n v="4"/>
    <n v="2"/>
    <n v="4"/>
    <d v="2022-05-27T15:54:05"/>
  </r>
  <r>
    <n v="1351449"/>
    <x v="1"/>
    <x v="1"/>
    <x v="8"/>
    <x v="2"/>
    <x v="164"/>
    <x v="184"/>
    <x v="7"/>
    <x v="24"/>
    <x v="83"/>
    <s v="Offers over $460,000 "/>
    <n v="139240011"/>
    <s v="2/10 Davis Court"/>
    <x v="27"/>
    <s v="NT"/>
    <s v="0832"/>
    <n v="889428942"/>
    <x v="0"/>
    <n v="3"/>
    <n v="2"/>
    <n v="4"/>
    <d v="2022-05-27T15:54:05"/>
  </r>
  <r>
    <n v="1351450"/>
    <x v="1"/>
    <x v="1"/>
    <x v="0"/>
    <x v="2"/>
    <x v="0"/>
    <x v="2"/>
    <x v="7"/>
    <x v="9"/>
    <x v="87"/>
    <s v=""/>
    <n v="139239155"/>
    <s v="15 Kintore Place"/>
    <x v="20"/>
    <s v="NT"/>
    <s v="0832"/>
    <n v="889433000"/>
    <x v="0"/>
    <n v="3"/>
    <n v="2"/>
    <n v="1"/>
    <d v="2022-05-27T15:54:05"/>
  </r>
  <r>
    <n v="1351451"/>
    <x v="1"/>
    <x v="1"/>
    <x v="2"/>
    <x v="2"/>
    <x v="165"/>
    <x v="185"/>
    <x v="7"/>
    <x v="35"/>
    <x v="167"/>
    <s v=""/>
    <n v="139238999"/>
    <s v="16/57 Aralia Street"/>
    <x v="7"/>
    <s v="NT"/>
    <s v="0810"/>
    <n v="1300299377"/>
    <x v="3"/>
    <n v="1"/>
    <n v="1"/>
    <n v="1"/>
    <d v="2022-05-27T15:54:05"/>
  </r>
  <r>
    <n v="1351452"/>
    <x v="1"/>
    <x v="1"/>
    <x v="0"/>
    <x v="97"/>
    <x v="166"/>
    <x v="186"/>
    <x v="8"/>
    <x v="14"/>
    <x v="112"/>
    <s v=""/>
    <n v="139238631"/>
    <s v="59 Phoenix Circuit"/>
    <x v="4"/>
    <s v="NT"/>
    <s v="0830"/>
    <n v="889328858"/>
    <x v="0"/>
    <n v="3"/>
    <n v="2"/>
    <n v="4"/>
    <d v="2022-05-27T15:54:05"/>
  </r>
  <r>
    <n v="1351453"/>
    <x v="1"/>
    <x v="1"/>
    <x v="2"/>
    <x v="2"/>
    <x v="167"/>
    <x v="187"/>
    <x v="7"/>
    <x v="13"/>
    <x v="95"/>
    <s v=""/>
    <n v="139237099"/>
    <s v="4/16 Hakea Street"/>
    <x v="7"/>
    <s v="NT"/>
    <s v="0810"/>
    <n v="889855678"/>
    <x v="0"/>
    <n v="2"/>
    <n v="1"/>
    <n v="1"/>
    <d v="2022-05-27T15:54:05"/>
  </r>
  <r>
    <n v="1351454"/>
    <x v="1"/>
    <x v="1"/>
    <x v="0"/>
    <x v="2"/>
    <x v="168"/>
    <x v="188"/>
    <x v="8"/>
    <x v="14"/>
    <x v="82"/>
    <s v=""/>
    <n v="139236027"/>
    <s v="18 Tanami Court"/>
    <x v="27"/>
    <s v="NT"/>
    <s v="0832"/>
    <n v="889328858"/>
    <x v="0"/>
    <n v="4"/>
    <n v="2"/>
    <n v="3"/>
    <d v="2022-05-27T15:54:05"/>
  </r>
  <r>
    <n v="1351455"/>
    <x v="1"/>
    <x v="1"/>
    <x v="1"/>
    <x v="8"/>
    <x v="0"/>
    <x v="9"/>
    <x v="7"/>
    <x v="5"/>
    <x v="168"/>
    <s v=""/>
    <n v="139234963"/>
    <s v="91/16 Hudson Fysh"/>
    <x v="22"/>
    <s v="NT"/>
    <s v="0820"/>
    <n v="404877261"/>
    <x v="0"/>
    <n v="2"/>
    <n v="1"/>
    <n v="1"/>
    <d v="2022-05-27T15:54:05"/>
  </r>
  <r>
    <n v="1351456"/>
    <x v="1"/>
    <x v="1"/>
    <x v="0"/>
    <x v="2"/>
    <x v="0"/>
    <x v="2"/>
    <x v="7"/>
    <x v="3"/>
    <x v="23"/>
    <s v="Offers Over $485,000 "/>
    <n v="139233515"/>
    <s v="1109/102 Esplanade"/>
    <x v="0"/>
    <s v="NT"/>
    <s v="0800"/>
    <n v="889822403"/>
    <x v="0"/>
    <n v="2"/>
    <n v="2"/>
    <n v="2"/>
    <d v="2022-05-27T15:54:05"/>
  </r>
  <r>
    <n v="1351457"/>
    <x v="1"/>
    <x v="1"/>
    <x v="0"/>
    <x v="98"/>
    <x v="169"/>
    <x v="189"/>
    <x v="7"/>
    <x v="35"/>
    <x v="92"/>
    <s v=""/>
    <n v="139233247"/>
    <s v="7 Mahony Circuit"/>
    <x v="10"/>
    <s v="NT"/>
    <s v="0830"/>
    <n v="1300299377"/>
    <x v="3"/>
    <n v="3"/>
    <n v="1"/>
    <n v="1"/>
    <d v="2022-05-27T15:54:05"/>
  </r>
  <r>
    <n v="1351458"/>
    <x v="1"/>
    <x v="1"/>
    <x v="0"/>
    <x v="99"/>
    <x v="170"/>
    <x v="190"/>
    <x v="8"/>
    <x v="3"/>
    <x v="10"/>
    <s v="JUST LIKE THAT: UNDER CONTRACT PRIOR TO AUCTION "/>
    <n v="139233211"/>
    <s v="13 Martina Street"/>
    <x v="15"/>
    <s v="NT"/>
    <s v="0810"/>
    <n v="889822403"/>
    <x v="0"/>
    <n v="4"/>
    <n v="1"/>
    <n v="2"/>
    <d v="2022-05-27T15:54:05"/>
  </r>
  <r>
    <n v="1351459"/>
    <x v="1"/>
    <x v="1"/>
    <x v="2"/>
    <x v="14"/>
    <x v="0"/>
    <x v="16"/>
    <x v="7"/>
    <x v="7"/>
    <x v="24"/>
    <s v=""/>
    <n v="131091530"/>
    <s v="Unit 55/79 Mitchell Street"/>
    <x v="0"/>
    <s v="NT"/>
    <s v="0800"/>
    <n v="889815000"/>
    <x v="0"/>
    <n v="1"/>
    <n v="1"/>
    <n v="1"/>
    <d v="2022-05-27T15:54:05"/>
  </r>
  <r>
    <n v="1351460"/>
    <x v="1"/>
    <x v="1"/>
    <x v="0"/>
    <x v="100"/>
    <x v="103"/>
    <x v="124"/>
    <x v="8"/>
    <x v="59"/>
    <x v="157"/>
    <s v=""/>
    <n v="139223083"/>
    <s v="12 Deane Crescent"/>
    <x v="27"/>
    <s v="NT"/>
    <s v="0832"/>
    <n v="417272077"/>
    <x v="0"/>
    <n v="4"/>
    <n v="2"/>
    <n v="4"/>
    <d v="2022-05-27T15:54:05"/>
  </r>
  <r>
    <n v="1351461"/>
    <x v="1"/>
    <x v="1"/>
    <x v="9"/>
    <x v="101"/>
    <x v="171"/>
    <x v="191"/>
    <x v="8"/>
    <x v="46"/>
    <x v="161"/>
    <s v=""/>
    <n v="700197387"/>
    <s v="15 Sittella Road"/>
    <x v="40"/>
    <s v="NT"/>
    <s v="0835"/>
    <n v="1300609392"/>
    <x v="3"/>
    <n v="3"/>
    <n v="2"/>
    <n v="8"/>
    <d v="2022-05-27T15:54:05"/>
  </r>
  <r>
    <n v="1351462"/>
    <x v="1"/>
    <x v="1"/>
    <x v="0"/>
    <x v="2"/>
    <x v="172"/>
    <x v="192"/>
    <x v="8"/>
    <x v="71"/>
    <x v="169"/>
    <s v="OFFERS OVER $760,000 "/>
    <n v="139222055"/>
    <s v="8 Thorne street"/>
    <x v="13"/>
    <s v="NT"/>
    <s v="0810"/>
    <s v="08 8985 19 28"/>
    <x v="0"/>
    <n v="4"/>
    <n v="2"/>
    <n v="2"/>
    <d v="2022-05-27T15:54:05"/>
  </r>
  <r>
    <n v="1351463"/>
    <x v="1"/>
    <x v="1"/>
    <x v="0"/>
    <x v="2"/>
    <x v="0"/>
    <x v="2"/>
    <x v="7"/>
    <x v="39"/>
    <x v="58"/>
    <s v=""/>
    <n v="139221531"/>
    <s v="356/12 Salonika Street"/>
    <x v="22"/>
    <s v="NT"/>
    <s v="0820"/>
    <n v="889828282"/>
    <x v="0"/>
    <n v="2"/>
    <n v="2"/>
    <n v="1"/>
    <d v="2022-05-27T15:54:05"/>
  </r>
  <r>
    <n v="1351464"/>
    <x v="1"/>
    <x v="1"/>
    <x v="0"/>
    <x v="2"/>
    <x v="0"/>
    <x v="2"/>
    <x v="7"/>
    <x v="39"/>
    <x v="96"/>
    <s v=""/>
    <n v="139221507"/>
    <s v="14 Haydon Street"/>
    <x v="27"/>
    <s v="NT"/>
    <s v="0832"/>
    <n v="889828282"/>
    <x v="0"/>
    <n v="4"/>
    <n v="2"/>
    <n v="2"/>
    <d v="2022-05-27T15:54:05"/>
  </r>
  <r>
    <n v="1351465"/>
    <x v="1"/>
    <x v="1"/>
    <x v="0"/>
    <x v="2"/>
    <x v="173"/>
    <x v="193"/>
    <x v="7"/>
    <x v="40"/>
    <x v="155"/>
    <s v=""/>
    <n v="139219791"/>
    <s v="3 Termansen Street"/>
    <x v="49"/>
    <s v="NT"/>
    <s v="0810"/>
    <n v="1300114970"/>
    <x v="3"/>
    <n v="3"/>
    <n v="1"/>
    <n v="4"/>
    <d v="2022-05-27T15:54:05"/>
  </r>
  <r>
    <n v="1351466"/>
    <x v="1"/>
    <x v="1"/>
    <x v="0"/>
    <x v="2"/>
    <x v="174"/>
    <x v="194"/>
    <x v="8"/>
    <x v="9"/>
    <x v="10"/>
    <s v="UNDER CONTRACT "/>
    <n v="139217339"/>
    <s v="14 Orchard Road"/>
    <x v="18"/>
    <s v="NT"/>
    <s v="0810"/>
    <n v="889433000"/>
    <x v="0"/>
    <n v="6"/>
    <n v="2"/>
    <n v="6"/>
    <d v="2022-05-27T15:54:05"/>
  </r>
  <r>
    <n v="1351467"/>
    <x v="1"/>
    <x v="1"/>
    <x v="2"/>
    <x v="102"/>
    <x v="0"/>
    <x v="195"/>
    <x v="7"/>
    <x v="22"/>
    <x v="100"/>
    <s v=""/>
    <n v="139217143"/>
    <s v="8/8 Duke Street"/>
    <x v="2"/>
    <s v="NT"/>
    <s v="0820"/>
    <n v="889240900"/>
    <x v="0"/>
    <n v="3"/>
    <n v="2"/>
    <n v="2"/>
    <d v="2022-05-27T15:54:05"/>
  </r>
  <r>
    <n v="1351468"/>
    <x v="1"/>
    <x v="1"/>
    <x v="0"/>
    <x v="2"/>
    <x v="175"/>
    <x v="196"/>
    <x v="8"/>
    <x v="22"/>
    <x v="10"/>
    <s v="Openn Negotiation "/>
    <n v="139217011"/>
    <s v="14 Kilian Crescent"/>
    <x v="19"/>
    <s v="NT"/>
    <s v="0810"/>
    <n v="889240900"/>
    <x v="0"/>
    <n v="3"/>
    <n v="2"/>
    <n v="2"/>
    <d v="2022-05-27T15:54:05"/>
  </r>
  <r>
    <n v="1351469"/>
    <x v="1"/>
    <x v="1"/>
    <x v="2"/>
    <x v="2"/>
    <x v="0"/>
    <x v="2"/>
    <x v="7"/>
    <x v="13"/>
    <x v="103"/>
    <s v=""/>
    <n v="139216431"/>
    <s v="5/9 Donaldson Court"/>
    <x v="17"/>
    <s v="NT"/>
    <s v="0812"/>
    <n v="889855678"/>
    <x v="0"/>
    <n v="2"/>
    <n v="1"/>
    <n v="1"/>
    <d v="2022-05-27T15:54:05"/>
  </r>
  <r>
    <n v="1351470"/>
    <x v="1"/>
    <x v="1"/>
    <x v="2"/>
    <x v="61"/>
    <x v="0"/>
    <x v="46"/>
    <x v="7"/>
    <x v="52"/>
    <x v="103"/>
    <s v="Offers Over $300,000 "/>
    <n v="139214835"/>
    <s v="11/75 Aralia Street"/>
    <x v="8"/>
    <s v="NT"/>
    <s v="0810"/>
    <n v="387813888"/>
    <x v="3"/>
    <n v="2"/>
    <n v="2"/>
    <n v="1"/>
    <d v="2022-05-27T15:54:05"/>
  </r>
  <r>
    <n v="1351471"/>
    <x v="1"/>
    <x v="1"/>
    <x v="2"/>
    <x v="103"/>
    <x v="0"/>
    <x v="197"/>
    <x v="7"/>
    <x v="21"/>
    <x v="167"/>
    <s v="Offers over $220,000 "/>
    <n v="139212311"/>
    <s v="21/42-46 Calytrix Road"/>
    <x v="17"/>
    <s v="NT"/>
    <s v="0812"/>
    <n v="889418941"/>
    <x v="0"/>
    <n v="2"/>
    <n v="1"/>
    <n v="1"/>
    <d v="2022-05-27T15:54:05"/>
  </r>
  <r>
    <n v="1351472"/>
    <x v="1"/>
    <x v="1"/>
    <x v="9"/>
    <x v="2"/>
    <x v="0"/>
    <x v="2"/>
    <x v="7"/>
    <x v="49"/>
    <x v="10"/>
    <s v="PROPERTY PREVIEW "/>
    <n v="139209443"/>
    <s v="7/4 Grassland Crescent"/>
    <x v="1"/>
    <s v="NT"/>
    <s v="0812"/>
    <n v="739998324"/>
    <x v="0"/>
    <n v="2"/>
    <n v="1"/>
    <n v="1"/>
    <d v="2022-05-27T15:54:05"/>
  </r>
  <r>
    <n v="1351473"/>
    <x v="1"/>
    <x v="1"/>
    <x v="0"/>
    <x v="83"/>
    <x v="176"/>
    <x v="198"/>
    <x v="7"/>
    <x v="48"/>
    <x v="112"/>
    <s v=""/>
    <n v="139208727"/>
    <s v="21 Nathan Court"/>
    <x v="20"/>
    <s v="NT"/>
    <s v="0832"/>
    <n v="889315000"/>
    <x v="0"/>
    <n v="3"/>
    <n v="2"/>
    <n v="2"/>
    <d v="2022-05-27T15:54:05"/>
  </r>
  <r>
    <n v="1351474"/>
    <x v="1"/>
    <x v="1"/>
    <x v="0"/>
    <x v="104"/>
    <x v="177"/>
    <x v="199"/>
    <x v="7"/>
    <x v="30"/>
    <x v="170"/>
    <s v="Offers over $799,000 "/>
    <n v="139206727"/>
    <s v="160 Lind Road"/>
    <x v="43"/>
    <s v="NT"/>
    <s v="0832"/>
    <n v="417718149"/>
    <x v="0"/>
    <n v="4"/>
    <n v="2"/>
    <n v="10"/>
    <d v="2022-05-27T15:54:05"/>
  </r>
  <r>
    <n v="1351475"/>
    <x v="1"/>
    <x v="1"/>
    <x v="0"/>
    <x v="2"/>
    <x v="178"/>
    <x v="200"/>
    <x v="8"/>
    <x v="19"/>
    <x v="104"/>
    <s v=""/>
    <n v="139206483"/>
    <s v="34 Kestrel Circuit"/>
    <x v="37"/>
    <s v="NT"/>
    <s v="0812"/>
    <n v="889459372"/>
    <x v="0"/>
    <n v="3"/>
    <n v="1"/>
    <n v="2"/>
    <d v="2022-05-27T15:54:05"/>
  </r>
  <r>
    <n v="1351476"/>
    <x v="1"/>
    <x v="1"/>
    <x v="1"/>
    <x v="2"/>
    <x v="0"/>
    <x v="2"/>
    <x v="7"/>
    <x v="19"/>
    <x v="25"/>
    <s v=""/>
    <n v="139203271"/>
    <s v="1006/102 Esplanade"/>
    <x v="0"/>
    <s v="NT"/>
    <s v="0800"/>
    <n v="889459372"/>
    <x v="0"/>
    <n v="2"/>
    <n v="2"/>
    <n v="2"/>
    <d v="2022-05-27T15:54:05"/>
  </r>
  <r>
    <n v="1351477"/>
    <x v="1"/>
    <x v="1"/>
    <x v="1"/>
    <x v="15"/>
    <x v="0"/>
    <x v="17"/>
    <x v="7"/>
    <x v="11"/>
    <x v="26"/>
    <s v="Offers over $299,000 "/>
    <n v="139202891"/>
    <s v="18/110 Esplanade"/>
    <x v="0"/>
    <s v="NT"/>
    <s v="0800"/>
    <n v="889822500"/>
    <x v="0"/>
    <n v="1"/>
    <n v="1"/>
    <n v="1"/>
    <d v="2022-05-27T15:54:05"/>
  </r>
  <r>
    <n v="1351478"/>
    <x v="1"/>
    <x v="1"/>
    <x v="0"/>
    <x v="2"/>
    <x v="179"/>
    <x v="201"/>
    <x v="8"/>
    <x v="35"/>
    <x v="39"/>
    <s v=""/>
    <n v="139202579"/>
    <s v="8 Juma Place"/>
    <x v="27"/>
    <s v="NT"/>
    <s v="0832"/>
    <n v="1300299377"/>
    <x v="1"/>
    <n v="5"/>
    <n v="2"/>
    <n v="2"/>
    <d v="2022-05-27T15:54:05"/>
  </r>
  <r>
    <n v="1351479"/>
    <x v="1"/>
    <x v="1"/>
    <x v="4"/>
    <x v="2"/>
    <x v="180"/>
    <x v="202"/>
    <x v="7"/>
    <x v="48"/>
    <x v="88"/>
    <s v="PRICE GUIDE $525,000 "/>
    <n v="203306535"/>
    <s v="620 Strangways Road"/>
    <x v="11"/>
    <s v="NT"/>
    <s v="0836"/>
    <n v="889315000"/>
    <x v="0"/>
    <m/>
    <m/>
    <m/>
    <d v="2022-05-27T15:54:05"/>
  </r>
  <r>
    <n v="1351480"/>
    <x v="1"/>
    <x v="1"/>
    <x v="0"/>
    <x v="10"/>
    <x v="55"/>
    <x v="75"/>
    <x v="7"/>
    <x v="28"/>
    <x v="67"/>
    <s v=""/>
    <n v="139202223"/>
    <s v="38 Zenith Crt"/>
    <x v="9"/>
    <s v="NT"/>
    <s v="0830"/>
    <n v="889419959"/>
    <x v="0"/>
    <n v="3"/>
    <n v="1"/>
    <n v="1"/>
    <d v="2022-05-27T15:54:05"/>
  </r>
  <r>
    <n v="1351481"/>
    <x v="1"/>
    <x v="1"/>
    <x v="1"/>
    <x v="2"/>
    <x v="7"/>
    <x v="2"/>
    <x v="7"/>
    <x v="20"/>
    <x v="27"/>
    <s v=""/>
    <n v="139201043"/>
    <s v="122.21 Cavenagh St"/>
    <x v="0"/>
    <s v="NT"/>
    <s v="0800"/>
    <n v="889831800"/>
    <x v="0"/>
    <n v="3"/>
    <n v="1"/>
    <n v="1"/>
    <d v="2022-05-27T15:54:05"/>
  </r>
  <r>
    <n v="1351482"/>
    <x v="1"/>
    <x v="1"/>
    <x v="0"/>
    <x v="2"/>
    <x v="0"/>
    <x v="2"/>
    <x v="7"/>
    <x v="28"/>
    <x v="10"/>
    <s v="Auction Action "/>
    <n v="139199523"/>
    <s v="13 Vashon St"/>
    <x v="1"/>
    <s v="NT"/>
    <s v="0812"/>
    <n v="889419959"/>
    <x v="0"/>
    <n v="3"/>
    <n v="2"/>
    <n v="2"/>
    <d v="2022-05-27T15:54:05"/>
  </r>
  <r>
    <n v="1351483"/>
    <x v="1"/>
    <x v="1"/>
    <x v="0"/>
    <x v="2"/>
    <x v="181"/>
    <x v="203"/>
    <x v="7"/>
    <x v="11"/>
    <x v="171"/>
    <s v=""/>
    <n v="139198427"/>
    <s v="23 Garner Street"/>
    <x v="50"/>
    <s v="NT"/>
    <s v="0828"/>
    <n v="889822500"/>
    <x v="0"/>
    <n v="3"/>
    <n v="2"/>
    <n v="2"/>
    <d v="2022-05-27T15:54:05"/>
  </r>
  <r>
    <n v="1351484"/>
    <x v="1"/>
    <x v="1"/>
    <x v="4"/>
    <x v="2"/>
    <x v="182"/>
    <x v="204"/>
    <x v="7"/>
    <x v="52"/>
    <x v="68"/>
    <s v="Accepting Offers Between $275,000 - $295,000 "/>
    <n v="203306071"/>
    <s v="53 Kakadu Parade"/>
    <x v="20"/>
    <s v="NT"/>
    <s v="0832"/>
    <n v="387813888"/>
    <x v="3"/>
    <m/>
    <m/>
    <m/>
    <d v="2022-05-27T15:54:05"/>
  </r>
  <r>
    <n v="1351485"/>
    <x v="1"/>
    <x v="1"/>
    <x v="2"/>
    <x v="2"/>
    <x v="0"/>
    <x v="2"/>
    <x v="7"/>
    <x v="21"/>
    <x v="10"/>
    <s v="UNDER CONTRACT "/>
    <n v="139196447"/>
    <s v="131/21 Cavenagh Street"/>
    <x v="0"/>
    <s v="NT"/>
    <s v="0800"/>
    <n v="889418941"/>
    <x v="0"/>
    <n v="1"/>
    <n v="1"/>
    <n v="1"/>
    <d v="2022-05-27T15:54:05"/>
  </r>
  <r>
    <n v="1351486"/>
    <x v="1"/>
    <x v="1"/>
    <x v="2"/>
    <x v="2"/>
    <x v="8"/>
    <x v="18"/>
    <x v="8"/>
    <x v="22"/>
    <x v="28"/>
    <s v=""/>
    <n v="139195495"/>
    <s v="11/12 Mclachlan Street"/>
    <x v="0"/>
    <s v="NT"/>
    <s v="0800"/>
    <n v="889240900"/>
    <x v="0"/>
    <n v="2"/>
    <n v="2"/>
    <n v="2"/>
    <d v="2022-05-27T15:54:05"/>
  </r>
  <r>
    <n v="1351487"/>
    <x v="1"/>
    <x v="1"/>
    <x v="0"/>
    <x v="105"/>
    <x v="183"/>
    <x v="205"/>
    <x v="7"/>
    <x v="40"/>
    <x v="23"/>
    <s v=""/>
    <n v="139194391"/>
    <s v="10 Conway Street"/>
    <x v="20"/>
    <s v="NT"/>
    <s v="0832"/>
    <n v="1300114970"/>
    <x v="3"/>
    <n v="3"/>
    <n v="2"/>
    <n v="2"/>
    <d v="2022-05-27T15:54:05"/>
  </r>
  <r>
    <n v="1351488"/>
    <x v="1"/>
    <x v="1"/>
    <x v="10"/>
    <x v="2"/>
    <x v="184"/>
    <x v="206"/>
    <x v="7"/>
    <x v="24"/>
    <x v="172"/>
    <s v="Offers over $675,000 "/>
    <n v="139194123"/>
    <s v="2/7 Damirrinda Street"/>
    <x v="3"/>
    <s v="NT"/>
    <s v="0810"/>
    <n v="889428942"/>
    <x v="0"/>
    <n v="3"/>
    <n v="2"/>
    <n v="2"/>
    <d v="2022-05-27T15:54:05"/>
  </r>
  <r>
    <n v="1351489"/>
    <x v="1"/>
    <x v="1"/>
    <x v="0"/>
    <x v="2"/>
    <x v="68"/>
    <x v="88"/>
    <x v="7"/>
    <x v="14"/>
    <x v="87"/>
    <s v=""/>
    <n v="139193603"/>
    <s v="32 Bagshaw Crescent"/>
    <x v="30"/>
    <s v="NT"/>
    <s v="0830"/>
    <n v="889328858"/>
    <x v="0"/>
    <n v="4"/>
    <n v="1"/>
    <n v="4"/>
    <d v="2022-05-27T15:54:05"/>
  </r>
  <r>
    <n v="1351490"/>
    <x v="1"/>
    <x v="1"/>
    <x v="6"/>
    <x v="2"/>
    <x v="185"/>
    <x v="207"/>
    <x v="7"/>
    <x v="72"/>
    <x v="98"/>
    <s v="offers over $1,250,000 "/>
    <n v="139189703"/>
    <s v="4/130 East Pt Rd"/>
    <x v="12"/>
    <s v="NT"/>
    <s v="0820"/>
    <n v="404222219"/>
    <x v="0"/>
    <n v="3"/>
    <n v="2"/>
    <n v="2"/>
    <d v="2022-05-27T15:54:05"/>
  </r>
  <r>
    <n v="1351491"/>
    <x v="1"/>
    <x v="1"/>
    <x v="0"/>
    <x v="2"/>
    <x v="186"/>
    <x v="208"/>
    <x v="7"/>
    <x v="40"/>
    <x v="114"/>
    <s v=""/>
    <n v="133161018"/>
    <s v="36 Jacksonia Circuit"/>
    <x v="7"/>
    <s v="NT"/>
    <s v="0810"/>
    <n v="1300114970"/>
    <x v="3"/>
    <n v="3"/>
    <n v="2"/>
    <n v="2"/>
    <d v="2022-05-27T15:54:05"/>
  </r>
  <r>
    <n v="1351492"/>
    <x v="1"/>
    <x v="1"/>
    <x v="0"/>
    <x v="2"/>
    <x v="187"/>
    <x v="209"/>
    <x v="8"/>
    <x v="50"/>
    <x v="60"/>
    <s v="Offers over $850,000 "/>
    <n v="139192751"/>
    <s v="36 Fanning Drive"/>
    <x v="36"/>
    <s v="NT"/>
    <s v="0820"/>
    <n v="889929980"/>
    <x v="0"/>
    <n v="3"/>
    <n v="2"/>
    <n v="2"/>
    <d v="2022-05-27T15:54:05"/>
  </r>
  <r>
    <n v="1351493"/>
    <x v="1"/>
    <x v="1"/>
    <x v="2"/>
    <x v="16"/>
    <x v="0"/>
    <x v="19"/>
    <x v="7"/>
    <x v="23"/>
    <x v="10"/>
    <s v="Contact Agent "/>
    <n v="139179627"/>
    <s v="702/29 Daly Street"/>
    <x v="0"/>
    <s v="NT"/>
    <s v="0800"/>
    <n v="889485607"/>
    <x v="0"/>
    <n v="2"/>
    <n v="2"/>
    <n v="2"/>
    <d v="2022-05-27T15:54:05"/>
  </r>
  <r>
    <n v="1351494"/>
    <x v="1"/>
    <x v="1"/>
    <x v="2"/>
    <x v="2"/>
    <x v="188"/>
    <x v="210"/>
    <x v="7"/>
    <x v="70"/>
    <x v="20"/>
    <s v=""/>
    <n v="139190299"/>
    <s v="62/6 Wright Crescent"/>
    <x v="30"/>
    <s v="NT"/>
    <s v="0830"/>
    <n v="889312005"/>
    <x v="3"/>
    <n v="2"/>
    <n v="1"/>
    <n v="2"/>
    <d v="2022-05-27T15:54:05"/>
  </r>
  <r>
    <n v="1351495"/>
    <x v="1"/>
    <x v="1"/>
    <x v="8"/>
    <x v="2"/>
    <x v="0"/>
    <x v="2"/>
    <x v="7"/>
    <x v="9"/>
    <x v="168"/>
    <s v=""/>
    <n v="139190219"/>
    <s v="1/9 Hickory Street"/>
    <x v="7"/>
    <s v="NT"/>
    <s v="0810"/>
    <n v="889433000"/>
    <x v="0"/>
    <n v="2"/>
    <n v="1"/>
    <n v="1"/>
    <d v="2022-05-27T15:54:05"/>
  </r>
  <r>
    <n v="1351496"/>
    <x v="1"/>
    <x v="1"/>
    <x v="0"/>
    <x v="2"/>
    <x v="80"/>
    <x v="99"/>
    <x v="8"/>
    <x v="10"/>
    <x v="10"/>
    <s v="UNDER OFFER "/>
    <n v="139190159"/>
    <s v="44 Freshwater Road"/>
    <x v="19"/>
    <s v="NT"/>
    <s v="0810"/>
    <n v="889460500"/>
    <x v="0"/>
    <n v="3"/>
    <n v="1"/>
    <n v="2"/>
    <d v="2022-05-27T15:54:05"/>
  </r>
  <r>
    <n v="1351497"/>
    <x v="1"/>
    <x v="1"/>
    <x v="2"/>
    <x v="2"/>
    <x v="189"/>
    <x v="6"/>
    <x v="7"/>
    <x v="10"/>
    <x v="10"/>
    <s v="FASTRAK "/>
    <n v="139189227"/>
    <s v="8/3 Eden Street"/>
    <x v="2"/>
    <s v="NT"/>
    <s v="0820"/>
    <n v="889460500"/>
    <x v="0"/>
    <n v="2"/>
    <n v="2"/>
    <n v="2"/>
    <d v="2022-05-27T15:54:05"/>
  </r>
  <r>
    <n v="1351498"/>
    <x v="1"/>
    <x v="1"/>
    <x v="2"/>
    <x v="2"/>
    <x v="12"/>
    <x v="211"/>
    <x v="7"/>
    <x v="10"/>
    <x v="10"/>
    <s v="FASTRAK "/>
    <n v="139189103"/>
    <s v="11/3 Eden Street"/>
    <x v="2"/>
    <s v="NT"/>
    <s v="0820"/>
    <n v="889460500"/>
    <x v="0"/>
    <n v="2"/>
    <n v="2"/>
    <n v="2"/>
    <d v="2022-05-27T15:54:05"/>
  </r>
  <r>
    <n v="1351499"/>
    <x v="1"/>
    <x v="1"/>
    <x v="6"/>
    <x v="2"/>
    <x v="0"/>
    <x v="2"/>
    <x v="8"/>
    <x v="9"/>
    <x v="10"/>
    <s v="UNDER CONTRACT "/>
    <n v="139187619"/>
    <s v="2/10 Musgrave Crescent"/>
    <x v="18"/>
    <s v="NT"/>
    <s v="0810"/>
    <n v="889433000"/>
    <x v="0"/>
    <n v="2"/>
    <n v="1"/>
    <n v="2"/>
    <d v="2022-05-27T15:54:05"/>
  </r>
  <r>
    <n v="1351500"/>
    <x v="1"/>
    <x v="1"/>
    <x v="0"/>
    <x v="106"/>
    <x v="190"/>
    <x v="212"/>
    <x v="7"/>
    <x v="48"/>
    <x v="161"/>
    <s v="PRICE GUIDE $735,000 "/>
    <n v="139186383"/>
    <s v="9 Katherine Close"/>
    <x v="20"/>
    <s v="NT"/>
    <s v="0832"/>
    <n v="889315000"/>
    <x v="0"/>
    <n v="4"/>
    <n v="2"/>
    <n v="2"/>
    <d v="2022-05-27T15:54:05"/>
  </r>
  <r>
    <n v="1351501"/>
    <x v="1"/>
    <x v="1"/>
    <x v="2"/>
    <x v="74"/>
    <x v="191"/>
    <x v="213"/>
    <x v="7"/>
    <x v="40"/>
    <x v="109"/>
    <s v=""/>
    <n v="139186215"/>
    <s v="2/49 Bridge Street"/>
    <x v="13"/>
    <s v="NT"/>
    <s v="0810"/>
    <n v="1300114970"/>
    <x v="3"/>
    <n v="4"/>
    <n v="2"/>
    <n v="1"/>
    <d v="2022-05-27T15:54:05"/>
  </r>
  <r>
    <n v="1351502"/>
    <x v="1"/>
    <x v="1"/>
    <x v="4"/>
    <x v="2"/>
    <x v="192"/>
    <x v="214"/>
    <x v="7"/>
    <x v="73"/>
    <x v="12"/>
    <s v=""/>
    <n v="600031494"/>
    <s v="Lot 36, Boulter Road"/>
    <x v="50"/>
    <s v="NT"/>
    <s v="0828"/>
    <n v="392078000"/>
    <x v="0"/>
    <m/>
    <m/>
    <m/>
    <d v="2022-05-27T15:54:05"/>
  </r>
  <r>
    <n v="1351503"/>
    <x v="1"/>
    <x v="1"/>
    <x v="4"/>
    <x v="2"/>
    <x v="193"/>
    <x v="215"/>
    <x v="7"/>
    <x v="73"/>
    <x v="173"/>
    <s v=""/>
    <n v="600031494"/>
    <s v="Lot 27, Boulter Road"/>
    <x v="50"/>
    <s v="NT"/>
    <s v="0828"/>
    <n v="392078000"/>
    <x v="0"/>
    <m/>
    <m/>
    <m/>
    <d v="2022-05-27T15:54:05"/>
  </r>
  <r>
    <n v="1351504"/>
    <x v="1"/>
    <x v="1"/>
    <x v="4"/>
    <x v="2"/>
    <x v="193"/>
    <x v="215"/>
    <x v="7"/>
    <x v="73"/>
    <x v="173"/>
    <s v=""/>
    <n v="600031494"/>
    <s v="Lot 25, 1 Boulter Road"/>
    <x v="50"/>
    <s v="NT"/>
    <s v="0828"/>
    <n v="392078000"/>
    <x v="0"/>
    <m/>
    <m/>
    <m/>
    <d v="2022-05-27T15:54:05"/>
  </r>
  <r>
    <n v="1351505"/>
    <x v="1"/>
    <x v="1"/>
    <x v="4"/>
    <x v="2"/>
    <x v="104"/>
    <x v="125"/>
    <x v="7"/>
    <x v="73"/>
    <x v="174"/>
    <s v=""/>
    <n v="600031494"/>
    <s v="Lot 24, 1 Boulter Road"/>
    <x v="50"/>
    <s v="NT"/>
    <s v="0828"/>
    <n v="392078000"/>
    <x v="0"/>
    <m/>
    <m/>
    <m/>
    <d v="2022-05-27T15:54:05"/>
  </r>
  <r>
    <n v="1351506"/>
    <x v="1"/>
    <x v="1"/>
    <x v="4"/>
    <x v="2"/>
    <x v="194"/>
    <x v="216"/>
    <x v="7"/>
    <x v="73"/>
    <x v="175"/>
    <s v=""/>
    <n v="600031494"/>
    <s v="Lot 22, 1 Boulter Road"/>
    <x v="50"/>
    <s v="NT"/>
    <s v="0828"/>
    <n v="392078000"/>
    <x v="0"/>
    <m/>
    <m/>
    <m/>
    <d v="2022-05-27T15:54:05"/>
  </r>
  <r>
    <n v="1351507"/>
    <x v="1"/>
    <x v="1"/>
    <x v="1"/>
    <x v="2"/>
    <x v="10"/>
    <x v="2"/>
    <x v="7"/>
    <x v="37"/>
    <x v="29"/>
    <s v=""/>
    <n v="139181071"/>
    <s v="8/2 Ostermann Street"/>
    <x v="18"/>
    <s v="NT"/>
    <s v="0810"/>
    <n v="889867131"/>
    <x v="0"/>
    <n v="3"/>
    <n v="2"/>
    <n v="2"/>
    <d v="2022-05-27T15:54:05"/>
  </r>
  <r>
    <n v="1351508"/>
    <x v="1"/>
    <x v="1"/>
    <x v="4"/>
    <x v="2"/>
    <x v="195"/>
    <x v="217"/>
    <x v="7"/>
    <x v="14"/>
    <x v="48"/>
    <s v=""/>
    <n v="203304363"/>
    <s v="16 Chipmunk Court LOT 11777"/>
    <x v="26"/>
    <s v="NT"/>
    <s v="0832"/>
    <n v="889328858"/>
    <x v="0"/>
    <m/>
    <m/>
    <m/>
    <d v="2022-05-27T15:54:05"/>
  </r>
  <r>
    <n v="1351509"/>
    <x v="1"/>
    <x v="1"/>
    <x v="6"/>
    <x v="2"/>
    <x v="0"/>
    <x v="2"/>
    <x v="7"/>
    <x v="8"/>
    <x v="113"/>
    <s v="Offers over $700,000 "/>
    <n v="139180051"/>
    <s v="2/17 Gardens Hill Crescent"/>
    <x v="46"/>
    <s v="NT"/>
    <s v="0820"/>
    <n v="889433000"/>
    <x v="0"/>
    <n v="3"/>
    <n v="2"/>
    <n v="2"/>
    <d v="2022-05-27T15:54:05"/>
  </r>
  <r>
    <n v="1351510"/>
    <x v="1"/>
    <x v="1"/>
    <x v="0"/>
    <x v="2"/>
    <x v="0"/>
    <x v="2"/>
    <x v="7"/>
    <x v="0"/>
    <x v="10"/>
    <s v="OFFERS INVITED "/>
    <n v="139179851"/>
    <s v="9 117 Mitchell Street"/>
    <x v="0"/>
    <s v="NT"/>
    <s v="0800"/>
    <n v="889418289"/>
    <x v="0"/>
    <n v="2"/>
    <n v="2"/>
    <n v="2"/>
    <d v="2022-05-27T15:54:05"/>
  </r>
  <r>
    <n v="1351511"/>
    <x v="1"/>
    <x v="1"/>
    <x v="0"/>
    <x v="2"/>
    <x v="0"/>
    <x v="2"/>
    <x v="7"/>
    <x v="58"/>
    <x v="176"/>
    <s v="$729,000 DHA lease $934 pwk "/>
    <n v="139178339"/>
    <m/>
    <x v="3"/>
    <s v="NT"/>
    <s v="0810"/>
    <s v="08 89 432 432"/>
    <x v="0"/>
    <n v="4"/>
    <n v="2"/>
    <n v="2"/>
    <d v="2022-05-27T15:54:05"/>
  </r>
  <r>
    <n v="1351512"/>
    <x v="1"/>
    <x v="1"/>
    <x v="2"/>
    <x v="2"/>
    <x v="0"/>
    <x v="2"/>
    <x v="8"/>
    <x v="9"/>
    <x v="10"/>
    <s v="UNDER CONTRACT "/>
    <n v="139177759"/>
    <s v="1/7 Latrobe Street"/>
    <x v="36"/>
    <s v="NT"/>
    <s v="0820"/>
    <n v="889433000"/>
    <x v="0"/>
    <n v="3"/>
    <n v="2"/>
    <n v="2"/>
    <d v="2022-05-27T15:54:05"/>
  </r>
  <r>
    <n v="1351513"/>
    <x v="1"/>
    <x v="1"/>
    <x v="0"/>
    <x v="107"/>
    <x v="150"/>
    <x v="170"/>
    <x v="7"/>
    <x v="52"/>
    <x v="164"/>
    <s v=""/>
    <n v="139175891"/>
    <s v="42 Malay Road"/>
    <x v="31"/>
    <s v="NT"/>
    <s v="0810"/>
    <n v="387813888"/>
    <x v="3"/>
    <n v="5"/>
    <n v="3"/>
    <n v="2"/>
    <d v="2022-05-27T15:54:05"/>
  </r>
  <r>
    <n v="1351514"/>
    <x v="1"/>
    <x v="1"/>
    <x v="0"/>
    <x v="108"/>
    <x v="0"/>
    <x v="218"/>
    <x v="8"/>
    <x v="10"/>
    <x v="71"/>
    <s v="PRICE GUIDE $1,100,000 "/>
    <n v="139174371"/>
    <s v="36 Murrabibbi Street"/>
    <x v="1"/>
    <s v="NT"/>
    <s v="0812"/>
    <n v="889460500"/>
    <x v="0"/>
    <n v="5"/>
    <n v="4"/>
    <n v="6"/>
    <d v="2022-05-27T15:54:05"/>
  </r>
  <r>
    <n v="1351515"/>
    <x v="1"/>
    <x v="1"/>
    <x v="0"/>
    <x v="2"/>
    <x v="0"/>
    <x v="2"/>
    <x v="8"/>
    <x v="9"/>
    <x v="10"/>
    <s v="UNDER CONTRACT "/>
    <n v="139172907"/>
    <s v="29 Camm Street"/>
    <x v="43"/>
    <s v="NT"/>
    <s v="0832"/>
    <n v="889433000"/>
    <x v="0"/>
    <n v="4"/>
    <n v="2"/>
    <n v="2"/>
    <d v="2022-05-27T15:54:05"/>
  </r>
  <r>
    <n v="1351516"/>
    <x v="1"/>
    <x v="1"/>
    <x v="0"/>
    <x v="2"/>
    <x v="0"/>
    <x v="2"/>
    <x v="7"/>
    <x v="41"/>
    <x v="89"/>
    <s v=""/>
    <n v="139170379"/>
    <s v="17 Copperfield Crescent"/>
    <x v="28"/>
    <s v="NT"/>
    <s v="0812"/>
    <n v="889422283"/>
    <x v="3"/>
    <n v="4"/>
    <n v="2"/>
    <n v="2"/>
    <d v="2022-05-27T15:54:05"/>
  </r>
  <r>
    <n v="1351517"/>
    <x v="1"/>
    <x v="1"/>
    <x v="1"/>
    <x v="2"/>
    <x v="0"/>
    <x v="2"/>
    <x v="7"/>
    <x v="9"/>
    <x v="67"/>
    <s v=""/>
    <n v="139169195"/>
    <s v="3/93 Dwyer Circuit"/>
    <x v="10"/>
    <s v="NT"/>
    <s v="0830"/>
    <n v="889433000"/>
    <x v="0"/>
    <n v="2"/>
    <n v="1"/>
    <n v="1"/>
    <d v="2022-05-27T15:54:05"/>
  </r>
  <r>
    <n v="1351518"/>
    <x v="1"/>
    <x v="1"/>
    <x v="0"/>
    <x v="2"/>
    <x v="68"/>
    <x v="88"/>
    <x v="7"/>
    <x v="49"/>
    <x v="0"/>
    <s v=""/>
    <n v="139168031"/>
    <s v="48 Mistletoe Circuit"/>
    <x v="17"/>
    <s v="NT"/>
    <s v="0812"/>
    <n v="739998324"/>
    <x v="0"/>
    <n v="3"/>
    <n v="1"/>
    <n v="2"/>
    <d v="2022-05-27T15:54:05"/>
  </r>
  <r>
    <n v="1351519"/>
    <x v="1"/>
    <x v="1"/>
    <x v="1"/>
    <x v="17"/>
    <x v="0"/>
    <x v="20"/>
    <x v="7"/>
    <x v="11"/>
    <x v="29"/>
    <s v=""/>
    <n v="139167095"/>
    <s v="5102/5 Anchorage Court"/>
    <x v="0"/>
    <s v="NT"/>
    <s v="0800"/>
    <n v="889822500"/>
    <x v="0"/>
    <n v="1"/>
    <n v="1"/>
    <n v="1"/>
    <d v="2022-05-27T15:54:05"/>
  </r>
  <r>
    <n v="1351520"/>
    <x v="1"/>
    <x v="1"/>
    <x v="8"/>
    <x v="109"/>
    <x v="0"/>
    <x v="219"/>
    <x v="7"/>
    <x v="27"/>
    <x v="10"/>
    <s v="UNDER OFFER "/>
    <n v="139162435"/>
    <s v="2/19 Grassland Crescent"/>
    <x v="1"/>
    <s v="NT"/>
    <s v="0812"/>
    <n v="438404848"/>
    <x v="0"/>
    <n v="4"/>
    <n v="2"/>
    <n v="2"/>
    <d v="2022-05-27T15:54:05"/>
  </r>
  <r>
    <n v="1351521"/>
    <x v="1"/>
    <x v="1"/>
    <x v="0"/>
    <x v="2"/>
    <x v="196"/>
    <x v="220"/>
    <x v="7"/>
    <x v="24"/>
    <x v="177"/>
    <s v="Offers Over $859,000 "/>
    <n v="139162227"/>
    <s v="1 Trochus Crescent"/>
    <x v="25"/>
    <s v="NT"/>
    <s v="0820"/>
    <n v="889428942"/>
    <x v="0"/>
    <n v="4"/>
    <n v="2"/>
    <n v="4"/>
    <d v="2022-05-27T15:54:05"/>
  </r>
  <r>
    <n v="1351522"/>
    <x v="1"/>
    <x v="1"/>
    <x v="0"/>
    <x v="2"/>
    <x v="0"/>
    <x v="2"/>
    <x v="7"/>
    <x v="8"/>
    <x v="10"/>
    <s v="Under Contract "/>
    <n v="139160859"/>
    <s v="1020 Goode Road"/>
    <x v="11"/>
    <s v="NT"/>
    <s v="0836"/>
    <n v="889433000"/>
    <x v="0"/>
    <n v="6"/>
    <n v="2"/>
    <n v="6"/>
    <d v="2022-05-27T15:54:05"/>
  </r>
  <r>
    <n v="1351523"/>
    <x v="1"/>
    <x v="1"/>
    <x v="0"/>
    <x v="57"/>
    <x v="197"/>
    <x v="221"/>
    <x v="7"/>
    <x v="47"/>
    <x v="42"/>
    <s v="OFFERS OVER $800,000 "/>
    <n v="139159575"/>
    <s v="8 Kieran Street"/>
    <x v="14"/>
    <s v="NT"/>
    <s v="0832"/>
    <n v="889831888"/>
    <x v="0"/>
    <n v="5"/>
    <n v="2"/>
    <n v="5"/>
    <d v="2022-05-27T15:54:05"/>
  </r>
  <r>
    <n v="1351524"/>
    <x v="1"/>
    <x v="1"/>
    <x v="2"/>
    <x v="2"/>
    <x v="0"/>
    <x v="2"/>
    <x v="7"/>
    <x v="21"/>
    <x v="10"/>
    <s v="UNDER CONTRACT "/>
    <n v="139159411"/>
    <s v="2/21 Airlie Circuit"/>
    <x v="48"/>
    <s v="NT"/>
    <s v="0810"/>
    <n v="889418941"/>
    <x v="0"/>
    <n v="2"/>
    <n v="1"/>
    <n v="1"/>
    <d v="2022-05-27T15:54:05"/>
  </r>
  <r>
    <n v="1351525"/>
    <x v="1"/>
    <x v="1"/>
    <x v="0"/>
    <x v="2"/>
    <x v="175"/>
    <x v="196"/>
    <x v="7"/>
    <x v="21"/>
    <x v="33"/>
    <s v=""/>
    <n v="139156871"/>
    <s v="19 Kestrel Circuit"/>
    <x v="37"/>
    <s v="NT"/>
    <s v="0812"/>
    <n v="889418941"/>
    <x v="0"/>
    <n v="3"/>
    <n v="1"/>
    <n v="2"/>
    <d v="2022-05-27T15:54:05"/>
  </r>
  <r>
    <n v="1351526"/>
    <x v="1"/>
    <x v="1"/>
    <x v="0"/>
    <x v="2"/>
    <x v="0"/>
    <x v="2"/>
    <x v="7"/>
    <x v="8"/>
    <x v="60"/>
    <s v="Offers from mid $850,000 "/>
    <n v="139155547"/>
    <s v="13 Rossiter Street"/>
    <x v="8"/>
    <s v="NT"/>
    <s v="0810"/>
    <n v="889433000"/>
    <x v="0"/>
    <n v="4"/>
    <n v="1"/>
    <n v="2"/>
    <d v="2022-05-27T15:54:05"/>
  </r>
  <r>
    <n v="1351527"/>
    <x v="1"/>
    <x v="1"/>
    <x v="0"/>
    <x v="2"/>
    <x v="0"/>
    <x v="2"/>
    <x v="7"/>
    <x v="30"/>
    <x v="18"/>
    <s v="Mid $500,000 ono "/>
    <n v="139155451"/>
    <s v="55 Honeysuckle Road"/>
    <x v="6"/>
    <s v="NT"/>
    <s v="0836"/>
    <n v="417718149"/>
    <x v="0"/>
    <n v="2"/>
    <n v="1"/>
    <n v="0"/>
    <d v="2022-05-27T15:54:05"/>
  </r>
  <r>
    <n v="1351528"/>
    <x v="1"/>
    <x v="1"/>
    <x v="0"/>
    <x v="2"/>
    <x v="198"/>
    <x v="222"/>
    <x v="7"/>
    <x v="21"/>
    <x v="30"/>
    <s v="Offers Over $600,000 "/>
    <n v="139155235"/>
    <s v="31 Halkitis Court"/>
    <x v="18"/>
    <s v="NT"/>
    <s v="0810"/>
    <n v="889418941"/>
    <x v="0"/>
    <n v="3"/>
    <n v="2"/>
    <n v="2"/>
    <d v="2022-05-27T15:54:05"/>
  </r>
  <r>
    <n v="1351529"/>
    <x v="1"/>
    <x v="1"/>
    <x v="0"/>
    <x v="44"/>
    <x v="50"/>
    <x v="70"/>
    <x v="8"/>
    <x v="48"/>
    <x v="10"/>
    <s v="UNDER CONTRACT "/>
    <n v="139155207"/>
    <s v="11 Lind Road"/>
    <x v="43"/>
    <s v="NT"/>
    <s v="0832"/>
    <n v="889315000"/>
    <x v="0"/>
    <n v="3"/>
    <n v="2"/>
    <n v="2"/>
    <d v="2022-05-27T15:54:05"/>
  </r>
  <r>
    <n v="1351530"/>
    <x v="1"/>
    <x v="1"/>
    <x v="0"/>
    <x v="2"/>
    <x v="199"/>
    <x v="223"/>
    <x v="8"/>
    <x v="48"/>
    <x v="10"/>
    <s v="UNDER CONTRACT "/>
    <n v="139155111"/>
    <s v="1/88 Dwyer Circuit"/>
    <x v="10"/>
    <s v="NT"/>
    <s v="0830"/>
    <n v="889315000"/>
    <x v="0"/>
    <n v="2"/>
    <n v="1"/>
    <n v="1"/>
    <d v="2022-05-27T15:54:05"/>
  </r>
  <r>
    <n v="1351531"/>
    <x v="1"/>
    <x v="1"/>
    <x v="1"/>
    <x v="2"/>
    <x v="0"/>
    <x v="2"/>
    <x v="7"/>
    <x v="54"/>
    <x v="48"/>
    <s v=""/>
    <n v="139154435"/>
    <s v="8/9 Belle Place"/>
    <x v="38"/>
    <s v="NT"/>
    <s v="0810"/>
    <n v="408108698"/>
    <x v="0"/>
    <n v="2"/>
    <n v="1"/>
    <n v="2"/>
    <d v="2022-05-27T15:54:05"/>
  </r>
  <r>
    <n v="1351532"/>
    <x v="1"/>
    <x v="1"/>
    <x v="6"/>
    <x v="2"/>
    <x v="0"/>
    <x v="2"/>
    <x v="7"/>
    <x v="8"/>
    <x v="10"/>
    <s v="Under Contract "/>
    <n v="139154427"/>
    <s v="4/40 Gardens Hill Crescent"/>
    <x v="46"/>
    <s v="NT"/>
    <s v="0820"/>
    <n v="889433000"/>
    <x v="0"/>
    <n v="3"/>
    <n v="2"/>
    <n v="2"/>
    <d v="2022-05-27T15:54:05"/>
  </r>
  <r>
    <n v="1351533"/>
    <x v="1"/>
    <x v="1"/>
    <x v="0"/>
    <x v="2"/>
    <x v="95"/>
    <x v="114"/>
    <x v="7"/>
    <x v="54"/>
    <x v="72"/>
    <s v="Offers over $550,000 "/>
    <n v="139154159"/>
    <s v="23 Thompson Crescent"/>
    <x v="49"/>
    <s v="NT"/>
    <s v="0810"/>
    <n v="408108698"/>
    <x v="0"/>
    <n v="3"/>
    <n v="1"/>
    <n v="6"/>
    <d v="2022-05-27T15:54:05"/>
  </r>
  <r>
    <n v="1351534"/>
    <x v="1"/>
    <x v="1"/>
    <x v="0"/>
    <x v="110"/>
    <x v="200"/>
    <x v="224"/>
    <x v="8"/>
    <x v="14"/>
    <x v="45"/>
    <s v=""/>
    <n v="139152679"/>
    <s v="3 Luxmore Court"/>
    <x v="4"/>
    <s v="NT"/>
    <s v="0830"/>
    <n v="889328858"/>
    <x v="0"/>
    <n v="3"/>
    <n v="2"/>
    <n v="2"/>
    <d v="2022-05-27T15:54:05"/>
  </r>
  <r>
    <n v="1351535"/>
    <x v="1"/>
    <x v="1"/>
    <x v="2"/>
    <x v="111"/>
    <x v="0"/>
    <x v="225"/>
    <x v="7"/>
    <x v="48"/>
    <x v="55"/>
    <s v="PRICE GUIDE $209,000 "/>
    <n v="139151639"/>
    <s v="1/37 Lorna Lim Terrace"/>
    <x v="10"/>
    <s v="NT"/>
    <s v="0830"/>
    <n v="889315000"/>
    <x v="0"/>
    <n v="2"/>
    <n v="1"/>
    <n v="0"/>
    <d v="2022-05-27T15:54:05"/>
  </r>
  <r>
    <n v="1351536"/>
    <x v="1"/>
    <x v="1"/>
    <x v="1"/>
    <x v="2"/>
    <x v="201"/>
    <x v="2"/>
    <x v="7"/>
    <x v="50"/>
    <x v="85"/>
    <s v="Offers over $370,000 "/>
    <n v="139149811"/>
    <s v="6/75 Aralia Street"/>
    <x v="8"/>
    <s v="NT"/>
    <s v="0810"/>
    <n v="889929980"/>
    <x v="0"/>
    <n v="2"/>
    <n v="1"/>
    <n v="1"/>
    <d v="2022-05-27T15:54:05"/>
  </r>
  <r>
    <n v="1351537"/>
    <x v="1"/>
    <x v="1"/>
    <x v="1"/>
    <x v="45"/>
    <x v="0"/>
    <x v="55"/>
    <x v="7"/>
    <x v="54"/>
    <x v="119"/>
    <s v="Offers Over $290,000 "/>
    <n v="139148587"/>
    <s v="7/174 Casuarina Drive"/>
    <x v="7"/>
    <s v="NT"/>
    <s v="0810"/>
    <n v="408108698"/>
    <x v="0"/>
    <n v="1"/>
    <n v="1"/>
    <n v="1"/>
    <d v="2022-05-27T15:54:05"/>
  </r>
  <r>
    <n v="1351538"/>
    <x v="1"/>
    <x v="1"/>
    <x v="0"/>
    <x v="2"/>
    <x v="0"/>
    <x v="2"/>
    <x v="7"/>
    <x v="0"/>
    <x v="155"/>
    <s v="Offers over $630,000 "/>
    <n v="139148531"/>
    <m/>
    <x v="27"/>
    <s v="NT"/>
    <s v="0832"/>
    <n v="889418289"/>
    <x v="0"/>
    <n v="4"/>
    <n v="2"/>
    <n v="2"/>
    <d v="2022-05-27T15:54:05"/>
  </r>
  <r>
    <n v="1351539"/>
    <x v="1"/>
    <x v="1"/>
    <x v="2"/>
    <x v="112"/>
    <x v="0"/>
    <x v="226"/>
    <x v="7"/>
    <x v="14"/>
    <x v="135"/>
    <s v=""/>
    <n v="139145875"/>
    <s v="22/408 Trower Road"/>
    <x v="33"/>
    <s v="NT"/>
    <s v="0810"/>
    <n v="889328858"/>
    <x v="0"/>
    <n v="1"/>
    <n v="1"/>
    <n v="2"/>
    <d v="2022-05-27T15:54:05"/>
  </r>
  <r>
    <n v="1351540"/>
    <x v="1"/>
    <x v="1"/>
    <x v="1"/>
    <x v="2"/>
    <x v="202"/>
    <x v="2"/>
    <x v="7"/>
    <x v="9"/>
    <x v="178"/>
    <s v=""/>
    <n v="139145831"/>
    <s v="12/13 Coronation Drive"/>
    <x v="2"/>
    <s v="NT"/>
    <s v="0820"/>
    <n v="889433000"/>
    <x v="0"/>
    <n v="3"/>
    <n v="1"/>
    <n v="1"/>
    <d v="2022-05-27T15:54:05"/>
  </r>
  <r>
    <n v="1351541"/>
    <x v="1"/>
    <x v="1"/>
    <x v="2"/>
    <x v="113"/>
    <x v="0"/>
    <x v="227"/>
    <x v="7"/>
    <x v="52"/>
    <x v="179"/>
    <s v=""/>
    <n v="139144387"/>
    <s v="17/52 Gregory Street"/>
    <x v="22"/>
    <s v="NT"/>
    <s v="0820"/>
    <n v="387813888"/>
    <x v="3"/>
    <n v="1"/>
    <n v="1"/>
    <n v="0"/>
    <d v="2022-05-27T15:54:05"/>
  </r>
  <r>
    <n v="1351542"/>
    <x v="1"/>
    <x v="1"/>
    <x v="2"/>
    <x v="2"/>
    <x v="23"/>
    <x v="34"/>
    <x v="8"/>
    <x v="16"/>
    <x v="58"/>
    <s v="$535,000 + "/>
    <n v="139144355"/>
    <s v="9/3 Queen Street"/>
    <x v="2"/>
    <s v="NT"/>
    <s v="0820"/>
    <n v="889306600"/>
    <x v="0"/>
    <n v="3"/>
    <n v="2"/>
    <n v="2"/>
    <d v="2022-05-27T15:54:05"/>
  </r>
  <r>
    <n v="1351543"/>
    <x v="1"/>
    <x v="1"/>
    <x v="0"/>
    <x v="2"/>
    <x v="187"/>
    <x v="209"/>
    <x v="8"/>
    <x v="9"/>
    <x v="10"/>
    <s v="UNDER CONTRACT "/>
    <n v="139144103"/>
    <s v="6 Falco Court"/>
    <x v="26"/>
    <s v="NT"/>
    <s v="0832"/>
    <n v="889433000"/>
    <x v="0"/>
    <n v="4"/>
    <n v="3"/>
    <n v="3"/>
    <d v="2022-05-27T15:54:05"/>
  </r>
  <r>
    <n v="1351544"/>
    <x v="1"/>
    <x v="1"/>
    <x v="4"/>
    <x v="2"/>
    <x v="0"/>
    <x v="2"/>
    <x v="7"/>
    <x v="3"/>
    <x v="180"/>
    <s v=""/>
    <n v="203300867"/>
    <s v="37 Secrett Road"/>
    <x v="51"/>
    <s v="NT"/>
    <s v="0828"/>
    <n v="889822403"/>
    <x v="3"/>
    <m/>
    <m/>
    <m/>
    <d v="2022-05-27T15:54:05"/>
  </r>
  <r>
    <n v="1351545"/>
    <x v="1"/>
    <x v="1"/>
    <x v="2"/>
    <x v="2"/>
    <x v="0"/>
    <x v="2"/>
    <x v="8"/>
    <x v="9"/>
    <x v="10"/>
    <s v="UNDER CONTRACT "/>
    <n v="139141079"/>
    <s v="2/14 Duwun Road"/>
    <x v="27"/>
    <s v="NT"/>
    <s v="0832"/>
    <n v="889433000"/>
    <x v="0"/>
    <n v="2"/>
    <n v="2"/>
    <n v="2"/>
    <d v="2022-05-27T15:54:05"/>
  </r>
  <r>
    <n v="1351546"/>
    <x v="1"/>
    <x v="1"/>
    <x v="0"/>
    <x v="2"/>
    <x v="203"/>
    <x v="228"/>
    <x v="8"/>
    <x v="18"/>
    <x v="10"/>
    <s v="UNDER CONTRACT "/>
    <n v="139140151"/>
    <s v="9 Philpott Street"/>
    <x v="13"/>
    <s v="NT"/>
    <s v="0810"/>
    <n v="450473710"/>
    <x v="0"/>
    <n v="4"/>
    <n v="2"/>
    <n v="2"/>
    <d v="2022-05-27T15:54:05"/>
  </r>
  <r>
    <n v="1351547"/>
    <x v="1"/>
    <x v="1"/>
    <x v="2"/>
    <x v="2"/>
    <x v="0"/>
    <x v="2"/>
    <x v="8"/>
    <x v="41"/>
    <x v="181"/>
    <s v=""/>
    <n v="139139827"/>
    <s v="4/16 Omeo Street"/>
    <x v="48"/>
    <s v="NT"/>
    <s v="0810"/>
    <n v="889422283"/>
    <x v="3"/>
    <n v="2"/>
    <n v="1"/>
    <n v="2"/>
    <d v="2022-05-27T15:54:05"/>
  </r>
  <r>
    <n v="1351548"/>
    <x v="1"/>
    <x v="1"/>
    <x v="2"/>
    <x v="2"/>
    <x v="0"/>
    <x v="2"/>
    <x v="7"/>
    <x v="17"/>
    <x v="142"/>
    <s v=""/>
    <n v="139138647"/>
    <s v="35 17 Geranium Street"/>
    <x v="46"/>
    <s v="NT"/>
    <s v="0820"/>
    <n v="889970888"/>
    <x v="0"/>
    <n v="2"/>
    <n v="1"/>
    <n v="1"/>
    <d v="2022-05-27T15:54:05"/>
  </r>
  <r>
    <n v="1351549"/>
    <x v="1"/>
    <x v="1"/>
    <x v="0"/>
    <x v="2"/>
    <x v="204"/>
    <x v="229"/>
    <x v="7"/>
    <x v="49"/>
    <x v="182"/>
    <s v="OFFERS OVER $780,000 "/>
    <n v="139137239"/>
    <s v="1 Diamond Way"/>
    <x v="4"/>
    <s v="NT"/>
    <s v="0830"/>
    <n v="739998324"/>
    <x v="0"/>
    <n v="6"/>
    <n v="3"/>
    <n v="4"/>
    <d v="2022-05-27T15:54:05"/>
  </r>
  <r>
    <n v="1351550"/>
    <x v="1"/>
    <x v="1"/>
    <x v="7"/>
    <x v="2"/>
    <x v="205"/>
    <x v="230"/>
    <x v="8"/>
    <x v="56"/>
    <x v="83"/>
    <s v="$460,000 ONO "/>
    <n v="139136891"/>
    <s v="15 Jefferis Road"/>
    <x v="11"/>
    <s v="NT"/>
    <s v="0836"/>
    <n v="889882343"/>
    <x v="0"/>
    <n v="3"/>
    <n v="1"/>
    <n v="0"/>
    <d v="2022-05-27T15:54:05"/>
  </r>
  <r>
    <n v="1351551"/>
    <x v="1"/>
    <x v="1"/>
    <x v="2"/>
    <x v="2"/>
    <x v="0"/>
    <x v="2"/>
    <x v="7"/>
    <x v="17"/>
    <x v="183"/>
    <s v=""/>
    <n v="139136063"/>
    <s v="22/73 Progress Drive"/>
    <x v="7"/>
    <s v="NT"/>
    <s v="0810"/>
    <n v="889970888"/>
    <x v="0"/>
    <n v="3"/>
    <n v="1"/>
    <n v="1"/>
    <d v="2022-05-27T15:54:05"/>
  </r>
  <r>
    <n v="1351552"/>
    <x v="1"/>
    <x v="1"/>
    <x v="0"/>
    <x v="2"/>
    <x v="206"/>
    <x v="231"/>
    <x v="7"/>
    <x v="74"/>
    <x v="184"/>
    <s v=""/>
    <n v="139134443"/>
    <m/>
    <x v="13"/>
    <s v="NT"/>
    <s v="0810"/>
    <n v="423814812"/>
    <x v="2"/>
    <n v="4"/>
    <n v="2"/>
    <n v="2"/>
    <d v="2022-05-27T15:54:05"/>
  </r>
  <r>
    <n v="1351553"/>
    <x v="1"/>
    <x v="1"/>
    <x v="7"/>
    <x v="2"/>
    <x v="0"/>
    <x v="2"/>
    <x v="7"/>
    <x v="30"/>
    <x v="87"/>
    <s v=""/>
    <n v="139134399"/>
    <s v="75 Eucalyptus Road"/>
    <x v="6"/>
    <s v="NT"/>
    <s v="0836"/>
    <n v="417718149"/>
    <x v="0"/>
    <n v="2"/>
    <n v="2"/>
    <n v="0"/>
    <d v="2022-05-27T15:54:05"/>
  </r>
  <r>
    <n v="1351554"/>
    <x v="1"/>
    <x v="1"/>
    <x v="0"/>
    <x v="2"/>
    <x v="0"/>
    <x v="2"/>
    <x v="8"/>
    <x v="21"/>
    <x v="10"/>
    <s v="UNDER CONTRACT "/>
    <n v="139133947"/>
    <s v="7 Wescombe Court"/>
    <x v="35"/>
    <s v="NT"/>
    <s v="0812"/>
    <n v="889418941"/>
    <x v="0"/>
    <n v="4"/>
    <n v="1"/>
    <n v="2"/>
    <d v="2022-05-27T15:54:05"/>
  </r>
  <r>
    <n v="1351555"/>
    <x v="1"/>
    <x v="1"/>
    <x v="0"/>
    <x v="2"/>
    <x v="149"/>
    <x v="169"/>
    <x v="8"/>
    <x v="9"/>
    <x v="10"/>
    <s v="UNDER CONTRACT "/>
    <n v="139133627"/>
    <s v="29 Waters Street"/>
    <x v="8"/>
    <s v="NT"/>
    <s v="0810"/>
    <n v="889433000"/>
    <x v="0"/>
    <n v="4"/>
    <n v="2"/>
    <n v="2"/>
    <d v="2022-05-27T15:54:05"/>
  </r>
  <r>
    <n v="1351556"/>
    <x v="1"/>
    <x v="1"/>
    <x v="1"/>
    <x v="2"/>
    <x v="0"/>
    <x v="2"/>
    <x v="7"/>
    <x v="8"/>
    <x v="30"/>
    <s v="Current Bid $600,000 "/>
    <n v="139131591"/>
    <s v="501/102 Esplanade"/>
    <x v="0"/>
    <s v="NT"/>
    <s v="0800"/>
    <n v="889433000"/>
    <x v="0"/>
    <n v="3"/>
    <n v="2"/>
    <n v="2"/>
    <d v="2022-05-27T15:54:05"/>
  </r>
  <r>
    <n v="1351557"/>
    <x v="1"/>
    <x v="1"/>
    <x v="7"/>
    <x v="2"/>
    <x v="51"/>
    <x v="71"/>
    <x v="7"/>
    <x v="69"/>
    <x v="10"/>
    <s v="REDUCED to SELL!!! "/>
    <n v="139130763"/>
    <s v="1171 Girraween Road"/>
    <x v="6"/>
    <s v="NT"/>
    <s v="0836"/>
    <n v="889327777"/>
    <x v="3"/>
    <n v="3"/>
    <n v="1"/>
    <n v="2"/>
    <d v="2022-05-27T15:54:05"/>
  </r>
  <r>
    <n v="1351558"/>
    <x v="1"/>
    <x v="1"/>
    <x v="0"/>
    <x v="2"/>
    <x v="207"/>
    <x v="232"/>
    <x v="8"/>
    <x v="14"/>
    <x v="157"/>
    <s v="OFFERS OVER $695,000  "/>
    <n v="139130267"/>
    <s v="13 Thrush Court"/>
    <x v="37"/>
    <s v="NT"/>
    <s v="0812"/>
    <n v="889328858"/>
    <x v="0"/>
    <n v="4"/>
    <n v="3"/>
    <n v="4"/>
    <d v="2022-05-27T15:54:05"/>
  </r>
  <r>
    <n v="1351559"/>
    <x v="1"/>
    <x v="1"/>
    <x v="2"/>
    <x v="2"/>
    <x v="0"/>
    <x v="2"/>
    <x v="8"/>
    <x v="16"/>
    <x v="160"/>
    <s v="$339,000 + "/>
    <n v="139130223"/>
    <s v="10/7 Mueller Road AKA 10/50 Abbott Crescent"/>
    <x v="35"/>
    <s v="NT"/>
    <s v="0812"/>
    <n v="889306600"/>
    <x v="0"/>
    <n v="2"/>
    <n v="1"/>
    <n v="3"/>
    <d v="2022-05-27T15:54:05"/>
  </r>
  <r>
    <n v="1351560"/>
    <x v="1"/>
    <x v="1"/>
    <x v="1"/>
    <x v="114"/>
    <x v="0"/>
    <x v="233"/>
    <x v="8"/>
    <x v="10"/>
    <x v="10"/>
    <s v="UNDER CONTRACT "/>
    <n v="139130107"/>
    <s v="12/4 Elsey Street"/>
    <x v="22"/>
    <s v="NT"/>
    <s v="0820"/>
    <n v="889460500"/>
    <x v="0"/>
    <n v="2"/>
    <n v="1"/>
    <n v="2"/>
    <d v="2022-05-27T15:54:05"/>
  </r>
  <r>
    <n v="1351561"/>
    <x v="1"/>
    <x v="1"/>
    <x v="10"/>
    <x v="2"/>
    <x v="208"/>
    <x v="234"/>
    <x v="8"/>
    <x v="24"/>
    <x v="10"/>
    <s v="UNDER CONTRACT "/>
    <n v="139129803"/>
    <s v="3/75 Hutchison Terrace"/>
    <x v="16"/>
    <s v="NT"/>
    <s v="0832"/>
    <n v="889428942"/>
    <x v="0"/>
    <n v="3"/>
    <n v="2"/>
    <n v="4"/>
    <d v="2022-05-27T15:54:05"/>
  </r>
  <r>
    <n v="1351562"/>
    <x v="1"/>
    <x v="1"/>
    <x v="2"/>
    <x v="2"/>
    <x v="0"/>
    <x v="2"/>
    <x v="7"/>
    <x v="35"/>
    <x v="78"/>
    <s v="NEW PRICE $430,000 "/>
    <n v="139128159"/>
    <s v="3/11 Houston Street"/>
    <x v="39"/>
    <s v="NT"/>
    <s v="0820"/>
    <n v="1300299377"/>
    <x v="3"/>
    <n v="3"/>
    <n v="2"/>
    <n v="2"/>
    <d v="2022-05-27T15:54:05"/>
  </r>
  <r>
    <n v="1351563"/>
    <x v="1"/>
    <x v="1"/>
    <x v="1"/>
    <x v="18"/>
    <x v="0"/>
    <x v="21"/>
    <x v="7"/>
    <x v="11"/>
    <x v="31"/>
    <s v="Offers Over $980,000 "/>
    <n v="139128107"/>
    <s v="326/130 Esplanade"/>
    <x v="0"/>
    <s v="NT"/>
    <s v="0800"/>
    <n v="889822500"/>
    <x v="0"/>
    <n v="3"/>
    <n v="2"/>
    <n v="2"/>
    <d v="2022-05-27T15:54:05"/>
  </r>
  <r>
    <n v="1351564"/>
    <x v="1"/>
    <x v="1"/>
    <x v="1"/>
    <x v="2"/>
    <x v="9"/>
    <x v="2"/>
    <x v="7"/>
    <x v="24"/>
    <x v="32"/>
    <s v=""/>
    <n v="139127399"/>
    <s v="221/130 Esplanade"/>
    <x v="0"/>
    <s v="NT"/>
    <s v="0800"/>
    <n v="889428942"/>
    <x v="0"/>
    <n v="3"/>
    <n v="2"/>
    <n v="2"/>
    <d v="2022-05-27T15:54:05"/>
  </r>
  <r>
    <n v="1351565"/>
    <x v="1"/>
    <x v="1"/>
    <x v="2"/>
    <x v="2"/>
    <x v="119"/>
    <x v="140"/>
    <x v="7"/>
    <x v="10"/>
    <x v="10"/>
    <s v="UNDER CONTRACT "/>
    <n v="139125531"/>
    <s v="1/11 Airlie Circuit"/>
    <x v="48"/>
    <s v="NT"/>
    <s v="0810"/>
    <n v="889460500"/>
    <x v="0"/>
    <n v="2"/>
    <n v="1"/>
    <n v="1"/>
    <d v="2022-05-27T15:54:05"/>
  </r>
  <r>
    <n v="1351566"/>
    <x v="1"/>
    <x v="1"/>
    <x v="2"/>
    <x v="2"/>
    <x v="0"/>
    <x v="2"/>
    <x v="7"/>
    <x v="10"/>
    <x v="10"/>
    <s v="FASTRAK "/>
    <n v="139124839"/>
    <s v="4/12 Fitzmaurice Drive"/>
    <x v="1"/>
    <s v="NT"/>
    <s v="0812"/>
    <n v="889460500"/>
    <x v="0"/>
    <n v="2"/>
    <n v="1"/>
    <n v="2"/>
    <d v="2022-05-27T15:54:05"/>
  </r>
  <r>
    <n v="1351567"/>
    <x v="1"/>
    <x v="1"/>
    <x v="0"/>
    <x v="2"/>
    <x v="209"/>
    <x v="235"/>
    <x v="8"/>
    <x v="64"/>
    <x v="125"/>
    <s v=""/>
    <n v="139123895"/>
    <s v="39 Annaburroo Cr"/>
    <x v="33"/>
    <s v="NT"/>
    <s v="0810"/>
    <n v="889812666"/>
    <x v="0"/>
    <n v="3"/>
    <n v="1"/>
    <n v="5"/>
    <d v="2022-05-27T15:54:05"/>
  </r>
  <r>
    <n v="1351568"/>
    <x v="1"/>
    <x v="1"/>
    <x v="2"/>
    <x v="2"/>
    <x v="0"/>
    <x v="2"/>
    <x v="7"/>
    <x v="35"/>
    <x v="33"/>
    <s v="OVER $450,000 "/>
    <n v="139122827"/>
    <s v="1/13 Somerville Gardens"/>
    <x v="22"/>
    <s v="NT"/>
    <s v="0820"/>
    <n v="1300299377"/>
    <x v="3"/>
    <n v="2"/>
    <n v="2"/>
    <n v="2"/>
    <d v="2022-05-27T15:54:05"/>
  </r>
  <r>
    <n v="1351569"/>
    <x v="1"/>
    <x v="1"/>
    <x v="0"/>
    <x v="2"/>
    <x v="0"/>
    <x v="2"/>
    <x v="8"/>
    <x v="9"/>
    <x v="10"/>
    <s v="UNDER CONTRACT "/>
    <n v="139120531"/>
    <s v="1 Mistletoe Circuit"/>
    <x v="17"/>
    <s v="NT"/>
    <s v="0812"/>
    <n v="889433000"/>
    <x v="0"/>
    <n v="4"/>
    <n v="2"/>
    <n v="2"/>
    <d v="2022-05-27T15:54:05"/>
  </r>
  <r>
    <n v="1351570"/>
    <x v="1"/>
    <x v="1"/>
    <x v="6"/>
    <x v="2"/>
    <x v="210"/>
    <x v="236"/>
    <x v="7"/>
    <x v="10"/>
    <x v="185"/>
    <s v="PRICE GUIDE $830,000 "/>
    <n v="139118895"/>
    <s v="2/6 Pope Place"/>
    <x v="36"/>
    <s v="NT"/>
    <s v="0820"/>
    <n v="889460500"/>
    <x v="0"/>
    <n v="3"/>
    <n v="2"/>
    <n v="2"/>
    <d v="2022-05-27T15:54:05"/>
  </r>
  <r>
    <n v="1351571"/>
    <x v="1"/>
    <x v="1"/>
    <x v="0"/>
    <x v="2"/>
    <x v="211"/>
    <x v="237"/>
    <x v="8"/>
    <x v="3"/>
    <x v="10"/>
    <s v="JUST LIKE THAT: UNDER CONTRACT "/>
    <n v="139118303"/>
    <s v="7 Kangaroo Street"/>
    <x v="26"/>
    <s v="NT"/>
    <s v="0832"/>
    <n v="889822403"/>
    <x v="0"/>
    <n v="4"/>
    <n v="2"/>
    <n v="2"/>
    <d v="2022-05-27T15:54:05"/>
  </r>
  <r>
    <n v="1351572"/>
    <x v="1"/>
    <x v="1"/>
    <x v="2"/>
    <x v="2"/>
    <x v="0"/>
    <x v="2"/>
    <x v="7"/>
    <x v="9"/>
    <x v="44"/>
    <s v=""/>
    <n v="139117763"/>
    <s v="5/5 Manila Place"/>
    <x v="25"/>
    <s v="NT"/>
    <s v="0820"/>
    <n v="889433000"/>
    <x v="0"/>
    <n v="3"/>
    <n v="1"/>
    <n v="2"/>
    <d v="2022-05-27T15:54:05"/>
  </r>
  <r>
    <n v="1351573"/>
    <x v="1"/>
    <x v="1"/>
    <x v="0"/>
    <x v="2"/>
    <x v="212"/>
    <x v="238"/>
    <x v="8"/>
    <x v="21"/>
    <x v="10"/>
    <s v="UNDER CONTRACT "/>
    <n v="139117743"/>
    <s v="3 Uluru Way"/>
    <x v="20"/>
    <s v="NT"/>
    <s v="0832"/>
    <n v="889418941"/>
    <x v="0"/>
    <n v="4"/>
    <n v="2"/>
    <n v="2"/>
    <d v="2022-05-27T15:54:05"/>
  </r>
  <r>
    <n v="1351574"/>
    <x v="1"/>
    <x v="1"/>
    <x v="0"/>
    <x v="2"/>
    <x v="114"/>
    <x v="135"/>
    <x v="7"/>
    <x v="14"/>
    <x v="186"/>
    <s v=""/>
    <n v="139112599"/>
    <s v="64 Forrest Parade"/>
    <x v="16"/>
    <s v="NT"/>
    <s v="0832"/>
    <n v="889328858"/>
    <x v="0"/>
    <n v="3"/>
    <n v="2"/>
    <n v="3"/>
    <d v="2022-05-27T15:54:05"/>
  </r>
  <r>
    <n v="1351575"/>
    <x v="1"/>
    <x v="1"/>
    <x v="1"/>
    <x v="2"/>
    <x v="10"/>
    <x v="2"/>
    <x v="8"/>
    <x v="25"/>
    <x v="10"/>
    <s v="UNDER CONTRACT... MORE PROPERTIES WANTED "/>
    <n v="139110247"/>
    <s v="1/2 Lindsay Street"/>
    <x v="0"/>
    <s v="NT"/>
    <s v="0800"/>
    <n v="433038633"/>
    <x v="0"/>
    <n v="3"/>
    <n v="2"/>
    <n v="2"/>
    <d v="2022-05-27T15:54:05"/>
  </r>
  <r>
    <n v="1351576"/>
    <x v="1"/>
    <x v="1"/>
    <x v="6"/>
    <x v="2"/>
    <x v="213"/>
    <x v="239"/>
    <x v="7"/>
    <x v="11"/>
    <x v="111"/>
    <s v=""/>
    <n v="139108915"/>
    <s v="8/41 Bermingham Crescent"/>
    <x v="36"/>
    <s v="NT"/>
    <s v="0820"/>
    <n v="889822500"/>
    <x v="0"/>
    <n v="3"/>
    <n v="3"/>
    <n v="2"/>
    <d v="2022-05-27T15:54:05"/>
  </r>
  <r>
    <n v="1351577"/>
    <x v="1"/>
    <x v="1"/>
    <x v="2"/>
    <x v="2"/>
    <x v="0"/>
    <x v="2"/>
    <x v="7"/>
    <x v="40"/>
    <x v="187"/>
    <s v="Offers over $345,000 "/>
    <n v="139107851"/>
    <s v="11/31 Mannikan Court"/>
    <x v="16"/>
    <s v="NT"/>
    <s v="0832"/>
    <n v="1300114970"/>
    <x v="3"/>
    <n v="3"/>
    <n v="2"/>
    <n v="2"/>
    <d v="2022-05-27T15:54:05"/>
  </r>
  <r>
    <n v="1351578"/>
    <x v="1"/>
    <x v="1"/>
    <x v="0"/>
    <x v="2"/>
    <x v="0"/>
    <x v="2"/>
    <x v="7"/>
    <x v="71"/>
    <x v="47"/>
    <s v="OFFERS OVER $505,000 "/>
    <n v="139107647"/>
    <s v="5 Mills street"/>
    <x v="38"/>
    <s v="NT"/>
    <s v="0810"/>
    <s v="08 8985 19 28"/>
    <x v="0"/>
    <n v="3"/>
    <n v="1"/>
    <n v="4"/>
    <d v="2022-05-27T15:54:05"/>
  </r>
  <r>
    <n v="1351579"/>
    <x v="1"/>
    <x v="1"/>
    <x v="6"/>
    <x v="2"/>
    <x v="0"/>
    <x v="2"/>
    <x v="7"/>
    <x v="28"/>
    <x v="88"/>
    <s v=""/>
    <n v="139106207"/>
    <s v="1/284 Casuarina Dve"/>
    <x v="8"/>
    <s v="NT"/>
    <s v="0810"/>
    <n v="889419959"/>
    <x v="0"/>
    <n v="2"/>
    <n v="1"/>
    <n v="1"/>
    <d v="2022-05-27T15:54:05"/>
  </r>
  <r>
    <n v="1351580"/>
    <x v="1"/>
    <x v="1"/>
    <x v="0"/>
    <x v="2"/>
    <x v="0"/>
    <x v="2"/>
    <x v="8"/>
    <x v="9"/>
    <x v="10"/>
    <s v="UNDER CONTRACT "/>
    <n v="139101335"/>
    <s v="11 Leung Court"/>
    <x v="38"/>
    <s v="NT"/>
    <s v="0810"/>
    <n v="889433000"/>
    <x v="0"/>
    <n v="4"/>
    <n v="2"/>
    <n v="2"/>
    <d v="2022-05-27T15:54:05"/>
  </r>
  <r>
    <n v="1351581"/>
    <x v="1"/>
    <x v="1"/>
    <x v="0"/>
    <x v="2"/>
    <x v="214"/>
    <x v="240"/>
    <x v="7"/>
    <x v="33"/>
    <x v="188"/>
    <s v="$670,000 Negotiable "/>
    <n v="139099343"/>
    <s v="4 Fellows Road"/>
    <x v="40"/>
    <s v="NT"/>
    <s v="0835"/>
    <n v="1300850855"/>
    <x v="3"/>
    <n v="3"/>
    <n v="2"/>
    <n v="6"/>
    <d v="2022-05-27T15:54:05"/>
  </r>
  <r>
    <n v="1351582"/>
    <x v="1"/>
    <x v="1"/>
    <x v="0"/>
    <x v="115"/>
    <x v="0"/>
    <x v="2"/>
    <x v="7"/>
    <x v="14"/>
    <x v="12"/>
    <s v=""/>
    <n v="139098555"/>
    <s v="85 Forest Drive"/>
    <x v="11"/>
    <s v="NT"/>
    <s v="0836"/>
    <n v="889328858"/>
    <x v="0"/>
    <n v="3"/>
    <n v="1"/>
    <n v="4"/>
    <d v="2022-05-27T15:54:05"/>
  </r>
  <r>
    <n v="1351583"/>
    <x v="1"/>
    <x v="1"/>
    <x v="0"/>
    <x v="17"/>
    <x v="11"/>
    <x v="20"/>
    <x v="7"/>
    <x v="26"/>
    <x v="33"/>
    <s v=""/>
    <n v="139095611"/>
    <s v="6607/7 Anchorage Court"/>
    <x v="0"/>
    <s v="NT"/>
    <s v="0800"/>
    <n v="889433500"/>
    <x v="0"/>
    <n v="1"/>
    <n v="1"/>
    <n v="1"/>
    <d v="2022-05-27T15:54:05"/>
  </r>
  <r>
    <n v="1351584"/>
    <x v="1"/>
    <x v="1"/>
    <x v="0"/>
    <x v="2"/>
    <x v="0"/>
    <x v="2"/>
    <x v="7"/>
    <x v="9"/>
    <x v="144"/>
    <s v=""/>
    <n v="139093467"/>
    <s v="198 Farrar Boulevard"/>
    <x v="43"/>
    <s v="NT"/>
    <s v="0832"/>
    <n v="889433000"/>
    <x v="0"/>
    <n v="4"/>
    <n v="2"/>
    <n v="2"/>
    <d v="2022-05-27T15:54:05"/>
  </r>
  <r>
    <n v="1351585"/>
    <x v="1"/>
    <x v="1"/>
    <x v="1"/>
    <x v="2"/>
    <x v="0"/>
    <x v="2"/>
    <x v="7"/>
    <x v="9"/>
    <x v="34"/>
    <s v=""/>
    <n v="139091675"/>
    <s v="17/9 Esplanade"/>
    <x v="0"/>
    <s v="NT"/>
    <s v="0800"/>
    <n v="889433000"/>
    <x v="0"/>
    <n v="3"/>
    <n v="2"/>
    <n v="2"/>
    <d v="2022-05-27T15:54:05"/>
  </r>
  <r>
    <n v="1351586"/>
    <x v="1"/>
    <x v="1"/>
    <x v="1"/>
    <x v="2"/>
    <x v="0"/>
    <x v="2"/>
    <x v="8"/>
    <x v="9"/>
    <x v="10"/>
    <s v="UNDER CONTRACT "/>
    <n v="139091467"/>
    <s v="13/13 May Street"/>
    <x v="44"/>
    <s v="NT"/>
    <s v="0820"/>
    <n v="889433000"/>
    <x v="0"/>
    <n v="2"/>
    <n v="1"/>
    <n v="2"/>
    <d v="2022-05-27T15:54:05"/>
  </r>
  <r>
    <n v="1351587"/>
    <x v="1"/>
    <x v="1"/>
    <x v="2"/>
    <x v="2"/>
    <x v="0"/>
    <x v="2"/>
    <x v="8"/>
    <x v="44"/>
    <x v="3"/>
    <s v=""/>
    <n v="139090307"/>
    <s v="37/48 Sabine Road"/>
    <x v="38"/>
    <s v="NT"/>
    <s v="0810"/>
    <n v="421073034"/>
    <x v="0"/>
    <n v="2"/>
    <n v="1"/>
    <n v="1"/>
    <d v="2022-05-27T15:54:05"/>
  </r>
  <r>
    <n v="1351588"/>
    <x v="1"/>
    <x v="1"/>
    <x v="2"/>
    <x v="2"/>
    <x v="215"/>
    <x v="241"/>
    <x v="8"/>
    <x v="64"/>
    <x v="189"/>
    <s v=""/>
    <n v="139090159"/>
    <s v="21/79 Forrest Pde"/>
    <x v="16"/>
    <s v="NT"/>
    <s v="0832"/>
    <n v="889812666"/>
    <x v="0"/>
    <n v="2"/>
    <n v="1"/>
    <n v="2"/>
    <d v="2022-05-27T15:54:05"/>
  </r>
  <r>
    <n v="1351589"/>
    <x v="1"/>
    <x v="1"/>
    <x v="0"/>
    <x v="77"/>
    <x v="60"/>
    <x v="80"/>
    <x v="7"/>
    <x v="34"/>
    <x v="190"/>
    <s v=""/>
    <n v="139089939"/>
    <s v="66 Noltenius Circuit"/>
    <x v="30"/>
    <s v="NT"/>
    <s v="0830"/>
    <n v="429826650"/>
    <x v="0"/>
    <n v="3"/>
    <n v="1"/>
    <n v="4"/>
    <d v="2022-05-27T15:54:05"/>
  </r>
  <r>
    <n v="1351590"/>
    <x v="1"/>
    <x v="1"/>
    <x v="0"/>
    <x v="2"/>
    <x v="0"/>
    <x v="2"/>
    <x v="7"/>
    <x v="49"/>
    <x v="37"/>
    <s v="OFFERS OVER $399,000 "/>
    <n v="139088251"/>
    <s v="56 Melastoma Drive"/>
    <x v="21"/>
    <s v="NT"/>
    <s v="0830"/>
    <n v="739998324"/>
    <x v="0"/>
    <n v="3"/>
    <n v="1"/>
    <n v="1"/>
    <d v="2022-05-27T15:54:05"/>
  </r>
  <r>
    <n v="1351591"/>
    <x v="1"/>
    <x v="1"/>
    <x v="2"/>
    <x v="116"/>
    <x v="0"/>
    <x v="242"/>
    <x v="7"/>
    <x v="48"/>
    <x v="191"/>
    <s v="PRICE GUIDE $445,000 "/>
    <n v="139087483"/>
    <s v="2/35 Ellengowan Drive"/>
    <x v="48"/>
    <s v="NT"/>
    <s v="0810"/>
    <n v="889315000"/>
    <x v="0"/>
    <n v="2"/>
    <n v="1"/>
    <n v="1"/>
    <d v="2022-05-27T15:54:05"/>
  </r>
  <r>
    <n v="1351592"/>
    <x v="1"/>
    <x v="1"/>
    <x v="0"/>
    <x v="2"/>
    <x v="0"/>
    <x v="2"/>
    <x v="8"/>
    <x v="41"/>
    <x v="186"/>
    <s v=""/>
    <n v="139087215"/>
    <s v="34 Canonbury Circuit"/>
    <x v="10"/>
    <s v="NT"/>
    <s v="0830"/>
    <n v="889422283"/>
    <x v="3"/>
    <n v="3"/>
    <n v="1"/>
    <n v="2"/>
    <d v="2022-05-27T15:54:05"/>
  </r>
  <r>
    <n v="1351593"/>
    <x v="1"/>
    <x v="1"/>
    <x v="8"/>
    <x v="2"/>
    <x v="0"/>
    <x v="2"/>
    <x v="7"/>
    <x v="41"/>
    <x v="168"/>
    <s v=""/>
    <n v="139086503"/>
    <s v="2/73  Woodroffe Avenue"/>
    <x v="9"/>
    <s v="NT"/>
    <s v="0830"/>
    <n v="889422283"/>
    <x v="3"/>
    <n v="2"/>
    <n v="1"/>
    <n v="1"/>
    <d v="2022-05-27T15:54:05"/>
  </r>
  <r>
    <n v="1351594"/>
    <x v="1"/>
    <x v="1"/>
    <x v="8"/>
    <x v="2"/>
    <x v="216"/>
    <x v="243"/>
    <x v="7"/>
    <x v="48"/>
    <x v="56"/>
    <s v=""/>
    <n v="139086067"/>
    <s v="2/9 Firefly Court"/>
    <x v="16"/>
    <s v="NT"/>
    <s v="0832"/>
    <n v="889315000"/>
    <x v="0"/>
    <n v="3"/>
    <n v="2"/>
    <n v="2"/>
    <d v="2022-05-27T15:54:05"/>
  </r>
  <r>
    <n v="1351595"/>
    <x v="1"/>
    <x v="1"/>
    <x v="0"/>
    <x v="2"/>
    <x v="0"/>
    <x v="2"/>
    <x v="7"/>
    <x v="20"/>
    <x v="22"/>
    <s v="$950000 or nearest Offer "/>
    <n v="139085899"/>
    <s v="25 Ormskirk Rd"/>
    <x v="6"/>
    <s v="NT"/>
    <s v="0836"/>
    <n v="889831800"/>
    <x v="0"/>
    <n v="5"/>
    <n v="3"/>
    <n v="2"/>
    <d v="2022-05-27T15:54:05"/>
  </r>
  <r>
    <n v="1351596"/>
    <x v="1"/>
    <x v="1"/>
    <x v="0"/>
    <x v="2"/>
    <x v="0"/>
    <x v="2"/>
    <x v="8"/>
    <x v="9"/>
    <x v="10"/>
    <s v="UNDER CONTRACT "/>
    <n v="139082083"/>
    <s v="8 Milula Street"/>
    <x v="3"/>
    <s v="NT"/>
    <s v="0810"/>
    <n v="889433000"/>
    <x v="0"/>
    <n v="5"/>
    <n v="2"/>
    <n v="3"/>
    <d v="2022-05-27T15:54:05"/>
  </r>
  <r>
    <n v="1351597"/>
    <x v="1"/>
    <x v="1"/>
    <x v="6"/>
    <x v="2"/>
    <x v="217"/>
    <x v="219"/>
    <x v="7"/>
    <x v="48"/>
    <x v="192"/>
    <s v="PRICE GUIDE $646,000 "/>
    <n v="139080835"/>
    <s v="2/26 Demda Circuit"/>
    <x v="3"/>
    <s v="NT"/>
    <s v="0810"/>
    <n v="889315000"/>
    <x v="0"/>
    <n v="3"/>
    <n v="2"/>
    <n v="2"/>
    <d v="2022-05-27T15:54:05"/>
  </r>
  <r>
    <n v="1351598"/>
    <x v="1"/>
    <x v="1"/>
    <x v="0"/>
    <x v="85"/>
    <x v="218"/>
    <x v="244"/>
    <x v="7"/>
    <x v="37"/>
    <x v="23"/>
    <s v=""/>
    <n v="139079559"/>
    <s v="260 Forrest Parade"/>
    <x v="14"/>
    <s v="NT"/>
    <s v="0832"/>
    <n v="889867131"/>
    <x v="0"/>
    <n v="3"/>
    <n v="2"/>
    <n v="2"/>
    <d v="2022-05-27T15:54:05"/>
  </r>
  <r>
    <n v="1351599"/>
    <x v="1"/>
    <x v="1"/>
    <x v="2"/>
    <x v="95"/>
    <x v="219"/>
    <x v="245"/>
    <x v="7"/>
    <x v="75"/>
    <x v="57"/>
    <s v="$510,000 each unit "/>
    <n v="136150414"/>
    <s v="1 and 2/3 Deane Crescent"/>
    <x v="27"/>
    <s v="NT"/>
    <s v="0832"/>
    <n v="889834326"/>
    <x v="2"/>
    <n v="3"/>
    <n v="2"/>
    <n v="3"/>
    <d v="2022-05-27T15:54:05"/>
  </r>
  <r>
    <n v="1351600"/>
    <x v="1"/>
    <x v="1"/>
    <x v="4"/>
    <x v="2"/>
    <x v="0"/>
    <x v="2"/>
    <x v="7"/>
    <x v="8"/>
    <x v="167"/>
    <s v="From $220,000 "/>
    <n v="203294683"/>
    <s v="81 Boulter Road"/>
    <x v="50"/>
    <s v="NT"/>
    <s v="0828"/>
    <n v="889433000"/>
    <x v="0"/>
    <m/>
    <m/>
    <m/>
    <d v="2022-05-27T15:54:05"/>
  </r>
  <r>
    <n v="1351601"/>
    <x v="1"/>
    <x v="1"/>
    <x v="2"/>
    <x v="2"/>
    <x v="0"/>
    <x v="2"/>
    <x v="8"/>
    <x v="2"/>
    <x v="193"/>
    <s v=""/>
    <n v="139073299"/>
    <s v="3/5 Omeo Street"/>
    <x v="48"/>
    <s v="NT"/>
    <s v="0810"/>
    <n v="889810080"/>
    <x v="0"/>
    <n v="2"/>
    <n v="1"/>
    <n v="2"/>
    <d v="2022-05-27T15:54:05"/>
  </r>
  <r>
    <n v="1351602"/>
    <x v="1"/>
    <x v="1"/>
    <x v="1"/>
    <x v="2"/>
    <x v="12"/>
    <x v="2"/>
    <x v="7"/>
    <x v="27"/>
    <x v="10"/>
    <s v="UNDER CONTRACT "/>
    <n v="139072451"/>
    <s v="103/130 Esplanade"/>
    <x v="0"/>
    <s v="NT"/>
    <s v="0800"/>
    <n v="438404848"/>
    <x v="0"/>
    <n v="3"/>
    <n v="3"/>
    <n v="2"/>
    <d v="2022-05-27T15:54:05"/>
  </r>
  <r>
    <n v="1351603"/>
    <x v="1"/>
    <x v="1"/>
    <x v="0"/>
    <x v="2"/>
    <x v="168"/>
    <x v="188"/>
    <x v="8"/>
    <x v="76"/>
    <x v="10"/>
    <s v="Under Offer "/>
    <n v="139072391"/>
    <s v="64 Alawa Crescent"/>
    <x v="42"/>
    <s v="NT"/>
    <s v="0810"/>
    <n v="889822400"/>
    <x v="0"/>
    <n v="4"/>
    <n v="2"/>
    <n v="2"/>
    <d v="2022-05-27T15:54:05"/>
  </r>
  <r>
    <n v="1351604"/>
    <x v="1"/>
    <x v="1"/>
    <x v="8"/>
    <x v="2"/>
    <x v="0"/>
    <x v="2"/>
    <x v="7"/>
    <x v="5"/>
    <x v="96"/>
    <s v=""/>
    <n v="139071039"/>
    <s v="1 &amp; 2/11 Falco Court"/>
    <x v="26"/>
    <s v="NT"/>
    <s v="0832"/>
    <n v="404877261"/>
    <x v="0"/>
    <n v="4"/>
    <n v="2"/>
    <n v="2"/>
    <d v="2022-05-27T15:54:05"/>
  </r>
  <r>
    <n v="1351605"/>
    <x v="1"/>
    <x v="1"/>
    <x v="0"/>
    <x v="2"/>
    <x v="220"/>
    <x v="246"/>
    <x v="7"/>
    <x v="48"/>
    <x v="147"/>
    <s v="PRICE GUIDE $495,000 "/>
    <n v="139069475"/>
    <s v="2/14 Hannibal Crescent"/>
    <x v="30"/>
    <s v="NT"/>
    <s v="0830"/>
    <n v="889315000"/>
    <x v="0"/>
    <n v="3"/>
    <n v="2"/>
    <n v="2"/>
    <d v="2022-05-27T15:54:05"/>
  </r>
  <r>
    <n v="1351606"/>
    <x v="1"/>
    <x v="1"/>
    <x v="0"/>
    <x v="2"/>
    <x v="0"/>
    <x v="2"/>
    <x v="8"/>
    <x v="40"/>
    <x v="88"/>
    <s v=""/>
    <n v="139069311"/>
    <s v="11 Brunei Street"/>
    <x v="43"/>
    <s v="NT"/>
    <s v="0832"/>
    <n v="1300114970"/>
    <x v="3"/>
    <n v="2"/>
    <n v="1"/>
    <n v="4"/>
    <d v="2022-05-27T15:54:05"/>
  </r>
  <r>
    <n v="1351607"/>
    <x v="1"/>
    <x v="1"/>
    <x v="4"/>
    <x v="2"/>
    <x v="180"/>
    <x v="202"/>
    <x v="7"/>
    <x v="56"/>
    <x v="1"/>
    <s v=""/>
    <n v="203293867"/>
    <s v="1005 Kentish Road"/>
    <x v="34"/>
    <s v="NT"/>
    <s v="0838"/>
    <n v="889882343"/>
    <x v="0"/>
    <m/>
    <m/>
    <m/>
    <d v="2022-05-27T15:54:05"/>
  </r>
  <r>
    <n v="1351608"/>
    <x v="1"/>
    <x v="1"/>
    <x v="0"/>
    <x v="2"/>
    <x v="221"/>
    <x v="247"/>
    <x v="7"/>
    <x v="72"/>
    <x v="28"/>
    <s v=""/>
    <n v="139065727"/>
    <s v="7 Lockwood Crt"/>
    <x v="21"/>
    <s v="NT"/>
    <s v="0830"/>
    <n v="404222219"/>
    <x v="0"/>
    <n v="4"/>
    <n v="2"/>
    <n v="4"/>
    <d v="2022-05-27T15:54:05"/>
  </r>
  <r>
    <n v="1351609"/>
    <x v="1"/>
    <x v="1"/>
    <x v="0"/>
    <x v="2"/>
    <x v="79"/>
    <x v="98"/>
    <x v="8"/>
    <x v="32"/>
    <x v="10"/>
    <s v="UNDER CONTRACT "/>
    <n v="139063623"/>
    <s v="77 Ryland Road"/>
    <x v="8"/>
    <s v="NT"/>
    <s v="0810"/>
    <n v="889811088"/>
    <x v="0"/>
    <n v="2"/>
    <n v="1"/>
    <n v="2"/>
    <d v="2022-05-27T15:54:05"/>
  </r>
  <r>
    <n v="1351610"/>
    <x v="1"/>
    <x v="1"/>
    <x v="0"/>
    <x v="2"/>
    <x v="222"/>
    <x v="248"/>
    <x v="8"/>
    <x v="14"/>
    <x v="81"/>
    <s v=""/>
    <n v="139061675"/>
    <s v="2/11 Chipmunk Court"/>
    <x v="26"/>
    <s v="NT"/>
    <s v="0832"/>
    <n v="889328858"/>
    <x v="0"/>
    <n v="3"/>
    <n v="2"/>
    <n v="4"/>
    <d v="2022-05-27T15:54:05"/>
  </r>
  <r>
    <n v="1351611"/>
    <x v="1"/>
    <x v="1"/>
    <x v="0"/>
    <x v="2"/>
    <x v="107"/>
    <x v="128"/>
    <x v="8"/>
    <x v="14"/>
    <x v="194"/>
    <s v=""/>
    <n v="139060231"/>
    <s v="29 Maurice Terrace"/>
    <x v="16"/>
    <s v="NT"/>
    <s v="0832"/>
    <n v="889328858"/>
    <x v="0"/>
    <n v="3"/>
    <n v="2"/>
    <n v="4"/>
    <d v="2022-05-27T15:54:05"/>
  </r>
  <r>
    <n v="1351612"/>
    <x v="1"/>
    <x v="1"/>
    <x v="5"/>
    <x v="2"/>
    <x v="0"/>
    <x v="2"/>
    <x v="8"/>
    <x v="22"/>
    <x v="10"/>
    <s v="UNDER OFFER "/>
    <n v="139060155"/>
    <s v="1,2 &amp; 3/17 Bowrey Crescent"/>
    <x v="32"/>
    <s v="NT"/>
    <s v="0830"/>
    <n v="889240900"/>
    <x v="0"/>
    <n v="1"/>
    <n v="1"/>
    <n v="1"/>
    <d v="2022-05-27T15:54:05"/>
  </r>
  <r>
    <n v="1351613"/>
    <x v="1"/>
    <x v="1"/>
    <x v="1"/>
    <x v="8"/>
    <x v="0"/>
    <x v="9"/>
    <x v="7"/>
    <x v="3"/>
    <x v="97"/>
    <s v="NEW PRICE $279,000 "/>
    <n v="139058603"/>
    <s v="19/55 Aralia Street"/>
    <x v="7"/>
    <s v="NT"/>
    <s v="0810"/>
    <n v="889822403"/>
    <x v="0"/>
    <n v="2"/>
    <n v="1"/>
    <n v="1"/>
    <d v="2022-05-27T15:54:05"/>
  </r>
  <r>
    <n v="1351614"/>
    <x v="1"/>
    <x v="1"/>
    <x v="0"/>
    <x v="117"/>
    <x v="223"/>
    <x v="249"/>
    <x v="8"/>
    <x v="48"/>
    <x v="10"/>
    <s v="UNDER CONTRACT "/>
    <n v="139058555"/>
    <s v="11 Illamurta Circuit"/>
    <x v="20"/>
    <s v="NT"/>
    <s v="0832"/>
    <n v="889315000"/>
    <x v="0"/>
    <n v="3"/>
    <n v="2"/>
    <n v="2"/>
    <d v="2022-05-27T15:54:05"/>
  </r>
  <r>
    <n v="1351615"/>
    <x v="1"/>
    <x v="1"/>
    <x v="0"/>
    <x v="11"/>
    <x v="224"/>
    <x v="250"/>
    <x v="7"/>
    <x v="1"/>
    <x v="138"/>
    <s v="OFFERS OVER $530,000 "/>
    <n v="139052699"/>
    <s v="4 Hang Gong Avenue"/>
    <x v="10"/>
    <s v="NT"/>
    <s v="0830"/>
    <n v="411724000"/>
    <x v="0"/>
    <n v="5"/>
    <n v="2"/>
    <n v="2"/>
    <d v="2022-05-27T15:54:05"/>
  </r>
  <r>
    <n v="1351616"/>
    <x v="1"/>
    <x v="1"/>
    <x v="2"/>
    <x v="2"/>
    <x v="0"/>
    <x v="2"/>
    <x v="7"/>
    <x v="28"/>
    <x v="35"/>
    <s v=""/>
    <n v="139050507"/>
    <s v="302/6 Briggs St"/>
    <x v="0"/>
    <s v="NT"/>
    <s v="0800"/>
    <n v="889419959"/>
    <x v="0"/>
    <n v="1"/>
    <n v="1"/>
    <n v="1"/>
    <d v="2022-05-27T15:54:05"/>
  </r>
  <r>
    <n v="1351617"/>
    <x v="1"/>
    <x v="1"/>
    <x v="0"/>
    <x v="2"/>
    <x v="0"/>
    <x v="2"/>
    <x v="7"/>
    <x v="76"/>
    <x v="138"/>
    <s v="Offers Over $530,000 "/>
    <n v="139049887"/>
    <s v="3 Henderson Court"/>
    <x v="10"/>
    <s v="NT"/>
    <s v="0830"/>
    <n v="889822400"/>
    <x v="0"/>
    <n v="4"/>
    <n v="2"/>
    <n v="2"/>
    <d v="2022-05-27T15:54:05"/>
  </r>
  <r>
    <n v="1351618"/>
    <x v="1"/>
    <x v="1"/>
    <x v="1"/>
    <x v="2"/>
    <x v="0"/>
    <x v="2"/>
    <x v="7"/>
    <x v="29"/>
    <x v="14"/>
    <s v=""/>
    <n v="139047935"/>
    <s v="14/130 Smith street"/>
    <x v="0"/>
    <s v="NT"/>
    <s v="0800"/>
    <n v="451125286"/>
    <x v="0"/>
    <n v="2"/>
    <n v="2"/>
    <n v="2"/>
    <d v="2022-05-27T15:54:05"/>
  </r>
  <r>
    <n v="1351619"/>
    <x v="1"/>
    <x v="1"/>
    <x v="6"/>
    <x v="2"/>
    <x v="0"/>
    <x v="2"/>
    <x v="8"/>
    <x v="9"/>
    <x v="10"/>
    <s v="UNDER CONTRACT "/>
    <n v="139046487"/>
    <s v="2/38 Philip Street"/>
    <x v="12"/>
    <s v="NT"/>
    <s v="0820"/>
    <n v="889433000"/>
    <x v="0"/>
    <n v="3"/>
    <n v="2"/>
    <n v="2"/>
    <d v="2022-05-27T15:54:05"/>
  </r>
  <r>
    <n v="1351620"/>
    <x v="1"/>
    <x v="1"/>
    <x v="1"/>
    <x v="2"/>
    <x v="225"/>
    <x v="2"/>
    <x v="7"/>
    <x v="37"/>
    <x v="87"/>
    <s v=""/>
    <n v="139045183"/>
    <s v="2/9 Drysdale Street"/>
    <x v="22"/>
    <s v="NT"/>
    <s v="0820"/>
    <n v="889867131"/>
    <x v="0"/>
    <n v="3"/>
    <n v="2"/>
    <n v="2"/>
    <d v="2022-05-27T15:54:05"/>
  </r>
  <r>
    <n v="1351621"/>
    <x v="1"/>
    <x v="1"/>
    <x v="0"/>
    <x v="2"/>
    <x v="94"/>
    <x v="113"/>
    <x v="7"/>
    <x v="77"/>
    <x v="100"/>
    <s v=""/>
    <n v="139044887"/>
    <s v="47 Schombacher Circuit"/>
    <x v="21"/>
    <s v="NT"/>
    <s v="0830"/>
    <n v="1300547869"/>
    <x v="3"/>
    <n v="3"/>
    <n v="1"/>
    <n v="4"/>
    <d v="2022-05-27T15:54:05"/>
  </r>
  <r>
    <n v="1351622"/>
    <x v="1"/>
    <x v="1"/>
    <x v="0"/>
    <x v="2"/>
    <x v="68"/>
    <x v="88"/>
    <x v="7"/>
    <x v="21"/>
    <x v="37"/>
    <s v="Offers Over $399,000 "/>
    <n v="139044255"/>
    <s v="2 Invar Court"/>
    <x v="9"/>
    <s v="NT"/>
    <s v="0830"/>
    <n v="889418941"/>
    <x v="0"/>
    <n v="3"/>
    <n v="1"/>
    <n v="2"/>
    <d v="2022-05-27T15:54:05"/>
  </r>
  <r>
    <n v="1351623"/>
    <x v="1"/>
    <x v="1"/>
    <x v="2"/>
    <x v="2"/>
    <x v="0"/>
    <x v="2"/>
    <x v="7"/>
    <x v="28"/>
    <x v="92"/>
    <s v=""/>
    <n v="139043575"/>
    <s v="1304/4 Kurringal Crt"/>
    <x v="12"/>
    <s v="NT"/>
    <s v="0820"/>
    <n v="889419959"/>
    <x v="0"/>
    <n v="1"/>
    <n v="1"/>
    <n v="1"/>
    <d v="2022-05-27T15:54:05"/>
  </r>
  <r>
    <n v="1351624"/>
    <x v="1"/>
    <x v="1"/>
    <x v="0"/>
    <x v="2"/>
    <x v="226"/>
    <x v="251"/>
    <x v="7"/>
    <x v="56"/>
    <x v="112"/>
    <s v=""/>
    <n v="139043435"/>
    <s v="7  Burnett Court"/>
    <x v="10"/>
    <s v="NT"/>
    <s v="0830"/>
    <n v="889882343"/>
    <x v="0"/>
    <n v="4"/>
    <n v="2"/>
    <n v="4"/>
    <d v="2022-05-27T15:54:05"/>
  </r>
  <r>
    <n v="1351625"/>
    <x v="1"/>
    <x v="1"/>
    <x v="0"/>
    <x v="2"/>
    <x v="127"/>
    <x v="148"/>
    <x v="7"/>
    <x v="78"/>
    <x v="195"/>
    <s v=""/>
    <n v="139040775"/>
    <s v="6 Harcus Court"/>
    <x v="35"/>
    <s v="NT"/>
    <s v="0812"/>
    <n v="889411550"/>
    <x v="0"/>
    <n v="3"/>
    <n v="2"/>
    <n v="2"/>
    <d v="2022-05-27T15:54:05"/>
  </r>
  <r>
    <n v="1351626"/>
    <x v="1"/>
    <x v="1"/>
    <x v="0"/>
    <x v="2"/>
    <x v="0"/>
    <x v="2"/>
    <x v="7"/>
    <x v="9"/>
    <x v="30"/>
    <s v="Offers Over $600,000 "/>
    <n v="139040747"/>
    <s v="14 Savage Close"/>
    <x v="32"/>
    <s v="NT"/>
    <s v="0830"/>
    <n v="889433000"/>
    <x v="0"/>
    <n v="4"/>
    <n v="2"/>
    <n v="2"/>
    <d v="2022-05-27T15:54:05"/>
  </r>
  <r>
    <n v="1351627"/>
    <x v="1"/>
    <x v="1"/>
    <x v="0"/>
    <x v="85"/>
    <x v="134"/>
    <x v="155"/>
    <x v="7"/>
    <x v="70"/>
    <x v="23"/>
    <s v=""/>
    <n v="139039151"/>
    <s v="8 Carrara Court"/>
    <x v="20"/>
    <s v="NT"/>
    <s v="0832"/>
    <n v="889312005"/>
    <x v="3"/>
    <n v="3"/>
    <n v="2"/>
    <n v="2"/>
    <d v="2022-05-27T15:54:05"/>
  </r>
  <r>
    <n v="1351628"/>
    <x v="1"/>
    <x v="1"/>
    <x v="0"/>
    <x v="2"/>
    <x v="51"/>
    <x v="71"/>
    <x v="8"/>
    <x v="9"/>
    <x v="10"/>
    <s v="UNDER CONTRACT "/>
    <n v="139037939"/>
    <s v="209 Bastin Road"/>
    <x v="40"/>
    <s v="NT"/>
    <s v="0835"/>
    <n v="889433000"/>
    <x v="0"/>
    <n v="4"/>
    <n v="2"/>
    <n v="5"/>
    <d v="2022-05-27T15:54:05"/>
  </r>
  <r>
    <n v="1351629"/>
    <x v="1"/>
    <x v="1"/>
    <x v="1"/>
    <x v="2"/>
    <x v="0"/>
    <x v="2"/>
    <x v="8"/>
    <x v="9"/>
    <x v="10"/>
    <s v="UNDER CONTRACT "/>
    <n v="139036599"/>
    <s v="5/44 Mclachlan Street"/>
    <x v="0"/>
    <s v="NT"/>
    <s v="0800"/>
    <n v="889433000"/>
    <x v="0"/>
    <n v="3"/>
    <n v="2"/>
    <n v="2"/>
    <d v="2022-05-27T15:54:05"/>
  </r>
  <r>
    <n v="1351630"/>
    <x v="1"/>
    <x v="1"/>
    <x v="2"/>
    <x v="29"/>
    <x v="0"/>
    <x v="34"/>
    <x v="8"/>
    <x v="17"/>
    <x v="10"/>
    <s v="Contact Agent "/>
    <n v="139035671"/>
    <s v="12/288 Casuarina Drive"/>
    <x v="8"/>
    <s v="NT"/>
    <s v="0810"/>
    <n v="889970888"/>
    <x v="0"/>
    <n v="3"/>
    <n v="2"/>
    <n v="2"/>
    <d v="2022-05-27T15:54:05"/>
  </r>
  <r>
    <n v="1351631"/>
    <x v="1"/>
    <x v="1"/>
    <x v="6"/>
    <x v="118"/>
    <x v="0"/>
    <x v="252"/>
    <x v="8"/>
    <x v="11"/>
    <x v="10"/>
    <s v="UNDER CONTRACT "/>
    <n v="139035471"/>
    <s v="15/68 Ryland Road"/>
    <x v="38"/>
    <s v="NT"/>
    <s v="0810"/>
    <n v="889822500"/>
    <x v="0"/>
    <n v="2"/>
    <n v="1"/>
    <n v="0"/>
    <d v="2022-05-27T15:54:05"/>
  </r>
  <r>
    <n v="1351632"/>
    <x v="1"/>
    <x v="1"/>
    <x v="7"/>
    <x v="2"/>
    <x v="0"/>
    <x v="2"/>
    <x v="7"/>
    <x v="22"/>
    <x v="60"/>
    <s v="Offers over $850,000 "/>
    <n v="139033627"/>
    <s v="59 Williams Road"/>
    <x v="45"/>
    <s v="NT"/>
    <s v="0836"/>
    <n v="889240900"/>
    <x v="0"/>
    <n v="6"/>
    <n v="2"/>
    <n v="3"/>
    <d v="2022-05-27T15:54:05"/>
  </r>
  <r>
    <n v="1351633"/>
    <x v="1"/>
    <x v="1"/>
    <x v="0"/>
    <x v="2"/>
    <x v="227"/>
    <x v="253"/>
    <x v="8"/>
    <x v="74"/>
    <x v="10"/>
    <s v="Under Contract "/>
    <n v="139033483"/>
    <m/>
    <x v="13"/>
    <s v="NT"/>
    <s v="0810"/>
    <n v="423814812"/>
    <x v="3"/>
    <n v="3"/>
    <n v="2"/>
    <n v="2"/>
    <d v="2022-05-27T15:54:05"/>
  </r>
  <r>
    <n v="1351634"/>
    <x v="1"/>
    <x v="1"/>
    <x v="1"/>
    <x v="2"/>
    <x v="0"/>
    <x v="2"/>
    <x v="8"/>
    <x v="9"/>
    <x v="10"/>
    <s v="UNDER CONTRACT "/>
    <n v="139033247"/>
    <s v="10/260 Casuarina Drive"/>
    <x v="7"/>
    <s v="NT"/>
    <s v="0810"/>
    <n v="889433000"/>
    <x v="0"/>
    <n v="2"/>
    <n v="1"/>
    <n v="1"/>
    <d v="2022-05-27T15:54:05"/>
  </r>
  <r>
    <n v="1351635"/>
    <x v="1"/>
    <x v="1"/>
    <x v="2"/>
    <x v="2"/>
    <x v="0"/>
    <x v="2"/>
    <x v="8"/>
    <x v="64"/>
    <x v="74"/>
    <s v=""/>
    <n v="139029507"/>
    <s v="36/91 Aralia St"/>
    <x v="8"/>
    <s v="NT"/>
    <s v="0810"/>
    <n v="889812666"/>
    <x v="0"/>
    <n v="1"/>
    <n v="1"/>
    <n v="1"/>
    <d v="2022-05-27T15:54:05"/>
  </r>
  <r>
    <n v="1351636"/>
    <x v="1"/>
    <x v="1"/>
    <x v="0"/>
    <x v="2"/>
    <x v="228"/>
    <x v="254"/>
    <x v="8"/>
    <x v="66"/>
    <x v="196"/>
    <s v=""/>
    <n v="139029483"/>
    <s v="40 Aldridge Street"/>
    <x v="34"/>
    <s v="NT"/>
    <s v="0838"/>
    <n v="409768420"/>
    <x v="0"/>
    <n v="3"/>
    <n v="2"/>
    <n v="5"/>
    <d v="2022-05-27T15:54:05"/>
  </r>
  <r>
    <n v="1351637"/>
    <x v="1"/>
    <x v="1"/>
    <x v="0"/>
    <x v="2"/>
    <x v="159"/>
    <x v="178"/>
    <x v="7"/>
    <x v="53"/>
    <x v="37"/>
    <s v="Offers over $399,000 "/>
    <n v="130030586"/>
    <s v="19 Mahony Circuit"/>
    <x v="10"/>
    <s v="NT"/>
    <s v="0830"/>
    <n v="889453340"/>
    <x v="0"/>
    <n v="3"/>
    <n v="1"/>
    <n v="2"/>
    <d v="2022-05-27T15:54:05"/>
  </r>
  <r>
    <n v="1351638"/>
    <x v="1"/>
    <x v="1"/>
    <x v="2"/>
    <x v="2"/>
    <x v="0"/>
    <x v="2"/>
    <x v="7"/>
    <x v="2"/>
    <x v="36"/>
    <s v="Offers over $565,000 "/>
    <n v="139027019"/>
    <s v="703/29 Daly Street"/>
    <x v="0"/>
    <s v="NT"/>
    <s v="0800"/>
    <n v="889810080"/>
    <x v="0"/>
    <n v="2"/>
    <n v="2"/>
    <n v="2"/>
    <d v="2022-05-27T15:54:05"/>
  </r>
  <r>
    <n v="1351639"/>
    <x v="1"/>
    <x v="1"/>
    <x v="2"/>
    <x v="111"/>
    <x v="229"/>
    <x v="225"/>
    <x v="8"/>
    <x v="9"/>
    <x v="10"/>
    <s v="UNDER CONTRACT "/>
    <n v="139026431"/>
    <s v="67/17 May Street"/>
    <x v="44"/>
    <s v="NT"/>
    <s v="0820"/>
    <n v="889433000"/>
    <x v="0"/>
    <n v="3"/>
    <n v="1"/>
    <n v="2"/>
    <d v="2022-05-27T15:54:05"/>
  </r>
  <r>
    <n v="1351640"/>
    <x v="1"/>
    <x v="1"/>
    <x v="2"/>
    <x v="2"/>
    <x v="230"/>
    <x v="255"/>
    <x v="7"/>
    <x v="10"/>
    <x v="117"/>
    <s v="PRICE GUIDE $330,000 "/>
    <n v="139025871"/>
    <s v="2/38 George Crescent"/>
    <x v="12"/>
    <s v="NT"/>
    <s v="0820"/>
    <n v="889460500"/>
    <x v="0"/>
    <n v="2"/>
    <n v="1"/>
    <n v="1"/>
    <d v="2022-05-27T15:54:05"/>
  </r>
  <r>
    <n v="1351641"/>
    <x v="1"/>
    <x v="1"/>
    <x v="8"/>
    <x v="2"/>
    <x v="89"/>
    <x v="108"/>
    <x v="7"/>
    <x v="24"/>
    <x v="16"/>
    <s v="Offers invited $440,000 "/>
    <n v="139024863"/>
    <s v="1/108 Forrest Parade"/>
    <x v="27"/>
    <s v="NT"/>
    <s v="0832"/>
    <n v="889428942"/>
    <x v="0"/>
    <n v="3"/>
    <n v="2"/>
    <n v="2"/>
    <d v="2022-05-27T15:54:05"/>
  </r>
  <r>
    <n v="1351642"/>
    <x v="1"/>
    <x v="1"/>
    <x v="0"/>
    <x v="119"/>
    <x v="55"/>
    <x v="75"/>
    <x v="7"/>
    <x v="21"/>
    <x v="141"/>
    <s v="Price Guide: $650,000 - $700,000 "/>
    <n v="139024635"/>
    <s v="45 Damascene Crescent"/>
    <x v="14"/>
    <s v="NT"/>
    <s v="0832"/>
    <n v="889418941"/>
    <x v="0"/>
    <n v="5"/>
    <n v="2"/>
    <n v="2"/>
    <d v="2022-05-27T15:54:05"/>
  </r>
  <r>
    <n v="1351643"/>
    <x v="1"/>
    <x v="1"/>
    <x v="1"/>
    <x v="19"/>
    <x v="0"/>
    <x v="22"/>
    <x v="7"/>
    <x v="14"/>
    <x v="37"/>
    <s v=""/>
    <n v="139024171"/>
    <s v="10/24 Harvey Street"/>
    <x v="0"/>
    <s v="NT"/>
    <s v="0800"/>
    <n v="889328858"/>
    <x v="0"/>
    <n v="2"/>
    <n v="2"/>
    <n v="2"/>
    <d v="2022-05-27T15:54:05"/>
  </r>
  <r>
    <n v="1351644"/>
    <x v="1"/>
    <x v="1"/>
    <x v="1"/>
    <x v="2"/>
    <x v="36"/>
    <x v="2"/>
    <x v="7"/>
    <x v="24"/>
    <x v="84"/>
    <s v=""/>
    <n v="139023943"/>
    <s v="43/6 Marina Boulevard"/>
    <x v="52"/>
    <s v="NT"/>
    <s v="0820"/>
    <n v="889428942"/>
    <x v="0"/>
    <n v="2"/>
    <n v="2"/>
    <n v="2"/>
    <d v="2022-05-27T15:54:05"/>
  </r>
  <r>
    <n v="1351645"/>
    <x v="1"/>
    <x v="1"/>
    <x v="1"/>
    <x v="2"/>
    <x v="13"/>
    <x v="2"/>
    <x v="7"/>
    <x v="24"/>
    <x v="38"/>
    <s v="Offers over $469,000 "/>
    <n v="139023195"/>
    <s v="3/107 Woods Street"/>
    <x v="0"/>
    <s v="NT"/>
    <s v="0800"/>
    <n v="889428942"/>
    <x v="0"/>
    <n v="3"/>
    <n v="2"/>
    <n v="2"/>
    <d v="2022-05-27T15:54:05"/>
  </r>
  <r>
    <n v="1351646"/>
    <x v="1"/>
    <x v="1"/>
    <x v="8"/>
    <x v="2"/>
    <x v="231"/>
    <x v="256"/>
    <x v="7"/>
    <x v="30"/>
    <x v="183"/>
    <s v=""/>
    <n v="139022195"/>
    <s v="2/58 Mannikan Court"/>
    <x v="16"/>
    <s v="NT"/>
    <s v="0832"/>
    <n v="417718149"/>
    <x v="0"/>
    <n v="3"/>
    <n v="2"/>
    <n v="6"/>
    <d v="2022-05-27T15:54:05"/>
  </r>
  <r>
    <n v="1351647"/>
    <x v="1"/>
    <x v="1"/>
    <x v="0"/>
    <x v="120"/>
    <x v="232"/>
    <x v="257"/>
    <x v="8"/>
    <x v="48"/>
    <x v="10"/>
    <s v="UNDER CONTRACT "/>
    <n v="139021603"/>
    <s v="25 Wirraway Circuit"/>
    <x v="21"/>
    <s v="NT"/>
    <s v="0830"/>
    <n v="889315000"/>
    <x v="0"/>
    <n v="3"/>
    <n v="1"/>
    <n v="3"/>
    <d v="2022-05-27T15:54:05"/>
  </r>
  <r>
    <n v="1351648"/>
    <x v="1"/>
    <x v="1"/>
    <x v="0"/>
    <x v="2"/>
    <x v="0"/>
    <x v="2"/>
    <x v="7"/>
    <x v="9"/>
    <x v="164"/>
    <s v=""/>
    <n v="139020007"/>
    <s v="19 Jingili Terrace"/>
    <x v="19"/>
    <s v="NT"/>
    <s v="0810"/>
    <n v="889433000"/>
    <x v="0"/>
    <n v="4"/>
    <n v="2"/>
    <n v="2"/>
    <d v="2022-05-27T15:54:05"/>
  </r>
  <r>
    <n v="1351649"/>
    <x v="1"/>
    <x v="1"/>
    <x v="0"/>
    <x v="39"/>
    <x v="122"/>
    <x v="143"/>
    <x v="7"/>
    <x v="10"/>
    <x v="114"/>
    <s v="PRICE GUIDE $1,200,000 "/>
    <n v="139019911"/>
    <s v="11 Temira Crescent"/>
    <x v="39"/>
    <s v="NT"/>
    <s v="0820"/>
    <n v="889460500"/>
    <x v="0"/>
    <n v="3"/>
    <n v="1"/>
    <n v="2"/>
    <d v="2022-05-27T15:54:05"/>
  </r>
  <r>
    <n v="1351650"/>
    <x v="1"/>
    <x v="1"/>
    <x v="0"/>
    <x v="2"/>
    <x v="233"/>
    <x v="258"/>
    <x v="7"/>
    <x v="21"/>
    <x v="11"/>
    <s v="Offers Over $775,000 "/>
    <n v="139019367"/>
    <s v="22 Gothenburg Crescent"/>
    <x v="2"/>
    <s v="NT"/>
    <s v="0820"/>
    <n v="889418941"/>
    <x v="0"/>
    <n v="4"/>
    <n v="2"/>
    <n v="4"/>
    <d v="2022-05-27T15:54:05"/>
  </r>
  <r>
    <n v="1351651"/>
    <x v="1"/>
    <x v="1"/>
    <x v="0"/>
    <x v="2"/>
    <x v="197"/>
    <x v="221"/>
    <x v="8"/>
    <x v="32"/>
    <x v="10"/>
    <s v="UNDER CONTRACT "/>
    <n v="139009247"/>
    <s v="13 Stint Court"/>
    <x v="16"/>
    <s v="NT"/>
    <s v="0832"/>
    <n v="889811088"/>
    <x v="0"/>
    <n v="9"/>
    <n v="4"/>
    <n v="6"/>
    <d v="2022-05-27T15:54:05"/>
  </r>
  <r>
    <n v="1351652"/>
    <x v="1"/>
    <x v="1"/>
    <x v="0"/>
    <x v="2"/>
    <x v="234"/>
    <x v="259"/>
    <x v="7"/>
    <x v="11"/>
    <x v="43"/>
    <s v=""/>
    <n v="138958643"/>
    <s v="7 Callie Court"/>
    <x v="27"/>
    <s v="NT"/>
    <s v="0832"/>
    <n v="889822500"/>
    <x v="0"/>
    <n v="3"/>
    <n v="2"/>
    <n v="2"/>
    <d v="2022-05-27T15:54:05"/>
  </r>
  <r>
    <n v="1351653"/>
    <x v="1"/>
    <x v="1"/>
    <x v="2"/>
    <x v="2"/>
    <x v="36"/>
    <x v="260"/>
    <x v="7"/>
    <x v="10"/>
    <x v="95"/>
    <s v="PRICE GUIDE $329,000 "/>
    <n v="125436786"/>
    <s v="3/2 Armstrong Street"/>
    <x v="1"/>
    <s v="NT"/>
    <s v="0812"/>
    <n v="889460500"/>
    <x v="0"/>
    <n v="2"/>
    <n v="1"/>
    <n v="1"/>
    <d v="2022-05-27T15:54:05"/>
  </r>
  <r>
    <n v="1351654"/>
    <x v="1"/>
    <x v="1"/>
    <x v="10"/>
    <x v="30"/>
    <x v="235"/>
    <x v="36"/>
    <x v="8"/>
    <x v="21"/>
    <x v="10"/>
    <s v="UNDER CONTRACT "/>
    <n v="139014747"/>
    <s v="2/51 Noltenius Circuit"/>
    <x v="30"/>
    <s v="NT"/>
    <s v="0830"/>
    <n v="889418941"/>
    <x v="0"/>
    <n v="2"/>
    <n v="1"/>
    <n v="2"/>
    <d v="2022-05-27T15:54:05"/>
  </r>
  <r>
    <n v="1351655"/>
    <x v="1"/>
    <x v="1"/>
    <x v="0"/>
    <x v="121"/>
    <x v="79"/>
    <x v="98"/>
    <x v="7"/>
    <x v="28"/>
    <x v="114"/>
    <s v="OFFERS OVER $1,200,000 "/>
    <n v="139014071"/>
    <s v="33 Flinders St"/>
    <x v="43"/>
    <s v="NT"/>
    <s v="0832"/>
    <n v="889419959"/>
    <x v="0"/>
    <n v="3"/>
    <n v="2"/>
    <n v="3"/>
    <d v="2022-05-27T15:54:05"/>
  </r>
  <r>
    <n v="1351656"/>
    <x v="1"/>
    <x v="1"/>
    <x v="0"/>
    <x v="2"/>
    <x v="0"/>
    <x v="2"/>
    <x v="7"/>
    <x v="9"/>
    <x v="123"/>
    <s v=""/>
    <n v="139013543"/>
    <s v="15 Van Diemen Street"/>
    <x v="31"/>
    <s v="NT"/>
    <s v="0810"/>
    <n v="889433000"/>
    <x v="0"/>
    <n v="5"/>
    <n v="2"/>
    <n v="4"/>
    <d v="2022-05-27T15:54:05"/>
  </r>
  <r>
    <n v="1351657"/>
    <x v="1"/>
    <x v="1"/>
    <x v="1"/>
    <x v="2"/>
    <x v="14"/>
    <x v="2"/>
    <x v="7"/>
    <x v="24"/>
    <x v="39"/>
    <s v=""/>
    <n v="139012015"/>
    <s v="10/3 Harvey Street"/>
    <x v="0"/>
    <s v="NT"/>
    <s v="0800"/>
    <n v="889428942"/>
    <x v="0"/>
    <n v="4"/>
    <n v="2"/>
    <n v="2"/>
    <d v="2022-05-27T15:54:05"/>
  </r>
  <r>
    <n v="1351658"/>
    <x v="1"/>
    <x v="1"/>
    <x v="0"/>
    <x v="114"/>
    <x v="58"/>
    <x v="78"/>
    <x v="7"/>
    <x v="30"/>
    <x v="197"/>
    <s v=""/>
    <n v="139009879"/>
    <s v="288 Bronzewing Avenue"/>
    <x v="40"/>
    <s v="NT"/>
    <s v="0835"/>
    <n v="417718149"/>
    <x v="0"/>
    <n v="3"/>
    <n v="2"/>
    <n v="4"/>
    <d v="2022-05-27T15:54:05"/>
  </r>
  <r>
    <n v="1351659"/>
    <x v="1"/>
    <x v="1"/>
    <x v="0"/>
    <x v="122"/>
    <x v="0"/>
    <x v="2"/>
    <x v="7"/>
    <x v="30"/>
    <x v="71"/>
    <s v=""/>
    <n v="139009383"/>
    <s v="65 Edelsten Road"/>
    <x v="40"/>
    <s v="NT"/>
    <s v="0835"/>
    <n v="417718149"/>
    <x v="0"/>
    <n v="5"/>
    <n v="3"/>
    <n v="6"/>
    <d v="2022-05-27T15:54:05"/>
  </r>
  <r>
    <n v="1351660"/>
    <x v="1"/>
    <x v="1"/>
    <x v="0"/>
    <x v="2"/>
    <x v="236"/>
    <x v="261"/>
    <x v="7"/>
    <x v="24"/>
    <x v="56"/>
    <s v=""/>
    <n v="139008335"/>
    <s v="30 Port Mar Street"/>
    <x v="21"/>
    <s v="NT"/>
    <s v="0830"/>
    <n v="889428942"/>
    <x v="0"/>
    <n v="3"/>
    <n v="1"/>
    <n v="2"/>
    <d v="2022-05-27T15:54:05"/>
  </r>
  <r>
    <n v="1351661"/>
    <x v="1"/>
    <x v="1"/>
    <x v="6"/>
    <x v="2"/>
    <x v="0"/>
    <x v="2"/>
    <x v="7"/>
    <x v="40"/>
    <x v="59"/>
    <s v=""/>
    <n v="139001859"/>
    <s v="12/19 Westralia Street"/>
    <x v="2"/>
    <s v="NT"/>
    <s v="0820"/>
    <n v="1300114970"/>
    <x v="3"/>
    <n v="2"/>
    <n v="1"/>
    <n v="0"/>
    <d v="2022-05-27T15:54:05"/>
  </r>
  <r>
    <n v="1351662"/>
    <x v="1"/>
    <x v="1"/>
    <x v="0"/>
    <x v="2"/>
    <x v="51"/>
    <x v="71"/>
    <x v="7"/>
    <x v="24"/>
    <x v="170"/>
    <s v="Offers above $799,000 "/>
    <n v="138999975"/>
    <s v="90 Bronzewing Avenue"/>
    <x v="40"/>
    <s v="NT"/>
    <s v="0835"/>
    <n v="889428942"/>
    <x v="0"/>
    <n v="4"/>
    <n v="2"/>
    <n v="2"/>
    <d v="2022-05-27T15:54:05"/>
  </r>
  <r>
    <n v="1351663"/>
    <x v="1"/>
    <x v="1"/>
    <x v="0"/>
    <x v="2"/>
    <x v="237"/>
    <x v="262"/>
    <x v="8"/>
    <x v="3"/>
    <x v="10"/>
    <s v="JUST LIKE THAT: UNDER CONTRACT IN 7 DAYS "/>
    <n v="138996611"/>
    <s v="22 Alawa Crescent"/>
    <x v="42"/>
    <s v="NT"/>
    <s v="0810"/>
    <n v="889822403"/>
    <x v="0"/>
    <n v="3"/>
    <n v="1"/>
    <n v="1"/>
    <d v="2022-05-27T15:54:05"/>
  </r>
  <r>
    <n v="1351664"/>
    <x v="1"/>
    <x v="1"/>
    <x v="2"/>
    <x v="2"/>
    <x v="0"/>
    <x v="2"/>
    <x v="8"/>
    <x v="3"/>
    <x v="10"/>
    <s v="JUST LIKE THAT: UNDER CONTRACT "/>
    <n v="138996595"/>
    <s v="3/63 Aralia Street"/>
    <x v="7"/>
    <s v="NT"/>
    <s v="0810"/>
    <n v="889822403"/>
    <x v="0"/>
    <n v="2"/>
    <n v="1"/>
    <n v="1"/>
    <d v="2022-05-27T15:54:05"/>
  </r>
  <r>
    <n v="1351665"/>
    <x v="1"/>
    <x v="1"/>
    <x v="0"/>
    <x v="2"/>
    <x v="238"/>
    <x v="263"/>
    <x v="7"/>
    <x v="9"/>
    <x v="140"/>
    <s v="NEW PRICE $639,000 "/>
    <n v="138995083"/>
    <s v="110 Yanyula Drive"/>
    <x v="28"/>
    <s v="NT"/>
    <s v="0812"/>
    <n v="889433000"/>
    <x v="0"/>
    <n v="4"/>
    <n v="2"/>
    <n v="2"/>
    <d v="2022-05-27T15:54:05"/>
  </r>
  <r>
    <n v="1351666"/>
    <x v="1"/>
    <x v="1"/>
    <x v="0"/>
    <x v="2"/>
    <x v="239"/>
    <x v="264"/>
    <x v="7"/>
    <x v="66"/>
    <x v="40"/>
    <s v="$499,000 O.N.O "/>
    <n v="138988683"/>
    <s v="56 Aldridge Street"/>
    <x v="34"/>
    <s v="NT"/>
    <s v="0838"/>
    <n v="409768420"/>
    <x v="0"/>
    <n v="4"/>
    <n v="2"/>
    <n v="6"/>
    <d v="2022-05-27T15:54:05"/>
  </r>
  <r>
    <n v="1351667"/>
    <x v="1"/>
    <x v="1"/>
    <x v="0"/>
    <x v="2"/>
    <x v="240"/>
    <x v="265"/>
    <x v="7"/>
    <x v="45"/>
    <x v="198"/>
    <s v=""/>
    <n v="138986907"/>
    <s v="49 Cullen Bay Crescent"/>
    <x v="52"/>
    <s v="NT"/>
    <s v="0820"/>
    <n v="889818980"/>
    <x v="0"/>
    <n v="4"/>
    <n v="3"/>
    <n v="3"/>
    <d v="2022-05-27T15:54:05"/>
  </r>
  <r>
    <n v="1351668"/>
    <x v="1"/>
    <x v="1"/>
    <x v="2"/>
    <x v="2"/>
    <x v="0"/>
    <x v="2"/>
    <x v="8"/>
    <x v="13"/>
    <x v="40"/>
    <s v="Offers Over $499,000 Considered "/>
    <n v="138985619"/>
    <s v="313b/19 Kitchener Drive"/>
    <x v="0"/>
    <s v="NT"/>
    <s v="0800"/>
    <n v="889855678"/>
    <x v="2"/>
    <n v="1"/>
    <n v="1"/>
    <n v="1"/>
    <d v="2022-05-27T15:54:05"/>
  </r>
  <r>
    <n v="1351669"/>
    <x v="1"/>
    <x v="1"/>
    <x v="1"/>
    <x v="2"/>
    <x v="0"/>
    <x v="2"/>
    <x v="8"/>
    <x v="9"/>
    <x v="10"/>
    <s v="UNDER CONTRACT "/>
    <n v="138983471"/>
    <s v="8/9 Dinah Court"/>
    <x v="2"/>
    <s v="NT"/>
    <s v="0820"/>
    <n v="889433000"/>
    <x v="0"/>
    <n v="3"/>
    <n v="2"/>
    <n v="2"/>
    <d v="2022-05-27T15:54:05"/>
  </r>
  <r>
    <n v="1351670"/>
    <x v="1"/>
    <x v="1"/>
    <x v="1"/>
    <x v="2"/>
    <x v="0"/>
    <x v="2"/>
    <x v="7"/>
    <x v="0"/>
    <x v="41"/>
    <s v=""/>
    <n v="138982163"/>
    <s v="205/12 Harvey Street"/>
    <x v="0"/>
    <s v="NT"/>
    <s v="0800"/>
    <n v="889418289"/>
    <x v="0"/>
    <n v="2"/>
    <n v="2"/>
    <n v="1"/>
    <d v="2022-05-27T15:54:05"/>
  </r>
  <r>
    <n v="1351671"/>
    <x v="1"/>
    <x v="1"/>
    <x v="2"/>
    <x v="123"/>
    <x v="241"/>
    <x v="266"/>
    <x v="7"/>
    <x v="14"/>
    <x v="97"/>
    <s v=""/>
    <n v="138979211"/>
    <s v="77/6 Wright Cresent"/>
    <x v="30"/>
    <s v="NT"/>
    <s v="0830"/>
    <n v="889328858"/>
    <x v="0"/>
    <n v="2"/>
    <n v="1"/>
    <n v="2"/>
    <d v="2022-05-27T15:54:05"/>
  </r>
  <r>
    <n v="1351672"/>
    <x v="1"/>
    <x v="1"/>
    <x v="0"/>
    <x v="124"/>
    <x v="242"/>
    <x v="267"/>
    <x v="7"/>
    <x v="69"/>
    <x v="157"/>
    <s v="Offers welcome $695,000 "/>
    <n v="138979019"/>
    <s v="196 Farrar Blvd"/>
    <x v="43"/>
    <s v="NT"/>
    <s v="0832"/>
    <n v="889327777"/>
    <x v="3"/>
    <n v="4"/>
    <n v="2"/>
    <n v="4"/>
    <d v="2022-05-27T15:54:05"/>
  </r>
  <r>
    <n v="1351673"/>
    <x v="1"/>
    <x v="1"/>
    <x v="0"/>
    <x v="73"/>
    <x v="243"/>
    <x v="268"/>
    <x v="7"/>
    <x v="35"/>
    <x v="106"/>
    <s v="OVER $900,000 "/>
    <n v="138977415"/>
    <s v="18 Martin Crescent"/>
    <x v="18"/>
    <s v="NT"/>
    <s v="0810"/>
    <n v="1300299377"/>
    <x v="3"/>
    <n v="3"/>
    <n v="3"/>
    <n v="2"/>
    <d v="2022-05-27T15:54:05"/>
  </r>
  <r>
    <n v="1351674"/>
    <x v="1"/>
    <x v="1"/>
    <x v="0"/>
    <x v="2"/>
    <x v="0"/>
    <x v="2"/>
    <x v="7"/>
    <x v="8"/>
    <x v="112"/>
    <s v=""/>
    <n v="138977051"/>
    <s v="40 Flynn Circuit"/>
    <x v="14"/>
    <s v="NT"/>
    <s v="0832"/>
    <n v="889433000"/>
    <x v="0"/>
    <n v="3"/>
    <n v="2"/>
    <n v="2"/>
    <d v="2022-05-27T15:54:05"/>
  </r>
  <r>
    <n v="1351675"/>
    <x v="1"/>
    <x v="1"/>
    <x v="1"/>
    <x v="2"/>
    <x v="0"/>
    <x v="2"/>
    <x v="7"/>
    <x v="64"/>
    <x v="67"/>
    <s v=""/>
    <n v="138975023"/>
    <s v="58/32 Marina Blvd"/>
    <x v="52"/>
    <s v="NT"/>
    <s v="0820"/>
    <n v="889812666"/>
    <x v="0"/>
    <n v="2"/>
    <n v="2"/>
    <n v="1"/>
    <d v="2022-05-27T15:54:05"/>
  </r>
  <r>
    <n v="1351676"/>
    <x v="1"/>
    <x v="1"/>
    <x v="2"/>
    <x v="2"/>
    <x v="0"/>
    <x v="2"/>
    <x v="7"/>
    <x v="56"/>
    <x v="187"/>
    <s v="$345,000 ONO "/>
    <n v="138974091"/>
    <s v="17/13  Lloyd Road"/>
    <x v="11"/>
    <s v="NT"/>
    <s v="0836"/>
    <n v="889882343"/>
    <x v="0"/>
    <n v="2"/>
    <n v="1"/>
    <n v="1"/>
    <d v="2022-05-27T15:54:05"/>
  </r>
  <r>
    <n v="1351677"/>
    <x v="1"/>
    <x v="1"/>
    <x v="0"/>
    <x v="125"/>
    <x v="51"/>
    <x v="71"/>
    <x v="8"/>
    <x v="34"/>
    <x v="10"/>
    <s v="Under Contract "/>
    <n v="138973487"/>
    <s v="45 Cornish Road"/>
    <x v="11"/>
    <s v="NT"/>
    <s v="0836"/>
    <n v="429826650"/>
    <x v="0"/>
    <n v="3"/>
    <n v="1"/>
    <n v="6"/>
    <d v="2022-05-27T15:54:05"/>
  </r>
  <r>
    <n v="1351678"/>
    <x v="1"/>
    <x v="1"/>
    <x v="0"/>
    <x v="2"/>
    <x v="244"/>
    <x v="269"/>
    <x v="7"/>
    <x v="24"/>
    <x v="177"/>
    <s v="Offers above $859,000 "/>
    <n v="138972343"/>
    <s v="1 May Street"/>
    <x v="44"/>
    <s v="NT"/>
    <s v="0820"/>
    <n v="889428942"/>
    <x v="0"/>
    <n v="4"/>
    <n v="2"/>
    <n v="2"/>
    <d v="2022-05-27T15:54:05"/>
  </r>
  <r>
    <n v="1351679"/>
    <x v="1"/>
    <x v="1"/>
    <x v="0"/>
    <x v="2"/>
    <x v="0"/>
    <x v="2"/>
    <x v="7"/>
    <x v="8"/>
    <x v="159"/>
    <s v="Offers over $740,000 "/>
    <n v="138971987"/>
    <s v="175 Doxas Road"/>
    <x v="11"/>
    <s v="NT"/>
    <s v="0836"/>
    <n v="889433000"/>
    <x v="0"/>
    <n v="5"/>
    <n v="2"/>
    <n v="10"/>
    <d v="2022-05-27T15:54:05"/>
  </r>
  <r>
    <n v="1351680"/>
    <x v="1"/>
    <x v="1"/>
    <x v="0"/>
    <x v="2"/>
    <x v="245"/>
    <x v="270"/>
    <x v="8"/>
    <x v="14"/>
    <x v="121"/>
    <s v=""/>
    <n v="138970855"/>
    <s v="26 Stearman"/>
    <x v="26"/>
    <s v="NT"/>
    <s v="0832"/>
    <n v="889328858"/>
    <x v="0"/>
    <n v="3"/>
    <n v="2"/>
    <n v="4"/>
    <d v="2022-05-27T15:54:05"/>
  </r>
  <r>
    <n v="1351681"/>
    <x v="1"/>
    <x v="1"/>
    <x v="0"/>
    <x v="2"/>
    <x v="0"/>
    <x v="2"/>
    <x v="7"/>
    <x v="9"/>
    <x v="14"/>
    <s v=""/>
    <n v="138970599"/>
    <s v="11 Karama Crescent"/>
    <x v="17"/>
    <s v="NT"/>
    <s v="0812"/>
    <n v="889433000"/>
    <x v="0"/>
    <n v="3"/>
    <n v="1"/>
    <n v="2"/>
    <d v="2022-05-27T15:54:05"/>
  </r>
  <r>
    <n v="1351682"/>
    <x v="1"/>
    <x v="1"/>
    <x v="0"/>
    <x v="2"/>
    <x v="246"/>
    <x v="271"/>
    <x v="7"/>
    <x v="11"/>
    <x v="30"/>
    <s v=""/>
    <n v="138969275"/>
    <s v="9 Protea Crescent"/>
    <x v="27"/>
    <s v="NT"/>
    <s v="0832"/>
    <n v="889822500"/>
    <x v="0"/>
    <n v="4"/>
    <n v="2"/>
    <n v="2"/>
    <d v="2022-05-27T15:54:05"/>
  </r>
  <r>
    <n v="1351683"/>
    <x v="1"/>
    <x v="1"/>
    <x v="0"/>
    <x v="2"/>
    <x v="247"/>
    <x v="272"/>
    <x v="7"/>
    <x v="21"/>
    <x v="113"/>
    <s v="Offers Over $700,000 "/>
    <n v="138968315"/>
    <s v="112 Tiwi Gardens"/>
    <x v="33"/>
    <s v="NT"/>
    <s v="0810"/>
    <n v="889418941"/>
    <x v="0"/>
    <n v="4"/>
    <n v="2"/>
    <n v="4"/>
    <d v="2022-05-27T15:54:05"/>
  </r>
  <r>
    <n v="1351684"/>
    <x v="1"/>
    <x v="1"/>
    <x v="1"/>
    <x v="2"/>
    <x v="0"/>
    <x v="2"/>
    <x v="7"/>
    <x v="79"/>
    <x v="119"/>
    <s v=""/>
    <n v="138967279"/>
    <s v="2/256 Casuarina Drive"/>
    <x v="7"/>
    <s v="NT"/>
    <s v="0810"/>
    <n v="889413222"/>
    <x v="0"/>
    <n v="1"/>
    <n v="1"/>
    <n v="1"/>
    <d v="2022-05-27T15:54:05"/>
  </r>
  <r>
    <n v="1351685"/>
    <x v="1"/>
    <x v="1"/>
    <x v="0"/>
    <x v="126"/>
    <x v="248"/>
    <x v="273"/>
    <x v="7"/>
    <x v="30"/>
    <x v="13"/>
    <s v="Offers Over $599,000 "/>
    <n v="138965495"/>
    <s v="8 Campden Court"/>
    <x v="30"/>
    <s v="NT"/>
    <s v="0830"/>
    <n v="417718149"/>
    <x v="0"/>
    <n v="4"/>
    <n v="2"/>
    <n v="3"/>
    <d v="2022-05-27T15:54:05"/>
  </r>
  <r>
    <n v="1351686"/>
    <x v="1"/>
    <x v="1"/>
    <x v="1"/>
    <x v="2"/>
    <x v="15"/>
    <x v="2"/>
    <x v="7"/>
    <x v="24"/>
    <x v="42"/>
    <s v="Offers Over $800,000 "/>
    <n v="138965203"/>
    <s v="13/99 Gardens Road"/>
    <x v="0"/>
    <s v="NT"/>
    <s v="0800"/>
    <n v="889428942"/>
    <x v="0"/>
    <n v="3"/>
    <n v="2"/>
    <n v="2"/>
    <d v="2022-05-27T15:54:05"/>
  </r>
  <r>
    <n v="1351687"/>
    <x v="1"/>
    <x v="1"/>
    <x v="0"/>
    <x v="84"/>
    <x v="68"/>
    <x v="88"/>
    <x v="7"/>
    <x v="30"/>
    <x v="199"/>
    <s v=""/>
    <n v="138964243"/>
    <s v="20 Stearman Court"/>
    <x v="26"/>
    <s v="NT"/>
    <s v="0832"/>
    <n v="417718149"/>
    <x v="0"/>
    <n v="4"/>
    <n v="2"/>
    <n v="2"/>
    <d v="2022-05-27T15:54:05"/>
  </r>
  <r>
    <n v="1351688"/>
    <x v="1"/>
    <x v="1"/>
    <x v="0"/>
    <x v="2"/>
    <x v="0"/>
    <x v="2"/>
    <x v="7"/>
    <x v="21"/>
    <x v="30"/>
    <s v="Range $600,000 - $650,000 "/>
    <n v="138962595"/>
    <s v="479 Pioneer Drive"/>
    <x v="6"/>
    <s v="NT"/>
    <s v="0836"/>
    <n v="889418941"/>
    <x v="0"/>
    <n v="3"/>
    <n v="1"/>
    <n v="4"/>
    <d v="2022-05-27T15:54:05"/>
  </r>
  <r>
    <n v="1351689"/>
    <x v="1"/>
    <x v="1"/>
    <x v="0"/>
    <x v="2"/>
    <x v="249"/>
    <x v="274"/>
    <x v="8"/>
    <x v="64"/>
    <x v="78"/>
    <s v=""/>
    <n v="138961551"/>
    <s v="2 Pell Ct"/>
    <x v="21"/>
    <s v="NT"/>
    <s v="0830"/>
    <n v="889812666"/>
    <x v="0"/>
    <n v="3"/>
    <n v="1"/>
    <n v="3"/>
    <d v="2022-05-27T15:54:05"/>
  </r>
  <r>
    <n v="1351690"/>
    <x v="1"/>
    <x v="1"/>
    <x v="0"/>
    <x v="2"/>
    <x v="0"/>
    <x v="2"/>
    <x v="8"/>
    <x v="8"/>
    <x v="10"/>
    <s v="Under Contract "/>
    <n v="138960147"/>
    <s v="4 Meigs Crescent"/>
    <x v="2"/>
    <s v="NT"/>
    <s v="0820"/>
    <n v="889433000"/>
    <x v="0"/>
    <n v="4"/>
    <n v="2"/>
    <n v="3"/>
    <d v="2022-05-27T15:54:05"/>
  </r>
  <r>
    <n v="1351691"/>
    <x v="1"/>
    <x v="1"/>
    <x v="2"/>
    <x v="20"/>
    <x v="0"/>
    <x v="23"/>
    <x v="8"/>
    <x v="21"/>
    <x v="10"/>
    <s v="UNDER CONTRACT "/>
    <n v="138959991"/>
    <s v="23(805)/24 Litchfield Street"/>
    <x v="0"/>
    <s v="NT"/>
    <s v="0800"/>
    <n v="889418941"/>
    <x v="0"/>
    <n v="1"/>
    <n v="1"/>
    <n v="1"/>
    <d v="2022-05-27T15:54:05"/>
  </r>
  <r>
    <n v="1351692"/>
    <x v="1"/>
    <x v="1"/>
    <x v="0"/>
    <x v="2"/>
    <x v="250"/>
    <x v="275"/>
    <x v="8"/>
    <x v="11"/>
    <x v="10"/>
    <s v="UNDER CONTRACT "/>
    <n v="138959091"/>
    <s v="5 Bud Court"/>
    <x v="17"/>
    <s v="NT"/>
    <s v="0812"/>
    <n v="889822500"/>
    <x v="0"/>
    <n v="3"/>
    <n v="1"/>
    <n v="1"/>
    <d v="2022-05-27T15:54:05"/>
  </r>
  <r>
    <n v="1351693"/>
    <x v="1"/>
    <x v="1"/>
    <x v="0"/>
    <x v="95"/>
    <x v="251"/>
    <x v="276"/>
    <x v="8"/>
    <x v="48"/>
    <x v="10"/>
    <s v="UNDER CONTRACT "/>
    <n v="138954251"/>
    <s v="41 Odegaard Drive"/>
    <x v="27"/>
    <s v="NT"/>
    <s v="0832"/>
    <n v="889315000"/>
    <x v="0"/>
    <n v="4"/>
    <n v="2"/>
    <n v="4"/>
    <d v="2022-05-27T15:54:05"/>
  </r>
  <r>
    <n v="1351694"/>
    <x v="1"/>
    <x v="1"/>
    <x v="0"/>
    <x v="2"/>
    <x v="252"/>
    <x v="277"/>
    <x v="7"/>
    <x v="10"/>
    <x v="10"/>
    <s v="FASTRAK "/>
    <n v="138951219"/>
    <s v="8 Sundew Circuit"/>
    <x v="17"/>
    <s v="NT"/>
    <s v="0812"/>
    <n v="889460500"/>
    <x v="0"/>
    <n v="3"/>
    <n v="2"/>
    <n v="2"/>
    <d v="2022-05-27T15:54:05"/>
  </r>
  <r>
    <n v="1351695"/>
    <x v="1"/>
    <x v="1"/>
    <x v="2"/>
    <x v="127"/>
    <x v="0"/>
    <x v="278"/>
    <x v="7"/>
    <x v="5"/>
    <x v="117"/>
    <s v="Reduced Offers Over $330,000 "/>
    <n v="138950731"/>
    <s v="4/25 Yirra Crescent"/>
    <x v="27"/>
    <s v="NT"/>
    <s v="0832"/>
    <n v="404877261"/>
    <x v="0"/>
    <n v="2"/>
    <n v="2"/>
    <n v="2"/>
    <d v="2022-05-27T15:54:05"/>
  </r>
  <r>
    <n v="1351696"/>
    <x v="1"/>
    <x v="1"/>
    <x v="0"/>
    <x v="2"/>
    <x v="175"/>
    <x v="196"/>
    <x v="8"/>
    <x v="35"/>
    <x v="10"/>
    <s v="UNDER CONTRACT "/>
    <n v="138950727"/>
    <s v="10 Thornton Crescent"/>
    <x v="49"/>
    <s v="NT"/>
    <s v="0810"/>
    <n v="1300299377"/>
    <x v="3"/>
    <n v="3"/>
    <n v="2"/>
    <n v="4"/>
    <d v="2022-05-27T15:54:05"/>
  </r>
  <r>
    <n v="1351697"/>
    <x v="1"/>
    <x v="1"/>
    <x v="0"/>
    <x v="2"/>
    <x v="104"/>
    <x v="125"/>
    <x v="7"/>
    <x v="9"/>
    <x v="43"/>
    <s v="Offers Over $580,000 "/>
    <n v="138950523"/>
    <s v="12 Kapool Crescent"/>
    <x v="35"/>
    <s v="NT"/>
    <s v="0812"/>
    <n v="889433000"/>
    <x v="0"/>
    <n v="3"/>
    <n v="2"/>
    <n v="3"/>
    <d v="2022-05-27T15:54:05"/>
  </r>
  <r>
    <n v="1351698"/>
    <x v="1"/>
    <x v="1"/>
    <x v="0"/>
    <x v="91"/>
    <x v="253"/>
    <x v="279"/>
    <x v="7"/>
    <x v="28"/>
    <x v="41"/>
    <s v="Offers over $400,000 "/>
    <n v="138947911"/>
    <s v="23 Staghorn Crt"/>
    <x v="21"/>
    <s v="NT"/>
    <s v="0830"/>
    <n v="889419959"/>
    <x v="0"/>
    <n v="3"/>
    <n v="1"/>
    <n v="2"/>
    <d v="2022-05-27T15:54:05"/>
  </r>
  <r>
    <n v="1351699"/>
    <x v="1"/>
    <x v="1"/>
    <x v="0"/>
    <x v="128"/>
    <x v="51"/>
    <x v="71"/>
    <x v="7"/>
    <x v="30"/>
    <x v="200"/>
    <s v="Offers Over $849,000 "/>
    <n v="138947695"/>
    <s v="80 Dichondra Road"/>
    <x v="40"/>
    <s v="NT"/>
    <s v="0835"/>
    <n v="417718149"/>
    <x v="0"/>
    <n v="3"/>
    <n v="3"/>
    <n v="0"/>
    <d v="2022-05-27T15:54:05"/>
  </r>
  <r>
    <n v="1351700"/>
    <x v="1"/>
    <x v="1"/>
    <x v="4"/>
    <x v="2"/>
    <x v="231"/>
    <x v="256"/>
    <x v="7"/>
    <x v="80"/>
    <x v="189"/>
    <s v=""/>
    <n v="203280151"/>
    <s v="Lot 236, Angus Circuit, Northcrest"/>
    <x v="50"/>
    <s v="NT"/>
    <s v="0828"/>
    <n v="889835500"/>
    <x v="3"/>
    <m/>
    <m/>
    <m/>
    <d v="2022-05-27T15:54:05"/>
  </r>
  <r>
    <n v="1351701"/>
    <x v="1"/>
    <x v="1"/>
    <x v="4"/>
    <x v="2"/>
    <x v="254"/>
    <x v="280"/>
    <x v="7"/>
    <x v="80"/>
    <x v="24"/>
    <s v=""/>
    <n v="203280147"/>
    <s v="Lot 209, Nixon Avenue, Northcrest"/>
    <x v="50"/>
    <s v="NT"/>
    <s v="0828"/>
    <n v="889835500"/>
    <x v="3"/>
    <m/>
    <m/>
    <m/>
    <d v="2022-05-27T15:54:05"/>
  </r>
  <r>
    <n v="1351702"/>
    <x v="1"/>
    <x v="1"/>
    <x v="4"/>
    <x v="2"/>
    <x v="255"/>
    <x v="281"/>
    <x v="7"/>
    <x v="80"/>
    <x v="143"/>
    <s v=""/>
    <n v="203280139"/>
    <s v="Lot 264, 58 Reuben Avenue, Northcrest"/>
    <x v="50"/>
    <s v="NT"/>
    <s v="0828"/>
    <n v="889835500"/>
    <x v="3"/>
    <m/>
    <m/>
    <m/>
    <d v="2022-05-27T15:54:05"/>
  </r>
  <r>
    <n v="1351703"/>
    <x v="1"/>
    <x v="1"/>
    <x v="4"/>
    <x v="2"/>
    <x v="256"/>
    <x v="282"/>
    <x v="7"/>
    <x v="80"/>
    <x v="101"/>
    <s v=""/>
    <n v="203280127"/>
    <s v="Lot 145, Reuben Avenue, Northcrest"/>
    <x v="50"/>
    <s v="NT"/>
    <s v="0828"/>
    <n v="889835500"/>
    <x v="3"/>
    <m/>
    <m/>
    <m/>
    <d v="2022-05-27T15:54:05"/>
  </r>
  <r>
    <n v="1351704"/>
    <x v="1"/>
    <x v="1"/>
    <x v="0"/>
    <x v="63"/>
    <x v="118"/>
    <x v="139"/>
    <x v="7"/>
    <x v="30"/>
    <x v="13"/>
    <s v=""/>
    <n v="138947463"/>
    <s v="7 Hale Court"/>
    <x v="20"/>
    <s v="NT"/>
    <s v="0832"/>
    <n v="417718149"/>
    <x v="0"/>
    <n v="4"/>
    <n v="2"/>
    <n v="2"/>
    <d v="2022-05-27T15:54:05"/>
  </r>
  <r>
    <n v="1351705"/>
    <x v="1"/>
    <x v="1"/>
    <x v="1"/>
    <x v="21"/>
    <x v="0"/>
    <x v="14"/>
    <x v="7"/>
    <x v="30"/>
    <x v="26"/>
    <s v=""/>
    <n v="138947235"/>
    <s v="512/6 Carey Street"/>
    <x v="0"/>
    <s v="NT"/>
    <s v="0800"/>
    <n v="417718149"/>
    <x v="0"/>
    <n v="1"/>
    <n v="1"/>
    <n v="1"/>
    <d v="2022-05-27T15:54:05"/>
  </r>
  <r>
    <n v="1351706"/>
    <x v="1"/>
    <x v="1"/>
    <x v="0"/>
    <x v="129"/>
    <x v="257"/>
    <x v="283"/>
    <x v="8"/>
    <x v="48"/>
    <x v="10"/>
    <s v="UNDER CONTRACT "/>
    <n v="138945035"/>
    <s v="21 Odegaard Drive"/>
    <x v="27"/>
    <s v="NT"/>
    <s v="0832"/>
    <n v="889315000"/>
    <x v="0"/>
    <n v="3"/>
    <n v="2"/>
    <n v="4"/>
    <d v="2022-05-27T15:54:05"/>
  </r>
  <r>
    <n v="1351707"/>
    <x v="1"/>
    <x v="1"/>
    <x v="0"/>
    <x v="130"/>
    <x v="110"/>
    <x v="131"/>
    <x v="7"/>
    <x v="72"/>
    <x v="28"/>
    <s v=""/>
    <n v="138944359"/>
    <s v="3 Prism Crt"/>
    <x v="9"/>
    <s v="NT"/>
    <s v="0830"/>
    <n v="404222219"/>
    <x v="0"/>
    <n v="3"/>
    <n v="1"/>
    <n v="2"/>
    <d v="2022-05-27T15:54:05"/>
  </r>
  <r>
    <n v="1351708"/>
    <x v="1"/>
    <x v="1"/>
    <x v="0"/>
    <x v="2"/>
    <x v="120"/>
    <x v="141"/>
    <x v="7"/>
    <x v="68"/>
    <x v="201"/>
    <s v="Offers over $679,000 considered "/>
    <n v="138942975"/>
    <s v="32 Haultain St"/>
    <x v="4"/>
    <s v="NT"/>
    <s v="0830"/>
    <n v="418895345"/>
    <x v="0"/>
    <n v="4"/>
    <n v="2"/>
    <n v="2"/>
    <d v="2022-05-27T15:54:05"/>
  </r>
  <r>
    <n v="1351709"/>
    <x v="1"/>
    <x v="1"/>
    <x v="0"/>
    <x v="2"/>
    <x v="258"/>
    <x v="284"/>
    <x v="8"/>
    <x v="16"/>
    <x v="118"/>
    <s v="$560,000 + "/>
    <n v="138942243"/>
    <s v="16 Tolmer Street"/>
    <x v="28"/>
    <s v="NT"/>
    <s v="0812"/>
    <n v="889306600"/>
    <x v="0"/>
    <n v="3"/>
    <n v="1"/>
    <n v="4"/>
    <d v="2022-05-27T15:54:05"/>
  </r>
  <r>
    <n v="1351710"/>
    <x v="1"/>
    <x v="1"/>
    <x v="0"/>
    <x v="37"/>
    <x v="114"/>
    <x v="135"/>
    <x v="7"/>
    <x v="48"/>
    <x v="28"/>
    <s v=""/>
    <n v="138942211"/>
    <s v="35 Moorhen Circuit"/>
    <x v="16"/>
    <s v="NT"/>
    <s v="0832"/>
    <n v="889315000"/>
    <x v="0"/>
    <n v="3"/>
    <n v="1"/>
    <n v="4"/>
    <d v="2022-05-27T15:54:05"/>
  </r>
  <r>
    <n v="1351711"/>
    <x v="1"/>
    <x v="1"/>
    <x v="2"/>
    <x v="2"/>
    <x v="10"/>
    <x v="8"/>
    <x v="7"/>
    <x v="48"/>
    <x v="202"/>
    <s v=""/>
    <n v="138941523"/>
    <s v="66/6 Wright Crescent"/>
    <x v="30"/>
    <s v="NT"/>
    <s v="0830"/>
    <n v="889315000"/>
    <x v="0"/>
    <n v="2"/>
    <n v="1"/>
    <n v="2"/>
    <d v="2022-05-27T15:54:05"/>
  </r>
  <r>
    <n v="1351712"/>
    <x v="1"/>
    <x v="1"/>
    <x v="0"/>
    <x v="2"/>
    <x v="0"/>
    <x v="2"/>
    <x v="7"/>
    <x v="9"/>
    <x v="86"/>
    <s v=""/>
    <n v="138939703"/>
    <s v="40 Dwyer Circuit"/>
    <x v="10"/>
    <s v="NT"/>
    <s v="0830"/>
    <n v="889433000"/>
    <x v="0"/>
    <n v="4"/>
    <n v="2"/>
    <n v="2"/>
    <d v="2022-05-27T15:54:05"/>
  </r>
  <r>
    <n v="1351713"/>
    <x v="1"/>
    <x v="1"/>
    <x v="0"/>
    <x v="131"/>
    <x v="259"/>
    <x v="285"/>
    <x v="7"/>
    <x v="1"/>
    <x v="140"/>
    <s v=""/>
    <n v="138937531"/>
    <s v="90 Borella Circuit"/>
    <x v="19"/>
    <s v="NT"/>
    <s v="0810"/>
    <n v="411724000"/>
    <x v="0"/>
    <n v="3"/>
    <n v="1"/>
    <n v="3"/>
    <d v="2022-05-27T15:54:05"/>
  </r>
  <r>
    <n v="1351714"/>
    <x v="1"/>
    <x v="1"/>
    <x v="6"/>
    <x v="2"/>
    <x v="0"/>
    <x v="2"/>
    <x v="8"/>
    <x v="71"/>
    <x v="136"/>
    <s v="OFFERS OVER $750,000 "/>
    <n v="138937107"/>
    <s v="2/78 O'ferrals Road"/>
    <x v="36"/>
    <s v="NT"/>
    <s v="0820"/>
    <s v="08 8985 19 28"/>
    <x v="0"/>
    <n v="4"/>
    <n v="2"/>
    <n v="2"/>
    <d v="2022-05-27T15:54:05"/>
  </r>
  <r>
    <n v="1351715"/>
    <x v="1"/>
    <x v="1"/>
    <x v="4"/>
    <x v="2"/>
    <x v="176"/>
    <x v="198"/>
    <x v="7"/>
    <x v="80"/>
    <x v="203"/>
    <s v=""/>
    <n v="203276791"/>
    <s v="Lot 267, 56 Reuben Avenue, Northcrest"/>
    <x v="50"/>
    <s v="NT"/>
    <s v="0828"/>
    <n v="889835500"/>
    <x v="3"/>
    <m/>
    <m/>
    <m/>
    <d v="2022-05-27T15:54:05"/>
  </r>
  <r>
    <n v="1351716"/>
    <x v="1"/>
    <x v="1"/>
    <x v="11"/>
    <x v="2"/>
    <x v="260"/>
    <x v="286"/>
    <x v="7"/>
    <x v="81"/>
    <x v="10"/>
    <s v="Awaiting Price Guide "/>
    <n v="138936951"/>
    <s v="1/2 Willes Road"/>
    <x v="50"/>
    <s v="NT"/>
    <s v="0828"/>
    <n v="889833943"/>
    <x v="3"/>
    <n v="0"/>
    <n v="1"/>
    <n v="8"/>
    <d v="2022-05-27T15:54:05"/>
  </r>
  <r>
    <n v="1351717"/>
    <x v="1"/>
    <x v="1"/>
    <x v="0"/>
    <x v="2"/>
    <x v="179"/>
    <x v="201"/>
    <x v="8"/>
    <x v="10"/>
    <x v="10"/>
    <s v="UNDER CONTRACT "/>
    <n v="138930403"/>
    <s v="27 Cubillo Street"/>
    <x v="15"/>
    <s v="NT"/>
    <s v="0810"/>
    <n v="889460500"/>
    <x v="0"/>
    <n v="4"/>
    <n v="2"/>
    <n v="4"/>
    <d v="2022-05-27T15:54:05"/>
  </r>
  <r>
    <n v="1351718"/>
    <x v="1"/>
    <x v="1"/>
    <x v="0"/>
    <x v="11"/>
    <x v="261"/>
    <x v="287"/>
    <x v="7"/>
    <x v="14"/>
    <x v="10"/>
    <s v="$460k NEGOTIABLE "/>
    <n v="138928843"/>
    <s v="14 Bismarkia Court"/>
    <x v="4"/>
    <s v="NT"/>
    <s v="0830"/>
    <n v="889328858"/>
    <x v="0"/>
    <n v="4"/>
    <n v="1"/>
    <n v="2"/>
    <d v="2022-05-27T15:54:05"/>
  </r>
  <r>
    <n v="1351719"/>
    <x v="1"/>
    <x v="1"/>
    <x v="2"/>
    <x v="5"/>
    <x v="0"/>
    <x v="6"/>
    <x v="7"/>
    <x v="46"/>
    <x v="4"/>
    <s v=""/>
    <n v="138924271"/>
    <s v="88/5 Michie Court"/>
    <x v="36"/>
    <s v="NT"/>
    <s v="0820"/>
    <n v="1300609392"/>
    <x v="3"/>
    <n v="3"/>
    <n v="2"/>
    <n v="2"/>
    <d v="2022-05-27T15:54:05"/>
  </r>
  <r>
    <n v="1351720"/>
    <x v="1"/>
    <x v="1"/>
    <x v="0"/>
    <x v="38"/>
    <x v="262"/>
    <x v="288"/>
    <x v="7"/>
    <x v="33"/>
    <x v="72"/>
    <s v="Offers Over $550,000 "/>
    <n v="138923095"/>
    <s v="4 Yale Parade"/>
    <x v="4"/>
    <s v="NT"/>
    <s v="0830"/>
    <n v="1300850855"/>
    <x v="3"/>
    <n v="3"/>
    <n v="2"/>
    <n v="2"/>
    <d v="2022-05-27T15:54:05"/>
  </r>
  <r>
    <n v="1351721"/>
    <x v="1"/>
    <x v="1"/>
    <x v="0"/>
    <x v="132"/>
    <x v="240"/>
    <x v="265"/>
    <x v="8"/>
    <x v="46"/>
    <x v="43"/>
    <s v=""/>
    <n v="138918983"/>
    <s v="6 Scanlan Court"/>
    <x v="32"/>
    <s v="NT"/>
    <s v="0830"/>
    <n v="1300609392"/>
    <x v="3"/>
    <n v="4"/>
    <n v="2"/>
    <n v="2"/>
    <d v="2022-05-27T15:54:05"/>
  </r>
  <r>
    <n v="1351722"/>
    <x v="1"/>
    <x v="1"/>
    <x v="2"/>
    <x v="2"/>
    <x v="16"/>
    <x v="24"/>
    <x v="7"/>
    <x v="31"/>
    <x v="43"/>
    <s v=""/>
    <n v="138918695"/>
    <s v="19 KITCHENER DRIVE"/>
    <x v="0"/>
    <s v="NT"/>
    <s v="0800"/>
    <n v="1300815051"/>
    <x v="3"/>
    <n v="1"/>
    <n v="1"/>
    <n v="1"/>
    <d v="2022-05-27T15:54:05"/>
  </r>
  <r>
    <n v="1351723"/>
    <x v="1"/>
    <x v="1"/>
    <x v="1"/>
    <x v="10"/>
    <x v="0"/>
    <x v="11"/>
    <x v="7"/>
    <x v="21"/>
    <x v="44"/>
    <s v="Offers Over $375,000 "/>
    <n v="138917719"/>
    <s v="21/24 Harvey Street"/>
    <x v="0"/>
    <s v="NT"/>
    <s v="0800"/>
    <n v="889418941"/>
    <x v="0"/>
    <n v="2"/>
    <n v="2"/>
    <n v="2"/>
    <d v="2022-05-27T15:54:05"/>
  </r>
  <r>
    <n v="1351724"/>
    <x v="1"/>
    <x v="1"/>
    <x v="1"/>
    <x v="2"/>
    <x v="0"/>
    <x v="2"/>
    <x v="7"/>
    <x v="28"/>
    <x v="147"/>
    <s v=""/>
    <n v="138911611"/>
    <s v="17/82 Nightcliff Rd"/>
    <x v="8"/>
    <s v="NT"/>
    <s v="0810"/>
    <n v="889419959"/>
    <x v="2"/>
    <n v="2"/>
    <n v="2"/>
    <n v="2"/>
    <d v="2022-05-27T15:54:05"/>
  </r>
  <r>
    <n v="1351725"/>
    <x v="1"/>
    <x v="1"/>
    <x v="0"/>
    <x v="2"/>
    <x v="263"/>
    <x v="289"/>
    <x v="7"/>
    <x v="18"/>
    <x v="153"/>
    <s v="$545,000 ( over 1000sqm of land) "/>
    <n v="138907247"/>
    <s v="14 Newell Crescent"/>
    <x v="19"/>
    <s v="NT"/>
    <s v="0810"/>
    <n v="450473710"/>
    <x v="0"/>
    <n v="3"/>
    <n v="1"/>
    <n v="2"/>
    <d v="2022-05-27T15:54:05"/>
  </r>
  <r>
    <n v="1351726"/>
    <x v="1"/>
    <x v="1"/>
    <x v="6"/>
    <x v="2"/>
    <x v="264"/>
    <x v="290"/>
    <x v="7"/>
    <x v="32"/>
    <x v="100"/>
    <s v=""/>
    <n v="138906439"/>
    <s v="B1/9 Fairway Drive"/>
    <x v="10"/>
    <s v="NT"/>
    <s v="0830"/>
    <n v="889811088"/>
    <x v="2"/>
    <n v="3"/>
    <n v="1"/>
    <n v="2"/>
    <d v="2022-05-27T15:54:05"/>
  </r>
  <r>
    <n v="1351727"/>
    <x v="1"/>
    <x v="1"/>
    <x v="0"/>
    <x v="2"/>
    <x v="265"/>
    <x v="291"/>
    <x v="7"/>
    <x v="10"/>
    <x v="204"/>
    <s v="PRICE GUIDE $1,090,000 "/>
    <n v="138906399"/>
    <s v="24 Whistler Court"/>
    <x v="40"/>
    <s v="NT"/>
    <s v="0835"/>
    <n v="889460500"/>
    <x v="0"/>
    <n v="5"/>
    <n v="4"/>
    <n v="5"/>
    <d v="2022-05-27T15:54:05"/>
  </r>
  <r>
    <n v="1351728"/>
    <x v="1"/>
    <x v="1"/>
    <x v="0"/>
    <x v="2"/>
    <x v="0"/>
    <x v="2"/>
    <x v="7"/>
    <x v="9"/>
    <x v="72"/>
    <s v=""/>
    <n v="138902823"/>
    <s v="54 Rocklands Drive"/>
    <x v="33"/>
    <s v="NT"/>
    <s v="0810"/>
    <n v="889433000"/>
    <x v="0"/>
    <n v="4"/>
    <n v="1"/>
    <n v="3"/>
    <d v="2022-05-27T15:54:05"/>
  </r>
  <r>
    <n v="1351729"/>
    <x v="1"/>
    <x v="1"/>
    <x v="0"/>
    <x v="86"/>
    <x v="266"/>
    <x v="292"/>
    <x v="7"/>
    <x v="21"/>
    <x v="104"/>
    <s v=""/>
    <n v="138901835"/>
    <s v="1 Behm Court"/>
    <x v="16"/>
    <s v="NT"/>
    <s v="0832"/>
    <n v="889418941"/>
    <x v="0"/>
    <n v="3"/>
    <n v="2"/>
    <n v="2"/>
    <d v="2022-05-27T15:54:05"/>
  </r>
  <r>
    <n v="1351730"/>
    <x v="1"/>
    <x v="1"/>
    <x v="1"/>
    <x v="2"/>
    <x v="0"/>
    <x v="2"/>
    <x v="7"/>
    <x v="32"/>
    <x v="45"/>
    <s v=""/>
    <n v="138898599"/>
    <s v="803/24 Litchfield Street"/>
    <x v="0"/>
    <s v="NT"/>
    <s v="0800"/>
    <n v="889811088"/>
    <x v="2"/>
    <n v="2"/>
    <n v="2"/>
    <n v="1"/>
    <d v="2022-05-27T15:54:05"/>
  </r>
  <r>
    <n v="1351731"/>
    <x v="1"/>
    <x v="1"/>
    <x v="0"/>
    <x v="133"/>
    <x v="267"/>
    <x v="293"/>
    <x v="7"/>
    <x v="48"/>
    <x v="13"/>
    <s v=""/>
    <n v="138898187"/>
    <s v="17 O'Brien Court"/>
    <x v="10"/>
    <s v="NT"/>
    <s v="0830"/>
    <n v="889315000"/>
    <x v="0"/>
    <n v="4"/>
    <n v="2"/>
    <n v="2"/>
    <d v="2022-05-27T15:54:05"/>
  </r>
  <r>
    <n v="1351732"/>
    <x v="1"/>
    <x v="1"/>
    <x v="0"/>
    <x v="2"/>
    <x v="0"/>
    <x v="2"/>
    <x v="7"/>
    <x v="14"/>
    <x v="45"/>
    <s v=""/>
    <n v="138897943"/>
    <s v="56 Rosebery Drive"/>
    <x v="27"/>
    <s v="NT"/>
    <s v="0832"/>
    <n v="889328858"/>
    <x v="0"/>
    <n v="3"/>
    <n v="2"/>
    <n v="2"/>
    <d v="2022-05-27T15:54:05"/>
  </r>
  <r>
    <n v="1351733"/>
    <x v="1"/>
    <x v="1"/>
    <x v="1"/>
    <x v="2"/>
    <x v="268"/>
    <x v="2"/>
    <x v="7"/>
    <x v="37"/>
    <x v="72"/>
    <s v=""/>
    <n v="138897243"/>
    <s v="12/7 Warrego Court"/>
    <x v="39"/>
    <s v="NT"/>
    <s v="0820"/>
    <n v="889867131"/>
    <x v="3"/>
    <n v="3"/>
    <n v="2"/>
    <n v="2"/>
    <d v="2022-05-27T15:54:05"/>
  </r>
  <r>
    <n v="1351734"/>
    <x v="1"/>
    <x v="1"/>
    <x v="6"/>
    <x v="2"/>
    <x v="0"/>
    <x v="2"/>
    <x v="8"/>
    <x v="9"/>
    <x v="10"/>
    <s v="UNDER CONTRACT "/>
    <n v="138895319"/>
    <s v="6/18 Annear Court"/>
    <x v="2"/>
    <s v="NT"/>
    <s v="0820"/>
    <n v="889433000"/>
    <x v="0"/>
    <n v="3"/>
    <n v="3"/>
    <n v="2"/>
    <d v="2022-05-27T15:54:05"/>
  </r>
  <r>
    <n v="1351735"/>
    <x v="1"/>
    <x v="1"/>
    <x v="2"/>
    <x v="2"/>
    <x v="269"/>
    <x v="294"/>
    <x v="8"/>
    <x v="10"/>
    <x v="113"/>
    <s v="OFFERS OVER $700,000 "/>
    <n v="138890903"/>
    <s v="315/71C Progress Drive"/>
    <x v="7"/>
    <s v="NT"/>
    <s v="0810"/>
    <n v="889460500"/>
    <x v="0"/>
    <n v="3"/>
    <n v="2"/>
    <n v="2"/>
    <d v="2022-05-27T15:54:05"/>
  </r>
  <r>
    <n v="1351736"/>
    <x v="1"/>
    <x v="1"/>
    <x v="8"/>
    <x v="2"/>
    <x v="198"/>
    <x v="222"/>
    <x v="8"/>
    <x v="40"/>
    <x v="164"/>
    <s v=""/>
    <n v="138890231"/>
    <s v="1/16 Gakkingga Street"/>
    <x v="3"/>
    <s v="NT"/>
    <s v="0810"/>
    <n v="1300114970"/>
    <x v="3"/>
    <n v="3"/>
    <n v="2"/>
    <n v="2"/>
    <d v="2022-05-27T15:54:05"/>
  </r>
  <r>
    <n v="1351737"/>
    <x v="1"/>
    <x v="1"/>
    <x v="0"/>
    <x v="2"/>
    <x v="270"/>
    <x v="295"/>
    <x v="7"/>
    <x v="68"/>
    <x v="37"/>
    <s v=""/>
    <n v="138888415"/>
    <s v="21 Driver Ave"/>
    <x v="10"/>
    <s v="NT"/>
    <s v="0830"/>
    <n v="418895345"/>
    <x v="2"/>
    <n v="4"/>
    <n v="1"/>
    <n v="4"/>
    <d v="2022-05-27T15:54:05"/>
  </r>
  <r>
    <n v="1351738"/>
    <x v="1"/>
    <x v="1"/>
    <x v="0"/>
    <x v="2"/>
    <x v="55"/>
    <x v="75"/>
    <x v="8"/>
    <x v="64"/>
    <x v="23"/>
    <s v=""/>
    <n v="138887879"/>
    <s v="84 James Cct"/>
    <x v="9"/>
    <s v="NT"/>
    <s v="0830"/>
    <n v="889812666"/>
    <x v="2"/>
    <n v="4"/>
    <n v="2"/>
    <n v="3"/>
    <d v="2022-05-27T15:54:05"/>
  </r>
  <r>
    <n v="1351739"/>
    <x v="1"/>
    <x v="1"/>
    <x v="0"/>
    <x v="2"/>
    <x v="51"/>
    <x v="71"/>
    <x v="8"/>
    <x v="33"/>
    <x v="10"/>
    <s v="Under Offer "/>
    <n v="138886863"/>
    <s v="15 Carambola Road"/>
    <x v="29"/>
    <s v="NT"/>
    <s v="0834"/>
    <n v="1300850855"/>
    <x v="3"/>
    <n v="4"/>
    <n v="3"/>
    <n v="2"/>
    <d v="2022-05-27T15:54:05"/>
  </r>
  <r>
    <n v="1351740"/>
    <x v="1"/>
    <x v="1"/>
    <x v="0"/>
    <x v="2"/>
    <x v="271"/>
    <x v="296"/>
    <x v="7"/>
    <x v="27"/>
    <x v="164"/>
    <s v="Offers Over $620,000 Considered "/>
    <n v="138884635"/>
    <s v="1 Freshwater Road"/>
    <x v="19"/>
    <s v="NT"/>
    <s v="0810"/>
    <n v="438404848"/>
    <x v="0"/>
    <n v="4"/>
    <n v="2"/>
    <n v="2"/>
    <d v="2022-05-27T15:54:05"/>
  </r>
  <r>
    <n v="1351741"/>
    <x v="1"/>
    <x v="1"/>
    <x v="2"/>
    <x v="2"/>
    <x v="230"/>
    <x v="255"/>
    <x v="7"/>
    <x v="10"/>
    <x v="193"/>
    <s v="PRICE GUIDE $390,000 "/>
    <n v="138884235"/>
    <s v="23/73 Progress Drive"/>
    <x v="7"/>
    <s v="NT"/>
    <s v="0810"/>
    <n v="889460500"/>
    <x v="0"/>
    <n v="2"/>
    <n v="1"/>
    <n v="1"/>
    <d v="2022-05-27T15:54:05"/>
  </r>
  <r>
    <n v="1351742"/>
    <x v="1"/>
    <x v="1"/>
    <x v="0"/>
    <x v="134"/>
    <x v="272"/>
    <x v="297"/>
    <x v="8"/>
    <x v="70"/>
    <x v="164"/>
    <s v=""/>
    <n v="138883855"/>
    <s v="3 Redwood Street"/>
    <x v="43"/>
    <s v="NT"/>
    <s v="0832"/>
    <n v="889312005"/>
    <x v="3"/>
    <n v="4"/>
    <n v="2"/>
    <n v="2"/>
    <d v="2022-05-27T15:54:05"/>
  </r>
  <r>
    <n v="1351743"/>
    <x v="1"/>
    <x v="1"/>
    <x v="2"/>
    <x v="2"/>
    <x v="0"/>
    <x v="2"/>
    <x v="7"/>
    <x v="2"/>
    <x v="1"/>
    <s v="Overs over $320,000 "/>
    <n v="138882863"/>
    <s v="3/8 Philip Street"/>
    <x v="12"/>
    <s v="NT"/>
    <s v="0820"/>
    <n v="889810080"/>
    <x v="2"/>
    <n v="2"/>
    <n v="1"/>
    <n v="2"/>
    <d v="2022-05-27T15:54:05"/>
  </r>
  <r>
    <n v="1351744"/>
    <x v="1"/>
    <x v="1"/>
    <x v="2"/>
    <x v="2"/>
    <x v="17"/>
    <x v="25"/>
    <x v="7"/>
    <x v="10"/>
    <x v="46"/>
    <s v="OFFERS OVER $195,000 "/>
    <n v="138882163"/>
    <s v="38/117 Smith Street"/>
    <x v="0"/>
    <s v="NT"/>
    <s v="0800"/>
    <n v="889460500"/>
    <x v="0"/>
    <n v="1"/>
    <n v="1"/>
    <n v="1"/>
    <d v="2022-05-27T15:54:05"/>
  </r>
  <r>
    <n v="1351745"/>
    <x v="1"/>
    <x v="1"/>
    <x v="0"/>
    <x v="126"/>
    <x v="273"/>
    <x v="298"/>
    <x v="7"/>
    <x v="48"/>
    <x v="0"/>
    <s v=""/>
    <n v="138881851"/>
    <s v="44 Cuthbertson Crescent"/>
    <x v="21"/>
    <s v="NT"/>
    <s v="0830"/>
    <n v="889315000"/>
    <x v="0"/>
    <n v="3"/>
    <n v="1"/>
    <n v="2"/>
    <d v="2022-05-27T15:54:05"/>
  </r>
  <r>
    <n v="1351746"/>
    <x v="1"/>
    <x v="1"/>
    <x v="6"/>
    <x v="135"/>
    <x v="274"/>
    <x v="299"/>
    <x v="7"/>
    <x v="48"/>
    <x v="107"/>
    <s v=""/>
    <n v="138878759"/>
    <s v="3/8 Gardens Road"/>
    <x v="46"/>
    <s v="NT"/>
    <s v="0820"/>
    <n v="889315000"/>
    <x v="0"/>
    <n v="4"/>
    <n v="3"/>
    <n v="3"/>
    <d v="2022-05-27T15:54:05"/>
  </r>
  <r>
    <n v="1351747"/>
    <x v="1"/>
    <x v="1"/>
    <x v="1"/>
    <x v="2"/>
    <x v="18"/>
    <x v="2"/>
    <x v="7"/>
    <x v="22"/>
    <x v="47"/>
    <s v=""/>
    <n v="138876263"/>
    <s v="708/102 Esplanade"/>
    <x v="0"/>
    <s v="NT"/>
    <s v="0800"/>
    <n v="889240900"/>
    <x v="0"/>
    <n v="2"/>
    <n v="2"/>
    <n v="2"/>
    <d v="2022-05-27T15:54:05"/>
  </r>
  <r>
    <n v="1351748"/>
    <x v="1"/>
    <x v="1"/>
    <x v="0"/>
    <x v="136"/>
    <x v="275"/>
    <x v="300"/>
    <x v="7"/>
    <x v="58"/>
    <x v="205"/>
    <s v="PRICED TO SELL $719,000 "/>
    <n v="138872939"/>
    <m/>
    <x v="3"/>
    <s v="NT"/>
    <s v="0810"/>
    <s v="08 89 432 432"/>
    <x v="2"/>
    <n v="4"/>
    <n v="2"/>
    <n v="2"/>
    <d v="2022-05-27T15:54:05"/>
  </r>
  <r>
    <n v="1351749"/>
    <x v="1"/>
    <x v="1"/>
    <x v="0"/>
    <x v="11"/>
    <x v="276"/>
    <x v="301"/>
    <x v="7"/>
    <x v="57"/>
    <x v="62"/>
    <s v=""/>
    <n v="138871975"/>
    <s v="6 Maximilia Court"/>
    <x v="4"/>
    <s v="NT"/>
    <s v="0830"/>
    <n v="422315897"/>
    <x v="2"/>
    <n v="3"/>
    <n v="1"/>
    <n v="2"/>
    <d v="2022-05-27T15:54:05"/>
  </r>
  <r>
    <n v="1351750"/>
    <x v="1"/>
    <x v="1"/>
    <x v="2"/>
    <x v="15"/>
    <x v="0"/>
    <x v="17"/>
    <x v="7"/>
    <x v="22"/>
    <x v="206"/>
    <s v=""/>
    <n v="138871491"/>
    <s v="27/91 Aralia Street"/>
    <x v="8"/>
    <s v="NT"/>
    <s v="0810"/>
    <n v="889240900"/>
    <x v="0"/>
    <n v="1"/>
    <n v="1"/>
    <n v="1"/>
    <d v="2022-05-27T15:54:05"/>
  </r>
  <r>
    <n v="1351751"/>
    <x v="1"/>
    <x v="1"/>
    <x v="0"/>
    <x v="116"/>
    <x v="258"/>
    <x v="284"/>
    <x v="7"/>
    <x v="48"/>
    <x v="104"/>
    <s v=""/>
    <n v="138868435"/>
    <s v="4 Bedwell Court"/>
    <x v="30"/>
    <s v="NT"/>
    <s v="0830"/>
    <n v="889315000"/>
    <x v="0"/>
    <n v="3"/>
    <n v="1"/>
    <n v="1"/>
    <d v="2022-05-27T15:54:05"/>
  </r>
  <r>
    <n v="1351752"/>
    <x v="1"/>
    <x v="1"/>
    <x v="0"/>
    <x v="2"/>
    <x v="277"/>
    <x v="302"/>
    <x v="7"/>
    <x v="14"/>
    <x v="207"/>
    <s v=""/>
    <n v="138866463"/>
    <s v="44 Copeland Crescent"/>
    <x v="53"/>
    <s v="NT"/>
    <s v="0810"/>
    <n v="889328858"/>
    <x v="0"/>
    <n v="4"/>
    <n v="2"/>
    <n v="6"/>
    <d v="2022-05-27T15:54:05"/>
  </r>
  <r>
    <n v="1351753"/>
    <x v="1"/>
    <x v="1"/>
    <x v="1"/>
    <x v="2"/>
    <x v="0"/>
    <x v="2"/>
    <x v="7"/>
    <x v="29"/>
    <x v="48"/>
    <s v=""/>
    <n v="138865099"/>
    <s v="1004/3  Gardiner street"/>
    <x v="0"/>
    <s v="NT"/>
    <s v="0800"/>
    <n v="451125286"/>
    <x v="2"/>
    <n v="2"/>
    <n v="2"/>
    <n v="2"/>
    <d v="2022-05-27T15:54:05"/>
  </r>
  <r>
    <n v="1351754"/>
    <x v="1"/>
    <x v="1"/>
    <x v="0"/>
    <x v="2"/>
    <x v="0"/>
    <x v="2"/>
    <x v="7"/>
    <x v="82"/>
    <x v="147"/>
    <s v=""/>
    <n v="138864767"/>
    <m/>
    <x v="9"/>
    <s v="NT"/>
    <s v="0830"/>
    <n v="1300289697"/>
    <x v="3"/>
    <n v="3"/>
    <n v="1"/>
    <n v="2"/>
    <d v="2022-05-27T15:54:05"/>
  </r>
  <r>
    <n v="1351755"/>
    <x v="1"/>
    <x v="1"/>
    <x v="1"/>
    <x v="2"/>
    <x v="0"/>
    <x v="2"/>
    <x v="7"/>
    <x v="33"/>
    <x v="49"/>
    <s v="$539,000 negotiable "/>
    <n v="138863175"/>
    <s v="1411/33 Woods Street"/>
    <x v="0"/>
    <s v="NT"/>
    <s v="0800"/>
    <n v="1300850855"/>
    <x v="3"/>
    <n v="2"/>
    <n v="2"/>
    <n v="1"/>
    <d v="2022-05-27T15:54:05"/>
  </r>
  <r>
    <n v="1351756"/>
    <x v="1"/>
    <x v="1"/>
    <x v="0"/>
    <x v="19"/>
    <x v="278"/>
    <x v="303"/>
    <x v="7"/>
    <x v="48"/>
    <x v="208"/>
    <s v=""/>
    <n v="117230191"/>
    <s v="12 Behm Court"/>
    <x v="16"/>
    <s v="NT"/>
    <s v="0832"/>
    <n v="889315000"/>
    <x v="0"/>
    <n v="3"/>
    <n v="1"/>
    <n v="1"/>
    <d v="2022-05-27T15:54:05"/>
  </r>
  <r>
    <n v="1351757"/>
    <x v="1"/>
    <x v="1"/>
    <x v="2"/>
    <x v="131"/>
    <x v="0"/>
    <x v="304"/>
    <x v="7"/>
    <x v="46"/>
    <x v="54"/>
    <s v=""/>
    <n v="138862459"/>
    <s v="13/139 Smith Street"/>
    <x v="39"/>
    <s v="NT"/>
    <s v="0820"/>
    <n v="1300609392"/>
    <x v="3"/>
    <n v="2"/>
    <n v="1"/>
    <n v="1"/>
    <d v="2022-05-27T15:54:05"/>
  </r>
  <r>
    <n v="1351758"/>
    <x v="1"/>
    <x v="1"/>
    <x v="0"/>
    <x v="97"/>
    <x v="176"/>
    <x v="198"/>
    <x v="7"/>
    <x v="33"/>
    <x v="30"/>
    <s v=""/>
    <n v="138862107"/>
    <s v="6 Clarke St"/>
    <x v="14"/>
    <s v="NT"/>
    <s v="0832"/>
    <n v="1300850855"/>
    <x v="3"/>
    <n v="4"/>
    <n v="2"/>
    <n v="3"/>
    <d v="2022-05-27T15:54:05"/>
  </r>
  <r>
    <n v="1351759"/>
    <x v="1"/>
    <x v="1"/>
    <x v="4"/>
    <x v="2"/>
    <x v="279"/>
    <x v="305"/>
    <x v="7"/>
    <x v="46"/>
    <x v="57"/>
    <s v="offers above $510,000 "/>
    <n v="203270839"/>
    <s v="59 Ruddick Circuit"/>
    <x v="2"/>
    <s v="NT"/>
    <s v="0820"/>
    <n v="1300609392"/>
    <x v="3"/>
    <m/>
    <m/>
    <m/>
    <d v="2022-05-27T15:54:05"/>
  </r>
  <r>
    <n v="1351760"/>
    <x v="1"/>
    <x v="1"/>
    <x v="1"/>
    <x v="2"/>
    <x v="0"/>
    <x v="2"/>
    <x v="7"/>
    <x v="34"/>
    <x v="50"/>
    <s v=""/>
    <n v="138861435"/>
    <s v="106/21 Cavenagh Street"/>
    <x v="0"/>
    <s v="NT"/>
    <s v="0800"/>
    <n v="429826650"/>
    <x v="2"/>
    <n v="1"/>
    <n v="1"/>
    <n v="0"/>
    <d v="2022-05-27T15:54:05"/>
  </r>
  <r>
    <n v="1351761"/>
    <x v="1"/>
    <x v="1"/>
    <x v="0"/>
    <x v="137"/>
    <x v="256"/>
    <x v="282"/>
    <x v="7"/>
    <x v="75"/>
    <x v="30"/>
    <s v=""/>
    <n v="138860803"/>
    <s v="154 Reuben Street"/>
    <x v="50"/>
    <s v="NT"/>
    <s v="0828"/>
    <n v="889834326"/>
    <x v="3"/>
    <n v="3"/>
    <n v="2"/>
    <n v="2"/>
    <d v="2022-05-27T15:54:05"/>
  </r>
  <r>
    <n v="1351762"/>
    <x v="1"/>
    <x v="1"/>
    <x v="0"/>
    <x v="2"/>
    <x v="280"/>
    <x v="306"/>
    <x v="7"/>
    <x v="0"/>
    <x v="45"/>
    <s v=""/>
    <n v="138860015"/>
    <s v="2 Dwyer Circuit"/>
    <x v="10"/>
    <s v="NT"/>
    <s v="0830"/>
    <n v="889418289"/>
    <x v="2"/>
    <n v="5"/>
    <n v="3"/>
    <n v="2"/>
    <d v="2022-05-27T15:54:05"/>
  </r>
  <r>
    <n v="1351763"/>
    <x v="1"/>
    <x v="1"/>
    <x v="0"/>
    <x v="2"/>
    <x v="0"/>
    <x v="2"/>
    <x v="8"/>
    <x v="0"/>
    <x v="40"/>
    <s v="Open to Offers around $499,000 "/>
    <n v="138859491"/>
    <s v="32 VERNIER CIRCUIT"/>
    <x v="9"/>
    <s v="NT"/>
    <s v="0830"/>
    <n v="889418289"/>
    <x v="2"/>
    <n v="3"/>
    <n v="2"/>
    <n v="3"/>
    <d v="2022-05-27T15:54:05"/>
  </r>
  <r>
    <n v="1351764"/>
    <x v="1"/>
    <x v="1"/>
    <x v="0"/>
    <x v="2"/>
    <x v="0"/>
    <x v="2"/>
    <x v="8"/>
    <x v="16"/>
    <x v="141"/>
    <s v="$650,000 + "/>
    <n v="138857291"/>
    <s v="55 Wood Crescent"/>
    <x v="27"/>
    <s v="NT"/>
    <s v="0832"/>
    <n v="889306600"/>
    <x v="2"/>
    <n v="4"/>
    <n v="2"/>
    <n v="2"/>
    <d v="2022-05-27T15:54:05"/>
  </r>
  <r>
    <n v="1351765"/>
    <x v="1"/>
    <x v="1"/>
    <x v="0"/>
    <x v="2"/>
    <x v="68"/>
    <x v="88"/>
    <x v="7"/>
    <x v="10"/>
    <x v="10"/>
    <s v="FASTRAK "/>
    <n v="138855279"/>
    <s v="60 Wanguri Terrace"/>
    <x v="15"/>
    <s v="NT"/>
    <s v="0810"/>
    <n v="889460500"/>
    <x v="0"/>
    <n v="3"/>
    <n v="1"/>
    <n v="2"/>
    <d v="2022-05-27T15:54:05"/>
  </r>
  <r>
    <n v="1351766"/>
    <x v="1"/>
    <x v="1"/>
    <x v="4"/>
    <x v="2"/>
    <x v="281"/>
    <x v="307"/>
    <x v="7"/>
    <x v="28"/>
    <x v="56"/>
    <s v=""/>
    <n v="203269747"/>
    <s v="5 Davies Crt"/>
    <x v="43"/>
    <s v="NT"/>
    <s v="0832"/>
    <n v="889419959"/>
    <x v="0"/>
    <m/>
    <m/>
    <m/>
    <d v="2022-05-27T15:54:05"/>
  </r>
  <r>
    <n v="1351767"/>
    <x v="1"/>
    <x v="1"/>
    <x v="2"/>
    <x v="2"/>
    <x v="0"/>
    <x v="2"/>
    <x v="8"/>
    <x v="9"/>
    <x v="10"/>
    <s v="UNDER CONTRACT "/>
    <n v="138850455"/>
    <s v="13/1 Guider Court"/>
    <x v="43"/>
    <s v="NT"/>
    <s v="0832"/>
    <n v="889433000"/>
    <x v="0"/>
    <n v="3"/>
    <n v="2"/>
    <n v="2"/>
    <d v="2022-05-27T15:54:05"/>
  </r>
  <r>
    <n v="1351768"/>
    <x v="1"/>
    <x v="1"/>
    <x v="0"/>
    <x v="2"/>
    <x v="282"/>
    <x v="308"/>
    <x v="7"/>
    <x v="7"/>
    <x v="185"/>
    <s v=""/>
    <n v="138846515"/>
    <s v="69 Sergison Circuit"/>
    <x v="8"/>
    <s v="NT"/>
    <s v="0810"/>
    <n v="889815000"/>
    <x v="2"/>
    <n v="3"/>
    <n v="1"/>
    <n v="3"/>
    <d v="2022-05-27T15:54:05"/>
  </r>
  <r>
    <n v="1351769"/>
    <x v="1"/>
    <x v="1"/>
    <x v="2"/>
    <x v="2"/>
    <x v="0"/>
    <x v="2"/>
    <x v="7"/>
    <x v="28"/>
    <x v="41"/>
    <s v=""/>
    <n v="138844639"/>
    <s v="9/29 Gardens Hill Cres"/>
    <x v="46"/>
    <s v="NT"/>
    <s v="0820"/>
    <n v="889419959"/>
    <x v="2"/>
    <n v="2"/>
    <n v="1"/>
    <n v="1"/>
    <d v="2022-05-27T15:54:05"/>
  </r>
  <r>
    <n v="1351770"/>
    <x v="1"/>
    <x v="1"/>
    <x v="6"/>
    <x v="2"/>
    <x v="0"/>
    <x v="2"/>
    <x v="8"/>
    <x v="25"/>
    <x v="10"/>
    <s v="UNDER CONTRACT... MORE PROPERTIES WANTED "/>
    <n v="138840171"/>
    <s v="4/4 Gotham Street"/>
    <x v="1"/>
    <s v="NT"/>
    <s v="0812"/>
    <n v="433038633"/>
    <x v="0"/>
    <n v="3"/>
    <n v="2"/>
    <n v="2"/>
    <d v="2022-05-27T15:54:05"/>
  </r>
  <r>
    <n v="1351771"/>
    <x v="1"/>
    <x v="1"/>
    <x v="0"/>
    <x v="2"/>
    <x v="0"/>
    <x v="2"/>
    <x v="7"/>
    <x v="7"/>
    <x v="33"/>
    <s v=""/>
    <n v="138839803"/>
    <s v="3 McInnis Circuit"/>
    <x v="10"/>
    <s v="NT"/>
    <s v="0830"/>
    <n v="889815000"/>
    <x v="2"/>
    <n v="4"/>
    <n v="2"/>
    <n v="2"/>
    <d v="2022-05-27T15:54:05"/>
  </r>
  <r>
    <n v="1351772"/>
    <x v="1"/>
    <x v="1"/>
    <x v="1"/>
    <x v="22"/>
    <x v="0"/>
    <x v="26"/>
    <x v="8"/>
    <x v="21"/>
    <x v="10"/>
    <s v="UNDER CONTRACT "/>
    <n v="138830959"/>
    <s v="36/96 Woods Street"/>
    <x v="0"/>
    <s v="NT"/>
    <s v="0800"/>
    <n v="889418941"/>
    <x v="0"/>
    <n v="3"/>
    <n v="2"/>
    <n v="2"/>
    <d v="2022-05-27T15:54:05"/>
  </r>
  <r>
    <n v="1351773"/>
    <x v="1"/>
    <x v="1"/>
    <x v="4"/>
    <x v="2"/>
    <x v="0"/>
    <x v="2"/>
    <x v="8"/>
    <x v="28"/>
    <x v="67"/>
    <s v="Offers over $380,000 "/>
    <n v="203267739"/>
    <s v="2 Ruddick Cct"/>
    <x v="2"/>
    <s v="NT"/>
    <s v="0820"/>
    <n v="889419959"/>
    <x v="0"/>
    <m/>
    <m/>
    <m/>
    <d v="2022-05-27T15:54:05"/>
  </r>
  <r>
    <n v="1351774"/>
    <x v="1"/>
    <x v="1"/>
    <x v="6"/>
    <x v="2"/>
    <x v="0"/>
    <x v="2"/>
    <x v="7"/>
    <x v="70"/>
    <x v="26"/>
    <s v=""/>
    <n v="138828039"/>
    <s v="1/3 Tabletop Place"/>
    <x v="35"/>
    <s v="NT"/>
    <s v="0812"/>
    <n v="889312005"/>
    <x v="3"/>
    <n v="2"/>
    <n v="1"/>
    <n v="2"/>
    <d v="2022-05-27T15:54:05"/>
  </r>
  <r>
    <n v="1351775"/>
    <x v="1"/>
    <x v="1"/>
    <x v="0"/>
    <x v="2"/>
    <x v="62"/>
    <x v="82"/>
    <x v="8"/>
    <x v="16"/>
    <x v="150"/>
    <s v="$635,000 + "/>
    <n v="138826979"/>
    <s v="6 Spillett Street"/>
    <x v="4"/>
    <s v="NT"/>
    <s v="0830"/>
    <n v="889306600"/>
    <x v="2"/>
    <n v="4"/>
    <n v="2"/>
    <n v="2"/>
    <d v="2022-05-27T15:54:05"/>
  </r>
  <r>
    <n v="1351776"/>
    <x v="1"/>
    <x v="1"/>
    <x v="5"/>
    <x v="138"/>
    <x v="95"/>
    <x v="309"/>
    <x v="7"/>
    <x v="75"/>
    <x v="32"/>
    <s v=""/>
    <n v="138823299"/>
    <s v="1 and 2/2 Grumman Court"/>
    <x v="26"/>
    <s v="NT"/>
    <s v="0832"/>
    <n v="889834326"/>
    <x v="2"/>
    <n v="3"/>
    <n v="2"/>
    <n v="2"/>
    <d v="2022-05-27T15:54:05"/>
  </r>
  <r>
    <n v="1351777"/>
    <x v="1"/>
    <x v="1"/>
    <x v="0"/>
    <x v="2"/>
    <x v="0"/>
    <x v="2"/>
    <x v="8"/>
    <x v="43"/>
    <x v="10"/>
    <s v="Under Contract "/>
    <n v="123001622"/>
    <s v="45 Saxby Road"/>
    <x v="29"/>
    <s v="NT"/>
    <s v="0834"/>
    <n v="889831266"/>
    <x v="2"/>
    <n v="3"/>
    <n v="2"/>
    <n v="3"/>
    <d v="2022-05-27T15:54:05"/>
  </r>
  <r>
    <n v="1351778"/>
    <x v="1"/>
    <x v="1"/>
    <x v="1"/>
    <x v="2"/>
    <x v="0"/>
    <x v="2"/>
    <x v="7"/>
    <x v="9"/>
    <x v="209"/>
    <s v="Offers Over $199,000 "/>
    <n v="138816527"/>
    <s v="5/169 Dick Ward Drive"/>
    <x v="7"/>
    <s v="NT"/>
    <s v="0810"/>
    <n v="889433000"/>
    <x v="0"/>
    <n v="1"/>
    <n v="1"/>
    <n v="1"/>
    <d v="2022-05-27T15:54:05"/>
  </r>
  <r>
    <n v="1351779"/>
    <x v="1"/>
    <x v="1"/>
    <x v="0"/>
    <x v="36"/>
    <x v="203"/>
    <x v="228"/>
    <x v="7"/>
    <x v="14"/>
    <x v="120"/>
    <s v=""/>
    <n v="138808023"/>
    <s v="15 Zeroni Street"/>
    <x v="27"/>
    <s v="NT"/>
    <s v="0832"/>
    <n v="889328858"/>
    <x v="0"/>
    <n v="4"/>
    <n v="2"/>
    <n v="4"/>
    <d v="2022-05-27T15:54:05"/>
  </r>
  <r>
    <n v="1351780"/>
    <x v="1"/>
    <x v="1"/>
    <x v="0"/>
    <x v="2"/>
    <x v="95"/>
    <x v="114"/>
    <x v="8"/>
    <x v="32"/>
    <x v="10"/>
    <s v="UNDER CONTRACT "/>
    <n v="138802227"/>
    <s v="12 Ellengowan Drive"/>
    <x v="53"/>
    <s v="NT"/>
    <s v="0810"/>
    <n v="889811088"/>
    <x v="2"/>
    <n v="4"/>
    <n v="2"/>
    <n v="2"/>
    <d v="2022-05-27T15:54:05"/>
  </r>
  <r>
    <n v="1351781"/>
    <x v="1"/>
    <x v="1"/>
    <x v="0"/>
    <x v="139"/>
    <x v="283"/>
    <x v="310"/>
    <x v="7"/>
    <x v="81"/>
    <x v="197"/>
    <s v=""/>
    <n v="138803679"/>
    <s v="281 Forrest Parade"/>
    <x v="14"/>
    <s v="NT"/>
    <s v="0832"/>
    <n v="889833943"/>
    <x v="2"/>
    <n v="5"/>
    <n v="2"/>
    <n v="3"/>
    <d v="2022-05-27T15:54:05"/>
  </r>
  <r>
    <n v="1351782"/>
    <x v="1"/>
    <x v="1"/>
    <x v="0"/>
    <x v="2"/>
    <x v="284"/>
    <x v="311"/>
    <x v="7"/>
    <x v="58"/>
    <x v="116"/>
    <s v=""/>
    <n v="138803295"/>
    <s v="5 Tuckiar Ct"/>
    <x v="10"/>
    <s v="NT"/>
    <s v="0830"/>
    <s v="08 89 432 432"/>
    <x v="2"/>
    <n v="3"/>
    <n v="1"/>
    <n v="2"/>
    <d v="2022-05-27T15:54:05"/>
  </r>
  <r>
    <n v="1351783"/>
    <x v="1"/>
    <x v="1"/>
    <x v="2"/>
    <x v="23"/>
    <x v="0"/>
    <x v="27"/>
    <x v="7"/>
    <x v="31"/>
    <x v="51"/>
    <s v=""/>
    <n v="138798511"/>
    <s v="UNIT 51/21 CAVENAGH STREET"/>
    <x v="0"/>
    <s v="NT"/>
    <s v="0800"/>
    <n v="1300815051"/>
    <x v="3"/>
    <n v="1"/>
    <n v="1"/>
    <n v="0"/>
    <d v="2022-05-27T15:54:05"/>
  </r>
  <r>
    <n v="1351784"/>
    <x v="1"/>
    <x v="1"/>
    <x v="0"/>
    <x v="2"/>
    <x v="176"/>
    <x v="198"/>
    <x v="8"/>
    <x v="37"/>
    <x v="10"/>
    <s v="UNDER CONTRACT "/>
    <n v="138796203"/>
    <s v="3 Cocos Grove"/>
    <x v="4"/>
    <s v="NT"/>
    <s v="0830"/>
    <n v="889867131"/>
    <x v="0"/>
    <n v="3"/>
    <n v="2"/>
    <n v="2"/>
    <d v="2022-05-27T15:54:05"/>
  </r>
  <r>
    <n v="1351785"/>
    <x v="1"/>
    <x v="1"/>
    <x v="2"/>
    <x v="33"/>
    <x v="285"/>
    <x v="25"/>
    <x v="7"/>
    <x v="40"/>
    <x v="35"/>
    <s v="$289,000 obo "/>
    <n v="138792207"/>
    <s v="21/16-18 Mackillop Street"/>
    <x v="22"/>
    <s v="NT"/>
    <s v="0820"/>
    <n v="1300114970"/>
    <x v="3"/>
    <n v="1"/>
    <n v="1"/>
    <n v="1"/>
    <d v="2022-05-27T15:54:05"/>
  </r>
  <r>
    <n v="1351786"/>
    <x v="1"/>
    <x v="1"/>
    <x v="0"/>
    <x v="2"/>
    <x v="258"/>
    <x v="284"/>
    <x v="7"/>
    <x v="16"/>
    <x v="40"/>
    <s v="$499,000 + "/>
    <n v="138791511"/>
    <s v="17 Triller Court"/>
    <x v="16"/>
    <s v="NT"/>
    <s v="0832"/>
    <n v="889306600"/>
    <x v="0"/>
    <n v="4"/>
    <n v="2"/>
    <n v="4"/>
    <d v="2022-05-27T15:54:05"/>
  </r>
  <r>
    <n v="1351787"/>
    <x v="1"/>
    <x v="1"/>
    <x v="0"/>
    <x v="2"/>
    <x v="0"/>
    <x v="2"/>
    <x v="7"/>
    <x v="8"/>
    <x v="89"/>
    <s v=""/>
    <n v="138790327"/>
    <s v="4 Pickford Street"/>
    <x v="19"/>
    <s v="NT"/>
    <s v="0810"/>
    <n v="889433000"/>
    <x v="0"/>
    <n v="4"/>
    <n v="2"/>
    <n v="2"/>
    <d v="2022-05-27T15:54:05"/>
  </r>
  <r>
    <n v="1351788"/>
    <x v="1"/>
    <x v="1"/>
    <x v="0"/>
    <x v="2"/>
    <x v="286"/>
    <x v="312"/>
    <x v="7"/>
    <x v="21"/>
    <x v="40"/>
    <s v="Offers Over: $499,000 "/>
    <n v="138786627"/>
    <s v="8 Murdoch Gardens"/>
    <x v="4"/>
    <s v="NT"/>
    <s v="0830"/>
    <n v="889418941"/>
    <x v="0"/>
    <n v="3"/>
    <n v="2"/>
    <n v="1"/>
    <d v="2022-05-27T15:54:05"/>
  </r>
  <r>
    <n v="1351789"/>
    <x v="1"/>
    <x v="1"/>
    <x v="1"/>
    <x v="2"/>
    <x v="0"/>
    <x v="2"/>
    <x v="7"/>
    <x v="68"/>
    <x v="37"/>
    <s v=""/>
    <n v="138786623"/>
    <s v="3/18 Nayler Street"/>
    <x v="32"/>
    <s v="NT"/>
    <s v="0830"/>
    <n v="418895345"/>
    <x v="2"/>
    <n v="3"/>
    <n v="2"/>
    <n v="2"/>
    <d v="2022-05-27T15:54:05"/>
  </r>
  <r>
    <n v="1351790"/>
    <x v="1"/>
    <x v="1"/>
    <x v="0"/>
    <x v="2"/>
    <x v="101"/>
    <x v="120"/>
    <x v="8"/>
    <x v="21"/>
    <x v="10"/>
    <s v="UNDER CONTRACT "/>
    <n v="138786603"/>
    <s v="12 Sovereign Circuit"/>
    <x v="18"/>
    <s v="NT"/>
    <s v="0810"/>
    <n v="889418941"/>
    <x v="0"/>
    <n v="3"/>
    <n v="2"/>
    <n v="2"/>
    <d v="2022-05-27T15:54:05"/>
  </r>
  <r>
    <n v="1351791"/>
    <x v="1"/>
    <x v="1"/>
    <x v="1"/>
    <x v="2"/>
    <x v="0"/>
    <x v="2"/>
    <x v="7"/>
    <x v="29"/>
    <x v="52"/>
    <s v=""/>
    <n v="138784347"/>
    <s v="309/3  Gardiner street"/>
    <x v="0"/>
    <s v="NT"/>
    <s v="0800"/>
    <n v="451125286"/>
    <x v="2"/>
    <n v="1"/>
    <n v="1"/>
    <n v="1"/>
    <d v="2022-05-27T15:54:05"/>
  </r>
  <r>
    <n v="1351792"/>
    <x v="1"/>
    <x v="1"/>
    <x v="1"/>
    <x v="2"/>
    <x v="0"/>
    <x v="2"/>
    <x v="7"/>
    <x v="0"/>
    <x v="104"/>
    <s v="Offers over $480,000 "/>
    <n v="138782967"/>
    <s v="4/7 Brewery Place"/>
    <x v="25"/>
    <s v="NT"/>
    <s v="0820"/>
    <n v="889418289"/>
    <x v="2"/>
    <n v="3"/>
    <n v="2"/>
    <n v="2"/>
    <d v="2022-05-27T15:54:05"/>
  </r>
  <r>
    <n v="1351793"/>
    <x v="1"/>
    <x v="1"/>
    <x v="1"/>
    <x v="2"/>
    <x v="287"/>
    <x v="2"/>
    <x v="7"/>
    <x v="27"/>
    <x v="160"/>
    <s v="Offers Over $339,000 Considered "/>
    <n v="138780823"/>
    <s v="1202/2 Brisbane Crescent"/>
    <x v="43"/>
    <s v="NT"/>
    <s v="0832"/>
    <n v="438404848"/>
    <x v="0"/>
    <n v="3"/>
    <n v="2"/>
    <n v="2"/>
    <d v="2022-05-27T15:54:05"/>
  </r>
  <r>
    <n v="1351794"/>
    <x v="1"/>
    <x v="1"/>
    <x v="0"/>
    <x v="2"/>
    <x v="288"/>
    <x v="313"/>
    <x v="7"/>
    <x v="71"/>
    <x v="133"/>
    <s v="Offers Over $340,000 "/>
    <n v="138780743"/>
    <s v="16 Antares Court"/>
    <x v="9"/>
    <s v="NT"/>
    <s v="0830"/>
    <s v="08 8985 19 28"/>
    <x v="2"/>
    <n v="3"/>
    <n v="1"/>
    <n v="4"/>
    <d v="2022-05-27T15:54:05"/>
  </r>
  <r>
    <n v="1351795"/>
    <x v="1"/>
    <x v="1"/>
    <x v="0"/>
    <x v="81"/>
    <x v="289"/>
    <x v="314"/>
    <x v="7"/>
    <x v="47"/>
    <x v="14"/>
    <s v="OFFERS OVER $490,000 "/>
    <n v="138779895"/>
    <s v="12 Sundew Court"/>
    <x v="17"/>
    <s v="NT"/>
    <s v="0812"/>
    <n v="889831888"/>
    <x v="2"/>
    <n v="4"/>
    <n v="2"/>
    <n v="4"/>
    <d v="2022-05-27T15:54:05"/>
  </r>
  <r>
    <n v="1351796"/>
    <x v="1"/>
    <x v="1"/>
    <x v="2"/>
    <x v="2"/>
    <x v="0"/>
    <x v="2"/>
    <x v="7"/>
    <x v="9"/>
    <x v="18"/>
    <s v="Offers Over $500,000 Considered "/>
    <n v="138775831"/>
    <s v="18/7 Brewery Place"/>
    <x v="25"/>
    <s v="NT"/>
    <s v="0820"/>
    <n v="889433000"/>
    <x v="0"/>
    <n v="3"/>
    <n v="2"/>
    <n v="2"/>
    <d v="2022-05-27T15:54:05"/>
  </r>
  <r>
    <n v="1351797"/>
    <x v="1"/>
    <x v="1"/>
    <x v="8"/>
    <x v="2"/>
    <x v="290"/>
    <x v="315"/>
    <x v="8"/>
    <x v="72"/>
    <x v="44"/>
    <s v=""/>
    <n v="138775551"/>
    <s v="2/7 Flametree Cct"/>
    <x v="27"/>
    <s v="NT"/>
    <s v="0832"/>
    <n v="404222219"/>
    <x v="2"/>
    <n v="3"/>
    <n v="1"/>
    <n v="2"/>
    <d v="2022-05-27T15:54:05"/>
  </r>
  <r>
    <n v="1351798"/>
    <x v="1"/>
    <x v="1"/>
    <x v="0"/>
    <x v="106"/>
    <x v="291"/>
    <x v="316"/>
    <x v="7"/>
    <x v="48"/>
    <x v="210"/>
    <s v=""/>
    <n v="138772295"/>
    <s v="5 Heliconia Court"/>
    <x v="4"/>
    <s v="NT"/>
    <s v="0830"/>
    <n v="889315000"/>
    <x v="0"/>
    <n v="3"/>
    <n v="1"/>
    <n v="2"/>
    <d v="2022-05-27T15:54:05"/>
  </r>
  <r>
    <n v="1351799"/>
    <x v="1"/>
    <x v="1"/>
    <x v="0"/>
    <x v="2"/>
    <x v="292"/>
    <x v="317"/>
    <x v="7"/>
    <x v="35"/>
    <x v="10"/>
    <s v="All Reasonable Offers Considered "/>
    <n v="138771587"/>
    <s v="10 Bennett Street"/>
    <x v="14"/>
    <s v="NT"/>
    <s v="0832"/>
    <n v="1300299377"/>
    <x v="3"/>
    <n v="4"/>
    <n v="2"/>
    <n v="2"/>
    <d v="2022-05-27T15:54:05"/>
  </r>
  <r>
    <n v="1351800"/>
    <x v="1"/>
    <x v="1"/>
    <x v="2"/>
    <x v="2"/>
    <x v="293"/>
    <x v="318"/>
    <x v="7"/>
    <x v="16"/>
    <x v="183"/>
    <s v=""/>
    <n v="138770363"/>
    <s v="7/29 Gardens Hill"/>
    <x v="46"/>
    <s v="NT"/>
    <s v="0820"/>
    <n v="889306600"/>
    <x v="0"/>
    <n v="2"/>
    <n v="1"/>
    <n v="2"/>
    <d v="2022-05-27T15:54:05"/>
  </r>
  <r>
    <n v="1351801"/>
    <x v="1"/>
    <x v="1"/>
    <x v="0"/>
    <x v="140"/>
    <x v="134"/>
    <x v="155"/>
    <x v="7"/>
    <x v="48"/>
    <x v="72"/>
    <s v="OFFERS OVER $550,000 "/>
    <n v="138768103"/>
    <s v="13 Butterfly Court"/>
    <x v="20"/>
    <s v="NT"/>
    <s v="0832"/>
    <n v="889315000"/>
    <x v="0"/>
    <n v="4"/>
    <n v="2"/>
    <n v="2"/>
    <d v="2022-05-27T15:54:05"/>
  </r>
  <r>
    <n v="1351802"/>
    <x v="1"/>
    <x v="1"/>
    <x v="0"/>
    <x v="44"/>
    <x v="294"/>
    <x v="319"/>
    <x v="8"/>
    <x v="83"/>
    <x v="78"/>
    <s v=""/>
    <n v="138765627"/>
    <s v="2 Connaught Crt"/>
    <x v="16"/>
    <s v="NT"/>
    <s v="0832"/>
    <n v="449636436"/>
    <x v="2"/>
    <n v="3"/>
    <n v="1"/>
    <n v="2"/>
    <d v="2022-05-27T15:54:05"/>
  </r>
  <r>
    <n v="1351803"/>
    <x v="1"/>
    <x v="1"/>
    <x v="2"/>
    <x v="2"/>
    <x v="295"/>
    <x v="9"/>
    <x v="7"/>
    <x v="16"/>
    <x v="1"/>
    <s v=""/>
    <n v="138763935"/>
    <s v="8/2 Hauser Court"/>
    <x v="24"/>
    <s v="NT"/>
    <s v="0812"/>
    <n v="889306600"/>
    <x v="0"/>
    <n v="2"/>
    <n v="1"/>
    <n v="2"/>
    <d v="2022-05-27T15:54:05"/>
  </r>
  <r>
    <n v="1351804"/>
    <x v="1"/>
    <x v="1"/>
    <x v="1"/>
    <x v="2"/>
    <x v="0"/>
    <x v="2"/>
    <x v="7"/>
    <x v="35"/>
    <x v="33"/>
    <s v=""/>
    <n v="138760927"/>
    <s v="607/31 Woods Street"/>
    <x v="0"/>
    <s v="NT"/>
    <s v="0800"/>
    <n v="1300299377"/>
    <x v="3"/>
    <n v="2"/>
    <n v="2"/>
    <n v="1"/>
    <d v="2022-05-27T15:54:05"/>
  </r>
  <r>
    <n v="1351805"/>
    <x v="1"/>
    <x v="1"/>
    <x v="2"/>
    <x v="2"/>
    <x v="0"/>
    <x v="2"/>
    <x v="7"/>
    <x v="13"/>
    <x v="78"/>
    <s v=""/>
    <n v="138756503"/>
    <s v="205B/65 Progress Drive"/>
    <x v="7"/>
    <s v="NT"/>
    <s v="0810"/>
    <n v="889855678"/>
    <x v="2"/>
    <n v="2"/>
    <n v="2"/>
    <n v="2"/>
    <d v="2022-05-27T15:54:05"/>
  </r>
  <r>
    <n v="1351806"/>
    <x v="1"/>
    <x v="1"/>
    <x v="1"/>
    <x v="24"/>
    <x v="0"/>
    <x v="28"/>
    <x v="7"/>
    <x v="36"/>
    <x v="53"/>
    <s v=""/>
    <n v="138754883"/>
    <s v="181/8 Gardiner Street"/>
    <x v="0"/>
    <s v="NT"/>
    <s v="0800"/>
    <n v="418892861"/>
    <x v="3"/>
    <n v="3"/>
    <n v="2"/>
    <n v="2"/>
    <d v="2022-05-27T15:54:05"/>
  </r>
  <r>
    <n v="1351807"/>
    <x v="1"/>
    <x v="1"/>
    <x v="0"/>
    <x v="65"/>
    <x v="194"/>
    <x v="216"/>
    <x v="7"/>
    <x v="1"/>
    <x v="159"/>
    <s v=""/>
    <n v="138752435"/>
    <s v="2 Ashburner Street"/>
    <x v="4"/>
    <s v="NT"/>
    <s v="0830"/>
    <n v="411724000"/>
    <x v="0"/>
    <n v="4"/>
    <n v="2"/>
    <n v="3"/>
    <d v="2022-05-27T15:54:05"/>
  </r>
  <r>
    <n v="1351808"/>
    <x v="1"/>
    <x v="1"/>
    <x v="0"/>
    <x v="141"/>
    <x v="296"/>
    <x v="320"/>
    <x v="7"/>
    <x v="48"/>
    <x v="107"/>
    <s v="PRICE GUIDE $895,000 "/>
    <n v="131073306"/>
    <s v="14 Reuben Avenue, NORTHCREST"/>
    <x v="50"/>
    <s v="NT"/>
    <s v="0828"/>
    <n v="889315000"/>
    <x v="0"/>
    <n v="4"/>
    <n v="3"/>
    <n v="2"/>
    <d v="2022-05-27T15:54:05"/>
  </r>
  <r>
    <n v="1351809"/>
    <x v="1"/>
    <x v="1"/>
    <x v="2"/>
    <x v="2"/>
    <x v="0"/>
    <x v="2"/>
    <x v="7"/>
    <x v="76"/>
    <x v="130"/>
    <s v="Offers Over $255,000 "/>
    <n v="138750551"/>
    <s v="4/141 Trower Road"/>
    <x v="33"/>
    <s v="NT"/>
    <s v="0810"/>
    <n v="889822400"/>
    <x v="0"/>
    <n v="2"/>
    <n v="1"/>
    <n v="0"/>
    <d v="2022-05-27T15:54:05"/>
  </r>
  <r>
    <n v="1351810"/>
    <x v="1"/>
    <x v="1"/>
    <x v="0"/>
    <x v="2"/>
    <x v="297"/>
    <x v="321"/>
    <x v="7"/>
    <x v="76"/>
    <x v="11"/>
    <s v="Offers Over $775,000 "/>
    <n v="138750255"/>
    <s v="1 Withnall Circuit"/>
    <x v="13"/>
    <s v="NT"/>
    <s v="0810"/>
    <n v="889822400"/>
    <x v="0"/>
    <n v="4"/>
    <n v="2"/>
    <n v="2"/>
    <d v="2022-05-27T15:54:05"/>
  </r>
  <r>
    <n v="1351811"/>
    <x v="1"/>
    <x v="1"/>
    <x v="1"/>
    <x v="2"/>
    <x v="19"/>
    <x v="2"/>
    <x v="7"/>
    <x v="10"/>
    <x v="41"/>
    <s v=""/>
    <n v="138748811"/>
    <s v="11/27 McMinn Street"/>
    <x v="0"/>
    <s v="NT"/>
    <s v="0800"/>
    <n v="889460500"/>
    <x v="0"/>
    <n v="2"/>
    <n v="2"/>
    <n v="1"/>
    <d v="2022-05-27T15:54:05"/>
  </r>
  <r>
    <n v="1351812"/>
    <x v="1"/>
    <x v="1"/>
    <x v="0"/>
    <x v="2"/>
    <x v="109"/>
    <x v="130"/>
    <x v="7"/>
    <x v="30"/>
    <x v="41"/>
    <s v="High $400,000 "/>
    <n v="138748519"/>
    <s v="18 Crawford Court"/>
    <x v="21"/>
    <s v="NT"/>
    <s v="0830"/>
    <n v="417718149"/>
    <x v="2"/>
    <n v="4"/>
    <n v="1"/>
    <n v="0"/>
    <d v="2022-05-27T15:54:05"/>
  </r>
  <r>
    <n v="1351813"/>
    <x v="1"/>
    <x v="1"/>
    <x v="0"/>
    <x v="142"/>
    <x v="298"/>
    <x v="322"/>
    <x v="7"/>
    <x v="30"/>
    <x v="87"/>
    <s v="Offers Over $449,000 "/>
    <n v="138744755"/>
    <s v="10 Menzies Court"/>
    <x v="30"/>
    <s v="NT"/>
    <s v="0830"/>
    <n v="417718149"/>
    <x v="2"/>
    <n v="3"/>
    <n v="1"/>
    <n v="0"/>
    <d v="2022-05-27T15:54:05"/>
  </r>
  <r>
    <n v="1351814"/>
    <x v="1"/>
    <x v="1"/>
    <x v="0"/>
    <x v="2"/>
    <x v="0"/>
    <x v="2"/>
    <x v="7"/>
    <x v="30"/>
    <x v="182"/>
    <s v=""/>
    <n v="138738027"/>
    <s v="61 Cattledog Court"/>
    <x v="11"/>
    <s v="NT"/>
    <s v="0836"/>
    <n v="417718149"/>
    <x v="2"/>
    <n v="3"/>
    <n v="2"/>
    <n v="0"/>
    <d v="2022-05-27T15:54:05"/>
  </r>
  <r>
    <n v="1351815"/>
    <x v="1"/>
    <x v="1"/>
    <x v="0"/>
    <x v="2"/>
    <x v="51"/>
    <x v="71"/>
    <x v="7"/>
    <x v="43"/>
    <x v="114"/>
    <s v=""/>
    <n v="138736447"/>
    <s v="163 Melaleuca Road"/>
    <x v="40"/>
    <s v="NT"/>
    <s v="0835"/>
    <n v="889831266"/>
    <x v="2"/>
    <n v="6"/>
    <n v="5"/>
    <n v="6"/>
    <d v="2022-05-27T15:54:05"/>
  </r>
  <r>
    <n v="1351816"/>
    <x v="1"/>
    <x v="1"/>
    <x v="2"/>
    <x v="2"/>
    <x v="20"/>
    <x v="29"/>
    <x v="7"/>
    <x v="22"/>
    <x v="7"/>
    <s v=""/>
    <n v="138732019"/>
    <s v="15/4 McMinn Street"/>
    <x v="0"/>
    <s v="NT"/>
    <s v="0800"/>
    <n v="889240900"/>
    <x v="0"/>
    <n v="2"/>
    <n v="2"/>
    <n v="2"/>
    <d v="2022-05-27T15:54:05"/>
  </r>
  <r>
    <n v="1351817"/>
    <x v="1"/>
    <x v="1"/>
    <x v="0"/>
    <x v="2"/>
    <x v="299"/>
    <x v="323"/>
    <x v="8"/>
    <x v="9"/>
    <x v="10"/>
    <s v="UNDER CONTRACT "/>
    <n v="138728847"/>
    <s v="23 Noltenius Circuit"/>
    <x v="30"/>
    <s v="NT"/>
    <s v="0830"/>
    <n v="889433000"/>
    <x v="0"/>
    <n v="3"/>
    <n v="1"/>
    <n v="4"/>
    <d v="2022-05-27T15:54:05"/>
  </r>
  <r>
    <n v="1351818"/>
    <x v="1"/>
    <x v="1"/>
    <x v="2"/>
    <x v="2"/>
    <x v="295"/>
    <x v="9"/>
    <x v="7"/>
    <x v="24"/>
    <x v="211"/>
    <s v=""/>
    <n v="138727355"/>
    <s v="43/23 Hudson Fysh Avenue"/>
    <x v="22"/>
    <s v="NT"/>
    <s v="0820"/>
    <n v="889428942"/>
    <x v="2"/>
    <n v="2"/>
    <n v="1"/>
    <n v="1"/>
    <d v="2022-05-27T15:54:05"/>
  </r>
  <r>
    <n v="1351819"/>
    <x v="1"/>
    <x v="1"/>
    <x v="0"/>
    <x v="2"/>
    <x v="300"/>
    <x v="51"/>
    <x v="7"/>
    <x v="81"/>
    <x v="88"/>
    <s v="$525,000 - $535,000 "/>
    <n v="124837718"/>
    <s v="16 Oatgrass street"/>
    <x v="26"/>
    <s v="NT"/>
    <s v="0832"/>
    <n v="889833943"/>
    <x v="3"/>
    <n v="3"/>
    <n v="2"/>
    <n v="1"/>
    <d v="2022-05-27T15:54:05"/>
  </r>
  <r>
    <n v="1351820"/>
    <x v="1"/>
    <x v="1"/>
    <x v="6"/>
    <x v="2"/>
    <x v="301"/>
    <x v="324"/>
    <x v="7"/>
    <x v="27"/>
    <x v="212"/>
    <s v="Offers Over $765,000 Considered "/>
    <n v="138725351"/>
    <s v="3/1 Voyager Street"/>
    <x v="2"/>
    <s v="NT"/>
    <s v="0820"/>
    <n v="438404848"/>
    <x v="0"/>
    <n v="3"/>
    <n v="2"/>
    <n v="2"/>
    <d v="2022-05-27T15:54:05"/>
  </r>
  <r>
    <n v="1351821"/>
    <x v="1"/>
    <x v="1"/>
    <x v="5"/>
    <x v="2"/>
    <x v="179"/>
    <x v="201"/>
    <x v="7"/>
    <x v="11"/>
    <x v="10"/>
    <s v="Expressions of Interest "/>
    <n v="138719871"/>
    <s v="21 Hickory Street"/>
    <x v="7"/>
    <s v="NT"/>
    <s v="0810"/>
    <n v="889822500"/>
    <x v="2"/>
    <n v="8"/>
    <n v="4"/>
    <n v="0"/>
    <d v="2022-05-27T15:54:05"/>
  </r>
  <r>
    <n v="1351822"/>
    <x v="1"/>
    <x v="1"/>
    <x v="1"/>
    <x v="25"/>
    <x v="0"/>
    <x v="30"/>
    <x v="7"/>
    <x v="11"/>
    <x v="54"/>
    <s v=""/>
    <n v="138713867"/>
    <s v="610/79 Smith Street"/>
    <x v="0"/>
    <s v="NT"/>
    <s v="0800"/>
    <n v="889822500"/>
    <x v="2"/>
    <n v="1"/>
    <n v="1"/>
    <n v="1"/>
    <d v="2022-05-27T15:54:05"/>
  </r>
  <r>
    <n v="1351823"/>
    <x v="1"/>
    <x v="1"/>
    <x v="2"/>
    <x v="2"/>
    <x v="0"/>
    <x v="2"/>
    <x v="7"/>
    <x v="9"/>
    <x v="25"/>
    <s v=""/>
    <n v="138708715"/>
    <s v="19/96 Woods Street"/>
    <x v="0"/>
    <s v="NT"/>
    <s v="0800"/>
    <n v="889433000"/>
    <x v="0"/>
    <n v="3"/>
    <n v="2"/>
    <n v="2"/>
    <d v="2022-05-27T15:54:05"/>
  </r>
  <r>
    <n v="1351824"/>
    <x v="1"/>
    <x v="1"/>
    <x v="0"/>
    <x v="11"/>
    <x v="302"/>
    <x v="325"/>
    <x v="8"/>
    <x v="48"/>
    <x v="10"/>
    <s v="UNDER CONTRACT "/>
    <n v="138707559"/>
    <s v="7 Cocos Grove"/>
    <x v="4"/>
    <s v="NT"/>
    <s v="0830"/>
    <n v="889315000"/>
    <x v="0"/>
    <n v="3"/>
    <n v="2"/>
    <n v="2"/>
    <d v="2022-05-27T15:54:05"/>
  </r>
  <r>
    <n v="1351825"/>
    <x v="1"/>
    <x v="1"/>
    <x v="1"/>
    <x v="2"/>
    <x v="21"/>
    <x v="2"/>
    <x v="7"/>
    <x v="24"/>
    <x v="49"/>
    <s v="Offers over $539,000 "/>
    <n v="138706855"/>
    <s v="609/31 Woods Street"/>
    <x v="0"/>
    <s v="NT"/>
    <s v="0800"/>
    <n v="889428942"/>
    <x v="3"/>
    <n v="2"/>
    <n v="2"/>
    <n v="1"/>
    <d v="2022-05-27T15:54:05"/>
  </r>
  <r>
    <n v="1351826"/>
    <x v="1"/>
    <x v="1"/>
    <x v="0"/>
    <x v="2"/>
    <x v="0"/>
    <x v="2"/>
    <x v="8"/>
    <x v="9"/>
    <x v="10"/>
    <s v="UNDER CONTRACT "/>
    <n v="138706791"/>
    <s v="3 Landrail Court"/>
    <x v="1"/>
    <s v="NT"/>
    <s v="0812"/>
    <n v="889433000"/>
    <x v="0"/>
    <n v="5"/>
    <n v="2"/>
    <n v="4"/>
    <d v="2022-05-27T15:54:05"/>
  </r>
  <r>
    <n v="1351827"/>
    <x v="1"/>
    <x v="1"/>
    <x v="1"/>
    <x v="26"/>
    <x v="0"/>
    <x v="31"/>
    <x v="8"/>
    <x v="21"/>
    <x v="10"/>
    <s v="UNDER CONTRACT "/>
    <n v="138706143"/>
    <s v="611/43B Knuckey Street"/>
    <x v="0"/>
    <s v="NT"/>
    <s v="0800"/>
    <n v="889418941"/>
    <x v="0"/>
    <n v="1"/>
    <n v="1"/>
    <n v="0"/>
    <d v="2022-05-27T15:54:05"/>
  </r>
  <r>
    <n v="1351828"/>
    <x v="1"/>
    <x v="1"/>
    <x v="0"/>
    <x v="143"/>
    <x v="303"/>
    <x v="326"/>
    <x v="8"/>
    <x v="0"/>
    <x v="10"/>
    <s v="UNDER OFFER "/>
    <n v="138703287"/>
    <s v="3 Mahoney Street"/>
    <x v="13"/>
    <s v="NT"/>
    <s v="0810"/>
    <n v="889418289"/>
    <x v="2"/>
    <n v="4"/>
    <n v="2"/>
    <n v="2"/>
    <d v="2022-05-27T15:54:05"/>
  </r>
  <r>
    <n v="1351829"/>
    <x v="1"/>
    <x v="1"/>
    <x v="1"/>
    <x v="27"/>
    <x v="0"/>
    <x v="32"/>
    <x v="8"/>
    <x v="10"/>
    <x v="14"/>
    <s v=""/>
    <n v="138702567"/>
    <s v="1109/31 Woods Street"/>
    <x v="0"/>
    <s v="NT"/>
    <s v="0800"/>
    <n v="889460500"/>
    <x v="0"/>
    <n v="2"/>
    <n v="2"/>
    <n v="1"/>
    <d v="2022-05-27T15:54:05"/>
  </r>
  <r>
    <n v="1351830"/>
    <x v="1"/>
    <x v="1"/>
    <x v="4"/>
    <x v="2"/>
    <x v="114"/>
    <x v="135"/>
    <x v="7"/>
    <x v="10"/>
    <x v="10"/>
    <s v="FASTRAK "/>
    <n v="203255347"/>
    <s v="11 Bradhurst Court"/>
    <x v="36"/>
    <s v="NT"/>
    <s v="0820"/>
    <n v="889460500"/>
    <x v="0"/>
    <m/>
    <m/>
    <m/>
    <d v="2022-05-27T15:54:05"/>
  </r>
  <r>
    <n v="1351831"/>
    <x v="1"/>
    <x v="1"/>
    <x v="0"/>
    <x v="144"/>
    <x v="304"/>
    <x v="327"/>
    <x v="7"/>
    <x v="11"/>
    <x v="72"/>
    <s v=""/>
    <n v="138700371"/>
    <s v="17 Koolama Court"/>
    <x v="17"/>
    <s v="NT"/>
    <s v="0812"/>
    <n v="889822500"/>
    <x v="2"/>
    <n v="5"/>
    <n v="2"/>
    <n v="5"/>
    <d v="2022-05-27T15:54:05"/>
  </r>
  <r>
    <n v="1351832"/>
    <x v="1"/>
    <x v="1"/>
    <x v="0"/>
    <x v="2"/>
    <x v="0"/>
    <x v="2"/>
    <x v="7"/>
    <x v="2"/>
    <x v="104"/>
    <s v="Offers over $480,000 "/>
    <n v="138700291"/>
    <s v="2/38 Yanyula Drive"/>
    <x v="28"/>
    <s v="NT"/>
    <s v="0812"/>
    <n v="889810080"/>
    <x v="2"/>
    <n v="3"/>
    <n v="1"/>
    <n v="2"/>
    <d v="2022-05-27T15:54:05"/>
  </r>
  <r>
    <n v="1351833"/>
    <x v="1"/>
    <x v="1"/>
    <x v="2"/>
    <x v="145"/>
    <x v="0"/>
    <x v="328"/>
    <x v="7"/>
    <x v="4"/>
    <x v="35"/>
    <s v=""/>
    <n v="133591954"/>
    <s v="9 Gleneagles Crescent"/>
    <x v="24"/>
    <s v="NT"/>
    <s v="0812"/>
    <n v="418885966"/>
    <x v="0"/>
    <n v="1"/>
    <n v="1"/>
    <n v="1"/>
    <d v="2022-05-27T15:54:05"/>
  </r>
  <r>
    <n v="1351834"/>
    <x v="1"/>
    <x v="1"/>
    <x v="0"/>
    <x v="146"/>
    <x v="246"/>
    <x v="271"/>
    <x v="8"/>
    <x v="21"/>
    <x v="10"/>
    <s v="UNDER CONTRACT "/>
    <n v="138693711"/>
    <s v="21 Cocos Grove"/>
    <x v="4"/>
    <s v="NT"/>
    <s v="0830"/>
    <n v="889418941"/>
    <x v="0"/>
    <n v="4"/>
    <n v="2"/>
    <n v="4"/>
    <d v="2022-05-27T15:54:05"/>
  </r>
  <r>
    <n v="1351835"/>
    <x v="1"/>
    <x v="1"/>
    <x v="1"/>
    <x v="2"/>
    <x v="0"/>
    <x v="2"/>
    <x v="7"/>
    <x v="29"/>
    <x v="55"/>
    <s v="$209,000  Negoticate "/>
    <n v="138693067"/>
    <s v="508/3 Gardiner street"/>
    <x v="0"/>
    <s v="NT"/>
    <s v="0800"/>
    <n v="451125286"/>
    <x v="2"/>
    <n v="1"/>
    <n v="1"/>
    <n v="1"/>
    <d v="2022-05-27T15:54:05"/>
  </r>
  <r>
    <n v="1351836"/>
    <x v="1"/>
    <x v="1"/>
    <x v="0"/>
    <x v="147"/>
    <x v="305"/>
    <x v="329"/>
    <x v="7"/>
    <x v="48"/>
    <x v="200"/>
    <s v=""/>
    <n v="138689535"/>
    <s v="9 Hayward Place"/>
    <x v="4"/>
    <s v="NT"/>
    <s v="0830"/>
    <n v="889315000"/>
    <x v="0"/>
    <n v="6"/>
    <n v="4"/>
    <n v="6"/>
    <d v="2022-05-27T15:54:05"/>
  </r>
  <r>
    <n v="1351837"/>
    <x v="1"/>
    <x v="1"/>
    <x v="4"/>
    <x v="2"/>
    <x v="306"/>
    <x v="330"/>
    <x v="7"/>
    <x v="28"/>
    <x v="213"/>
    <s v=""/>
    <n v="203254251"/>
    <s v="20 Allen St"/>
    <x v="12"/>
    <s v="NT"/>
    <s v="0820"/>
    <n v="889419959"/>
    <x v="0"/>
    <m/>
    <m/>
    <m/>
    <d v="2022-05-27T15:54:05"/>
  </r>
  <r>
    <n v="1351838"/>
    <x v="1"/>
    <x v="1"/>
    <x v="0"/>
    <x v="2"/>
    <x v="0"/>
    <x v="2"/>
    <x v="8"/>
    <x v="38"/>
    <x v="88"/>
    <s v=""/>
    <n v="138685867"/>
    <s v="42 Hutchison Terrace"/>
    <x v="16"/>
    <s v="NT"/>
    <s v="0832"/>
    <n v="889421200"/>
    <x v="2"/>
    <n v="4"/>
    <n v="2"/>
    <n v="2"/>
    <d v="2022-05-27T15:54:05"/>
  </r>
  <r>
    <n v="1351839"/>
    <x v="1"/>
    <x v="1"/>
    <x v="2"/>
    <x v="2"/>
    <x v="307"/>
    <x v="331"/>
    <x v="7"/>
    <x v="22"/>
    <x v="10"/>
    <s v="Awaiting Price Guide "/>
    <n v="138684375"/>
    <s v="3/13 Hobart Crescent"/>
    <x v="43"/>
    <s v="NT"/>
    <s v="0832"/>
    <n v="889240900"/>
    <x v="0"/>
    <n v="3"/>
    <n v="1"/>
    <n v="2"/>
    <d v="2022-05-27T15:54:05"/>
  </r>
  <r>
    <n v="1351840"/>
    <x v="1"/>
    <x v="1"/>
    <x v="1"/>
    <x v="2"/>
    <x v="22"/>
    <x v="2"/>
    <x v="7"/>
    <x v="37"/>
    <x v="56"/>
    <s v=""/>
    <n v="138683031"/>
    <s v="9/144 Smith Street"/>
    <x v="0"/>
    <s v="NT"/>
    <s v="0800"/>
    <n v="889867131"/>
    <x v="0"/>
    <n v="2"/>
    <n v="2"/>
    <n v="2"/>
    <d v="2022-05-27T15:54:05"/>
  </r>
  <r>
    <n v="1351841"/>
    <x v="1"/>
    <x v="1"/>
    <x v="2"/>
    <x v="28"/>
    <x v="0"/>
    <x v="33"/>
    <x v="8"/>
    <x v="21"/>
    <x v="10"/>
    <s v="UNDER CONTRACT "/>
    <n v="135645930"/>
    <s v="34/108 Mitchell Street"/>
    <x v="0"/>
    <s v="NT"/>
    <s v="0800"/>
    <n v="889418941"/>
    <x v="3"/>
    <n v="2"/>
    <n v="2"/>
    <n v="2"/>
    <d v="2022-05-27T15:54:05"/>
  </r>
  <r>
    <n v="1351842"/>
    <x v="1"/>
    <x v="1"/>
    <x v="2"/>
    <x v="2"/>
    <x v="23"/>
    <x v="34"/>
    <x v="8"/>
    <x v="8"/>
    <x v="57"/>
    <s v=""/>
    <n v="138681171"/>
    <s v="601/12 Harvey Street"/>
    <x v="0"/>
    <s v="NT"/>
    <s v="0800"/>
    <n v="889433066"/>
    <x v="3"/>
    <n v="3"/>
    <n v="2"/>
    <n v="2"/>
    <d v="2022-05-27T15:54:05"/>
  </r>
  <r>
    <n v="1351843"/>
    <x v="1"/>
    <x v="1"/>
    <x v="2"/>
    <x v="2"/>
    <x v="0"/>
    <x v="2"/>
    <x v="8"/>
    <x v="8"/>
    <x v="10"/>
    <s v="UNDER CONTRACT "/>
    <n v="138681011"/>
    <s v="501/12 Harvey Street"/>
    <x v="0"/>
    <s v="NT"/>
    <s v="0800"/>
    <n v="889433000"/>
    <x v="0"/>
    <n v="3"/>
    <n v="2"/>
    <n v="2"/>
    <d v="2022-05-27T15:54:05"/>
  </r>
  <r>
    <n v="1351844"/>
    <x v="1"/>
    <x v="1"/>
    <x v="0"/>
    <x v="2"/>
    <x v="0"/>
    <x v="2"/>
    <x v="7"/>
    <x v="9"/>
    <x v="120"/>
    <s v=""/>
    <n v="138678015"/>
    <m/>
    <x v="14"/>
    <s v="NT"/>
    <s v="0832"/>
    <n v="889433000"/>
    <x v="0"/>
    <n v="3"/>
    <n v="2"/>
    <n v="2"/>
    <d v="2022-05-27T15:54:05"/>
  </r>
  <r>
    <n v="1351845"/>
    <x v="1"/>
    <x v="1"/>
    <x v="0"/>
    <x v="2"/>
    <x v="0"/>
    <x v="2"/>
    <x v="7"/>
    <x v="68"/>
    <x v="25"/>
    <s v=""/>
    <n v="138671319"/>
    <s v="7 Foxtail Grove"/>
    <x v="4"/>
    <s v="NT"/>
    <s v="0830"/>
    <n v="418895345"/>
    <x v="2"/>
    <n v="3"/>
    <n v="2"/>
    <n v="2"/>
    <d v="2022-05-27T15:54:05"/>
  </r>
  <r>
    <n v="1351846"/>
    <x v="1"/>
    <x v="1"/>
    <x v="0"/>
    <x v="2"/>
    <x v="308"/>
    <x v="332"/>
    <x v="7"/>
    <x v="50"/>
    <x v="214"/>
    <s v="Offers over $730,000 "/>
    <n v="138670247"/>
    <s v="5/23 Chapman Road"/>
    <x v="8"/>
    <s v="NT"/>
    <s v="0810"/>
    <n v="889929980"/>
    <x v="0"/>
    <n v="4"/>
    <n v="2"/>
    <n v="2"/>
    <d v="2022-05-27T15:54:05"/>
  </r>
  <r>
    <n v="1351847"/>
    <x v="1"/>
    <x v="1"/>
    <x v="0"/>
    <x v="2"/>
    <x v="120"/>
    <x v="141"/>
    <x v="7"/>
    <x v="11"/>
    <x v="144"/>
    <s v=""/>
    <n v="138667551"/>
    <s v="11 La Pira Circuit"/>
    <x v="27"/>
    <s v="NT"/>
    <s v="0832"/>
    <n v="889822500"/>
    <x v="2"/>
    <n v="3"/>
    <n v="2"/>
    <n v="0"/>
    <d v="2022-05-27T15:54:05"/>
  </r>
  <r>
    <n v="1351848"/>
    <x v="1"/>
    <x v="1"/>
    <x v="0"/>
    <x v="141"/>
    <x v="176"/>
    <x v="198"/>
    <x v="7"/>
    <x v="48"/>
    <x v="10"/>
    <s v="UNDER CONTRACT "/>
    <n v="138667399"/>
    <s v="12 Maximilia Court"/>
    <x v="4"/>
    <s v="NT"/>
    <s v="0830"/>
    <n v="889315000"/>
    <x v="0"/>
    <n v="4"/>
    <n v="2"/>
    <n v="2"/>
    <d v="2022-05-27T15:54:05"/>
  </r>
  <r>
    <n v="1351849"/>
    <x v="1"/>
    <x v="1"/>
    <x v="2"/>
    <x v="2"/>
    <x v="0"/>
    <x v="2"/>
    <x v="7"/>
    <x v="39"/>
    <x v="112"/>
    <s v="Offers Over $575,000 "/>
    <n v="138666787"/>
    <s v="2/36 Saunders Street"/>
    <x v="13"/>
    <s v="NT"/>
    <s v="0810"/>
    <n v="889828282"/>
    <x v="2"/>
    <n v="3"/>
    <n v="2"/>
    <n v="2"/>
    <d v="2022-05-27T15:54:05"/>
  </r>
  <r>
    <n v="1351850"/>
    <x v="1"/>
    <x v="1"/>
    <x v="2"/>
    <x v="2"/>
    <x v="0"/>
    <x v="2"/>
    <x v="7"/>
    <x v="35"/>
    <x v="54"/>
    <s v="Offers Over $350,000 "/>
    <n v="138665791"/>
    <s v="2/80 Hutchison Terrace"/>
    <x v="16"/>
    <s v="NT"/>
    <s v="0832"/>
    <n v="1300299377"/>
    <x v="3"/>
    <n v="2"/>
    <n v="1"/>
    <n v="2"/>
    <d v="2022-05-27T15:54:05"/>
  </r>
  <r>
    <n v="1351851"/>
    <x v="1"/>
    <x v="1"/>
    <x v="0"/>
    <x v="2"/>
    <x v="0"/>
    <x v="2"/>
    <x v="7"/>
    <x v="9"/>
    <x v="18"/>
    <s v="Offers Over $500,000 will be considered "/>
    <n v="138660371"/>
    <s v="58 Farrar Boulevard"/>
    <x v="32"/>
    <s v="NT"/>
    <s v="0830"/>
    <n v="889433000"/>
    <x v="0"/>
    <n v="3"/>
    <n v="2"/>
    <n v="2"/>
    <d v="2022-05-27T15:54:05"/>
  </r>
  <r>
    <n v="1351852"/>
    <x v="1"/>
    <x v="1"/>
    <x v="2"/>
    <x v="2"/>
    <x v="0"/>
    <x v="2"/>
    <x v="7"/>
    <x v="38"/>
    <x v="58"/>
    <s v=""/>
    <n v="138659831"/>
    <s v="19/3 Manton Street"/>
    <x v="0"/>
    <s v="NT"/>
    <s v="0800"/>
    <n v="889421200"/>
    <x v="0"/>
    <n v="2"/>
    <n v="2"/>
    <n v="2"/>
    <d v="2022-05-27T15:54:05"/>
  </r>
  <r>
    <n v="1351853"/>
    <x v="1"/>
    <x v="1"/>
    <x v="2"/>
    <x v="2"/>
    <x v="0"/>
    <x v="2"/>
    <x v="7"/>
    <x v="38"/>
    <x v="48"/>
    <s v=""/>
    <n v="138659631"/>
    <s v="5/17 Hickory Street"/>
    <x v="7"/>
    <s v="NT"/>
    <s v="0810"/>
    <n v="889421200"/>
    <x v="0"/>
    <n v="2"/>
    <n v="1"/>
    <n v="1"/>
    <d v="2022-05-27T15:54:05"/>
  </r>
  <r>
    <n v="1351854"/>
    <x v="1"/>
    <x v="1"/>
    <x v="0"/>
    <x v="2"/>
    <x v="0"/>
    <x v="2"/>
    <x v="8"/>
    <x v="9"/>
    <x v="10"/>
    <s v="UNDER CONTRACT "/>
    <n v="138653875"/>
    <s v="10 Pott Street"/>
    <x v="49"/>
    <s v="NT"/>
    <s v="0810"/>
    <n v="889433000"/>
    <x v="0"/>
    <n v="3"/>
    <n v="1"/>
    <n v="2"/>
    <d v="2022-05-27T15:54:05"/>
  </r>
  <r>
    <n v="1351855"/>
    <x v="1"/>
    <x v="1"/>
    <x v="2"/>
    <x v="2"/>
    <x v="24"/>
    <x v="30"/>
    <x v="7"/>
    <x v="32"/>
    <x v="59"/>
    <s v=""/>
    <n v="138653575"/>
    <s v="304/79 Smith Street"/>
    <x v="0"/>
    <s v="NT"/>
    <s v="0800"/>
    <n v="889811088"/>
    <x v="2"/>
    <n v="1"/>
    <n v="1"/>
    <n v="1"/>
    <d v="2022-05-27T15:54:05"/>
  </r>
  <r>
    <n v="1351856"/>
    <x v="1"/>
    <x v="1"/>
    <x v="1"/>
    <x v="29"/>
    <x v="0"/>
    <x v="34"/>
    <x v="8"/>
    <x v="9"/>
    <x v="10"/>
    <s v="UNDER CONTRACT "/>
    <n v="138652707"/>
    <s v="2003/43E Knuckey Street"/>
    <x v="0"/>
    <s v="NT"/>
    <s v="0800"/>
    <n v="889433000"/>
    <x v="0"/>
    <n v="2"/>
    <n v="2"/>
    <n v="1"/>
    <d v="2022-05-27T15:54:05"/>
  </r>
  <r>
    <n v="1351857"/>
    <x v="1"/>
    <x v="1"/>
    <x v="1"/>
    <x v="148"/>
    <x v="0"/>
    <x v="333"/>
    <x v="7"/>
    <x v="63"/>
    <x v="182"/>
    <s v="Offers Over $780,000 Invited "/>
    <n v="138650347"/>
    <s v="38/14 Salonika Street"/>
    <x v="22"/>
    <s v="NT"/>
    <s v="0820"/>
    <n v="417897921"/>
    <x v="2"/>
    <n v="3"/>
    <n v="2"/>
    <n v="3"/>
    <d v="2022-05-27T15:54:05"/>
  </r>
  <r>
    <n v="1351858"/>
    <x v="1"/>
    <x v="1"/>
    <x v="1"/>
    <x v="2"/>
    <x v="0"/>
    <x v="2"/>
    <x v="7"/>
    <x v="0"/>
    <x v="60"/>
    <s v="Penthouse for $850,000 "/>
    <n v="138650195"/>
    <s v="39/144 Smith Street"/>
    <x v="0"/>
    <s v="NT"/>
    <s v="0800"/>
    <n v="889418289"/>
    <x v="2"/>
    <n v="4"/>
    <n v="2"/>
    <n v="2"/>
    <d v="2022-05-27T15:54:05"/>
  </r>
  <r>
    <n v="1351859"/>
    <x v="1"/>
    <x v="1"/>
    <x v="0"/>
    <x v="2"/>
    <x v="309"/>
    <x v="334"/>
    <x v="8"/>
    <x v="49"/>
    <x v="136"/>
    <s v="O/O $750,000 "/>
    <n v="138649895"/>
    <s v="17 Zeroni Street"/>
    <x v="54"/>
    <s v="NT"/>
    <s v="0832"/>
    <n v="739998324"/>
    <x v="2"/>
    <n v="4"/>
    <n v="2"/>
    <n v="2"/>
    <d v="2022-05-27T15:54:05"/>
  </r>
  <r>
    <n v="1351860"/>
    <x v="1"/>
    <x v="1"/>
    <x v="1"/>
    <x v="2"/>
    <x v="0"/>
    <x v="2"/>
    <x v="7"/>
    <x v="0"/>
    <x v="57"/>
    <s v="Needs to GO! $510,000 "/>
    <n v="138649539"/>
    <s v="701/12 Harvey Street"/>
    <x v="0"/>
    <s v="NT"/>
    <s v="0800"/>
    <n v="889418289"/>
    <x v="2"/>
    <n v="3"/>
    <n v="2"/>
    <n v="2"/>
    <d v="2022-05-27T15:54:05"/>
  </r>
  <r>
    <n v="1351861"/>
    <x v="1"/>
    <x v="1"/>
    <x v="0"/>
    <x v="2"/>
    <x v="0"/>
    <x v="2"/>
    <x v="7"/>
    <x v="8"/>
    <x v="118"/>
    <s v=""/>
    <n v="138643295"/>
    <s v="39 Canonbury Circuit"/>
    <x v="10"/>
    <s v="NT"/>
    <s v="0830"/>
    <n v="889433000"/>
    <x v="0"/>
    <n v="5"/>
    <n v="2"/>
    <n v="4"/>
    <d v="2022-05-27T15:54:05"/>
  </r>
  <r>
    <n v="1351862"/>
    <x v="1"/>
    <x v="1"/>
    <x v="2"/>
    <x v="2"/>
    <x v="0"/>
    <x v="2"/>
    <x v="7"/>
    <x v="8"/>
    <x v="10"/>
    <s v="Under Contract "/>
    <n v="138643203"/>
    <s v="10/9 Hugh Court"/>
    <x v="16"/>
    <s v="NT"/>
    <s v="0832"/>
    <n v="889433000"/>
    <x v="0"/>
    <n v="3"/>
    <n v="2"/>
    <n v="2"/>
    <d v="2022-05-27T15:54:05"/>
  </r>
  <r>
    <n v="1351863"/>
    <x v="1"/>
    <x v="1"/>
    <x v="2"/>
    <x v="2"/>
    <x v="0"/>
    <x v="2"/>
    <x v="8"/>
    <x v="53"/>
    <x v="16"/>
    <s v=""/>
    <n v="138642619"/>
    <s v="11/1 Guider Court"/>
    <x v="43"/>
    <s v="NT"/>
    <s v="0832"/>
    <n v="889453340"/>
    <x v="2"/>
    <n v="3"/>
    <n v="2"/>
    <n v="2"/>
    <d v="2022-05-27T15:54:05"/>
  </r>
  <r>
    <n v="1351864"/>
    <x v="1"/>
    <x v="1"/>
    <x v="2"/>
    <x v="2"/>
    <x v="310"/>
    <x v="335"/>
    <x v="8"/>
    <x v="66"/>
    <x v="20"/>
    <s v="Offers Over $295,000 "/>
    <n v="138642287"/>
    <s v="7/5 Shearwater Drive"/>
    <x v="16"/>
    <s v="NT"/>
    <s v="0832"/>
    <n v="409768420"/>
    <x v="2"/>
    <n v="2"/>
    <n v="1"/>
    <n v="2"/>
    <d v="2022-05-27T15:54:05"/>
  </r>
  <r>
    <n v="1351865"/>
    <x v="1"/>
    <x v="1"/>
    <x v="8"/>
    <x v="74"/>
    <x v="0"/>
    <x v="213"/>
    <x v="7"/>
    <x v="52"/>
    <x v="109"/>
    <s v=""/>
    <n v="138640675"/>
    <s v="2/49 Bridge Street"/>
    <x v="13"/>
    <s v="NT"/>
    <s v="0810"/>
    <n v="387813888"/>
    <x v="3"/>
    <n v="4"/>
    <n v="2"/>
    <n v="2"/>
    <d v="2022-05-27T15:54:05"/>
  </r>
  <r>
    <n v="1351866"/>
    <x v="1"/>
    <x v="1"/>
    <x v="6"/>
    <x v="2"/>
    <x v="311"/>
    <x v="336"/>
    <x v="7"/>
    <x v="9"/>
    <x v="85"/>
    <s v="From $370,000 "/>
    <n v="138640623"/>
    <s v="9/7 Lorna Lim Terrace"/>
    <x v="10"/>
    <s v="NT"/>
    <s v="0830"/>
    <n v="889433000"/>
    <x v="0"/>
    <n v="3"/>
    <n v="1"/>
    <n v="2"/>
    <d v="2022-05-27T15:54:05"/>
  </r>
  <r>
    <n v="1351867"/>
    <x v="1"/>
    <x v="1"/>
    <x v="8"/>
    <x v="2"/>
    <x v="147"/>
    <x v="167"/>
    <x v="7"/>
    <x v="14"/>
    <x v="174"/>
    <s v=""/>
    <n v="138634939"/>
    <s v="8/31 Aunger Crescent"/>
    <x v="16"/>
    <s v="NT"/>
    <s v="0832"/>
    <n v="889328858"/>
    <x v="0"/>
    <n v="3"/>
    <n v="2"/>
    <n v="1"/>
    <d v="2022-05-27T15:54:05"/>
  </r>
  <r>
    <n v="1351868"/>
    <x v="1"/>
    <x v="1"/>
    <x v="0"/>
    <x v="2"/>
    <x v="312"/>
    <x v="337"/>
    <x v="7"/>
    <x v="10"/>
    <x v="10"/>
    <s v="FASTRAK "/>
    <n v="138626099"/>
    <s v="1 Maranungu Street"/>
    <x v="44"/>
    <s v="NT"/>
    <s v="0820"/>
    <n v="889460500"/>
    <x v="0"/>
    <n v="4"/>
    <n v="2"/>
    <n v="2"/>
    <d v="2022-05-27T15:54:05"/>
  </r>
  <r>
    <n v="1351869"/>
    <x v="1"/>
    <x v="1"/>
    <x v="2"/>
    <x v="2"/>
    <x v="0"/>
    <x v="2"/>
    <x v="8"/>
    <x v="9"/>
    <x v="10"/>
    <s v="UNDER CONTRACT "/>
    <n v="138625587"/>
    <s v="6/16-18 MacKillop Street"/>
    <x v="22"/>
    <s v="NT"/>
    <s v="0820"/>
    <n v="889433000"/>
    <x v="0"/>
    <n v="2"/>
    <n v="2"/>
    <n v="2"/>
    <d v="2022-05-27T15:54:05"/>
  </r>
  <r>
    <n v="1351870"/>
    <x v="1"/>
    <x v="1"/>
    <x v="0"/>
    <x v="149"/>
    <x v="279"/>
    <x v="305"/>
    <x v="8"/>
    <x v="48"/>
    <x v="10"/>
    <s v="UNDER CONTRACT "/>
    <n v="138620183"/>
    <s v="20 Piper Court"/>
    <x v="4"/>
    <s v="NT"/>
    <s v="0830"/>
    <n v="889315000"/>
    <x v="0"/>
    <n v="4"/>
    <n v="3"/>
    <n v="2"/>
    <d v="2022-05-27T15:54:05"/>
  </r>
  <r>
    <n v="1351871"/>
    <x v="1"/>
    <x v="1"/>
    <x v="0"/>
    <x v="85"/>
    <x v="313"/>
    <x v="338"/>
    <x v="8"/>
    <x v="21"/>
    <x v="10"/>
    <s v="UNDER CONTRACT "/>
    <n v="138614487"/>
    <s v="30 Richards Crescent"/>
    <x v="27"/>
    <s v="NT"/>
    <s v="0832"/>
    <n v="889418941"/>
    <x v="0"/>
    <n v="4"/>
    <n v="2"/>
    <n v="2"/>
    <d v="2022-05-27T15:54:05"/>
  </r>
  <r>
    <n v="1351872"/>
    <x v="1"/>
    <x v="1"/>
    <x v="0"/>
    <x v="81"/>
    <x v="314"/>
    <x v="339"/>
    <x v="7"/>
    <x v="48"/>
    <x v="89"/>
    <s v=""/>
    <n v="138614051"/>
    <s v="53 Paperbark Crescent"/>
    <x v="26"/>
    <s v="NT"/>
    <s v="0832"/>
    <n v="889315000"/>
    <x v="0"/>
    <n v="4"/>
    <n v="2"/>
    <n v="2"/>
    <d v="2022-05-27T15:54:05"/>
  </r>
  <r>
    <n v="1351873"/>
    <x v="1"/>
    <x v="1"/>
    <x v="0"/>
    <x v="2"/>
    <x v="187"/>
    <x v="209"/>
    <x v="8"/>
    <x v="9"/>
    <x v="10"/>
    <s v="UNDER CONTRACT "/>
    <n v="138611731"/>
    <s v="7 Fiat Court"/>
    <x v="26"/>
    <s v="NT"/>
    <s v="0832"/>
    <n v="889433000"/>
    <x v="0"/>
    <n v="4"/>
    <n v="2"/>
    <n v="2"/>
    <d v="2022-05-27T15:54:05"/>
  </r>
  <r>
    <n v="1351874"/>
    <x v="1"/>
    <x v="1"/>
    <x v="2"/>
    <x v="2"/>
    <x v="25"/>
    <x v="35"/>
    <x v="7"/>
    <x v="10"/>
    <x v="61"/>
    <s v=""/>
    <n v="138611055"/>
    <s v="433/130 Esplanade"/>
    <x v="0"/>
    <s v="NT"/>
    <s v="0800"/>
    <n v="889460500"/>
    <x v="0"/>
    <n v="3"/>
    <n v="2"/>
    <n v="2"/>
    <d v="2022-05-27T15:54:05"/>
  </r>
  <r>
    <n v="1351875"/>
    <x v="1"/>
    <x v="1"/>
    <x v="2"/>
    <x v="25"/>
    <x v="241"/>
    <x v="30"/>
    <x v="7"/>
    <x v="1"/>
    <x v="215"/>
    <s v="MASSIVE PRICE REDUCTION!! NOW $277,500 "/>
    <n v="138610195"/>
    <s v="2/41 Carstens Crescent"/>
    <x v="31"/>
    <s v="NT"/>
    <s v="0810"/>
    <n v="411724000"/>
    <x v="0"/>
    <n v="2"/>
    <n v="1"/>
    <n v="1"/>
    <d v="2022-05-27T15:54:05"/>
  </r>
  <r>
    <n v="1351876"/>
    <x v="1"/>
    <x v="1"/>
    <x v="0"/>
    <x v="150"/>
    <x v="315"/>
    <x v="340"/>
    <x v="8"/>
    <x v="37"/>
    <x v="10"/>
    <s v="UNDER CONTRACT "/>
    <n v="138608171"/>
    <s v="26 Surcingle Drive"/>
    <x v="55"/>
    <s v="NT"/>
    <s v="0830"/>
    <n v="889867131"/>
    <x v="0"/>
    <n v="7"/>
    <n v="5"/>
    <n v="10"/>
    <d v="2022-05-27T15:54:05"/>
  </r>
  <r>
    <n v="1351877"/>
    <x v="1"/>
    <x v="1"/>
    <x v="0"/>
    <x v="151"/>
    <x v="267"/>
    <x v="293"/>
    <x v="8"/>
    <x v="21"/>
    <x v="10"/>
    <s v="Under Contract "/>
    <n v="138604879"/>
    <s v="2 Gregory Street"/>
    <x v="12"/>
    <s v="NT"/>
    <s v="0820"/>
    <n v="889418941"/>
    <x v="0"/>
    <n v="4"/>
    <n v="2"/>
    <n v="2"/>
    <d v="2022-05-27T15:54:05"/>
  </r>
  <r>
    <n v="1351878"/>
    <x v="1"/>
    <x v="1"/>
    <x v="8"/>
    <x v="152"/>
    <x v="316"/>
    <x v="341"/>
    <x v="8"/>
    <x v="48"/>
    <x v="10"/>
    <s v="UNDER CONTRACT "/>
    <n v="117496487"/>
    <s v="1/55 Odegaard Drive"/>
    <x v="27"/>
    <s v="NT"/>
    <s v="0832"/>
    <n v="889315000"/>
    <x v="0"/>
    <n v="4"/>
    <n v="2"/>
    <n v="2"/>
    <d v="2022-05-27T15:54:05"/>
  </r>
  <r>
    <n v="1351879"/>
    <x v="1"/>
    <x v="1"/>
    <x v="0"/>
    <x v="2"/>
    <x v="317"/>
    <x v="342"/>
    <x v="8"/>
    <x v="0"/>
    <x v="10"/>
    <s v="Under contract "/>
    <n v="138601947"/>
    <s v="5/25 Yirra Crescent"/>
    <x v="27"/>
    <s v="NT"/>
    <s v="0832"/>
    <n v="889418289"/>
    <x v="2"/>
    <n v="2"/>
    <n v="2"/>
    <n v="2"/>
    <d v="2022-05-27T15:54:05"/>
  </r>
  <r>
    <n v="1351880"/>
    <x v="1"/>
    <x v="1"/>
    <x v="0"/>
    <x v="2"/>
    <x v="318"/>
    <x v="343"/>
    <x v="7"/>
    <x v="11"/>
    <x v="141"/>
    <s v=""/>
    <n v="138601343"/>
    <s v="1/175 Bagot Road"/>
    <x v="44"/>
    <s v="NT"/>
    <s v="0820"/>
    <n v="889822500"/>
    <x v="2"/>
    <n v="6"/>
    <n v="3"/>
    <n v="3"/>
    <d v="2022-05-27T15:54:05"/>
  </r>
  <r>
    <n v="1351881"/>
    <x v="1"/>
    <x v="1"/>
    <x v="1"/>
    <x v="153"/>
    <x v="0"/>
    <x v="344"/>
    <x v="7"/>
    <x v="30"/>
    <x v="102"/>
    <s v="Low - Mid $200,000 "/>
    <n v="138598923"/>
    <s v="17/14 Mannikan Court"/>
    <x v="16"/>
    <s v="NT"/>
    <s v="0832"/>
    <n v="417718149"/>
    <x v="2"/>
    <n v="2"/>
    <n v="1"/>
    <n v="0"/>
    <d v="2022-05-27T15:54:05"/>
  </r>
  <r>
    <n v="1351882"/>
    <x v="1"/>
    <x v="1"/>
    <x v="0"/>
    <x v="2"/>
    <x v="0"/>
    <x v="2"/>
    <x v="7"/>
    <x v="17"/>
    <x v="142"/>
    <s v=""/>
    <n v="138593719"/>
    <s v="40 17 Geranium Street"/>
    <x v="46"/>
    <s v="NT"/>
    <s v="0820"/>
    <n v="889970888"/>
    <x v="2"/>
    <n v="2"/>
    <n v="1"/>
    <n v="1"/>
    <d v="2022-05-27T15:54:05"/>
  </r>
  <r>
    <n v="1351883"/>
    <x v="1"/>
    <x v="1"/>
    <x v="0"/>
    <x v="2"/>
    <x v="0"/>
    <x v="2"/>
    <x v="8"/>
    <x v="71"/>
    <x v="18"/>
    <s v="Offers Over $500,000 "/>
    <n v="138592811"/>
    <s v="7 Catt  Crescent"/>
    <x v="32"/>
    <s v="NT"/>
    <s v="0830"/>
    <s v="08 8985 19 28"/>
    <x v="2"/>
    <n v="4"/>
    <n v="2"/>
    <n v="2"/>
    <d v="2022-05-27T15:54:05"/>
  </r>
  <r>
    <n v="1351884"/>
    <x v="1"/>
    <x v="1"/>
    <x v="0"/>
    <x v="154"/>
    <x v="306"/>
    <x v="330"/>
    <x v="7"/>
    <x v="77"/>
    <x v="120"/>
    <s v="$570000 neg "/>
    <n v="138589227"/>
    <s v="17 Scammell Court"/>
    <x v="30"/>
    <s v="NT"/>
    <s v="0830"/>
    <n v="1300547869"/>
    <x v="3"/>
    <n v="3"/>
    <n v="2"/>
    <n v="7"/>
    <d v="2022-05-27T15:54:05"/>
  </r>
  <r>
    <n v="1351885"/>
    <x v="1"/>
    <x v="1"/>
    <x v="0"/>
    <x v="2"/>
    <x v="0"/>
    <x v="2"/>
    <x v="7"/>
    <x v="41"/>
    <x v="12"/>
    <s v=""/>
    <n v="138585627"/>
    <s v="55 Annaburroo Crescent"/>
    <x v="33"/>
    <s v="NT"/>
    <s v="0810"/>
    <n v="889422283"/>
    <x v="2"/>
    <n v="5"/>
    <n v="2"/>
    <n v="4"/>
    <d v="2022-05-27T15:54:05"/>
  </r>
  <r>
    <n v="1351886"/>
    <x v="1"/>
    <x v="1"/>
    <x v="0"/>
    <x v="2"/>
    <x v="176"/>
    <x v="198"/>
    <x v="7"/>
    <x v="30"/>
    <x v="86"/>
    <s v=""/>
    <n v="138584283"/>
    <s v="5 Hyacinth Street"/>
    <x v="14"/>
    <s v="NT"/>
    <s v="0832"/>
    <n v="417718149"/>
    <x v="2"/>
    <n v="3"/>
    <n v="2"/>
    <n v="0"/>
    <d v="2022-05-27T15:54:05"/>
  </r>
  <r>
    <n v="1351887"/>
    <x v="1"/>
    <x v="1"/>
    <x v="0"/>
    <x v="155"/>
    <x v="68"/>
    <x v="88"/>
    <x v="7"/>
    <x v="30"/>
    <x v="18"/>
    <s v="High $500,000 ono "/>
    <n v="138583851"/>
    <s v="45a &amp; 45b  Camm Street"/>
    <x v="43"/>
    <s v="NT"/>
    <s v="0832"/>
    <n v="417718149"/>
    <x v="2"/>
    <n v="4"/>
    <n v="3"/>
    <n v="0"/>
    <d v="2022-05-27T15:54:05"/>
  </r>
  <r>
    <n v="1351888"/>
    <x v="1"/>
    <x v="1"/>
    <x v="1"/>
    <x v="2"/>
    <x v="27"/>
    <x v="2"/>
    <x v="7"/>
    <x v="27"/>
    <x v="187"/>
    <s v="$345,000 Negotiable "/>
    <n v="138579507"/>
    <s v="14/25 Fairweather Crescent"/>
    <x v="23"/>
    <s v="NT"/>
    <s v="0839"/>
    <n v="438404848"/>
    <x v="0"/>
    <n v="2"/>
    <n v="2"/>
    <n v="2"/>
    <d v="2022-05-27T15:54:05"/>
  </r>
  <r>
    <n v="1351889"/>
    <x v="1"/>
    <x v="1"/>
    <x v="0"/>
    <x v="2"/>
    <x v="182"/>
    <x v="204"/>
    <x v="7"/>
    <x v="32"/>
    <x v="28"/>
    <s v="PRICE REDUCED - $475,000 "/>
    <n v="138579495"/>
    <s v="5 Groves Street"/>
    <x v="14"/>
    <s v="NT"/>
    <s v="0832"/>
    <n v="889811088"/>
    <x v="2"/>
    <n v="3"/>
    <n v="2"/>
    <n v="4"/>
    <d v="2022-05-27T15:54:05"/>
  </r>
  <r>
    <n v="1351890"/>
    <x v="1"/>
    <x v="1"/>
    <x v="8"/>
    <x v="2"/>
    <x v="0"/>
    <x v="2"/>
    <x v="7"/>
    <x v="12"/>
    <x v="77"/>
    <s v=""/>
    <n v="138571859"/>
    <s v="2/4 Wirraway Circuit"/>
    <x v="21"/>
    <s v="NT"/>
    <s v="0830"/>
    <n v="416175735"/>
    <x v="2"/>
    <n v="3"/>
    <n v="2"/>
    <n v="2"/>
    <d v="2022-05-27T15:54:05"/>
  </r>
  <r>
    <n v="1351891"/>
    <x v="1"/>
    <x v="1"/>
    <x v="0"/>
    <x v="2"/>
    <x v="319"/>
    <x v="345"/>
    <x v="7"/>
    <x v="30"/>
    <x v="37"/>
    <s v=""/>
    <n v="138571527"/>
    <s v="2 Archibald Place"/>
    <x v="20"/>
    <s v="NT"/>
    <s v="0832"/>
    <n v="417718149"/>
    <x v="2"/>
    <n v="3"/>
    <n v="1"/>
    <n v="0"/>
    <d v="2022-05-27T15:54:05"/>
  </r>
  <r>
    <n v="1351892"/>
    <x v="1"/>
    <x v="1"/>
    <x v="5"/>
    <x v="2"/>
    <x v="0"/>
    <x v="2"/>
    <x v="7"/>
    <x v="18"/>
    <x v="71"/>
    <s v="$1,100,000 Duplex Investment "/>
    <n v="138570979"/>
    <s v="1 Follington Street"/>
    <x v="26"/>
    <s v="NT"/>
    <s v="0832"/>
    <n v="450473710"/>
    <x v="0"/>
    <n v="6"/>
    <n v="4"/>
    <n v="4"/>
    <d v="2022-05-27T15:54:05"/>
  </r>
  <r>
    <n v="1351893"/>
    <x v="1"/>
    <x v="1"/>
    <x v="2"/>
    <x v="30"/>
    <x v="26"/>
    <x v="36"/>
    <x v="7"/>
    <x v="1"/>
    <x v="43"/>
    <s v="Offers Over $580,000 "/>
    <n v="138568447"/>
    <s v="6601/7 Anchorage Court"/>
    <x v="0"/>
    <s v="NT"/>
    <s v="0800"/>
    <n v="411724000"/>
    <x v="0"/>
    <n v="2"/>
    <n v="2"/>
    <n v="2"/>
    <d v="2022-05-27T15:54:05"/>
  </r>
  <r>
    <n v="1351894"/>
    <x v="1"/>
    <x v="1"/>
    <x v="6"/>
    <x v="2"/>
    <x v="25"/>
    <x v="35"/>
    <x v="7"/>
    <x v="48"/>
    <x v="216"/>
    <s v=""/>
    <n v="138566059"/>
    <s v="7/33 Lancewood Street"/>
    <x v="27"/>
    <s v="NT"/>
    <s v="0832"/>
    <n v="889315000"/>
    <x v="0"/>
    <n v="3"/>
    <n v="2"/>
    <n v="2"/>
    <d v="2022-05-27T15:54:05"/>
  </r>
  <r>
    <n v="1351895"/>
    <x v="1"/>
    <x v="1"/>
    <x v="0"/>
    <x v="2"/>
    <x v="228"/>
    <x v="254"/>
    <x v="7"/>
    <x v="66"/>
    <x v="62"/>
    <s v="$470,000 ONO "/>
    <n v="138560167"/>
    <s v="36 Aldridge Street"/>
    <x v="34"/>
    <s v="NT"/>
    <s v="0838"/>
    <n v="409768420"/>
    <x v="2"/>
    <n v="3"/>
    <n v="2"/>
    <n v="2"/>
    <d v="2022-05-27T15:54:05"/>
  </r>
  <r>
    <n v="1351896"/>
    <x v="1"/>
    <x v="1"/>
    <x v="2"/>
    <x v="156"/>
    <x v="0"/>
    <x v="346"/>
    <x v="7"/>
    <x v="48"/>
    <x v="217"/>
    <s v=""/>
    <n v="121830758"/>
    <s v="45/17 Geranium Street"/>
    <x v="46"/>
    <s v="NT"/>
    <s v="0820"/>
    <n v="889315000"/>
    <x v="0"/>
    <n v="1"/>
    <n v="1"/>
    <n v="1"/>
    <d v="2022-05-27T15:54:05"/>
  </r>
  <r>
    <n v="1351897"/>
    <x v="1"/>
    <x v="1"/>
    <x v="0"/>
    <x v="157"/>
    <x v="263"/>
    <x v="289"/>
    <x v="8"/>
    <x v="48"/>
    <x v="10"/>
    <s v="UNDER CONTRACT "/>
    <n v="138558047"/>
    <s v="41 Camm Street"/>
    <x v="43"/>
    <s v="NT"/>
    <s v="0832"/>
    <n v="889315000"/>
    <x v="0"/>
    <n v="4"/>
    <n v="2"/>
    <n v="2"/>
    <d v="2022-05-27T15:54:05"/>
  </r>
  <r>
    <n v="1351898"/>
    <x v="1"/>
    <x v="1"/>
    <x v="0"/>
    <x v="2"/>
    <x v="0"/>
    <x v="2"/>
    <x v="7"/>
    <x v="40"/>
    <x v="218"/>
    <s v="Offers Over $699,000 "/>
    <n v="138557711"/>
    <s v="8 Lemke St"/>
    <x v="13"/>
    <s v="NT"/>
    <s v="0810"/>
    <n v="1300114970"/>
    <x v="3"/>
    <n v="4"/>
    <n v="2"/>
    <n v="2"/>
    <d v="2022-05-27T15:54:05"/>
  </r>
  <r>
    <n v="1351899"/>
    <x v="1"/>
    <x v="1"/>
    <x v="0"/>
    <x v="2"/>
    <x v="0"/>
    <x v="2"/>
    <x v="8"/>
    <x v="9"/>
    <x v="10"/>
    <s v="UNDER CONTRACT "/>
    <n v="138557279"/>
    <s v="3 Crown Court"/>
    <x v="4"/>
    <s v="NT"/>
    <s v="0830"/>
    <n v="889433000"/>
    <x v="0"/>
    <n v="4"/>
    <n v="2"/>
    <n v="2"/>
    <d v="2022-05-27T15:54:05"/>
  </r>
  <r>
    <n v="1351900"/>
    <x v="1"/>
    <x v="1"/>
    <x v="6"/>
    <x v="158"/>
    <x v="320"/>
    <x v="87"/>
    <x v="7"/>
    <x v="35"/>
    <x v="193"/>
    <s v="$390,000 + "/>
    <n v="138557035"/>
    <s v="12/33 Lancewood Street"/>
    <x v="27"/>
    <s v="NT"/>
    <s v="0832"/>
    <n v="1300299377"/>
    <x v="3"/>
    <n v="3"/>
    <n v="2"/>
    <n v="2"/>
    <d v="2022-05-27T15:54:05"/>
  </r>
  <r>
    <n v="1351901"/>
    <x v="1"/>
    <x v="1"/>
    <x v="0"/>
    <x v="2"/>
    <x v="94"/>
    <x v="113"/>
    <x v="7"/>
    <x v="9"/>
    <x v="219"/>
    <s v=""/>
    <n v="138551947"/>
    <s v="24 Copra Crescent"/>
    <x v="17"/>
    <s v="NT"/>
    <s v="0812"/>
    <n v="889433000"/>
    <x v="0"/>
    <n v="3"/>
    <n v="1"/>
    <n v="2"/>
    <d v="2022-05-27T15:54:05"/>
  </r>
  <r>
    <n v="1351902"/>
    <x v="1"/>
    <x v="1"/>
    <x v="6"/>
    <x v="2"/>
    <x v="321"/>
    <x v="347"/>
    <x v="7"/>
    <x v="27"/>
    <x v="220"/>
    <s v=""/>
    <n v="138550347"/>
    <s v="17/18 Annear Court"/>
    <x v="2"/>
    <s v="NT"/>
    <s v="0820"/>
    <n v="438404848"/>
    <x v="0"/>
    <n v="3"/>
    <n v="3"/>
    <n v="2"/>
    <d v="2022-05-27T15:54:05"/>
  </r>
  <r>
    <n v="1351903"/>
    <x v="1"/>
    <x v="1"/>
    <x v="0"/>
    <x v="2"/>
    <x v="322"/>
    <x v="348"/>
    <x v="7"/>
    <x v="57"/>
    <x v="13"/>
    <s v=""/>
    <n v="138548191"/>
    <s v="11 Troughton Court"/>
    <x v="9"/>
    <s v="NT"/>
    <s v="0830"/>
    <n v="422315897"/>
    <x v="2"/>
    <n v="4"/>
    <n v="2"/>
    <n v="6"/>
    <d v="2022-05-27T15:54:05"/>
  </r>
  <r>
    <n v="1351904"/>
    <x v="1"/>
    <x v="1"/>
    <x v="2"/>
    <x v="84"/>
    <x v="323"/>
    <x v="349"/>
    <x v="8"/>
    <x v="26"/>
    <x v="10"/>
    <s v="Contact Agent "/>
    <n v="138542635"/>
    <s v="1/3 Mitaros Place"/>
    <x v="22"/>
    <s v="NT"/>
    <s v="0820"/>
    <n v="889433500"/>
    <x v="2"/>
    <n v="3"/>
    <n v="2"/>
    <n v="2"/>
    <d v="2022-05-27T15:54:05"/>
  </r>
  <r>
    <n v="1351905"/>
    <x v="1"/>
    <x v="1"/>
    <x v="0"/>
    <x v="159"/>
    <x v="324"/>
    <x v="350"/>
    <x v="7"/>
    <x v="70"/>
    <x v="219"/>
    <s v=""/>
    <n v="138540743"/>
    <s v="3 Hodge Street"/>
    <x v="43"/>
    <s v="NT"/>
    <s v="0832"/>
    <n v="889312005"/>
    <x v="3"/>
    <n v="4"/>
    <n v="2"/>
    <n v="2"/>
    <d v="2022-05-27T15:54:05"/>
  </r>
  <r>
    <n v="1351906"/>
    <x v="1"/>
    <x v="1"/>
    <x v="0"/>
    <x v="2"/>
    <x v="325"/>
    <x v="351"/>
    <x v="7"/>
    <x v="10"/>
    <x v="85"/>
    <s v=""/>
    <n v="138537739"/>
    <s v="19 Manunda Terrace"/>
    <x v="17"/>
    <s v="NT"/>
    <s v="0812"/>
    <n v="889460500"/>
    <x v="0"/>
    <n v="1"/>
    <n v="1"/>
    <n v="3"/>
    <d v="2022-05-27T15:54:05"/>
  </r>
  <r>
    <n v="1351907"/>
    <x v="1"/>
    <x v="1"/>
    <x v="0"/>
    <x v="160"/>
    <x v="127"/>
    <x v="148"/>
    <x v="7"/>
    <x v="76"/>
    <x v="186"/>
    <s v=""/>
    <n v="138534939"/>
    <s v="1 Regulus Court"/>
    <x v="9"/>
    <s v="NT"/>
    <s v="0830"/>
    <n v="889822400"/>
    <x v="0"/>
    <n v="4"/>
    <n v="2"/>
    <n v="2"/>
    <d v="2022-05-27T15:54:05"/>
  </r>
  <r>
    <n v="1351908"/>
    <x v="1"/>
    <x v="1"/>
    <x v="0"/>
    <x v="161"/>
    <x v="245"/>
    <x v="270"/>
    <x v="7"/>
    <x v="48"/>
    <x v="172"/>
    <s v=""/>
    <n v="108530451"/>
    <s v="9 Pumpa Court"/>
    <x v="32"/>
    <s v="NT"/>
    <s v="0830"/>
    <n v="889315000"/>
    <x v="0"/>
    <n v="4"/>
    <n v="2"/>
    <n v="2"/>
    <d v="2022-05-27T15:54:05"/>
  </r>
  <r>
    <n v="1351909"/>
    <x v="1"/>
    <x v="1"/>
    <x v="0"/>
    <x v="2"/>
    <x v="0"/>
    <x v="2"/>
    <x v="8"/>
    <x v="81"/>
    <x v="35"/>
    <s v=""/>
    <n v="138532675"/>
    <s v="406 250 Farrar Blvd"/>
    <x v="43"/>
    <s v="NT"/>
    <s v="0832"/>
    <n v="889833943"/>
    <x v="3"/>
    <n v="2"/>
    <n v="2"/>
    <n v="2"/>
    <d v="2022-05-27T15:54:05"/>
  </r>
  <r>
    <n v="1351910"/>
    <x v="1"/>
    <x v="1"/>
    <x v="0"/>
    <x v="2"/>
    <x v="50"/>
    <x v="70"/>
    <x v="8"/>
    <x v="81"/>
    <x v="104"/>
    <s v=""/>
    <n v="138532507"/>
    <s v="40 Hannibal Cres"/>
    <x v="30"/>
    <s v="NT"/>
    <s v="0830"/>
    <n v="889833943"/>
    <x v="3"/>
    <n v="3"/>
    <n v="2"/>
    <n v="3"/>
    <d v="2022-05-27T15:54:05"/>
  </r>
  <r>
    <n v="1351911"/>
    <x v="1"/>
    <x v="1"/>
    <x v="2"/>
    <x v="105"/>
    <x v="0"/>
    <x v="352"/>
    <x v="7"/>
    <x v="10"/>
    <x v="18"/>
    <s v="OFFERS OVER $500,000 "/>
    <n v="138529151"/>
    <s v="15/58 Bayview Boulevard"/>
    <x v="36"/>
    <s v="NT"/>
    <s v="0820"/>
    <n v="889460500"/>
    <x v="0"/>
    <n v="3"/>
    <n v="2"/>
    <n v="2"/>
    <d v="2022-05-27T15:54:05"/>
  </r>
  <r>
    <n v="1351912"/>
    <x v="1"/>
    <x v="1"/>
    <x v="2"/>
    <x v="2"/>
    <x v="22"/>
    <x v="53"/>
    <x v="7"/>
    <x v="10"/>
    <x v="10"/>
    <s v="FASTRAK "/>
    <n v="138523563"/>
    <s v="14/5 Mitaros Place"/>
    <x v="22"/>
    <s v="NT"/>
    <s v="0820"/>
    <n v="889460500"/>
    <x v="0"/>
    <n v="2"/>
    <n v="2"/>
    <n v="2"/>
    <d v="2022-05-27T15:54:05"/>
  </r>
  <r>
    <n v="1351913"/>
    <x v="1"/>
    <x v="1"/>
    <x v="2"/>
    <x v="20"/>
    <x v="0"/>
    <x v="23"/>
    <x v="7"/>
    <x v="21"/>
    <x v="26"/>
    <s v="Offers Over $299,000 "/>
    <n v="138518031"/>
    <s v="9/1 Progress Drive"/>
    <x v="18"/>
    <s v="NT"/>
    <s v="0810"/>
    <n v="889418941"/>
    <x v="0"/>
    <n v="2"/>
    <n v="2"/>
    <n v="1"/>
    <d v="2022-05-27T15:54:05"/>
  </r>
  <r>
    <n v="1351914"/>
    <x v="1"/>
    <x v="1"/>
    <x v="0"/>
    <x v="162"/>
    <x v="326"/>
    <x v="353"/>
    <x v="7"/>
    <x v="70"/>
    <x v="219"/>
    <s v=""/>
    <n v="138517875"/>
    <s v="24 McAulay Street"/>
    <x v="27"/>
    <s v="NT"/>
    <s v="0832"/>
    <n v="889312005"/>
    <x v="3"/>
    <n v="4"/>
    <n v="2"/>
    <n v="2"/>
    <d v="2022-05-27T15:54:05"/>
  </r>
  <r>
    <n v="1351915"/>
    <x v="1"/>
    <x v="1"/>
    <x v="0"/>
    <x v="127"/>
    <x v="327"/>
    <x v="354"/>
    <x v="8"/>
    <x v="21"/>
    <x v="10"/>
    <s v="UNDER CONTRACT "/>
    <n v="138516935"/>
    <s v="7 Floyd Court"/>
    <x v="18"/>
    <s v="NT"/>
    <s v="0810"/>
    <n v="889418941"/>
    <x v="0"/>
    <n v="4"/>
    <n v="2"/>
    <n v="2"/>
    <d v="2022-05-27T15:54:05"/>
  </r>
  <r>
    <n v="1351916"/>
    <x v="1"/>
    <x v="1"/>
    <x v="2"/>
    <x v="25"/>
    <x v="0"/>
    <x v="30"/>
    <x v="7"/>
    <x v="10"/>
    <x v="211"/>
    <s v="PRICE GUIDE $260,000 "/>
    <n v="138507327"/>
    <s v="5/13 Gove Street"/>
    <x v="42"/>
    <s v="NT"/>
    <s v="0810"/>
    <n v="889460500"/>
    <x v="0"/>
    <n v="2"/>
    <n v="1"/>
    <n v="1"/>
    <d v="2022-05-27T15:54:05"/>
  </r>
  <r>
    <n v="1351917"/>
    <x v="1"/>
    <x v="1"/>
    <x v="0"/>
    <x v="110"/>
    <x v="252"/>
    <x v="277"/>
    <x v="7"/>
    <x v="40"/>
    <x v="172"/>
    <s v=""/>
    <n v="138504247"/>
    <s v="43 Kilfoyle Cres"/>
    <x v="53"/>
    <s v="NT"/>
    <s v="0810"/>
    <n v="1300114970"/>
    <x v="3"/>
    <n v="4"/>
    <n v="3"/>
    <n v="2"/>
    <d v="2022-05-27T15:54:05"/>
  </r>
  <r>
    <n v="1351918"/>
    <x v="1"/>
    <x v="1"/>
    <x v="0"/>
    <x v="2"/>
    <x v="328"/>
    <x v="355"/>
    <x v="7"/>
    <x v="11"/>
    <x v="186"/>
    <s v=""/>
    <n v="138502895"/>
    <s v="49 Flynn Circuit"/>
    <x v="14"/>
    <s v="NT"/>
    <s v="0832"/>
    <n v="889822500"/>
    <x v="2"/>
    <n v="3"/>
    <n v="2"/>
    <n v="2"/>
    <d v="2022-05-27T15:54:05"/>
  </r>
  <r>
    <n v="1351919"/>
    <x v="1"/>
    <x v="1"/>
    <x v="0"/>
    <x v="2"/>
    <x v="0"/>
    <x v="2"/>
    <x v="8"/>
    <x v="9"/>
    <x v="10"/>
    <s v="UNDER CONTRACT "/>
    <n v="138501907"/>
    <s v="6 Adcock Crescent"/>
    <x v="53"/>
    <s v="NT"/>
    <s v="0810"/>
    <n v="889433000"/>
    <x v="0"/>
    <n v="6"/>
    <n v="2"/>
    <n v="4"/>
    <d v="2022-05-27T15:54:05"/>
  </r>
  <r>
    <n v="1351920"/>
    <x v="1"/>
    <x v="1"/>
    <x v="0"/>
    <x v="1"/>
    <x v="329"/>
    <x v="356"/>
    <x v="8"/>
    <x v="40"/>
    <x v="153"/>
    <s v=""/>
    <n v="138500535"/>
    <s v="23 Kangaroo St"/>
    <x v="26"/>
    <s v="NT"/>
    <s v="0832"/>
    <n v="1300114970"/>
    <x v="3"/>
    <n v="3"/>
    <n v="2"/>
    <n v="2"/>
    <d v="2022-05-27T15:54:05"/>
  </r>
  <r>
    <n v="1351921"/>
    <x v="1"/>
    <x v="1"/>
    <x v="2"/>
    <x v="2"/>
    <x v="0"/>
    <x v="2"/>
    <x v="7"/>
    <x v="27"/>
    <x v="10"/>
    <s v="UNDER OFFER "/>
    <n v="138495575"/>
    <s v="1/2 Bamboo Street"/>
    <x v="7"/>
    <s v="NT"/>
    <s v="0810"/>
    <n v="438404848"/>
    <x v="0"/>
    <n v="1"/>
    <n v="1"/>
    <n v="1"/>
    <d v="2022-05-27T15:54:05"/>
  </r>
  <r>
    <n v="1351922"/>
    <x v="1"/>
    <x v="1"/>
    <x v="1"/>
    <x v="2"/>
    <x v="0"/>
    <x v="2"/>
    <x v="7"/>
    <x v="0"/>
    <x v="62"/>
    <s v=""/>
    <n v="138491115"/>
    <s v="109/12 Harvey Street"/>
    <x v="0"/>
    <s v="NT"/>
    <s v="0800"/>
    <n v="889418289"/>
    <x v="2"/>
    <n v="3"/>
    <n v="2"/>
    <n v="1"/>
    <d v="2022-05-27T15:54:05"/>
  </r>
  <r>
    <n v="1351923"/>
    <x v="1"/>
    <x v="1"/>
    <x v="1"/>
    <x v="2"/>
    <x v="27"/>
    <x v="2"/>
    <x v="7"/>
    <x v="24"/>
    <x v="49"/>
    <s v="Offers over $539,000 "/>
    <n v="138490143"/>
    <s v="1607/31 Woods Street"/>
    <x v="0"/>
    <s v="NT"/>
    <s v="0800"/>
    <n v="889428942"/>
    <x v="2"/>
    <n v="2"/>
    <n v="2"/>
    <n v="1"/>
    <d v="2022-05-27T15:54:05"/>
  </r>
  <r>
    <n v="1351924"/>
    <x v="1"/>
    <x v="1"/>
    <x v="0"/>
    <x v="2"/>
    <x v="0"/>
    <x v="2"/>
    <x v="7"/>
    <x v="9"/>
    <x v="28"/>
    <s v=""/>
    <n v="138488975"/>
    <s v="113 Maurice Terrace"/>
    <x v="16"/>
    <s v="NT"/>
    <s v="0832"/>
    <n v="889433000"/>
    <x v="0"/>
    <n v="3"/>
    <n v="1"/>
    <n v="2"/>
    <d v="2022-05-27T15:54:05"/>
  </r>
  <r>
    <n v="1351925"/>
    <x v="1"/>
    <x v="1"/>
    <x v="8"/>
    <x v="2"/>
    <x v="330"/>
    <x v="357"/>
    <x v="8"/>
    <x v="33"/>
    <x v="10"/>
    <s v="Under Offer "/>
    <n v="138488711"/>
    <s v="2/7 Songlark Street"/>
    <x v="16"/>
    <s v="NT"/>
    <s v="0832"/>
    <n v="1300850855"/>
    <x v="3"/>
    <n v="3"/>
    <n v="2"/>
    <n v="2"/>
    <d v="2022-05-27T15:54:05"/>
  </r>
  <r>
    <n v="1351926"/>
    <x v="1"/>
    <x v="1"/>
    <x v="1"/>
    <x v="2"/>
    <x v="0"/>
    <x v="2"/>
    <x v="7"/>
    <x v="44"/>
    <x v="77"/>
    <s v="Offers over $360,000 "/>
    <n v="138487679"/>
    <s v="18/1 Eric Street"/>
    <x v="42"/>
    <s v="NT"/>
    <s v="0810"/>
    <n v="421073034"/>
    <x v="2"/>
    <n v="3"/>
    <n v="1"/>
    <n v="1"/>
    <d v="2022-05-27T15:54:05"/>
  </r>
  <r>
    <n v="1351927"/>
    <x v="1"/>
    <x v="1"/>
    <x v="0"/>
    <x v="2"/>
    <x v="178"/>
    <x v="200"/>
    <x v="7"/>
    <x v="68"/>
    <x v="87"/>
    <s v=""/>
    <n v="138487583"/>
    <s v="50 Victoria Drive"/>
    <x v="30"/>
    <s v="NT"/>
    <s v="0830"/>
    <n v="418895345"/>
    <x v="2"/>
    <n v="3"/>
    <n v="1"/>
    <n v="2"/>
    <d v="2022-05-27T15:54:05"/>
  </r>
  <r>
    <n v="1351928"/>
    <x v="1"/>
    <x v="1"/>
    <x v="0"/>
    <x v="2"/>
    <x v="331"/>
    <x v="358"/>
    <x v="7"/>
    <x v="68"/>
    <x v="84"/>
    <s v=""/>
    <n v="138486915"/>
    <s v="21 Ashburton Way"/>
    <x v="20"/>
    <s v="NT"/>
    <s v="0832"/>
    <n v="418895345"/>
    <x v="2"/>
    <n v="3"/>
    <n v="1"/>
    <n v="2"/>
    <d v="2022-05-27T15:54:05"/>
  </r>
  <r>
    <n v="1351929"/>
    <x v="1"/>
    <x v="1"/>
    <x v="2"/>
    <x v="2"/>
    <x v="0"/>
    <x v="2"/>
    <x v="7"/>
    <x v="20"/>
    <x v="85"/>
    <s v=""/>
    <n v="138486551"/>
    <s v="14.121 Flynn Circuit"/>
    <x v="14"/>
    <s v="NT"/>
    <s v="0832"/>
    <n v="889831800"/>
    <x v="2"/>
    <n v="2"/>
    <n v="1"/>
    <n v="2"/>
    <d v="2022-05-27T15:54:05"/>
  </r>
  <r>
    <n v="1351930"/>
    <x v="1"/>
    <x v="1"/>
    <x v="2"/>
    <x v="2"/>
    <x v="0"/>
    <x v="2"/>
    <x v="7"/>
    <x v="22"/>
    <x v="63"/>
    <s v=""/>
    <n v="138483943"/>
    <s v="709/102 The Esplanade"/>
    <x v="0"/>
    <s v="NT"/>
    <s v="0800"/>
    <n v="889240900"/>
    <x v="0"/>
    <n v="2"/>
    <n v="2"/>
    <n v="2"/>
    <d v="2022-05-27T15:54:05"/>
  </r>
  <r>
    <n v="1351931"/>
    <x v="1"/>
    <x v="1"/>
    <x v="0"/>
    <x v="2"/>
    <x v="0"/>
    <x v="2"/>
    <x v="8"/>
    <x v="53"/>
    <x v="125"/>
    <s v=""/>
    <n v="138478459"/>
    <s v="11 Richards Cres"/>
    <x v="27"/>
    <s v="NT"/>
    <s v="0832"/>
    <n v="889453340"/>
    <x v="2"/>
    <n v="4"/>
    <n v="2"/>
    <n v="2"/>
    <d v="2022-05-27T15:54:05"/>
  </r>
  <r>
    <n v="1351932"/>
    <x v="1"/>
    <x v="1"/>
    <x v="2"/>
    <x v="2"/>
    <x v="28"/>
    <x v="37"/>
    <x v="7"/>
    <x v="22"/>
    <x v="64"/>
    <s v=""/>
    <n v="138466843"/>
    <s v="512/5 Gardiner Street"/>
    <x v="0"/>
    <s v="NT"/>
    <s v="0800"/>
    <n v="889240900"/>
    <x v="0"/>
    <n v="1"/>
    <n v="1"/>
    <n v="1"/>
    <d v="2022-05-27T15:54:05"/>
  </r>
  <r>
    <n v="1351933"/>
    <x v="1"/>
    <x v="1"/>
    <x v="4"/>
    <x v="2"/>
    <x v="55"/>
    <x v="75"/>
    <x v="7"/>
    <x v="40"/>
    <x v="142"/>
    <s v="Offers over $385,000 "/>
    <n v="203232055"/>
    <s v="59 Flinders Drive"/>
    <x v="2"/>
    <s v="NT"/>
    <s v="0820"/>
    <n v="1300114970"/>
    <x v="3"/>
    <m/>
    <m/>
    <m/>
    <d v="2022-05-27T15:54:05"/>
  </r>
  <r>
    <n v="1351934"/>
    <x v="1"/>
    <x v="1"/>
    <x v="0"/>
    <x v="2"/>
    <x v="332"/>
    <x v="359"/>
    <x v="8"/>
    <x v="43"/>
    <x v="113"/>
    <s v="Price Guide Low $700,000 "/>
    <n v="129202186"/>
    <s v="430 Whitewood Road"/>
    <x v="40"/>
    <s v="NT"/>
    <s v="0835"/>
    <n v="889831266"/>
    <x v="2"/>
    <n v="4"/>
    <n v="2"/>
    <n v="4"/>
    <d v="2022-05-27T15:54:05"/>
  </r>
  <r>
    <n v="1351935"/>
    <x v="1"/>
    <x v="1"/>
    <x v="0"/>
    <x v="2"/>
    <x v="248"/>
    <x v="273"/>
    <x v="8"/>
    <x v="30"/>
    <x v="40"/>
    <s v=""/>
    <n v="138454103"/>
    <s v="27 Sonder Crescent"/>
    <x v="16"/>
    <s v="NT"/>
    <s v="0832"/>
    <n v="417718149"/>
    <x v="2"/>
    <n v="3"/>
    <n v="1"/>
    <n v="0"/>
    <d v="2022-05-27T15:54:05"/>
  </r>
  <r>
    <n v="1351936"/>
    <x v="1"/>
    <x v="1"/>
    <x v="0"/>
    <x v="163"/>
    <x v="51"/>
    <x v="71"/>
    <x v="8"/>
    <x v="47"/>
    <x v="114"/>
    <s v="OFFERS OVER $1,200,000 "/>
    <n v="138452951"/>
    <s v="91 Kareela Drive"/>
    <x v="45"/>
    <s v="NT"/>
    <s v="0836"/>
    <n v="889831888"/>
    <x v="2"/>
    <n v="5"/>
    <n v="3"/>
    <n v="8"/>
    <d v="2022-05-27T15:54:05"/>
  </r>
  <r>
    <n v="1351937"/>
    <x v="1"/>
    <x v="1"/>
    <x v="12"/>
    <x v="2"/>
    <x v="333"/>
    <x v="360"/>
    <x v="7"/>
    <x v="8"/>
    <x v="10"/>
    <s v="Under Contract "/>
    <n v="700183419"/>
    <s v="700 Pioneer Drive"/>
    <x v="11"/>
    <s v="NT"/>
    <s v="0836"/>
    <n v="889433000"/>
    <x v="0"/>
    <n v="5"/>
    <n v="2"/>
    <n v="4"/>
    <d v="2022-05-27T15:54:05"/>
  </r>
  <r>
    <n v="1351938"/>
    <x v="1"/>
    <x v="1"/>
    <x v="0"/>
    <x v="2"/>
    <x v="127"/>
    <x v="148"/>
    <x v="7"/>
    <x v="24"/>
    <x v="49"/>
    <s v="Offers invited $539,000 "/>
    <n v="138452507"/>
    <s v="14 Pitman Court"/>
    <x v="35"/>
    <s v="NT"/>
    <s v="0812"/>
    <n v="889428942"/>
    <x v="2"/>
    <n v="3"/>
    <n v="1"/>
    <n v="2"/>
    <d v="2022-05-27T15:54:05"/>
  </r>
  <r>
    <n v="1351939"/>
    <x v="1"/>
    <x v="1"/>
    <x v="0"/>
    <x v="2"/>
    <x v="0"/>
    <x v="2"/>
    <x v="8"/>
    <x v="0"/>
    <x v="30"/>
    <s v="Offers over $600,000 Considered "/>
    <n v="138452407"/>
    <s v="40 Liddy Crescent"/>
    <x v="32"/>
    <s v="NT"/>
    <s v="0830"/>
    <n v="889418289"/>
    <x v="2"/>
    <n v="4"/>
    <n v="2"/>
    <n v="2"/>
    <d v="2022-05-27T15:54:05"/>
  </r>
  <r>
    <n v="1351940"/>
    <x v="1"/>
    <x v="1"/>
    <x v="1"/>
    <x v="2"/>
    <x v="0"/>
    <x v="2"/>
    <x v="7"/>
    <x v="29"/>
    <x v="65"/>
    <s v="$235,000 negotiable "/>
    <n v="138450183"/>
    <s v="414/3  Gardiner street"/>
    <x v="0"/>
    <s v="NT"/>
    <s v="0800"/>
    <n v="451125286"/>
    <x v="2"/>
    <n v="1"/>
    <n v="1"/>
    <n v="1"/>
    <d v="2022-05-27T15:54:05"/>
  </r>
  <r>
    <n v="1351941"/>
    <x v="1"/>
    <x v="1"/>
    <x v="0"/>
    <x v="2"/>
    <x v="0"/>
    <x v="2"/>
    <x v="7"/>
    <x v="30"/>
    <x v="40"/>
    <s v="Offers Over $499,000 "/>
    <n v="138445635"/>
    <s v="67 Eucalyptus Road"/>
    <x v="6"/>
    <s v="NT"/>
    <s v="0836"/>
    <n v="417718149"/>
    <x v="2"/>
    <n v="2"/>
    <n v="1"/>
    <n v="0"/>
    <d v="2022-05-27T15:54:05"/>
  </r>
  <r>
    <n v="1351942"/>
    <x v="1"/>
    <x v="1"/>
    <x v="0"/>
    <x v="164"/>
    <x v="148"/>
    <x v="168"/>
    <x v="7"/>
    <x v="28"/>
    <x v="221"/>
    <s v=""/>
    <n v="138443023"/>
    <s v="73B Gulnare Rd"/>
    <x v="47"/>
    <s v="NT"/>
    <s v="0822"/>
    <n v="889419959"/>
    <x v="2"/>
    <n v="3"/>
    <n v="2"/>
    <n v="12"/>
    <d v="2022-05-27T15:54:05"/>
  </r>
  <r>
    <n v="1351943"/>
    <x v="1"/>
    <x v="1"/>
    <x v="6"/>
    <x v="2"/>
    <x v="0"/>
    <x v="2"/>
    <x v="7"/>
    <x v="40"/>
    <x v="218"/>
    <s v=""/>
    <n v="138439219"/>
    <s v="4/17 Annear Ct"/>
    <x v="2"/>
    <s v="NT"/>
    <s v="0820"/>
    <n v="1300114970"/>
    <x v="3"/>
    <n v="3"/>
    <n v="2"/>
    <n v="2"/>
    <d v="2022-05-27T15:54:05"/>
  </r>
  <r>
    <n v="1351944"/>
    <x v="1"/>
    <x v="1"/>
    <x v="2"/>
    <x v="2"/>
    <x v="334"/>
    <x v="361"/>
    <x v="7"/>
    <x v="10"/>
    <x v="27"/>
    <s v="PRICE GUIDE $395,000 "/>
    <n v="138438907"/>
    <s v="12/7 Merkur Court"/>
    <x v="39"/>
    <s v="NT"/>
    <s v="0820"/>
    <n v="889460500"/>
    <x v="2"/>
    <n v="2"/>
    <n v="1"/>
    <n v="2"/>
    <d v="2022-05-27T15:54:05"/>
  </r>
  <r>
    <n v="1351945"/>
    <x v="1"/>
    <x v="1"/>
    <x v="2"/>
    <x v="2"/>
    <x v="335"/>
    <x v="362"/>
    <x v="7"/>
    <x v="14"/>
    <x v="220"/>
    <s v="PRICE DROP $645,000  "/>
    <n v="138435283"/>
    <s v="3/18 Annear Court"/>
    <x v="2"/>
    <s v="NT"/>
    <s v="0820"/>
    <n v="889328858"/>
    <x v="0"/>
    <n v="3"/>
    <n v="3"/>
    <n v="3"/>
    <d v="2022-05-27T15:54:05"/>
  </r>
  <r>
    <n v="1351946"/>
    <x v="1"/>
    <x v="1"/>
    <x v="2"/>
    <x v="2"/>
    <x v="0"/>
    <x v="2"/>
    <x v="7"/>
    <x v="41"/>
    <x v="135"/>
    <s v=""/>
    <n v="138433851"/>
    <s v="44/23 Hudson Fysh Avenue"/>
    <x v="22"/>
    <s v="NT"/>
    <s v="0820"/>
    <n v="889422283"/>
    <x v="3"/>
    <n v="2"/>
    <n v="1"/>
    <n v="1"/>
    <d v="2022-05-27T15:54:05"/>
  </r>
  <r>
    <n v="1351947"/>
    <x v="1"/>
    <x v="1"/>
    <x v="5"/>
    <x v="2"/>
    <x v="0"/>
    <x v="2"/>
    <x v="7"/>
    <x v="40"/>
    <x v="222"/>
    <s v=""/>
    <n v="138433543"/>
    <s v="20 Gothenburg Crescent"/>
    <x v="2"/>
    <s v="NT"/>
    <s v="0820"/>
    <n v="1300114970"/>
    <x v="3"/>
    <n v="2"/>
    <n v="1"/>
    <n v="1"/>
    <d v="2022-05-27T15:54:05"/>
  </r>
  <r>
    <n v="1351948"/>
    <x v="1"/>
    <x v="1"/>
    <x v="2"/>
    <x v="165"/>
    <x v="0"/>
    <x v="363"/>
    <x v="8"/>
    <x v="40"/>
    <x v="116"/>
    <s v="Offers over $419,000 "/>
    <n v="138431255"/>
    <s v="4/13 Quandong Crescent"/>
    <x v="7"/>
    <s v="NT"/>
    <s v="0810"/>
    <n v="1300114970"/>
    <x v="3"/>
    <n v="2"/>
    <n v="2"/>
    <n v="2"/>
    <d v="2022-05-27T15:54:05"/>
  </r>
  <r>
    <n v="1351949"/>
    <x v="1"/>
    <x v="1"/>
    <x v="2"/>
    <x v="2"/>
    <x v="0"/>
    <x v="2"/>
    <x v="7"/>
    <x v="44"/>
    <x v="67"/>
    <s v="Offers over $380,000 "/>
    <n v="138431123"/>
    <s v="1/15 Undoolya Street"/>
    <x v="33"/>
    <s v="NT"/>
    <s v="0810"/>
    <n v="421073034"/>
    <x v="2"/>
    <n v="2"/>
    <n v="1"/>
    <n v="2"/>
    <d v="2022-05-27T15:54:05"/>
  </r>
  <r>
    <n v="1351950"/>
    <x v="1"/>
    <x v="1"/>
    <x v="1"/>
    <x v="61"/>
    <x v="0"/>
    <x v="46"/>
    <x v="7"/>
    <x v="35"/>
    <x v="78"/>
    <s v=""/>
    <n v="138428675"/>
    <s v="3/24 Sergison Circuit"/>
    <x v="8"/>
    <s v="NT"/>
    <s v="0810"/>
    <n v="1300299377"/>
    <x v="3"/>
    <n v="2"/>
    <n v="2"/>
    <n v="2"/>
    <d v="2022-05-27T15:54:05"/>
  </r>
  <r>
    <n v="1351951"/>
    <x v="1"/>
    <x v="1"/>
    <x v="0"/>
    <x v="2"/>
    <x v="85"/>
    <x v="104"/>
    <x v="7"/>
    <x v="14"/>
    <x v="223"/>
    <s v=""/>
    <n v="138411891"/>
    <s v="10/26 Flametree Circuit"/>
    <x v="27"/>
    <s v="NT"/>
    <s v="0832"/>
    <n v="889328858"/>
    <x v="0"/>
    <n v="2"/>
    <n v="1"/>
    <n v="2"/>
    <d v="2022-05-27T15:54:05"/>
  </r>
  <r>
    <n v="1351952"/>
    <x v="1"/>
    <x v="1"/>
    <x v="0"/>
    <x v="2"/>
    <x v="0"/>
    <x v="2"/>
    <x v="8"/>
    <x v="41"/>
    <x v="13"/>
    <s v=""/>
    <n v="138411811"/>
    <s v="22 Rosewood Crescent"/>
    <x v="1"/>
    <s v="NT"/>
    <s v="0812"/>
    <n v="889422283"/>
    <x v="3"/>
    <n v="3"/>
    <n v="2"/>
    <n v="2"/>
    <d v="2022-05-27T15:54:05"/>
  </r>
  <r>
    <n v="1351953"/>
    <x v="1"/>
    <x v="1"/>
    <x v="1"/>
    <x v="2"/>
    <x v="0"/>
    <x v="2"/>
    <x v="7"/>
    <x v="9"/>
    <x v="104"/>
    <s v="Offers Over $480,000 "/>
    <n v="138411091"/>
    <s v="9/82 Nightcliff Road"/>
    <x v="8"/>
    <s v="NT"/>
    <s v="0810"/>
    <n v="889433000"/>
    <x v="0"/>
    <n v="2"/>
    <n v="2"/>
    <n v="2"/>
    <d v="2022-05-27T15:54:05"/>
  </r>
  <r>
    <n v="1351954"/>
    <x v="1"/>
    <x v="1"/>
    <x v="0"/>
    <x v="137"/>
    <x v="314"/>
    <x v="339"/>
    <x v="7"/>
    <x v="75"/>
    <x v="118"/>
    <s v=""/>
    <n v="138408951"/>
    <s v="Lot 585 Laniyuk Court"/>
    <x v="26"/>
    <s v="NT"/>
    <s v="0832"/>
    <n v="889834326"/>
    <x v="3"/>
    <n v="3"/>
    <n v="2"/>
    <n v="2"/>
    <d v="2022-05-27T15:54:05"/>
  </r>
  <r>
    <n v="1351955"/>
    <x v="1"/>
    <x v="1"/>
    <x v="1"/>
    <x v="2"/>
    <x v="0"/>
    <x v="2"/>
    <x v="7"/>
    <x v="28"/>
    <x v="66"/>
    <s v=""/>
    <n v="138408243"/>
    <s v="1109/6 Carey St"/>
    <x v="0"/>
    <s v="NT"/>
    <s v="0800"/>
    <n v="889419959"/>
    <x v="2"/>
    <n v="1"/>
    <n v="1"/>
    <n v="1"/>
    <d v="2022-05-27T15:54:05"/>
  </r>
  <r>
    <n v="1351956"/>
    <x v="1"/>
    <x v="1"/>
    <x v="1"/>
    <x v="2"/>
    <x v="0"/>
    <x v="2"/>
    <x v="7"/>
    <x v="44"/>
    <x v="224"/>
    <s v="$585,000 and $595,000 "/>
    <n v="138406359"/>
    <s v="303c &amp; 403c/65 Progress Drive"/>
    <x v="7"/>
    <s v="NT"/>
    <s v="0810"/>
    <n v="421073034"/>
    <x v="2"/>
    <n v="3"/>
    <n v="2"/>
    <n v="2"/>
    <d v="2022-05-27T15:54:05"/>
  </r>
  <r>
    <n v="1351957"/>
    <x v="1"/>
    <x v="1"/>
    <x v="7"/>
    <x v="148"/>
    <x v="336"/>
    <x v="364"/>
    <x v="7"/>
    <x v="35"/>
    <x v="225"/>
    <s v=""/>
    <n v="138406027"/>
    <s v="190 Malaplains Road"/>
    <x v="34"/>
    <s v="NT"/>
    <s v="0838"/>
    <n v="1300299377"/>
    <x v="3"/>
    <n v="4"/>
    <n v="4"/>
    <n v="8"/>
    <d v="2022-05-27T15:54:05"/>
  </r>
  <r>
    <n v="1351958"/>
    <x v="1"/>
    <x v="1"/>
    <x v="2"/>
    <x v="2"/>
    <x v="0"/>
    <x v="2"/>
    <x v="7"/>
    <x v="39"/>
    <x v="33"/>
    <s v="Offers over $450,000 "/>
    <n v="138405187"/>
    <s v="15/14 Dashwood Place"/>
    <x v="0"/>
    <s v="NT"/>
    <s v="0800"/>
    <n v="889828282"/>
    <x v="2"/>
    <n v="3"/>
    <n v="2"/>
    <n v="2"/>
    <d v="2022-05-27T15:54:05"/>
  </r>
  <r>
    <n v="1351959"/>
    <x v="1"/>
    <x v="1"/>
    <x v="0"/>
    <x v="2"/>
    <x v="0"/>
    <x v="2"/>
    <x v="8"/>
    <x v="76"/>
    <x v="10"/>
    <s v="Under Offer "/>
    <n v="138403927"/>
    <s v="28 Gunn Crescent"/>
    <x v="20"/>
    <s v="NT"/>
    <s v="0832"/>
    <n v="889822400"/>
    <x v="0"/>
    <n v="4"/>
    <n v="2"/>
    <n v="2"/>
    <d v="2022-05-27T15:54:05"/>
  </r>
  <r>
    <n v="1351960"/>
    <x v="1"/>
    <x v="1"/>
    <x v="0"/>
    <x v="2"/>
    <x v="68"/>
    <x v="88"/>
    <x v="7"/>
    <x v="35"/>
    <x v="155"/>
    <s v="Offers Over $630,000 "/>
    <n v="138403919"/>
    <s v="13 Killuppa Cres"/>
    <x v="1"/>
    <s v="NT"/>
    <s v="0812"/>
    <n v="1300299377"/>
    <x v="3"/>
    <n v="5"/>
    <n v="2"/>
    <n v="2"/>
    <d v="2022-05-27T15:54:05"/>
  </r>
  <r>
    <n v="1351961"/>
    <x v="1"/>
    <x v="1"/>
    <x v="0"/>
    <x v="2"/>
    <x v="56"/>
    <x v="76"/>
    <x v="8"/>
    <x v="43"/>
    <x v="103"/>
    <s v="Price Guide Mid $300,000 "/>
    <n v="138402127"/>
    <s v="31 Gunter Circuit"/>
    <x v="9"/>
    <s v="NT"/>
    <s v="0830"/>
    <n v="889831266"/>
    <x v="2"/>
    <n v="3"/>
    <n v="1"/>
    <n v="0"/>
    <d v="2022-05-27T15:54:05"/>
  </r>
  <r>
    <n v="1351962"/>
    <x v="1"/>
    <x v="1"/>
    <x v="0"/>
    <x v="166"/>
    <x v="51"/>
    <x v="71"/>
    <x v="7"/>
    <x v="77"/>
    <x v="99"/>
    <s v=""/>
    <n v="129583726"/>
    <s v="61 Hillier Road"/>
    <x v="40"/>
    <s v="NT"/>
    <s v="0835"/>
    <n v="1300547869"/>
    <x v="3"/>
    <n v="3"/>
    <n v="1"/>
    <n v="10"/>
    <d v="2022-05-27T15:54:05"/>
  </r>
  <r>
    <n v="1351963"/>
    <x v="1"/>
    <x v="1"/>
    <x v="1"/>
    <x v="2"/>
    <x v="0"/>
    <x v="2"/>
    <x v="8"/>
    <x v="9"/>
    <x v="10"/>
    <s v="UNDER CONTRACT "/>
    <n v="138399235"/>
    <s v="5/16-18 Mackillop Street"/>
    <x v="22"/>
    <s v="NT"/>
    <s v="0820"/>
    <n v="889433000"/>
    <x v="0"/>
    <n v="1"/>
    <n v="1"/>
    <n v="2"/>
    <d v="2022-05-27T15:54:05"/>
  </r>
  <r>
    <n v="1351964"/>
    <x v="1"/>
    <x v="1"/>
    <x v="0"/>
    <x v="140"/>
    <x v="337"/>
    <x v="365"/>
    <x v="8"/>
    <x v="14"/>
    <x v="38"/>
    <s v=""/>
    <n v="138399015"/>
    <s v="2/11 Annunciata Street"/>
    <x v="14"/>
    <s v="NT"/>
    <s v="0832"/>
    <n v="889328858"/>
    <x v="0"/>
    <n v="3"/>
    <n v="2"/>
    <n v="2"/>
    <d v="2022-05-27T15:54:05"/>
  </r>
  <r>
    <n v="1351965"/>
    <x v="1"/>
    <x v="1"/>
    <x v="1"/>
    <x v="31"/>
    <x v="0"/>
    <x v="38"/>
    <x v="7"/>
    <x v="40"/>
    <x v="10"/>
    <s v="Negotiable "/>
    <n v="138397515"/>
    <s v="21/12 Dashwood Place"/>
    <x v="0"/>
    <s v="NT"/>
    <s v="0800"/>
    <n v="1300114970"/>
    <x v="3"/>
    <n v="3"/>
    <n v="2"/>
    <n v="2"/>
    <d v="2022-05-27T15:54:05"/>
  </r>
  <r>
    <n v="1351966"/>
    <x v="1"/>
    <x v="1"/>
    <x v="1"/>
    <x v="2"/>
    <x v="0"/>
    <x v="2"/>
    <x v="7"/>
    <x v="32"/>
    <x v="4"/>
    <s v=""/>
    <n v="138384607"/>
    <s v="32/1 Michie Court"/>
    <x v="36"/>
    <s v="NT"/>
    <s v="0820"/>
    <n v="889811088"/>
    <x v="2"/>
    <n v="3"/>
    <n v="2"/>
    <n v="2"/>
    <d v="2022-05-27T15:54:05"/>
  </r>
  <r>
    <n v="1351967"/>
    <x v="1"/>
    <x v="1"/>
    <x v="1"/>
    <x v="167"/>
    <x v="0"/>
    <x v="366"/>
    <x v="7"/>
    <x v="29"/>
    <x v="26"/>
    <s v="$299,000 Negotiable "/>
    <n v="138384163"/>
    <s v="211/127 Flynn Circuit"/>
    <x v="14"/>
    <s v="NT"/>
    <s v="0832"/>
    <n v="451125286"/>
    <x v="2"/>
    <n v="2"/>
    <n v="2"/>
    <n v="1"/>
    <d v="2022-05-27T15:54:05"/>
  </r>
  <r>
    <n v="1351968"/>
    <x v="1"/>
    <x v="1"/>
    <x v="1"/>
    <x v="2"/>
    <x v="0"/>
    <x v="2"/>
    <x v="8"/>
    <x v="41"/>
    <x v="67"/>
    <s v=""/>
    <n v="138380847"/>
    <s v="406/90 Esplanade"/>
    <x v="0"/>
    <s v="NT"/>
    <s v="0800"/>
    <n v="889422283"/>
    <x v="3"/>
    <n v="2"/>
    <n v="2"/>
    <n v="0"/>
    <d v="2022-05-27T15:54:05"/>
  </r>
  <r>
    <n v="1351969"/>
    <x v="1"/>
    <x v="1"/>
    <x v="0"/>
    <x v="2"/>
    <x v="51"/>
    <x v="71"/>
    <x v="7"/>
    <x v="33"/>
    <x v="10"/>
    <s v="Contact Agent "/>
    <n v="138380647"/>
    <m/>
    <x v="40"/>
    <s v="NT"/>
    <s v="0835"/>
    <n v="1300850855"/>
    <x v="3"/>
    <n v="5"/>
    <n v="3"/>
    <n v="10"/>
    <d v="2022-05-27T15:54:05"/>
  </r>
  <r>
    <n v="1351970"/>
    <x v="1"/>
    <x v="1"/>
    <x v="6"/>
    <x v="168"/>
    <x v="0"/>
    <x v="367"/>
    <x v="7"/>
    <x v="68"/>
    <x v="160"/>
    <s v=""/>
    <n v="138366019"/>
    <s v="12/19 Westralia Street"/>
    <x v="2"/>
    <s v="NT"/>
    <s v="0820"/>
    <n v="418895345"/>
    <x v="2"/>
    <n v="2"/>
    <n v="1"/>
    <n v="1"/>
    <d v="2022-05-27T15:54:05"/>
  </r>
  <r>
    <n v="1351971"/>
    <x v="1"/>
    <x v="1"/>
    <x v="1"/>
    <x v="2"/>
    <x v="0"/>
    <x v="2"/>
    <x v="7"/>
    <x v="28"/>
    <x v="68"/>
    <s v=""/>
    <n v="138372799"/>
    <s v="36/79 Mitchell St"/>
    <x v="0"/>
    <s v="NT"/>
    <s v="0800"/>
    <n v="889419959"/>
    <x v="2"/>
    <n v="2"/>
    <n v="1"/>
    <n v="1"/>
    <d v="2022-05-27T15:54:05"/>
  </r>
  <r>
    <n v="1351972"/>
    <x v="1"/>
    <x v="1"/>
    <x v="0"/>
    <x v="2"/>
    <x v="0"/>
    <x v="2"/>
    <x v="7"/>
    <x v="41"/>
    <x v="131"/>
    <s v=""/>
    <n v="138372755"/>
    <s v="32 Cunningham Crescent"/>
    <x v="20"/>
    <s v="NT"/>
    <s v="0832"/>
    <n v="889422283"/>
    <x v="3"/>
    <n v="3"/>
    <n v="2"/>
    <n v="2"/>
    <d v="2022-05-27T15:54:05"/>
  </r>
  <r>
    <n v="1351973"/>
    <x v="1"/>
    <x v="1"/>
    <x v="6"/>
    <x v="2"/>
    <x v="0"/>
    <x v="2"/>
    <x v="7"/>
    <x v="28"/>
    <x v="85"/>
    <s v="Offers over $370,000 "/>
    <n v="138371639"/>
    <s v="16/6 Drysdale St"/>
    <x v="22"/>
    <s v="NT"/>
    <s v="0820"/>
    <n v="889419959"/>
    <x v="2"/>
    <n v="2"/>
    <n v="2"/>
    <n v="0"/>
    <d v="2022-05-27T15:54:05"/>
  </r>
  <r>
    <n v="1351974"/>
    <x v="1"/>
    <x v="1"/>
    <x v="0"/>
    <x v="102"/>
    <x v="73"/>
    <x v="93"/>
    <x v="7"/>
    <x v="48"/>
    <x v="226"/>
    <s v="OFFERS OVER $415,000 "/>
    <n v="138364263"/>
    <s v="13 Crawford Court"/>
    <x v="21"/>
    <s v="NT"/>
    <s v="0830"/>
    <n v="889315000"/>
    <x v="2"/>
    <n v="3"/>
    <n v="1"/>
    <n v="2"/>
    <d v="2022-05-27T15:54:05"/>
  </r>
  <r>
    <n v="1351975"/>
    <x v="1"/>
    <x v="1"/>
    <x v="0"/>
    <x v="2"/>
    <x v="80"/>
    <x v="99"/>
    <x v="8"/>
    <x v="46"/>
    <x v="72"/>
    <s v=""/>
    <n v="138361763"/>
    <s v="51 Moil Crescent"/>
    <x v="49"/>
    <s v="NT"/>
    <s v="0810"/>
    <n v="1300609392"/>
    <x v="3"/>
    <n v="4"/>
    <n v="2"/>
    <n v="5"/>
    <d v="2022-05-27T15:54:05"/>
  </r>
  <r>
    <n v="1351976"/>
    <x v="1"/>
    <x v="1"/>
    <x v="1"/>
    <x v="2"/>
    <x v="29"/>
    <x v="2"/>
    <x v="7"/>
    <x v="10"/>
    <x v="69"/>
    <s v="PRICE GUIDE $1,070,000 "/>
    <n v="114744215"/>
    <s v="204/8A Gardiner Street"/>
    <x v="0"/>
    <s v="NT"/>
    <s v="0800"/>
    <n v="889460500"/>
    <x v="2"/>
    <n v="4"/>
    <n v="2"/>
    <n v="2"/>
    <d v="2022-05-27T15:54:05"/>
  </r>
  <r>
    <n v="1351977"/>
    <x v="1"/>
    <x v="1"/>
    <x v="0"/>
    <x v="2"/>
    <x v="179"/>
    <x v="201"/>
    <x v="7"/>
    <x v="50"/>
    <x v="159"/>
    <s v="Offers over $740,000 "/>
    <n v="138361243"/>
    <s v="13 Haritos Street"/>
    <x v="15"/>
    <s v="NT"/>
    <s v="0810"/>
    <n v="889929980"/>
    <x v="2"/>
    <n v="5"/>
    <n v="2"/>
    <n v="6"/>
    <d v="2022-05-27T15:54:05"/>
  </r>
  <r>
    <n v="1351978"/>
    <x v="1"/>
    <x v="1"/>
    <x v="2"/>
    <x v="2"/>
    <x v="338"/>
    <x v="368"/>
    <x v="8"/>
    <x v="10"/>
    <x v="10"/>
    <s v="UNDER CONTRACT "/>
    <n v="138357887"/>
    <s v="7/17 Sovereign Circuit"/>
    <x v="18"/>
    <s v="NT"/>
    <s v="0810"/>
    <n v="889460500"/>
    <x v="2"/>
    <n v="2"/>
    <n v="1"/>
    <n v="2"/>
    <d v="2022-05-27T15:54:05"/>
  </r>
  <r>
    <n v="1351979"/>
    <x v="1"/>
    <x v="1"/>
    <x v="2"/>
    <x v="2"/>
    <x v="0"/>
    <x v="2"/>
    <x v="7"/>
    <x v="13"/>
    <x v="70"/>
    <s v=""/>
    <n v="138356819"/>
    <s v="2/51 Knuckey Street"/>
    <x v="0"/>
    <s v="NT"/>
    <s v="0800"/>
    <n v="889855678"/>
    <x v="2"/>
    <n v="1"/>
    <n v="1"/>
    <n v="1"/>
    <d v="2022-05-27T15:54:05"/>
  </r>
  <r>
    <n v="1351980"/>
    <x v="1"/>
    <x v="1"/>
    <x v="2"/>
    <x v="2"/>
    <x v="0"/>
    <x v="2"/>
    <x v="8"/>
    <x v="17"/>
    <x v="193"/>
    <s v=""/>
    <n v="138353731"/>
    <s v="16/12 Mackillop Street"/>
    <x v="22"/>
    <s v="NT"/>
    <s v="0820"/>
    <n v="889970888"/>
    <x v="2"/>
    <n v="2"/>
    <n v="2"/>
    <n v="2"/>
    <d v="2022-05-27T15:54:05"/>
  </r>
  <r>
    <n v="1351981"/>
    <x v="1"/>
    <x v="1"/>
    <x v="0"/>
    <x v="2"/>
    <x v="0"/>
    <x v="2"/>
    <x v="7"/>
    <x v="9"/>
    <x v="147"/>
    <s v=""/>
    <n v="138350855"/>
    <s v="64 James Circuit"/>
    <x v="9"/>
    <s v="NT"/>
    <s v="0830"/>
    <n v="889433000"/>
    <x v="2"/>
    <n v="4"/>
    <n v="2"/>
    <n v="2"/>
    <d v="2022-05-27T15:54:05"/>
  </r>
  <r>
    <n v="1351982"/>
    <x v="1"/>
    <x v="1"/>
    <x v="2"/>
    <x v="2"/>
    <x v="0"/>
    <x v="2"/>
    <x v="8"/>
    <x v="21"/>
    <x v="10"/>
    <s v="UNDER CONTRACT "/>
    <n v="138349919"/>
    <s v="4/4 Elsey Street"/>
    <x v="22"/>
    <s v="NT"/>
    <s v="0820"/>
    <n v="889418941"/>
    <x v="3"/>
    <n v="2"/>
    <n v="1"/>
    <n v="2"/>
    <d v="2022-05-27T15:54:05"/>
  </r>
  <r>
    <n v="1351983"/>
    <x v="1"/>
    <x v="1"/>
    <x v="0"/>
    <x v="2"/>
    <x v="339"/>
    <x v="369"/>
    <x v="8"/>
    <x v="64"/>
    <x v="10"/>
    <s v="2 Residence "/>
    <n v="138346247"/>
    <s v="70 Hinton Rd"/>
    <x v="29"/>
    <s v="NT"/>
    <s v="0834"/>
    <n v="889812666"/>
    <x v="2"/>
    <n v="4"/>
    <n v="3"/>
    <n v="6"/>
    <d v="2022-05-27T15:54:05"/>
  </r>
  <r>
    <n v="1351984"/>
    <x v="1"/>
    <x v="1"/>
    <x v="0"/>
    <x v="169"/>
    <x v="340"/>
    <x v="370"/>
    <x v="7"/>
    <x v="75"/>
    <x v="227"/>
    <s v=""/>
    <n v="138333062"/>
    <s v="Lot 6076 Gregg Road"/>
    <x v="11"/>
    <s v="NT"/>
    <s v="0836"/>
    <n v="889834326"/>
    <x v="3"/>
    <n v="4"/>
    <n v="2"/>
    <n v="2"/>
    <d v="2022-05-27T15:54:05"/>
  </r>
  <r>
    <n v="1351985"/>
    <x v="1"/>
    <x v="1"/>
    <x v="0"/>
    <x v="170"/>
    <x v="68"/>
    <x v="88"/>
    <x v="7"/>
    <x v="75"/>
    <x v="228"/>
    <s v=""/>
    <n v="138333058"/>
    <s v="Lot 6031 Pankhurst Street"/>
    <x v="11"/>
    <s v="NT"/>
    <s v="0836"/>
    <n v="889834326"/>
    <x v="3"/>
    <n v="4"/>
    <n v="2"/>
    <n v="2"/>
    <d v="2022-05-27T15:54:05"/>
  </r>
  <r>
    <n v="1351986"/>
    <x v="1"/>
    <x v="1"/>
    <x v="0"/>
    <x v="66"/>
    <x v="61"/>
    <x v="81"/>
    <x v="7"/>
    <x v="75"/>
    <x v="172"/>
    <s v=""/>
    <n v="138333050"/>
    <s v="Lot 12802 Aldenham Street"/>
    <x v="41"/>
    <s v="NT"/>
    <s v="0810"/>
    <n v="889834326"/>
    <x v="3"/>
    <n v="4"/>
    <n v="2"/>
    <n v="3"/>
    <d v="2022-05-27T15:54:05"/>
  </r>
  <r>
    <n v="1351987"/>
    <x v="1"/>
    <x v="1"/>
    <x v="2"/>
    <x v="91"/>
    <x v="0"/>
    <x v="166"/>
    <x v="7"/>
    <x v="68"/>
    <x v="37"/>
    <s v=""/>
    <n v="138330946"/>
    <s v="8/35 Duke Street"/>
    <x v="2"/>
    <s v="NT"/>
    <s v="0820"/>
    <n v="418895345"/>
    <x v="2"/>
    <n v="2"/>
    <n v="2"/>
    <n v="2"/>
    <d v="2022-05-27T15:54: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2B8137-3D0C-4298-88B4-5BFC4015E2ED}" name="PivotTable5"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C19" firstHeaderRow="0" firstDataRow="0" firstDataCol="0" rowPageCount="1" colPageCount="1"/>
  <pivotFields count="22">
    <pivotField showAll="0"/>
    <pivotField showAll="0">
      <items count="3">
        <item x="1"/>
        <item x="0"/>
        <item t="default"/>
      </items>
    </pivotField>
    <pivotField showAll="0"/>
    <pivotField showAll="0">
      <items count="14">
        <item x="7"/>
        <item x="1"/>
        <item x="5"/>
        <item x="8"/>
        <item x="0"/>
        <item x="12"/>
        <item x="9"/>
        <item x="4"/>
        <item x="3"/>
        <item x="6"/>
        <item x="2"/>
        <item x="10"/>
        <item x="11"/>
        <item t="default"/>
      </items>
    </pivotField>
    <pivotField showAll="0"/>
    <pivotField showAll="0"/>
    <pivotField showAll="0"/>
    <pivotField showAll="0">
      <items count="17">
        <item x="9"/>
        <item x="4"/>
        <item x="0"/>
        <item x="2"/>
        <item x="14"/>
        <item x="5"/>
        <item x="15"/>
        <item x="10"/>
        <item x="11"/>
        <item x="6"/>
        <item x="12"/>
        <item x="1"/>
        <item x="13"/>
        <item x="7"/>
        <item x="8"/>
        <item x="3"/>
        <item t="default"/>
      </items>
    </pivotField>
    <pivotField multipleItemSelectionAllowed="1"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showAll="0"/>
    <pivotField showAll="0"/>
    <pivotField showAll="0"/>
    <pivotField showAll="0"/>
    <pivotField axis="axisPage" multipleItemSelectionAllowed="1"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showAll="0">
      <items count="5">
        <item x="2"/>
        <item x="1"/>
        <item x="0"/>
        <item x="3"/>
        <item t="default"/>
      </items>
    </pivotField>
    <pivotField showAll="0"/>
    <pivotField showAll="0"/>
    <pivotField showAll="0"/>
    <pivotField numFmtId="14" showAll="0"/>
  </pivotFields>
  <pageFields count="1">
    <pageField fld="1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A2DCBB-2E8D-4D7D-B4F1-48DE50DCBA95}" name="PivotTable3"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C34" firstHeaderRow="0" firstDataRow="0" firstDataCol="0" rowPageCount="1" colPageCount="1"/>
  <pivotFields count="22">
    <pivotField showAll="0"/>
    <pivotField showAll="0">
      <items count="3">
        <item x="1"/>
        <item x="0"/>
        <item t="default"/>
      </items>
    </pivotField>
    <pivotField showAll="0"/>
    <pivotField showAll="0">
      <items count="14">
        <item x="7"/>
        <item x="1"/>
        <item x="5"/>
        <item x="8"/>
        <item x="0"/>
        <item x="12"/>
        <item x="9"/>
        <item x="4"/>
        <item x="3"/>
        <item x="6"/>
        <item x="2"/>
        <item x="10"/>
        <item x="11"/>
        <item t="default"/>
      </items>
    </pivotField>
    <pivotField showAll="0"/>
    <pivotField showAll="0"/>
    <pivotField showAll="0"/>
    <pivotField showAll="0">
      <items count="17">
        <item x="9"/>
        <item x="4"/>
        <item x="0"/>
        <item x="2"/>
        <item x="14"/>
        <item x="5"/>
        <item x="15"/>
        <item x="10"/>
        <item x="11"/>
        <item x="6"/>
        <item x="12"/>
        <item x="1"/>
        <item x="13"/>
        <item x="7"/>
        <item x="8"/>
        <item x="3"/>
        <item t="default"/>
      </items>
    </pivotField>
    <pivotField axis="axisPage" multipleItemSelectionAllowed="1"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showAll="0"/>
    <pivotField showAll="0"/>
    <pivotField showAll="0"/>
    <pivotField showAll="0"/>
    <pivotField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showAll="0">
      <items count="5">
        <item x="2"/>
        <item x="1"/>
        <item x="0"/>
        <item x="3"/>
        <item t="default"/>
      </items>
    </pivotField>
    <pivotField showAll="0"/>
    <pivotField showAll="0"/>
    <pivotField showAll="0"/>
    <pivotField numFmtId="14" showAll="0"/>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E8DB3C-DB08-4FFD-91E7-D40021FCA745}" name="PivotTable5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0" firstHeaderRow="1" firstDataRow="1" firstDataCol="1"/>
  <pivotFields count="22">
    <pivotField showAll="0"/>
    <pivotField showAll="0">
      <items count="3">
        <item x="1"/>
        <item x="0"/>
        <item t="default"/>
      </items>
    </pivotField>
    <pivotField showAll="0"/>
    <pivotField showAll="0">
      <items count="14">
        <item x="7"/>
        <item x="1"/>
        <item x="5"/>
        <item x="8"/>
        <item x="0"/>
        <item x="12"/>
        <item x="9"/>
        <item x="4"/>
        <item x="3"/>
        <item x="6"/>
        <item x="2"/>
        <item x="10"/>
        <item x="11"/>
        <item t="default"/>
      </items>
    </pivotField>
    <pivotField showAll="0"/>
    <pivotField showAll="0"/>
    <pivotField showAll="0"/>
    <pivotField showAll="0">
      <items count="17">
        <item x="9"/>
        <item x="4"/>
        <item x="0"/>
        <item x="2"/>
        <item x="14"/>
        <item x="5"/>
        <item x="15"/>
        <item x="10"/>
        <item x="11"/>
        <item x="6"/>
        <item x="12"/>
        <item x="1"/>
        <item x="13"/>
        <item x="7"/>
        <item x="8"/>
        <item x="3"/>
        <item t="default"/>
      </items>
    </pivotField>
    <pivotField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dataField="1" showAll="0"/>
    <pivotField showAll="0"/>
    <pivotField showAll="0"/>
    <pivotField showAll="0"/>
    <pivotField axis="axisRow" showAll="0" sortType="descending">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x="1"/>
        <item x="0"/>
        <item x="3"/>
        <item t="default"/>
      </items>
    </pivotField>
    <pivotField showAll="0"/>
    <pivotField showAll="0"/>
    <pivotField showAll="0"/>
    <pivotField numFmtId="14" showAll="0"/>
  </pivotFields>
  <rowFields count="1">
    <field x="13"/>
  </rowFields>
  <rowItems count="57">
    <i>
      <x v="26"/>
    </i>
    <i>
      <x v="17"/>
    </i>
    <i>
      <x v="4"/>
    </i>
    <i>
      <x v="21"/>
    </i>
    <i>
      <x v="11"/>
    </i>
    <i>
      <x v="49"/>
    </i>
    <i>
      <x v="30"/>
    </i>
    <i>
      <x v="44"/>
    </i>
    <i>
      <x v="39"/>
    </i>
    <i>
      <x v="47"/>
    </i>
    <i>
      <x v="38"/>
    </i>
    <i>
      <x v="31"/>
    </i>
    <i>
      <x v="27"/>
    </i>
    <i>
      <x v="7"/>
    </i>
    <i>
      <x v="3"/>
    </i>
    <i>
      <x v="14"/>
    </i>
    <i>
      <x v="20"/>
    </i>
    <i>
      <x v="45"/>
    </i>
    <i>
      <x v="28"/>
    </i>
    <i>
      <x v="24"/>
    </i>
    <i>
      <x v="23"/>
    </i>
    <i>
      <x v="22"/>
    </i>
    <i>
      <x v="55"/>
    </i>
    <i>
      <x v="36"/>
    </i>
    <i>
      <x v="54"/>
    </i>
    <i>
      <x v="1"/>
    </i>
    <i>
      <x v="16"/>
    </i>
    <i>
      <x v="5"/>
    </i>
    <i>
      <x v="50"/>
    </i>
    <i>
      <x v="51"/>
    </i>
    <i>
      <x v="15"/>
    </i>
    <i>
      <x v="42"/>
    </i>
    <i>
      <x v="9"/>
    </i>
    <i>
      <x v="19"/>
    </i>
    <i>
      <x v="43"/>
    </i>
    <i>
      <x v="46"/>
    </i>
    <i>
      <x v="53"/>
    </i>
    <i>
      <x v="12"/>
    </i>
    <i>
      <x v="34"/>
    </i>
    <i>
      <x v="32"/>
    </i>
    <i>
      <x v="48"/>
    </i>
    <i>
      <x v="25"/>
    </i>
    <i>
      <x v="18"/>
    </i>
    <i>
      <x v="13"/>
    </i>
    <i>
      <x v="40"/>
    </i>
    <i>
      <x v="52"/>
    </i>
    <i>
      <x/>
    </i>
    <i>
      <x v="6"/>
    </i>
    <i>
      <x v="41"/>
    </i>
    <i>
      <x v="8"/>
    </i>
    <i>
      <x v="37"/>
    </i>
    <i>
      <x v="2"/>
    </i>
    <i>
      <x v="29"/>
    </i>
    <i>
      <x v="10"/>
    </i>
    <i>
      <x v="35"/>
    </i>
    <i>
      <x v="33"/>
    </i>
    <i t="grand">
      <x/>
    </i>
  </rowItems>
  <colItems count="1">
    <i/>
  </colItems>
  <dataFields count="1">
    <dataField name="Average of prices" fld="9" subtotal="average" baseField="1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4D01FB-B3FA-4485-B367-C474552C59E6}" name="PivotTable4"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I24" firstHeaderRow="0" firstDataRow="0" firstDataCol="0" rowPageCount="1" colPageCount="1"/>
  <pivotFields count="22">
    <pivotField showAll="0"/>
    <pivotField showAll="0">
      <items count="3">
        <item x="1"/>
        <item x="0"/>
        <item t="default"/>
      </items>
    </pivotField>
    <pivotField showAll="0"/>
    <pivotField showAll="0">
      <items count="14">
        <item x="7"/>
        <item x="1"/>
        <item x="5"/>
        <item x="8"/>
        <item x="0"/>
        <item x="12"/>
        <item x="9"/>
        <item x="4"/>
        <item x="3"/>
        <item x="6"/>
        <item x="2"/>
        <item x="10"/>
        <item x="11"/>
        <item t="default"/>
      </items>
    </pivotField>
    <pivotField showAll="0"/>
    <pivotField showAll="0"/>
    <pivotField showAll="0"/>
    <pivotField showAll="0">
      <items count="17">
        <item x="9"/>
        <item x="4"/>
        <item x="0"/>
        <item x="2"/>
        <item x="14"/>
        <item x="5"/>
        <item x="15"/>
        <item x="10"/>
        <item x="11"/>
        <item x="6"/>
        <item x="12"/>
        <item x="1"/>
        <item x="13"/>
        <item x="7"/>
        <item x="8"/>
        <item x="3"/>
        <item t="default"/>
      </items>
    </pivotField>
    <pivotField multipleItemSelectionAllowed="1"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showAll="0"/>
    <pivotField showAll="0"/>
    <pivotField showAll="0"/>
    <pivotField showAll="0"/>
    <pivotField axis="axisPage"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showAll="0">
      <items count="5">
        <item x="2"/>
        <item x="1"/>
        <item x="0"/>
        <item x="3"/>
        <item t="default"/>
      </items>
    </pivotField>
    <pivotField showAll="0"/>
    <pivotField showAll="0"/>
    <pivotField showAll="0"/>
    <pivotField numFmtId="14" showAll="0"/>
  </pivotFields>
  <pageFields count="1">
    <pageField fld="1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9F828A-C5D5-4B19-8CC4-1BC84ADB98E5}" name="PivotTable1"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23" firstHeaderRow="0" firstDataRow="0" firstDataCol="0" rowPageCount="1" colPageCount="1"/>
  <pivotFields count="22">
    <pivotField showAll="0"/>
    <pivotField showAll="0">
      <items count="3">
        <item x="1"/>
        <item x="0"/>
        <item t="default"/>
      </items>
    </pivotField>
    <pivotField showAll="0"/>
    <pivotField showAll="0">
      <items count="14">
        <item x="7"/>
        <item x="1"/>
        <item x="5"/>
        <item x="8"/>
        <item x="0"/>
        <item x="12"/>
        <item x="9"/>
        <item x="4"/>
        <item x="3"/>
        <item x="6"/>
        <item x="2"/>
        <item x="10"/>
        <item x="11"/>
        <item t="default"/>
      </items>
    </pivotField>
    <pivotField showAll="0"/>
    <pivotField showAll="0"/>
    <pivotField showAll="0"/>
    <pivotField showAll="0">
      <items count="17">
        <item x="9"/>
        <item x="4"/>
        <item x="0"/>
        <item x="2"/>
        <item x="14"/>
        <item x="5"/>
        <item x="15"/>
        <item x="10"/>
        <item x="11"/>
        <item x="6"/>
        <item x="12"/>
        <item x="1"/>
        <item x="13"/>
        <item x="7"/>
        <item x="8"/>
        <item x="3"/>
        <item t="default"/>
      </items>
    </pivotField>
    <pivotField axis="axisPage" multipleItemSelectionAllowed="1"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showAll="0"/>
    <pivotField showAll="0"/>
    <pivotField showAll="0"/>
    <pivotField showAll="0"/>
    <pivotField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showAll="0">
      <items count="5">
        <item x="2"/>
        <item x="1"/>
        <item x="0"/>
        <item x="3"/>
        <item t="default"/>
      </items>
    </pivotField>
    <pivotField showAll="0"/>
    <pivotField showAll="0"/>
    <pivotField showAll="0"/>
    <pivotField numFmtId="14" showAll="0"/>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01ED51-5477-48A8-A7D5-01632ADF7A9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16" firstHeaderRow="1" firstDataRow="1" firstDataCol="1"/>
  <pivotFields count="22">
    <pivotField showAll="0"/>
    <pivotField showAll="0"/>
    <pivotField showAll="0">
      <items count="3">
        <item x="0"/>
        <item x="1"/>
        <item t="default"/>
      </items>
    </pivotField>
    <pivotField axis="axisRow" showAll="0" sortType="descending">
      <items count="14">
        <item x="7"/>
        <item x="1"/>
        <item x="5"/>
        <item x="8"/>
        <item x="0"/>
        <item h="1" x="12"/>
        <item x="9"/>
        <item x="4"/>
        <item x="3"/>
        <item x="6"/>
        <item x="2"/>
        <item x="10"/>
        <item h="1"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dataField="1" showAll="0">
      <items count="230">
        <item x="105"/>
        <item x="179"/>
        <item x="75"/>
        <item x="51"/>
        <item x="80"/>
        <item x="206"/>
        <item x="74"/>
        <item x="94"/>
        <item x="50"/>
        <item x="90"/>
        <item x="46"/>
        <item x="209"/>
        <item x="102"/>
        <item x="55"/>
        <item x="101"/>
        <item x="52"/>
        <item x="129"/>
        <item x="64"/>
        <item x="167"/>
        <item x="189"/>
        <item x="65"/>
        <item x="149"/>
        <item x="223"/>
        <item x="24"/>
        <item x="130"/>
        <item x="3"/>
        <item x="211"/>
        <item x="135"/>
        <item x="70"/>
        <item x="68"/>
        <item x="215"/>
        <item x="97"/>
        <item x="9"/>
        <item x="217"/>
        <item x="134"/>
        <item x="35"/>
        <item x="119"/>
        <item x="166"/>
        <item x="146"/>
        <item x="20"/>
        <item x="156"/>
        <item x="26"/>
        <item x="103"/>
        <item x="19"/>
        <item x="2"/>
        <item x="66"/>
        <item x="178"/>
        <item x="202"/>
        <item x="1"/>
        <item x="48"/>
        <item x="95"/>
        <item x="117"/>
        <item x="203"/>
        <item x="59"/>
        <item x="15"/>
        <item x="160"/>
        <item x="133"/>
        <item x="187"/>
        <item x="168"/>
        <item x="54"/>
        <item x="196"/>
        <item x="173"/>
        <item x="174"/>
        <item x="77"/>
        <item x="115"/>
        <item x="7"/>
        <item x="85"/>
        <item x="175"/>
        <item x="44"/>
        <item x="67"/>
        <item x="142"/>
        <item x="143"/>
        <item x="92"/>
        <item x="193"/>
        <item x="27"/>
        <item x="37"/>
        <item x="41"/>
        <item x="152"/>
        <item x="216"/>
        <item x="183"/>
        <item x="226"/>
        <item x="181"/>
        <item x="116"/>
        <item x="56"/>
        <item x="131"/>
        <item x="100"/>
        <item x="78"/>
        <item x="0"/>
        <item x="4"/>
        <item x="16"/>
        <item x="191"/>
        <item x="87"/>
        <item x="33"/>
        <item x="8"/>
        <item x="208"/>
        <item x="194"/>
        <item x="83"/>
        <item x="210"/>
        <item x="29"/>
        <item x="38"/>
        <item x="62"/>
        <item x="28"/>
        <item x="84"/>
        <item x="104"/>
        <item x="23"/>
        <item x="45"/>
        <item x="14"/>
        <item x="147"/>
        <item x="158"/>
        <item x="40"/>
        <item x="18"/>
        <item x="47"/>
        <item x="57"/>
        <item x="186"/>
        <item x="63"/>
        <item x="86"/>
        <item x="88"/>
        <item x="82"/>
        <item x="138"/>
        <item x="58"/>
        <item x="49"/>
        <item x="125"/>
        <item x="153"/>
        <item x="190"/>
        <item x="25"/>
        <item x="72"/>
        <item x="81"/>
        <item x="96"/>
        <item x="118"/>
        <item x="36"/>
        <item x="121"/>
        <item x="120"/>
        <item x="112"/>
        <item x="137"/>
        <item x="43"/>
        <item x="224"/>
        <item x="76"/>
        <item x="195"/>
        <item x="144"/>
        <item x="127"/>
        <item x="89"/>
        <item x="13"/>
        <item x="30"/>
        <item x="227"/>
        <item x="109"/>
        <item x="126"/>
        <item x="128"/>
        <item x="219"/>
        <item x="164"/>
        <item x="12"/>
        <item x="139"/>
        <item x="155"/>
        <item x="150"/>
        <item x="140"/>
        <item x="17"/>
        <item x="220"/>
        <item x="192"/>
        <item x="39"/>
        <item x="141"/>
        <item x="228"/>
        <item x="151"/>
        <item x="123"/>
        <item x="111"/>
        <item x="188"/>
        <item x="172"/>
        <item x="201"/>
        <item x="99"/>
        <item x="154"/>
        <item x="157"/>
        <item x="218"/>
        <item x="113"/>
        <item x="205"/>
        <item x="199"/>
        <item x="163"/>
        <item x="176"/>
        <item x="214"/>
        <item x="161"/>
        <item x="122"/>
        <item x="159"/>
        <item x="34"/>
        <item x="136"/>
        <item x="169"/>
        <item x="212"/>
        <item x="213"/>
        <item x="11"/>
        <item x="132"/>
        <item x="182"/>
        <item x="207"/>
        <item x="21"/>
        <item x="170"/>
        <item x="42"/>
        <item x="184"/>
        <item x="6"/>
        <item x="5"/>
        <item x="185"/>
        <item x="79"/>
        <item x="200"/>
        <item x="60"/>
        <item x="177"/>
        <item x="171"/>
        <item x="53"/>
        <item x="73"/>
        <item x="148"/>
        <item x="124"/>
        <item x="107"/>
        <item x="197"/>
        <item x="106"/>
        <item x="22"/>
        <item x="162"/>
        <item x="31"/>
        <item x="108"/>
        <item x="32"/>
        <item x="69"/>
        <item x="204"/>
        <item x="71"/>
        <item x="221"/>
        <item x="110"/>
        <item x="114"/>
        <item x="98"/>
        <item x="61"/>
        <item x="180"/>
        <item x="165"/>
        <item x="91"/>
        <item x="225"/>
        <item x="145"/>
        <item x="198"/>
        <item x="93"/>
        <item x="222"/>
        <item x="10"/>
        <item t="default"/>
      </items>
    </pivotField>
    <pivotField showAll="0"/>
    <pivotField showAll="0"/>
    <pivotField showAll="0"/>
    <pivotField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showAll="0">
      <items count="5">
        <item x="2"/>
        <item x="1"/>
        <item x="0"/>
        <item x="3"/>
        <item t="default"/>
      </items>
    </pivotField>
    <pivotField showAll="0"/>
    <pivotField showAll="0"/>
    <pivotField showAll="0"/>
    <pivotField numFmtId="14" showAll="0"/>
  </pivotFields>
  <rowFields count="1">
    <field x="3"/>
  </rowFields>
  <rowItems count="12">
    <i>
      <x v="2"/>
    </i>
    <i>
      <x/>
    </i>
    <i>
      <x v="4"/>
    </i>
    <i>
      <x v="9"/>
    </i>
    <i>
      <x v="6"/>
    </i>
    <i>
      <x v="11"/>
    </i>
    <i>
      <x v="1"/>
    </i>
    <i>
      <x v="3"/>
    </i>
    <i>
      <x v="10"/>
    </i>
    <i>
      <x v="7"/>
    </i>
    <i>
      <x v="8"/>
    </i>
    <i t="grand">
      <x/>
    </i>
  </rowItems>
  <colItems count="1">
    <i/>
  </colItems>
  <dataFields count="1">
    <dataField name="Average of prices" fld="9" subtotal="average" baseField="2" baseItem="0"/>
  </dataFields>
  <formats count="1">
    <format dxfId="0">
      <pivotArea collapsedLevelsAreSubtotals="1" fieldPosition="0">
        <references count="1">
          <reference field="3"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B56D5F-DE1E-4AE9-9223-DD093845065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G16" firstHeaderRow="1" firstDataRow="2" firstDataCol="1"/>
  <pivotFields count="22">
    <pivotField showAll="0"/>
    <pivotField showAll="0">
      <items count="3">
        <item x="1"/>
        <item x="0"/>
        <item t="default"/>
      </items>
    </pivotField>
    <pivotField showAll="0"/>
    <pivotField axis="axisRow" showAll="0">
      <items count="14">
        <item x="7"/>
        <item x="1"/>
        <item x="5"/>
        <item x="8"/>
        <item x="0"/>
        <item h="1" x="12"/>
        <item x="9"/>
        <item x="4"/>
        <item x="3"/>
        <item x="6"/>
        <item x="2"/>
        <item x="10"/>
        <item h="1" x="11"/>
        <item t="default"/>
      </items>
    </pivotField>
    <pivotField showAll="0">
      <items count="172">
        <item x="52"/>
        <item x="113"/>
        <item x="34"/>
        <item x="23"/>
        <item x="15"/>
        <item x="14"/>
        <item x="33"/>
        <item x="21"/>
        <item x="46"/>
        <item x="45"/>
        <item x="9"/>
        <item x="70"/>
        <item x="71"/>
        <item x="25"/>
        <item x="8"/>
        <item x="48"/>
        <item x="50"/>
        <item x="30"/>
        <item x="17"/>
        <item x="26"/>
        <item x="168"/>
        <item x="156"/>
        <item x="153"/>
        <item x="167"/>
        <item x="42"/>
        <item x="20"/>
        <item x="111"/>
        <item x="103"/>
        <item x="118"/>
        <item x="49"/>
        <item x="40"/>
        <item x="131"/>
        <item x="125"/>
        <item x="158"/>
        <item x="112"/>
        <item x="96"/>
        <item x="27"/>
        <item x="39"/>
        <item x="12"/>
        <item x="123"/>
        <item x="91"/>
        <item x="92"/>
        <item x="120"/>
        <item x="93"/>
        <item x="19"/>
        <item x="165"/>
        <item x="114"/>
        <item x="61"/>
        <item x="10"/>
        <item x="98"/>
        <item x="16"/>
        <item x="86"/>
        <item x="101"/>
        <item x="115"/>
        <item x="94"/>
        <item x="160"/>
        <item x="28"/>
        <item x="29"/>
        <item x="144"/>
        <item x="11"/>
        <item x="43"/>
        <item x="85"/>
        <item x="102"/>
        <item x="145"/>
        <item x="77"/>
        <item x="55"/>
        <item x="110"/>
        <item x="1"/>
        <item x="44"/>
        <item x="32"/>
        <item x="5"/>
        <item x="58"/>
        <item x="78"/>
        <item x="117"/>
        <item x="66"/>
        <item x="7"/>
        <item x="151"/>
        <item x="37"/>
        <item x="76"/>
        <item x="38"/>
        <item x="137"/>
        <item x="67"/>
        <item x="105"/>
        <item x="84"/>
        <item x="81"/>
        <item x="51"/>
        <item x="127"/>
        <item x="126"/>
        <item x="88"/>
        <item x="152"/>
        <item x="22"/>
        <item x="116"/>
        <item x="31"/>
        <item x="3"/>
        <item x="169"/>
        <item x="129"/>
        <item x="134"/>
        <item x="140"/>
        <item x="170"/>
        <item x="95"/>
        <item x="83"/>
        <item x="36"/>
        <item x="56"/>
        <item x="162"/>
        <item x="4"/>
        <item x="143"/>
        <item x="142"/>
        <item x="161"/>
        <item x="75"/>
        <item x="159"/>
        <item x="82"/>
        <item x="119"/>
        <item x="63"/>
        <item x="35"/>
        <item x="100"/>
        <item x="18"/>
        <item x="6"/>
        <item x="124"/>
        <item x="65"/>
        <item x="60"/>
        <item x="72"/>
        <item x="141"/>
        <item x="146"/>
        <item x="90"/>
        <item x="133"/>
        <item x="54"/>
        <item x="157"/>
        <item x="135"/>
        <item x="136"/>
        <item x="106"/>
        <item x="24"/>
        <item x="53"/>
        <item x="148"/>
        <item x="104"/>
        <item x="64"/>
        <item x="132"/>
        <item x="155"/>
        <item x="87"/>
        <item x="130"/>
        <item x="79"/>
        <item x="97"/>
        <item x="59"/>
        <item x="166"/>
        <item x="89"/>
        <item x="62"/>
        <item x="107"/>
        <item x="149"/>
        <item x="68"/>
        <item x="69"/>
        <item x="73"/>
        <item x="147"/>
        <item x="13"/>
        <item x="139"/>
        <item x="109"/>
        <item x="74"/>
        <item x="164"/>
        <item x="138"/>
        <item x="122"/>
        <item x="57"/>
        <item x="41"/>
        <item x="121"/>
        <item x="128"/>
        <item x="150"/>
        <item x="99"/>
        <item x="2"/>
        <item x="163"/>
        <item x="108"/>
        <item x="154"/>
        <item x="80"/>
        <item x="47"/>
        <item x="0"/>
        <item t="default"/>
      </items>
    </pivotField>
    <pivotField showAll="0"/>
    <pivotField showAll="0"/>
    <pivotField showAll="0">
      <items count="17">
        <item x="9"/>
        <item x="4"/>
        <item x="0"/>
        <item x="2"/>
        <item x="14"/>
        <item x="5"/>
        <item x="15"/>
        <item x="10"/>
        <item x="11"/>
        <item x="6"/>
        <item x="12"/>
        <item x="1"/>
        <item x="13"/>
        <item x="7"/>
        <item x="8"/>
        <item x="3"/>
        <item t="default"/>
      </items>
    </pivotField>
    <pivotField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dataField="1" showAll="0">
      <items count="230">
        <item x="105"/>
        <item x="179"/>
        <item x="75"/>
        <item x="51"/>
        <item x="80"/>
        <item x="206"/>
        <item x="74"/>
        <item x="94"/>
        <item x="50"/>
        <item x="90"/>
        <item x="46"/>
        <item x="209"/>
        <item x="102"/>
        <item x="55"/>
        <item x="101"/>
        <item x="52"/>
        <item x="129"/>
        <item x="64"/>
        <item x="167"/>
        <item x="189"/>
        <item x="65"/>
        <item x="149"/>
        <item x="223"/>
        <item x="24"/>
        <item x="130"/>
        <item x="3"/>
        <item x="211"/>
        <item x="135"/>
        <item x="70"/>
        <item x="68"/>
        <item x="215"/>
        <item x="97"/>
        <item x="9"/>
        <item x="217"/>
        <item x="134"/>
        <item x="35"/>
        <item x="119"/>
        <item x="166"/>
        <item x="146"/>
        <item x="20"/>
        <item x="156"/>
        <item x="26"/>
        <item x="103"/>
        <item x="19"/>
        <item x="2"/>
        <item x="66"/>
        <item x="178"/>
        <item x="202"/>
        <item x="1"/>
        <item x="48"/>
        <item x="95"/>
        <item x="117"/>
        <item x="203"/>
        <item x="59"/>
        <item x="15"/>
        <item x="160"/>
        <item x="133"/>
        <item x="187"/>
        <item x="168"/>
        <item x="54"/>
        <item x="196"/>
        <item x="173"/>
        <item x="174"/>
        <item x="77"/>
        <item x="115"/>
        <item x="7"/>
        <item x="85"/>
        <item x="175"/>
        <item x="44"/>
        <item x="67"/>
        <item x="142"/>
        <item x="143"/>
        <item x="92"/>
        <item x="193"/>
        <item x="27"/>
        <item x="37"/>
        <item x="41"/>
        <item x="152"/>
        <item x="216"/>
        <item x="183"/>
        <item x="226"/>
        <item x="181"/>
        <item x="116"/>
        <item x="56"/>
        <item x="131"/>
        <item x="100"/>
        <item x="78"/>
        <item x="0"/>
        <item x="4"/>
        <item x="16"/>
        <item x="191"/>
        <item x="87"/>
        <item x="33"/>
        <item x="8"/>
        <item x="208"/>
        <item x="194"/>
        <item x="83"/>
        <item x="210"/>
        <item x="29"/>
        <item x="38"/>
        <item x="62"/>
        <item x="28"/>
        <item x="84"/>
        <item x="104"/>
        <item x="23"/>
        <item x="45"/>
        <item x="14"/>
        <item x="147"/>
        <item x="158"/>
        <item x="40"/>
        <item x="18"/>
        <item x="47"/>
        <item x="57"/>
        <item x="186"/>
        <item x="63"/>
        <item x="86"/>
        <item x="88"/>
        <item x="82"/>
        <item x="138"/>
        <item x="58"/>
        <item x="49"/>
        <item x="125"/>
        <item x="153"/>
        <item x="190"/>
        <item x="25"/>
        <item x="72"/>
        <item x="81"/>
        <item x="96"/>
        <item x="118"/>
        <item x="36"/>
        <item x="121"/>
        <item x="120"/>
        <item x="112"/>
        <item x="137"/>
        <item x="43"/>
        <item x="224"/>
        <item x="76"/>
        <item x="195"/>
        <item x="144"/>
        <item x="127"/>
        <item x="89"/>
        <item x="13"/>
        <item x="30"/>
        <item x="227"/>
        <item x="109"/>
        <item x="126"/>
        <item x="128"/>
        <item x="219"/>
        <item x="164"/>
        <item x="12"/>
        <item x="139"/>
        <item x="155"/>
        <item x="150"/>
        <item x="140"/>
        <item x="17"/>
        <item x="220"/>
        <item x="192"/>
        <item x="39"/>
        <item x="141"/>
        <item x="228"/>
        <item x="151"/>
        <item x="123"/>
        <item x="111"/>
        <item x="188"/>
        <item x="172"/>
        <item x="201"/>
        <item x="99"/>
        <item x="154"/>
        <item x="157"/>
        <item x="218"/>
        <item x="113"/>
        <item x="205"/>
        <item x="199"/>
        <item x="163"/>
        <item x="176"/>
        <item x="214"/>
        <item x="161"/>
        <item x="122"/>
        <item x="159"/>
        <item x="34"/>
        <item x="136"/>
        <item x="169"/>
        <item x="212"/>
        <item x="213"/>
        <item x="11"/>
        <item x="132"/>
        <item x="182"/>
        <item x="207"/>
        <item x="21"/>
        <item x="170"/>
        <item x="42"/>
        <item x="184"/>
        <item x="6"/>
        <item x="5"/>
        <item x="185"/>
        <item x="79"/>
        <item x="200"/>
        <item x="60"/>
        <item x="177"/>
        <item x="171"/>
        <item x="53"/>
        <item x="73"/>
        <item x="148"/>
        <item x="124"/>
        <item x="107"/>
        <item x="197"/>
        <item x="106"/>
        <item x="22"/>
        <item x="162"/>
        <item x="31"/>
        <item x="108"/>
        <item x="32"/>
        <item x="69"/>
        <item x="204"/>
        <item x="71"/>
        <item x="221"/>
        <item x="110"/>
        <item x="114"/>
        <item x="98"/>
        <item x="61"/>
        <item x="180"/>
        <item x="165"/>
        <item x="91"/>
        <item x="225"/>
        <item x="145"/>
        <item x="198"/>
        <item x="93"/>
        <item x="222"/>
        <item x="10"/>
        <item t="default"/>
      </items>
    </pivotField>
    <pivotField showAll="0"/>
    <pivotField showAll="0"/>
    <pivotField showAll="0"/>
    <pivotField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axis="axisCol" showAll="0">
      <items count="5">
        <item x="2"/>
        <item x="1"/>
        <item x="0"/>
        <item x="3"/>
        <item t="default"/>
      </items>
    </pivotField>
    <pivotField showAll="0"/>
    <pivotField showAll="0"/>
    <pivotField showAll="0"/>
    <pivotField numFmtId="14" showAll="0"/>
  </pivotFields>
  <rowFields count="1">
    <field x="3"/>
  </rowFields>
  <rowItems count="12">
    <i>
      <x/>
    </i>
    <i>
      <x v="1"/>
    </i>
    <i>
      <x v="2"/>
    </i>
    <i>
      <x v="3"/>
    </i>
    <i>
      <x v="4"/>
    </i>
    <i>
      <x v="6"/>
    </i>
    <i>
      <x v="7"/>
    </i>
    <i>
      <x v="8"/>
    </i>
    <i>
      <x v="9"/>
    </i>
    <i>
      <x v="10"/>
    </i>
    <i>
      <x v="11"/>
    </i>
    <i t="grand">
      <x/>
    </i>
  </rowItems>
  <colFields count="1">
    <field x="17"/>
  </colFields>
  <colItems count="5">
    <i>
      <x/>
    </i>
    <i>
      <x v="1"/>
    </i>
    <i>
      <x v="2"/>
    </i>
    <i>
      <x v="3"/>
    </i>
    <i t="grand">
      <x/>
    </i>
  </colItems>
  <dataFields count="1">
    <dataField name="Average of prices" fld="9" subtotal="average" baseField="17" baseItem="0"/>
  </dataFields>
  <chartFormats count="1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 chart="3" format="8" series="1">
      <pivotArea type="data" outline="0" fieldPosition="0">
        <references count="2">
          <reference field="4294967294" count="1" selected="0">
            <x v="0"/>
          </reference>
          <reference field="17" count="1" selected="0">
            <x v="0"/>
          </reference>
        </references>
      </pivotArea>
    </chartFormat>
    <chartFormat chart="3" format="9" series="1">
      <pivotArea type="data" outline="0" fieldPosition="0">
        <references count="2">
          <reference field="4294967294" count="1" selected="0">
            <x v="0"/>
          </reference>
          <reference field="17" count="1" selected="0">
            <x v="1"/>
          </reference>
        </references>
      </pivotArea>
    </chartFormat>
    <chartFormat chart="3" format="10" series="1">
      <pivotArea type="data" outline="0" fieldPosition="0">
        <references count="2">
          <reference field="4294967294" count="1" selected="0">
            <x v="0"/>
          </reference>
          <reference field="17" count="1" selected="0">
            <x v="2"/>
          </reference>
        </references>
      </pivotArea>
    </chartFormat>
    <chartFormat chart="3" format="11" series="1">
      <pivotArea type="data" outline="0" fieldPosition="0">
        <references count="2">
          <reference field="4294967294" count="1" selected="0">
            <x v="0"/>
          </reference>
          <reference field="17" count="1" selected="0">
            <x v="3"/>
          </reference>
        </references>
      </pivotArea>
    </chartFormat>
    <chartFormat chart="7" format="4" series="1">
      <pivotArea type="data" outline="0" fieldPosition="0">
        <references count="2">
          <reference field="4294967294" count="1" selected="0">
            <x v="0"/>
          </reference>
          <reference field="17" count="1" selected="0">
            <x v="0"/>
          </reference>
        </references>
      </pivotArea>
    </chartFormat>
    <chartFormat chart="7" format="5" series="1">
      <pivotArea type="data" outline="0" fieldPosition="0">
        <references count="2">
          <reference field="4294967294" count="1" selected="0">
            <x v="0"/>
          </reference>
          <reference field="17" count="1" selected="0">
            <x v="1"/>
          </reference>
        </references>
      </pivotArea>
    </chartFormat>
    <chartFormat chart="7" format="6" series="1">
      <pivotArea type="data" outline="0" fieldPosition="0">
        <references count="2">
          <reference field="4294967294" count="1" selected="0">
            <x v="0"/>
          </reference>
          <reference field="17" count="1" selected="0">
            <x v="2"/>
          </reference>
        </references>
      </pivotArea>
    </chartFormat>
    <chartFormat chart="7" format="7" series="1">
      <pivotArea type="data" outline="0" fieldPosition="0">
        <references count="2">
          <reference field="4294967294" count="1" selected="0">
            <x v="0"/>
          </reference>
          <reference field="17" count="1" selected="0">
            <x v="3"/>
          </reference>
        </references>
      </pivotArea>
    </chartFormat>
    <chartFormat chart="8" format="8" series="1">
      <pivotArea type="data" outline="0" fieldPosition="0">
        <references count="2">
          <reference field="4294967294" count="1" selected="0">
            <x v="0"/>
          </reference>
          <reference field="17" count="1" selected="0">
            <x v="0"/>
          </reference>
        </references>
      </pivotArea>
    </chartFormat>
    <chartFormat chart="8" format="9" series="1">
      <pivotArea type="data" outline="0" fieldPosition="0">
        <references count="2">
          <reference field="4294967294" count="1" selected="0">
            <x v="0"/>
          </reference>
          <reference field="17" count="1" selected="0">
            <x v="1"/>
          </reference>
        </references>
      </pivotArea>
    </chartFormat>
    <chartFormat chart="8" format="10" series="1">
      <pivotArea type="data" outline="0" fieldPosition="0">
        <references count="2">
          <reference field="4294967294" count="1" selected="0">
            <x v="0"/>
          </reference>
          <reference field="17" count="1" selected="0">
            <x v="2"/>
          </reference>
        </references>
      </pivotArea>
    </chartFormat>
    <chartFormat chart="8" format="11"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F7B694-A095-4588-94AA-58E45F2BAE5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0:C25" firstHeaderRow="1" firstDataRow="1" firstDataCol="1"/>
  <pivotFields count="22">
    <pivotField showAll="0"/>
    <pivotField showAll="0">
      <items count="3">
        <item x="1"/>
        <item x="0"/>
        <item t="default"/>
      </items>
    </pivotField>
    <pivotField showAll="0"/>
    <pivotField showAll="0">
      <items count="14">
        <item x="7"/>
        <item x="1"/>
        <item x="5"/>
        <item x="8"/>
        <item x="0"/>
        <item h="1" x="12"/>
        <item x="9"/>
        <item x="4"/>
        <item x="3"/>
        <item x="6"/>
        <item x="2"/>
        <item x="10"/>
        <item h="1" x="11"/>
        <item t="default"/>
      </items>
    </pivotField>
    <pivotField showAll="0">
      <items count="172">
        <item x="52"/>
        <item x="113"/>
        <item x="34"/>
        <item x="23"/>
        <item x="15"/>
        <item x="14"/>
        <item x="33"/>
        <item x="21"/>
        <item x="46"/>
        <item x="45"/>
        <item x="9"/>
        <item x="70"/>
        <item x="71"/>
        <item x="25"/>
        <item x="8"/>
        <item x="48"/>
        <item x="50"/>
        <item x="30"/>
        <item x="17"/>
        <item x="26"/>
        <item x="168"/>
        <item x="156"/>
        <item x="153"/>
        <item x="167"/>
        <item x="42"/>
        <item x="20"/>
        <item x="111"/>
        <item x="103"/>
        <item x="118"/>
        <item x="49"/>
        <item x="40"/>
        <item x="131"/>
        <item x="125"/>
        <item x="158"/>
        <item x="112"/>
        <item x="96"/>
        <item x="27"/>
        <item x="39"/>
        <item x="12"/>
        <item x="123"/>
        <item x="91"/>
        <item x="92"/>
        <item x="120"/>
        <item x="93"/>
        <item x="19"/>
        <item x="165"/>
        <item x="114"/>
        <item x="61"/>
        <item x="10"/>
        <item x="98"/>
        <item x="16"/>
        <item x="86"/>
        <item x="101"/>
        <item x="115"/>
        <item x="94"/>
        <item x="160"/>
        <item x="28"/>
        <item x="29"/>
        <item x="144"/>
        <item x="11"/>
        <item x="43"/>
        <item x="85"/>
        <item x="102"/>
        <item x="145"/>
        <item x="77"/>
        <item x="55"/>
        <item x="110"/>
        <item x="1"/>
        <item x="44"/>
        <item x="32"/>
        <item x="5"/>
        <item x="58"/>
        <item x="78"/>
        <item x="117"/>
        <item x="66"/>
        <item x="7"/>
        <item x="151"/>
        <item x="37"/>
        <item x="76"/>
        <item x="38"/>
        <item x="137"/>
        <item x="67"/>
        <item x="105"/>
        <item x="84"/>
        <item x="81"/>
        <item x="51"/>
        <item x="127"/>
        <item x="126"/>
        <item x="88"/>
        <item x="152"/>
        <item x="22"/>
        <item x="116"/>
        <item x="31"/>
        <item x="3"/>
        <item x="169"/>
        <item x="129"/>
        <item x="134"/>
        <item x="140"/>
        <item x="170"/>
        <item x="95"/>
        <item x="83"/>
        <item x="36"/>
        <item x="56"/>
        <item x="162"/>
        <item x="4"/>
        <item x="143"/>
        <item x="142"/>
        <item x="161"/>
        <item x="75"/>
        <item x="159"/>
        <item x="82"/>
        <item x="119"/>
        <item x="63"/>
        <item x="35"/>
        <item x="100"/>
        <item x="18"/>
        <item x="6"/>
        <item x="124"/>
        <item x="65"/>
        <item x="60"/>
        <item x="72"/>
        <item x="141"/>
        <item x="146"/>
        <item x="90"/>
        <item x="133"/>
        <item x="54"/>
        <item x="157"/>
        <item x="135"/>
        <item x="136"/>
        <item x="106"/>
        <item x="24"/>
        <item x="53"/>
        <item x="148"/>
        <item x="104"/>
        <item x="64"/>
        <item x="132"/>
        <item x="155"/>
        <item x="87"/>
        <item x="130"/>
        <item x="79"/>
        <item x="97"/>
        <item x="59"/>
        <item x="166"/>
        <item x="89"/>
        <item x="62"/>
        <item x="107"/>
        <item x="149"/>
        <item x="68"/>
        <item x="69"/>
        <item x="73"/>
        <item x="147"/>
        <item x="13"/>
        <item x="139"/>
        <item x="109"/>
        <item x="74"/>
        <item x="164"/>
        <item x="138"/>
        <item x="122"/>
        <item x="57"/>
        <item x="41"/>
        <item x="121"/>
        <item x="128"/>
        <item x="150"/>
        <item x="99"/>
        <item x="2"/>
        <item x="163"/>
        <item x="108"/>
        <item x="154"/>
        <item x="80"/>
        <item x="47"/>
        <item x="0"/>
        <item t="default"/>
      </items>
    </pivotField>
    <pivotField showAll="0"/>
    <pivotField showAll="0"/>
    <pivotField showAll="0">
      <items count="17">
        <item x="9"/>
        <item x="4"/>
        <item x="0"/>
        <item x="2"/>
        <item x="14"/>
        <item x="5"/>
        <item x="15"/>
        <item x="10"/>
        <item x="11"/>
        <item x="6"/>
        <item x="12"/>
        <item x="1"/>
        <item x="13"/>
        <item x="7"/>
        <item x="8"/>
        <item x="3"/>
        <item t="default"/>
      </items>
    </pivotField>
    <pivotField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dataField="1" showAll="0">
      <items count="230">
        <item x="105"/>
        <item x="179"/>
        <item x="75"/>
        <item x="51"/>
        <item x="80"/>
        <item x="206"/>
        <item x="74"/>
        <item x="94"/>
        <item x="50"/>
        <item x="90"/>
        <item x="46"/>
        <item x="209"/>
        <item x="102"/>
        <item x="55"/>
        <item x="101"/>
        <item x="52"/>
        <item x="129"/>
        <item x="64"/>
        <item x="167"/>
        <item x="189"/>
        <item x="65"/>
        <item x="149"/>
        <item x="223"/>
        <item x="24"/>
        <item x="130"/>
        <item x="3"/>
        <item x="211"/>
        <item x="135"/>
        <item x="70"/>
        <item x="68"/>
        <item x="215"/>
        <item x="97"/>
        <item x="9"/>
        <item x="217"/>
        <item x="134"/>
        <item x="35"/>
        <item x="119"/>
        <item x="166"/>
        <item x="146"/>
        <item x="20"/>
        <item x="156"/>
        <item x="26"/>
        <item x="103"/>
        <item x="19"/>
        <item x="2"/>
        <item x="66"/>
        <item x="178"/>
        <item x="202"/>
        <item x="1"/>
        <item x="48"/>
        <item x="95"/>
        <item x="117"/>
        <item x="203"/>
        <item x="59"/>
        <item x="15"/>
        <item x="160"/>
        <item x="133"/>
        <item x="187"/>
        <item x="168"/>
        <item x="54"/>
        <item x="196"/>
        <item x="173"/>
        <item x="174"/>
        <item x="77"/>
        <item x="115"/>
        <item x="7"/>
        <item x="85"/>
        <item x="175"/>
        <item x="44"/>
        <item x="67"/>
        <item x="142"/>
        <item x="143"/>
        <item x="92"/>
        <item x="193"/>
        <item x="27"/>
        <item x="37"/>
        <item x="41"/>
        <item x="152"/>
        <item x="216"/>
        <item x="183"/>
        <item x="226"/>
        <item x="181"/>
        <item x="116"/>
        <item x="56"/>
        <item x="131"/>
        <item x="100"/>
        <item x="78"/>
        <item x="0"/>
        <item x="4"/>
        <item x="16"/>
        <item x="191"/>
        <item x="87"/>
        <item x="33"/>
        <item x="8"/>
        <item x="208"/>
        <item x="194"/>
        <item x="83"/>
        <item x="210"/>
        <item x="29"/>
        <item x="38"/>
        <item x="62"/>
        <item x="28"/>
        <item x="84"/>
        <item x="104"/>
        <item x="23"/>
        <item x="45"/>
        <item x="14"/>
        <item x="147"/>
        <item x="158"/>
        <item x="40"/>
        <item x="18"/>
        <item x="47"/>
        <item x="57"/>
        <item x="186"/>
        <item x="63"/>
        <item x="86"/>
        <item x="88"/>
        <item x="82"/>
        <item x="138"/>
        <item x="58"/>
        <item x="49"/>
        <item x="125"/>
        <item x="153"/>
        <item x="190"/>
        <item x="25"/>
        <item x="72"/>
        <item x="81"/>
        <item x="96"/>
        <item x="118"/>
        <item x="36"/>
        <item x="121"/>
        <item x="120"/>
        <item x="112"/>
        <item x="137"/>
        <item x="43"/>
        <item x="224"/>
        <item x="76"/>
        <item x="195"/>
        <item x="144"/>
        <item x="127"/>
        <item x="89"/>
        <item x="13"/>
        <item x="30"/>
        <item x="227"/>
        <item x="109"/>
        <item x="126"/>
        <item x="128"/>
        <item x="219"/>
        <item x="164"/>
        <item x="12"/>
        <item x="139"/>
        <item x="155"/>
        <item x="150"/>
        <item x="140"/>
        <item x="17"/>
        <item x="220"/>
        <item x="192"/>
        <item x="39"/>
        <item x="141"/>
        <item x="228"/>
        <item x="151"/>
        <item x="123"/>
        <item x="111"/>
        <item x="188"/>
        <item x="172"/>
        <item x="201"/>
        <item x="99"/>
        <item x="154"/>
        <item x="157"/>
        <item x="218"/>
        <item x="113"/>
        <item x="205"/>
        <item x="199"/>
        <item x="163"/>
        <item x="176"/>
        <item x="214"/>
        <item x="161"/>
        <item x="122"/>
        <item x="159"/>
        <item x="34"/>
        <item x="136"/>
        <item x="169"/>
        <item x="212"/>
        <item x="213"/>
        <item x="11"/>
        <item x="132"/>
        <item x="182"/>
        <item x="207"/>
        <item x="21"/>
        <item x="170"/>
        <item x="42"/>
        <item x="184"/>
        <item x="6"/>
        <item x="5"/>
        <item x="185"/>
        <item x="79"/>
        <item x="200"/>
        <item x="60"/>
        <item x="177"/>
        <item x="171"/>
        <item x="53"/>
        <item x="73"/>
        <item x="148"/>
        <item x="124"/>
        <item x="107"/>
        <item x="197"/>
        <item x="106"/>
        <item x="22"/>
        <item x="162"/>
        <item x="31"/>
        <item x="108"/>
        <item x="32"/>
        <item x="69"/>
        <item x="204"/>
        <item x="71"/>
        <item x="221"/>
        <item x="110"/>
        <item x="114"/>
        <item x="98"/>
        <item x="61"/>
        <item x="180"/>
        <item x="165"/>
        <item x="91"/>
        <item x="225"/>
        <item x="145"/>
        <item x="198"/>
        <item x="93"/>
        <item x="222"/>
        <item x="10"/>
        <item t="default"/>
      </items>
    </pivotField>
    <pivotField showAll="0"/>
    <pivotField showAll="0"/>
    <pivotField showAll="0"/>
    <pivotField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axis="axisRow" showAll="0">
      <items count="5">
        <item x="2"/>
        <item x="1"/>
        <item x="0"/>
        <item x="3"/>
        <item t="default"/>
      </items>
    </pivotField>
    <pivotField showAll="0"/>
    <pivotField showAll="0"/>
    <pivotField showAll="0"/>
    <pivotField numFmtId="14" showAll="0"/>
  </pivotFields>
  <rowFields count="1">
    <field x="17"/>
  </rowFields>
  <rowItems count="5">
    <i>
      <x/>
    </i>
    <i>
      <x v="1"/>
    </i>
    <i>
      <x v="2"/>
    </i>
    <i>
      <x v="3"/>
    </i>
    <i t="grand">
      <x/>
    </i>
  </rowItems>
  <colItems count="1">
    <i/>
  </colItems>
  <dataFields count="1">
    <dataField name="Average of prices" fld="9" subtotal="average" baseField="17" baseItem="0"/>
  </dataFields>
  <chartFormats count="5">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D7F6DB-A96A-462B-A7DE-88C347B202D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C17" firstHeaderRow="1" firstDataRow="1" firstDataCol="1"/>
  <pivotFields count="22">
    <pivotField showAll="0"/>
    <pivotField showAll="0">
      <items count="3">
        <item x="1"/>
        <item x="0"/>
        <item t="default"/>
      </items>
    </pivotField>
    <pivotField showAll="0"/>
    <pivotField axis="axisRow" dataField="1" showAll="0" sortType="descending">
      <items count="14">
        <item x="7"/>
        <item x="1"/>
        <item x="5"/>
        <item x="8"/>
        <item x="0"/>
        <item x="12"/>
        <item h="1" x="9"/>
        <item x="4"/>
        <item x="3"/>
        <item x="6"/>
        <item x="2"/>
        <item x="10"/>
        <item x="11"/>
        <item t="default"/>
      </items>
      <autoSortScope>
        <pivotArea dataOnly="0" outline="0" fieldPosition="0">
          <references count="1">
            <reference field="4294967294" count="1" selected="0">
              <x v="0"/>
            </reference>
          </references>
        </pivotArea>
      </autoSortScope>
    </pivotField>
    <pivotField showAll="0"/>
    <pivotField showAll="0">
      <items count="342">
        <item x="76"/>
        <item x="108"/>
        <item x="332"/>
        <item x="51"/>
        <item x="116"/>
        <item x="58"/>
        <item x="100"/>
        <item x="333"/>
        <item x="180"/>
        <item x="339"/>
        <item x="148"/>
        <item x="205"/>
        <item x="336"/>
        <item x="102"/>
        <item x="28"/>
        <item x="17"/>
        <item x="4"/>
        <item x="34"/>
        <item x="86"/>
        <item x="24"/>
        <item x="295"/>
        <item x="16"/>
        <item x="38"/>
        <item x="285"/>
        <item x="11"/>
        <item x="84"/>
        <item x="26"/>
        <item x="3"/>
        <item x="39"/>
        <item x="18"/>
        <item x="67"/>
        <item x="2"/>
        <item x="201"/>
        <item x="41"/>
        <item x="202"/>
        <item x="241"/>
        <item x="167"/>
        <item x="27"/>
        <item x="230"/>
        <item x="19"/>
        <item x="131"/>
        <item x="85"/>
        <item x="30"/>
        <item x="334"/>
        <item x="8"/>
        <item x="42"/>
        <item x="35"/>
        <item x="36"/>
        <item x="7"/>
        <item x="287"/>
        <item x="23"/>
        <item x="20"/>
        <item x="22"/>
        <item x="338"/>
        <item x="32"/>
        <item x="225"/>
        <item x="189"/>
        <item x="91"/>
        <item x="188"/>
        <item x="268"/>
        <item x="10"/>
        <item x="235"/>
        <item x="40"/>
        <item x="156"/>
        <item x="323"/>
        <item x="13"/>
        <item x="215"/>
        <item x="44"/>
        <item x="310"/>
        <item x="88"/>
        <item x="31"/>
        <item x="37"/>
        <item x="320"/>
        <item x="45"/>
        <item x="293"/>
        <item x="66"/>
        <item x="269"/>
        <item x="21"/>
        <item x="199"/>
        <item x="146"/>
        <item x="6"/>
        <item x="12"/>
        <item x="9"/>
        <item x="25"/>
        <item x="33"/>
        <item x="129"/>
        <item x="29"/>
        <item x="132"/>
        <item x="14"/>
        <item x="145"/>
        <item x="75"/>
        <item x="57"/>
        <item x="15"/>
        <item x="93"/>
        <item x="43"/>
        <item x="213"/>
        <item x="138"/>
        <item x="229"/>
        <item x="147"/>
        <item x="321"/>
        <item x="125"/>
        <item x="97"/>
        <item x="216"/>
        <item x="119"/>
        <item x="52"/>
        <item x="135"/>
        <item x="184"/>
        <item x="337"/>
        <item x="331"/>
        <item x="329"/>
        <item x="89"/>
        <item x="335"/>
        <item x="317"/>
        <item x="276"/>
        <item x="222"/>
        <item x="290"/>
        <item x="5"/>
        <item x="70"/>
        <item x="81"/>
        <item x="316"/>
        <item x="319"/>
        <item x="164"/>
        <item x="217"/>
        <item x="208"/>
        <item x="191"/>
        <item x="274"/>
        <item x="260"/>
        <item x="314"/>
        <item x="198"/>
        <item x="318"/>
        <item x="126"/>
        <item x="256"/>
        <item x="53"/>
        <item x="307"/>
        <item x="301"/>
        <item x="115"/>
        <item x="330"/>
        <item x="204"/>
        <item x="219"/>
        <item x="231"/>
        <item x="211"/>
        <item x="300"/>
        <item x="286"/>
        <item x="83"/>
        <item x="157"/>
        <item x="291"/>
        <item x="262"/>
        <item x="311"/>
        <item x="223"/>
        <item x="101"/>
        <item x="254"/>
        <item x="61"/>
        <item x="59"/>
        <item x="185"/>
        <item x="261"/>
        <item x="227"/>
        <item x="134"/>
        <item x="200"/>
        <item x="264"/>
        <item x="106"/>
        <item x="302"/>
        <item x="71"/>
        <item x="105"/>
        <item x="210"/>
        <item x="220"/>
        <item x="62"/>
        <item x="308"/>
        <item x="77"/>
        <item x="296"/>
        <item x="196"/>
        <item x="172"/>
        <item x="303"/>
        <item x="96"/>
        <item x="340"/>
        <item x="190"/>
        <item x="297"/>
        <item x="313"/>
        <item x="160"/>
        <item x="142"/>
        <item x="186"/>
        <item x="90"/>
        <item x="206"/>
        <item x="120"/>
        <item x="275"/>
        <item x="166"/>
        <item x="326"/>
        <item x="224"/>
        <item x="272"/>
        <item x="176"/>
        <item x="118"/>
        <item x="309"/>
        <item x="112"/>
        <item x="144"/>
        <item x="181"/>
        <item x="152"/>
        <item x="203"/>
        <item x="279"/>
        <item x="246"/>
        <item x="282"/>
        <item x="78"/>
        <item x="259"/>
        <item x="103"/>
        <item x="212"/>
        <item x="244"/>
        <item x="133"/>
        <item x="187"/>
        <item x="183"/>
        <item x="111"/>
        <item x="294"/>
        <item x="328"/>
        <item x="266"/>
        <item x="121"/>
        <item x="175"/>
        <item x="245"/>
        <item x="305"/>
        <item x="271"/>
        <item x="257"/>
        <item x="218"/>
        <item x="292"/>
        <item x="278"/>
        <item x="251"/>
        <item x="255"/>
        <item x="173"/>
        <item x="240"/>
        <item x="209"/>
        <item x="247"/>
        <item x="327"/>
        <item x="150"/>
        <item x="92"/>
        <item x="242"/>
        <item x="298"/>
        <item x="169"/>
        <item x="182"/>
        <item x="248"/>
        <item x="153"/>
        <item x="277"/>
        <item x="99"/>
        <item x="60"/>
        <item x="168"/>
        <item x="68"/>
        <item x="56"/>
        <item x="159"/>
        <item x="193"/>
        <item x="127"/>
        <item x="304"/>
        <item x="109"/>
        <item x="95"/>
        <item x="299"/>
        <item x="137"/>
        <item x="110"/>
        <item x="179"/>
        <item x="107"/>
        <item x="238"/>
        <item x="55"/>
        <item x="80"/>
        <item x="104"/>
        <item x="73"/>
        <item x="114"/>
        <item x="64"/>
        <item x="234"/>
        <item x="50"/>
        <item x="141"/>
        <item x="54"/>
        <item x="178"/>
        <item x="82"/>
        <item x="49"/>
        <item x="124"/>
        <item x="140"/>
        <item x="249"/>
        <item x="325"/>
        <item x="170"/>
        <item x="197"/>
        <item x="94"/>
        <item x="123"/>
        <item x="136"/>
        <item x="207"/>
        <item x="283"/>
        <item x="243"/>
        <item x="258"/>
        <item x="98"/>
        <item x="322"/>
        <item x="87"/>
        <item x="162"/>
        <item x="143"/>
        <item x="113"/>
        <item x="232"/>
        <item x="312"/>
        <item x="236"/>
        <item x="270"/>
        <item x="72"/>
        <item x="194"/>
        <item x="324"/>
        <item x="47"/>
        <item x="63"/>
        <item x="117"/>
        <item x="154"/>
        <item x="74"/>
        <item x="253"/>
        <item x="284"/>
        <item x="65"/>
        <item x="250"/>
        <item x="280"/>
        <item x="233"/>
        <item x="46"/>
        <item x="155"/>
        <item x="151"/>
        <item x="289"/>
        <item x="79"/>
        <item x="288"/>
        <item x="221"/>
        <item x="149"/>
        <item x="252"/>
        <item x="128"/>
        <item x="139"/>
        <item x="69"/>
        <item x="0"/>
        <item x="195"/>
        <item x="48"/>
        <item x="263"/>
        <item x="177"/>
        <item x="165"/>
        <item x="237"/>
        <item x="122"/>
        <item x="273"/>
        <item x="130"/>
        <item x="163"/>
        <item x="281"/>
        <item x="267"/>
        <item x="306"/>
        <item x="226"/>
        <item x="161"/>
        <item x="214"/>
        <item x="228"/>
        <item x="239"/>
        <item x="174"/>
        <item x="158"/>
        <item x="192"/>
        <item x="315"/>
        <item x="265"/>
        <item x="171"/>
        <item x="1"/>
        <item t="default"/>
      </items>
    </pivotField>
    <pivotField showAll="0">
      <items count="372">
        <item x="129"/>
        <item x="359"/>
        <item x="71"/>
        <item x="137"/>
        <item x="78"/>
        <item x="119"/>
        <item x="360"/>
        <item x="202"/>
        <item x="369"/>
        <item x="168"/>
        <item x="61"/>
        <item x="230"/>
        <item x="227"/>
        <item x="364"/>
        <item x="42"/>
        <item x="27"/>
        <item x="121"/>
        <item x="17"/>
        <item x="37"/>
        <item x="16"/>
        <item x="25"/>
        <item x="14"/>
        <item x="43"/>
        <item x="55"/>
        <item x="10"/>
        <item x="103"/>
        <item x="105"/>
        <item x="30"/>
        <item x="9"/>
        <item x="24"/>
        <item x="57"/>
        <item x="59"/>
        <item x="36"/>
        <item x="20"/>
        <item x="31"/>
        <item x="367"/>
        <item x="346"/>
        <item x="344"/>
        <item x="366"/>
        <item x="52"/>
        <item x="23"/>
        <item x="225"/>
        <item x="197"/>
        <item x="252"/>
        <item x="58"/>
        <item x="50"/>
        <item x="304"/>
        <item x="87"/>
        <item x="226"/>
        <item x="5"/>
        <item x="182"/>
        <item x="32"/>
        <item x="49"/>
        <item x="13"/>
        <item x="266"/>
        <item x="187"/>
        <item x="255"/>
        <item x="166"/>
        <item x="152"/>
        <item x="104"/>
        <item x="40"/>
        <item x="361"/>
        <item x="18"/>
        <item x="22"/>
        <item x="363"/>
        <item x="233"/>
        <item x="46"/>
        <item x="11"/>
        <item x="19"/>
        <item x="260"/>
        <item x="33"/>
        <item x="34"/>
        <item x="29"/>
        <item x="12"/>
        <item x="53"/>
        <item x="368"/>
        <item x="195"/>
        <item x="328"/>
        <item x="123"/>
        <item x="64"/>
        <item x="1"/>
        <item x="54"/>
        <item x="39"/>
        <item x="6"/>
        <item x="110"/>
        <item x="210"/>
        <item x="8"/>
        <item x="47"/>
        <item x="122"/>
        <item x="176"/>
        <item x="48"/>
        <item x="352"/>
        <item x="349"/>
        <item x="60"/>
        <item x="278"/>
        <item x="241"/>
        <item x="341"/>
        <item x="26"/>
        <item x="242"/>
        <item x="38"/>
        <item x="3"/>
        <item x="335"/>
        <item x="107"/>
        <item x="41"/>
        <item x="245"/>
        <item x="45"/>
        <item x="65"/>
        <item x="318"/>
        <item x="86"/>
        <item x="4"/>
        <item x="294"/>
        <item x="223"/>
        <item x="44"/>
        <item x="21"/>
        <item x="7"/>
        <item x="211"/>
        <item x="35"/>
        <item x="150"/>
        <item x="63"/>
        <item x="299"/>
        <item x="153"/>
        <item x="28"/>
        <item x="95"/>
        <item x="77"/>
        <item x="62"/>
        <item x="333"/>
        <item x="112"/>
        <item x="239"/>
        <item x="159"/>
        <item x="167"/>
        <item x="347"/>
        <item x="146"/>
        <item x="116"/>
        <item x="243"/>
        <item x="140"/>
        <item x="72"/>
        <item x="156"/>
        <item x="206"/>
        <item x="365"/>
        <item x="358"/>
        <item x="356"/>
        <item x="108"/>
        <item x="362"/>
        <item x="342"/>
        <item x="301"/>
        <item x="248"/>
        <item x="315"/>
        <item x="15"/>
        <item x="90"/>
        <item x="100"/>
        <item x="345"/>
        <item x="184"/>
        <item x="219"/>
        <item x="234"/>
        <item x="213"/>
        <item x="286"/>
        <item x="339"/>
        <item x="222"/>
        <item x="343"/>
        <item x="147"/>
        <item x="309"/>
        <item x="282"/>
        <item x="73"/>
        <item x="331"/>
        <item x="324"/>
        <item x="136"/>
        <item x="357"/>
        <item x="229"/>
        <item x="256"/>
        <item x="237"/>
        <item x="51"/>
        <item x="312"/>
        <item x="102"/>
        <item x="177"/>
        <item x="316"/>
        <item x="288"/>
        <item x="336"/>
        <item x="249"/>
        <item x="120"/>
        <item x="280"/>
        <item x="81"/>
        <item x="79"/>
        <item x="207"/>
        <item x="287"/>
        <item x="253"/>
        <item x="155"/>
        <item x="224"/>
        <item x="290"/>
        <item x="127"/>
        <item x="325"/>
        <item x="91"/>
        <item x="126"/>
        <item x="236"/>
        <item x="246"/>
        <item x="82"/>
        <item x="332"/>
        <item x="96"/>
        <item x="320"/>
        <item x="220"/>
        <item x="192"/>
        <item x="326"/>
        <item x="115"/>
        <item x="370"/>
        <item x="212"/>
        <item x="321"/>
        <item x="338"/>
        <item x="179"/>
        <item x="163"/>
        <item x="208"/>
        <item x="109"/>
        <item x="231"/>
        <item x="141"/>
        <item x="300"/>
        <item x="186"/>
        <item x="353"/>
        <item x="250"/>
        <item x="297"/>
        <item x="198"/>
        <item x="139"/>
        <item x="334"/>
        <item x="133"/>
        <item x="165"/>
        <item x="203"/>
        <item x="172"/>
        <item x="228"/>
        <item x="305"/>
        <item x="271"/>
        <item x="308"/>
        <item x="97"/>
        <item x="285"/>
        <item x="124"/>
        <item x="238"/>
        <item x="269"/>
        <item x="154"/>
        <item x="209"/>
        <item x="205"/>
        <item x="132"/>
        <item x="319"/>
        <item x="355"/>
        <item x="292"/>
        <item x="142"/>
        <item x="196"/>
        <item x="270"/>
        <item x="329"/>
        <item x="296"/>
        <item x="283"/>
        <item x="244"/>
        <item x="317"/>
        <item x="303"/>
        <item x="276"/>
        <item x="281"/>
        <item x="193"/>
        <item x="265"/>
        <item x="235"/>
        <item x="272"/>
        <item x="354"/>
        <item x="170"/>
        <item x="111"/>
        <item x="267"/>
        <item x="322"/>
        <item x="189"/>
        <item x="204"/>
        <item x="273"/>
        <item x="173"/>
        <item x="302"/>
        <item x="118"/>
        <item x="80"/>
        <item x="188"/>
        <item x="88"/>
        <item x="76"/>
        <item x="178"/>
        <item x="215"/>
        <item x="148"/>
        <item x="327"/>
        <item x="130"/>
        <item x="114"/>
        <item x="323"/>
        <item x="158"/>
        <item x="131"/>
        <item x="201"/>
        <item x="128"/>
        <item x="263"/>
        <item x="75"/>
        <item x="99"/>
        <item x="125"/>
        <item x="93"/>
        <item x="135"/>
        <item x="84"/>
        <item x="259"/>
        <item x="70"/>
        <item x="162"/>
        <item x="74"/>
        <item x="200"/>
        <item x="101"/>
        <item x="69"/>
        <item x="145"/>
        <item x="161"/>
        <item x="274"/>
        <item x="351"/>
        <item x="190"/>
        <item x="221"/>
        <item x="113"/>
        <item x="144"/>
        <item x="157"/>
        <item x="232"/>
        <item x="310"/>
        <item x="268"/>
        <item x="284"/>
        <item x="117"/>
        <item x="348"/>
        <item x="106"/>
        <item x="181"/>
        <item x="164"/>
        <item x="134"/>
        <item x="257"/>
        <item x="337"/>
        <item x="261"/>
        <item x="295"/>
        <item x="92"/>
        <item x="216"/>
        <item x="350"/>
        <item x="67"/>
        <item x="83"/>
        <item x="138"/>
        <item x="174"/>
        <item x="94"/>
        <item x="279"/>
        <item x="311"/>
        <item x="85"/>
        <item x="275"/>
        <item x="306"/>
        <item x="258"/>
        <item x="66"/>
        <item x="175"/>
        <item x="171"/>
        <item x="314"/>
        <item x="98"/>
        <item x="313"/>
        <item x="247"/>
        <item x="169"/>
        <item x="277"/>
        <item x="149"/>
        <item x="160"/>
        <item x="89"/>
        <item x="2"/>
        <item x="217"/>
        <item x="68"/>
        <item x="289"/>
        <item x="199"/>
        <item x="185"/>
        <item x="262"/>
        <item x="143"/>
        <item x="298"/>
        <item x="151"/>
        <item x="183"/>
        <item x="307"/>
        <item x="293"/>
        <item x="330"/>
        <item x="251"/>
        <item x="218"/>
        <item x="180"/>
        <item x="240"/>
        <item x="254"/>
        <item x="264"/>
        <item x="194"/>
        <item x="214"/>
        <item x="340"/>
        <item x="56"/>
        <item x="291"/>
        <item x="191"/>
        <item x="0"/>
        <item t="default"/>
      </items>
    </pivotField>
    <pivotField showAll="0">
      <items count="17">
        <item x="9"/>
        <item x="4"/>
        <item x="0"/>
        <item x="2"/>
        <item x="14"/>
        <item x="5"/>
        <item x="15"/>
        <item x="10"/>
        <item x="11"/>
        <item x="6"/>
        <item x="12"/>
        <item x="1"/>
        <item x="13"/>
        <item x="7"/>
        <item x="8"/>
        <item x="3"/>
        <item t="default"/>
      </items>
    </pivotField>
    <pivotField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showAll="0"/>
    <pivotField showAll="0"/>
    <pivotField showAll="0"/>
    <pivotField showAll="0"/>
    <pivotField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showAll="0">
      <items count="5">
        <item x="2"/>
        <item x="1"/>
        <item x="0"/>
        <item x="3"/>
        <item t="default"/>
      </items>
    </pivotField>
    <pivotField showAll="0"/>
    <pivotField showAll="0"/>
    <pivotField showAll="0"/>
    <pivotField numFmtId="14" showAll="0"/>
  </pivotFields>
  <rowFields count="1">
    <field x="3"/>
  </rowFields>
  <rowItems count="13">
    <i>
      <x v="4"/>
    </i>
    <i>
      <x v="10"/>
    </i>
    <i>
      <x v="1"/>
    </i>
    <i>
      <x v="9"/>
    </i>
    <i>
      <x v="7"/>
    </i>
    <i>
      <x v="3"/>
    </i>
    <i>
      <x/>
    </i>
    <i>
      <x v="2"/>
    </i>
    <i>
      <x v="11"/>
    </i>
    <i>
      <x v="8"/>
    </i>
    <i>
      <x v="12"/>
    </i>
    <i>
      <x v="5"/>
    </i>
    <i t="grand">
      <x/>
    </i>
  </rowItems>
  <colItems count="1">
    <i/>
  </colItems>
  <dataFields count="1">
    <dataField name="Count of property_type" fld="3" subtotal="count" showDataAs="percentOfTotal" baseField="3" baseItem="10" numFmtId="10"/>
  </dataFields>
  <chartFormats count="2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4"/>
          </reference>
        </references>
      </pivotArea>
    </chartFormat>
    <chartFormat chart="1" format="2">
      <pivotArea type="data" outline="0" fieldPosition="0">
        <references count="2">
          <reference field="4294967294" count="1" selected="0">
            <x v="0"/>
          </reference>
          <reference field="3" count="1" selected="0">
            <x v="1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9"/>
          </reference>
        </references>
      </pivotArea>
    </chartFormat>
    <chartFormat chart="1" format="5">
      <pivotArea type="data" outline="0" fieldPosition="0">
        <references count="2">
          <reference field="4294967294" count="1" selected="0">
            <x v="0"/>
          </reference>
          <reference field="3" count="1" selected="0">
            <x v="7"/>
          </reference>
        </references>
      </pivotArea>
    </chartFormat>
    <chartFormat chart="1" format="6">
      <pivotArea type="data" outline="0" fieldPosition="0">
        <references count="2">
          <reference field="4294967294" count="1" selected="0">
            <x v="0"/>
          </reference>
          <reference field="3" count="1" selected="0">
            <x v="3"/>
          </reference>
        </references>
      </pivotArea>
    </chartFormat>
    <chartFormat chart="1" format="7">
      <pivotArea type="data" outline="0" fieldPosition="0">
        <references count="2">
          <reference field="4294967294" count="1" selected="0">
            <x v="0"/>
          </reference>
          <reference field="3" count="1" selected="0">
            <x v="0"/>
          </reference>
        </references>
      </pivotArea>
    </chartFormat>
    <chartFormat chart="1" format="8">
      <pivotArea type="data" outline="0" fieldPosition="0">
        <references count="2">
          <reference field="4294967294" count="1" selected="0">
            <x v="0"/>
          </reference>
          <reference field="3" count="1" selected="0">
            <x v="2"/>
          </reference>
        </references>
      </pivotArea>
    </chartFormat>
    <chartFormat chart="1" format="9">
      <pivotArea type="data" outline="0" fieldPosition="0">
        <references count="2">
          <reference field="4294967294" count="1" selected="0">
            <x v="0"/>
          </reference>
          <reference field="3" count="1" selected="0">
            <x v="11"/>
          </reference>
        </references>
      </pivotArea>
    </chartFormat>
    <chartFormat chart="1" format="10">
      <pivotArea type="data" outline="0" fieldPosition="0">
        <references count="2">
          <reference field="4294967294" count="1" selected="0">
            <x v="0"/>
          </reference>
          <reference field="3" count="1" selected="0">
            <x v="8"/>
          </reference>
        </references>
      </pivotArea>
    </chartFormat>
    <chartFormat chart="1" format="11">
      <pivotArea type="data" outline="0" fieldPosition="0">
        <references count="2">
          <reference field="4294967294" count="1" selected="0">
            <x v="0"/>
          </reference>
          <reference field="3" count="1" selected="0">
            <x v="12"/>
          </reference>
        </references>
      </pivotArea>
    </chartFormat>
    <chartFormat chart="1" format="12">
      <pivotArea type="data" outline="0" fieldPosition="0">
        <references count="2">
          <reference field="4294967294" count="1" selected="0">
            <x v="0"/>
          </reference>
          <reference field="3" count="1" selected="0">
            <x v="5"/>
          </reference>
        </references>
      </pivotArea>
    </chartFormat>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3" count="1" selected="0">
            <x v="4"/>
          </reference>
        </references>
      </pivotArea>
    </chartFormat>
    <chartFormat chart="5" format="28">
      <pivotArea type="data" outline="0" fieldPosition="0">
        <references count="2">
          <reference field="4294967294" count="1" selected="0">
            <x v="0"/>
          </reference>
          <reference field="3" count="1" selected="0">
            <x v="10"/>
          </reference>
        </references>
      </pivotArea>
    </chartFormat>
    <chartFormat chart="5" format="29">
      <pivotArea type="data" outline="0" fieldPosition="0">
        <references count="2">
          <reference field="4294967294" count="1" selected="0">
            <x v="0"/>
          </reference>
          <reference field="3" count="1" selected="0">
            <x v="1"/>
          </reference>
        </references>
      </pivotArea>
    </chartFormat>
    <chartFormat chart="5" format="30">
      <pivotArea type="data" outline="0" fieldPosition="0">
        <references count="2">
          <reference field="4294967294" count="1" selected="0">
            <x v="0"/>
          </reference>
          <reference field="3" count="1" selected="0">
            <x v="9"/>
          </reference>
        </references>
      </pivotArea>
    </chartFormat>
    <chartFormat chart="5" format="31">
      <pivotArea type="data" outline="0" fieldPosition="0">
        <references count="2">
          <reference field="4294967294" count="1" selected="0">
            <x v="0"/>
          </reference>
          <reference field="3" count="1" selected="0">
            <x v="7"/>
          </reference>
        </references>
      </pivotArea>
    </chartFormat>
    <chartFormat chart="5" format="32">
      <pivotArea type="data" outline="0" fieldPosition="0">
        <references count="2">
          <reference field="4294967294" count="1" selected="0">
            <x v="0"/>
          </reference>
          <reference field="3" count="1" selected="0">
            <x v="3"/>
          </reference>
        </references>
      </pivotArea>
    </chartFormat>
    <chartFormat chart="5" format="33">
      <pivotArea type="data" outline="0" fieldPosition="0">
        <references count="2">
          <reference field="4294967294" count="1" selected="0">
            <x v="0"/>
          </reference>
          <reference field="3" count="1" selected="0">
            <x v="0"/>
          </reference>
        </references>
      </pivotArea>
    </chartFormat>
    <chartFormat chart="5" format="34">
      <pivotArea type="data" outline="0" fieldPosition="0">
        <references count="2">
          <reference field="4294967294" count="1" selected="0">
            <x v="0"/>
          </reference>
          <reference field="3" count="1" selected="0">
            <x v="2"/>
          </reference>
        </references>
      </pivotArea>
    </chartFormat>
    <chartFormat chart="5" format="35">
      <pivotArea type="data" outline="0" fieldPosition="0">
        <references count="2">
          <reference field="4294967294" count="1" selected="0">
            <x v="0"/>
          </reference>
          <reference field="3" count="1" selected="0">
            <x v="11"/>
          </reference>
        </references>
      </pivotArea>
    </chartFormat>
    <chartFormat chart="5" format="36">
      <pivotArea type="data" outline="0" fieldPosition="0">
        <references count="2">
          <reference field="4294967294" count="1" selected="0">
            <x v="0"/>
          </reference>
          <reference field="3" count="1" selected="0">
            <x v="8"/>
          </reference>
        </references>
      </pivotArea>
    </chartFormat>
    <chartFormat chart="5" format="37">
      <pivotArea type="data" outline="0" fieldPosition="0">
        <references count="2">
          <reference field="4294967294" count="1" selected="0">
            <x v="0"/>
          </reference>
          <reference field="3" count="1" selected="0">
            <x v="12"/>
          </reference>
        </references>
      </pivotArea>
    </chartFormat>
    <chartFormat chart="5" format="38">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38A158-D745-4CFE-99B9-91A1CEB18CFB}"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D17" firstHeaderRow="0" firstDataRow="1" firstDataCol="1"/>
  <pivotFields count="22">
    <pivotField showAll="0"/>
    <pivotField showAll="0">
      <items count="3">
        <item x="1"/>
        <item x="0"/>
        <item t="default"/>
      </items>
    </pivotField>
    <pivotField showAll="0"/>
    <pivotField axis="axisRow" showAll="0" sortType="descending">
      <items count="14">
        <item x="7"/>
        <item x="1"/>
        <item x="5"/>
        <item x="8"/>
        <item x="0"/>
        <item x="12"/>
        <item h="1" x="9"/>
        <item x="4"/>
        <item x="3"/>
        <item x="6"/>
        <item x="2"/>
        <item x="10"/>
        <item x="11"/>
        <item t="default"/>
      </items>
      <autoSortScope>
        <pivotArea dataOnly="0" outline="0" fieldPosition="0">
          <references count="1">
            <reference field="4294967294" count="1" selected="0">
              <x v="0"/>
            </reference>
          </references>
        </pivotArea>
      </autoSortScope>
    </pivotField>
    <pivotField dataField="1" showAll="0">
      <items count="172">
        <item x="52"/>
        <item x="113"/>
        <item x="34"/>
        <item x="23"/>
        <item x="15"/>
        <item x="14"/>
        <item x="33"/>
        <item x="21"/>
        <item x="46"/>
        <item x="45"/>
        <item x="9"/>
        <item x="70"/>
        <item x="71"/>
        <item x="25"/>
        <item x="8"/>
        <item x="48"/>
        <item x="50"/>
        <item x="30"/>
        <item x="17"/>
        <item x="26"/>
        <item x="168"/>
        <item x="156"/>
        <item x="153"/>
        <item x="167"/>
        <item x="42"/>
        <item x="20"/>
        <item x="111"/>
        <item x="103"/>
        <item x="118"/>
        <item x="49"/>
        <item x="40"/>
        <item x="131"/>
        <item x="125"/>
        <item x="158"/>
        <item x="112"/>
        <item x="96"/>
        <item x="27"/>
        <item x="39"/>
        <item x="12"/>
        <item x="123"/>
        <item x="91"/>
        <item x="92"/>
        <item x="120"/>
        <item x="93"/>
        <item x="19"/>
        <item x="165"/>
        <item x="114"/>
        <item x="61"/>
        <item x="10"/>
        <item x="98"/>
        <item x="16"/>
        <item x="86"/>
        <item x="101"/>
        <item x="115"/>
        <item x="94"/>
        <item x="160"/>
        <item x="28"/>
        <item x="29"/>
        <item x="144"/>
        <item x="11"/>
        <item x="43"/>
        <item x="85"/>
        <item x="102"/>
        <item x="145"/>
        <item x="77"/>
        <item x="55"/>
        <item x="110"/>
        <item x="1"/>
        <item x="44"/>
        <item x="32"/>
        <item x="5"/>
        <item x="58"/>
        <item x="78"/>
        <item x="117"/>
        <item x="66"/>
        <item x="7"/>
        <item x="151"/>
        <item x="37"/>
        <item x="76"/>
        <item x="38"/>
        <item x="137"/>
        <item x="67"/>
        <item x="105"/>
        <item x="84"/>
        <item x="81"/>
        <item x="51"/>
        <item x="127"/>
        <item x="126"/>
        <item x="88"/>
        <item x="152"/>
        <item x="22"/>
        <item x="116"/>
        <item x="31"/>
        <item x="3"/>
        <item x="169"/>
        <item x="129"/>
        <item x="134"/>
        <item x="140"/>
        <item x="170"/>
        <item x="95"/>
        <item x="83"/>
        <item x="36"/>
        <item x="56"/>
        <item x="162"/>
        <item x="4"/>
        <item x="143"/>
        <item x="142"/>
        <item x="161"/>
        <item x="75"/>
        <item x="159"/>
        <item x="82"/>
        <item x="119"/>
        <item x="63"/>
        <item x="35"/>
        <item x="100"/>
        <item x="18"/>
        <item x="6"/>
        <item x="124"/>
        <item x="65"/>
        <item x="60"/>
        <item x="72"/>
        <item x="141"/>
        <item x="146"/>
        <item x="90"/>
        <item x="133"/>
        <item x="54"/>
        <item x="157"/>
        <item x="135"/>
        <item x="136"/>
        <item x="106"/>
        <item x="24"/>
        <item x="53"/>
        <item x="148"/>
        <item x="104"/>
        <item x="64"/>
        <item x="132"/>
        <item x="155"/>
        <item x="87"/>
        <item x="130"/>
        <item x="79"/>
        <item x="97"/>
        <item x="59"/>
        <item x="166"/>
        <item x="89"/>
        <item x="62"/>
        <item x="107"/>
        <item x="149"/>
        <item x="68"/>
        <item x="69"/>
        <item x="73"/>
        <item x="147"/>
        <item x="13"/>
        <item x="139"/>
        <item x="109"/>
        <item x="74"/>
        <item x="164"/>
        <item x="138"/>
        <item x="122"/>
        <item x="57"/>
        <item x="41"/>
        <item x="121"/>
        <item x="128"/>
        <item x="150"/>
        <item x="99"/>
        <item x="2"/>
        <item x="163"/>
        <item x="108"/>
        <item x="154"/>
        <item x="80"/>
        <item x="47"/>
        <item x="0"/>
        <item t="default"/>
      </items>
    </pivotField>
    <pivotField dataField="1" showAll="0">
      <items count="342">
        <item x="76"/>
        <item x="108"/>
        <item x="332"/>
        <item x="51"/>
        <item x="116"/>
        <item x="58"/>
        <item x="100"/>
        <item x="333"/>
        <item x="180"/>
        <item x="339"/>
        <item x="148"/>
        <item x="205"/>
        <item x="336"/>
        <item x="102"/>
        <item x="28"/>
        <item x="17"/>
        <item x="4"/>
        <item x="34"/>
        <item x="86"/>
        <item x="24"/>
        <item x="295"/>
        <item x="16"/>
        <item x="38"/>
        <item x="285"/>
        <item x="11"/>
        <item x="84"/>
        <item x="26"/>
        <item x="3"/>
        <item x="39"/>
        <item x="18"/>
        <item x="67"/>
        <item x="2"/>
        <item x="201"/>
        <item x="41"/>
        <item x="202"/>
        <item x="241"/>
        <item x="167"/>
        <item x="27"/>
        <item x="230"/>
        <item x="19"/>
        <item x="131"/>
        <item x="85"/>
        <item x="30"/>
        <item x="334"/>
        <item x="8"/>
        <item x="42"/>
        <item x="35"/>
        <item x="36"/>
        <item x="7"/>
        <item x="287"/>
        <item x="23"/>
        <item x="20"/>
        <item x="22"/>
        <item x="338"/>
        <item x="32"/>
        <item x="225"/>
        <item x="189"/>
        <item x="91"/>
        <item x="188"/>
        <item x="268"/>
        <item x="10"/>
        <item x="235"/>
        <item x="40"/>
        <item x="156"/>
        <item x="323"/>
        <item x="13"/>
        <item x="215"/>
        <item x="44"/>
        <item x="310"/>
        <item x="88"/>
        <item x="31"/>
        <item x="37"/>
        <item x="320"/>
        <item x="45"/>
        <item x="293"/>
        <item x="66"/>
        <item x="269"/>
        <item x="21"/>
        <item x="199"/>
        <item x="146"/>
        <item x="6"/>
        <item x="12"/>
        <item x="9"/>
        <item x="25"/>
        <item x="33"/>
        <item x="129"/>
        <item x="29"/>
        <item x="132"/>
        <item x="14"/>
        <item x="145"/>
        <item x="75"/>
        <item x="57"/>
        <item x="15"/>
        <item x="93"/>
        <item x="43"/>
        <item x="213"/>
        <item x="138"/>
        <item x="229"/>
        <item x="147"/>
        <item x="321"/>
        <item x="125"/>
        <item x="97"/>
        <item x="216"/>
        <item x="119"/>
        <item x="52"/>
        <item x="135"/>
        <item x="184"/>
        <item x="337"/>
        <item x="331"/>
        <item x="329"/>
        <item x="89"/>
        <item x="335"/>
        <item x="317"/>
        <item x="276"/>
        <item x="222"/>
        <item x="290"/>
        <item x="5"/>
        <item x="70"/>
        <item x="81"/>
        <item x="316"/>
        <item x="319"/>
        <item x="164"/>
        <item x="217"/>
        <item x="208"/>
        <item x="191"/>
        <item x="274"/>
        <item x="260"/>
        <item x="314"/>
        <item x="198"/>
        <item x="318"/>
        <item x="126"/>
        <item x="256"/>
        <item x="53"/>
        <item x="307"/>
        <item x="301"/>
        <item x="115"/>
        <item x="330"/>
        <item x="204"/>
        <item x="219"/>
        <item x="231"/>
        <item x="211"/>
        <item x="300"/>
        <item x="286"/>
        <item x="83"/>
        <item x="157"/>
        <item x="291"/>
        <item x="262"/>
        <item x="311"/>
        <item x="223"/>
        <item x="101"/>
        <item x="254"/>
        <item x="61"/>
        <item x="59"/>
        <item x="185"/>
        <item x="261"/>
        <item x="227"/>
        <item x="134"/>
        <item x="200"/>
        <item x="264"/>
        <item x="106"/>
        <item x="302"/>
        <item x="71"/>
        <item x="105"/>
        <item x="210"/>
        <item x="220"/>
        <item x="62"/>
        <item x="308"/>
        <item x="77"/>
        <item x="296"/>
        <item x="196"/>
        <item x="172"/>
        <item x="303"/>
        <item x="96"/>
        <item x="340"/>
        <item x="190"/>
        <item x="297"/>
        <item x="313"/>
        <item x="160"/>
        <item x="142"/>
        <item x="186"/>
        <item x="90"/>
        <item x="206"/>
        <item x="120"/>
        <item x="275"/>
        <item x="166"/>
        <item x="326"/>
        <item x="224"/>
        <item x="272"/>
        <item x="176"/>
        <item x="118"/>
        <item x="309"/>
        <item x="112"/>
        <item x="144"/>
        <item x="181"/>
        <item x="152"/>
        <item x="203"/>
        <item x="279"/>
        <item x="246"/>
        <item x="282"/>
        <item x="78"/>
        <item x="259"/>
        <item x="103"/>
        <item x="212"/>
        <item x="244"/>
        <item x="133"/>
        <item x="187"/>
        <item x="183"/>
        <item x="111"/>
        <item x="294"/>
        <item x="328"/>
        <item x="266"/>
        <item x="121"/>
        <item x="175"/>
        <item x="245"/>
        <item x="305"/>
        <item x="271"/>
        <item x="257"/>
        <item x="218"/>
        <item x="292"/>
        <item x="278"/>
        <item x="251"/>
        <item x="255"/>
        <item x="173"/>
        <item x="240"/>
        <item x="209"/>
        <item x="247"/>
        <item x="327"/>
        <item x="150"/>
        <item x="92"/>
        <item x="242"/>
        <item x="298"/>
        <item x="169"/>
        <item x="182"/>
        <item x="248"/>
        <item x="153"/>
        <item x="277"/>
        <item x="99"/>
        <item x="60"/>
        <item x="168"/>
        <item x="68"/>
        <item x="56"/>
        <item x="159"/>
        <item x="193"/>
        <item x="127"/>
        <item x="304"/>
        <item x="109"/>
        <item x="95"/>
        <item x="299"/>
        <item x="137"/>
        <item x="110"/>
        <item x="179"/>
        <item x="107"/>
        <item x="238"/>
        <item x="55"/>
        <item x="80"/>
        <item x="104"/>
        <item x="73"/>
        <item x="114"/>
        <item x="64"/>
        <item x="234"/>
        <item x="50"/>
        <item x="141"/>
        <item x="54"/>
        <item x="178"/>
        <item x="82"/>
        <item x="49"/>
        <item x="124"/>
        <item x="140"/>
        <item x="249"/>
        <item x="325"/>
        <item x="170"/>
        <item x="197"/>
        <item x="94"/>
        <item x="123"/>
        <item x="136"/>
        <item x="207"/>
        <item x="283"/>
        <item x="243"/>
        <item x="258"/>
        <item x="98"/>
        <item x="322"/>
        <item x="87"/>
        <item x="162"/>
        <item x="143"/>
        <item x="113"/>
        <item x="232"/>
        <item x="312"/>
        <item x="236"/>
        <item x="270"/>
        <item x="72"/>
        <item x="194"/>
        <item x="324"/>
        <item x="47"/>
        <item x="63"/>
        <item x="117"/>
        <item x="154"/>
        <item x="74"/>
        <item x="253"/>
        <item x="284"/>
        <item x="65"/>
        <item x="250"/>
        <item x="280"/>
        <item x="233"/>
        <item x="46"/>
        <item x="155"/>
        <item x="151"/>
        <item x="289"/>
        <item x="79"/>
        <item x="288"/>
        <item x="221"/>
        <item x="149"/>
        <item x="252"/>
        <item x="128"/>
        <item x="139"/>
        <item x="69"/>
        <item x="0"/>
        <item x="195"/>
        <item x="48"/>
        <item x="263"/>
        <item x="177"/>
        <item x="165"/>
        <item x="237"/>
        <item x="122"/>
        <item x="273"/>
        <item x="130"/>
        <item x="163"/>
        <item x="281"/>
        <item x="267"/>
        <item x="306"/>
        <item x="226"/>
        <item x="161"/>
        <item x="214"/>
        <item x="228"/>
        <item x="239"/>
        <item x="174"/>
        <item x="158"/>
        <item x="192"/>
        <item x="315"/>
        <item x="265"/>
        <item x="171"/>
        <item x="1"/>
        <item t="default"/>
      </items>
    </pivotField>
    <pivotField showAll="0">
      <items count="372">
        <item x="129"/>
        <item x="359"/>
        <item x="71"/>
        <item x="137"/>
        <item x="78"/>
        <item x="119"/>
        <item x="360"/>
        <item x="202"/>
        <item x="369"/>
        <item x="168"/>
        <item x="61"/>
        <item x="230"/>
        <item x="227"/>
        <item x="364"/>
        <item x="42"/>
        <item x="27"/>
        <item x="121"/>
        <item x="17"/>
        <item x="37"/>
        <item x="16"/>
        <item x="25"/>
        <item x="14"/>
        <item x="43"/>
        <item x="55"/>
        <item x="10"/>
        <item x="103"/>
        <item x="105"/>
        <item x="30"/>
        <item x="9"/>
        <item x="24"/>
        <item x="57"/>
        <item x="59"/>
        <item x="36"/>
        <item x="20"/>
        <item x="31"/>
        <item x="367"/>
        <item x="346"/>
        <item x="344"/>
        <item x="366"/>
        <item x="52"/>
        <item x="23"/>
        <item x="225"/>
        <item x="197"/>
        <item x="252"/>
        <item x="58"/>
        <item x="50"/>
        <item x="304"/>
        <item x="87"/>
        <item x="226"/>
        <item x="5"/>
        <item x="182"/>
        <item x="32"/>
        <item x="49"/>
        <item x="13"/>
        <item x="266"/>
        <item x="187"/>
        <item x="255"/>
        <item x="166"/>
        <item x="152"/>
        <item x="104"/>
        <item x="40"/>
        <item x="361"/>
        <item x="18"/>
        <item x="22"/>
        <item x="363"/>
        <item x="233"/>
        <item x="46"/>
        <item x="11"/>
        <item x="19"/>
        <item x="260"/>
        <item x="33"/>
        <item x="34"/>
        <item x="29"/>
        <item x="12"/>
        <item x="53"/>
        <item x="368"/>
        <item x="195"/>
        <item x="328"/>
        <item x="123"/>
        <item x="64"/>
        <item x="1"/>
        <item x="54"/>
        <item x="39"/>
        <item x="6"/>
        <item x="110"/>
        <item x="210"/>
        <item x="8"/>
        <item x="47"/>
        <item x="122"/>
        <item x="176"/>
        <item x="48"/>
        <item x="352"/>
        <item x="349"/>
        <item x="60"/>
        <item x="278"/>
        <item x="241"/>
        <item x="341"/>
        <item x="26"/>
        <item x="242"/>
        <item x="38"/>
        <item x="3"/>
        <item x="335"/>
        <item x="107"/>
        <item x="41"/>
        <item x="245"/>
        <item x="45"/>
        <item x="65"/>
        <item x="318"/>
        <item x="86"/>
        <item x="4"/>
        <item x="294"/>
        <item x="223"/>
        <item x="44"/>
        <item x="21"/>
        <item x="7"/>
        <item x="211"/>
        <item x="35"/>
        <item x="150"/>
        <item x="63"/>
        <item x="299"/>
        <item x="153"/>
        <item x="28"/>
        <item x="95"/>
        <item x="77"/>
        <item x="62"/>
        <item x="333"/>
        <item x="112"/>
        <item x="239"/>
        <item x="159"/>
        <item x="167"/>
        <item x="347"/>
        <item x="146"/>
        <item x="116"/>
        <item x="243"/>
        <item x="140"/>
        <item x="72"/>
        <item x="156"/>
        <item x="206"/>
        <item x="365"/>
        <item x="358"/>
        <item x="356"/>
        <item x="108"/>
        <item x="362"/>
        <item x="342"/>
        <item x="301"/>
        <item x="248"/>
        <item x="315"/>
        <item x="15"/>
        <item x="90"/>
        <item x="100"/>
        <item x="345"/>
        <item x="184"/>
        <item x="219"/>
        <item x="234"/>
        <item x="213"/>
        <item x="286"/>
        <item x="339"/>
        <item x="222"/>
        <item x="343"/>
        <item x="147"/>
        <item x="309"/>
        <item x="282"/>
        <item x="73"/>
        <item x="331"/>
        <item x="324"/>
        <item x="136"/>
        <item x="357"/>
        <item x="229"/>
        <item x="256"/>
        <item x="237"/>
        <item x="51"/>
        <item x="312"/>
        <item x="102"/>
        <item x="177"/>
        <item x="316"/>
        <item x="288"/>
        <item x="336"/>
        <item x="249"/>
        <item x="120"/>
        <item x="280"/>
        <item x="81"/>
        <item x="79"/>
        <item x="207"/>
        <item x="287"/>
        <item x="253"/>
        <item x="155"/>
        <item x="224"/>
        <item x="290"/>
        <item x="127"/>
        <item x="325"/>
        <item x="91"/>
        <item x="126"/>
        <item x="236"/>
        <item x="246"/>
        <item x="82"/>
        <item x="332"/>
        <item x="96"/>
        <item x="320"/>
        <item x="220"/>
        <item x="192"/>
        <item x="326"/>
        <item x="115"/>
        <item x="370"/>
        <item x="212"/>
        <item x="321"/>
        <item x="338"/>
        <item x="179"/>
        <item x="163"/>
        <item x="208"/>
        <item x="109"/>
        <item x="231"/>
        <item x="141"/>
        <item x="300"/>
        <item x="186"/>
        <item x="353"/>
        <item x="250"/>
        <item x="297"/>
        <item x="198"/>
        <item x="139"/>
        <item x="334"/>
        <item x="133"/>
        <item x="165"/>
        <item x="203"/>
        <item x="172"/>
        <item x="228"/>
        <item x="305"/>
        <item x="271"/>
        <item x="308"/>
        <item x="97"/>
        <item x="285"/>
        <item x="124"/>
        <item x="238"/>
        <item x="269"/>
        <item x="154"/>
        <item x="209"/>
        <item x="205"/>
        <item x="132"/>
        <item x="319"/>
        <item x="355"/>
        <item x="292"/>
        <item x="142"/>
        <item x="196"/>
        <item x="270"/>
        <item x="329"/>
        <item x="296"/>
        <item x="283"/>
        <item x="244"/>
        <item x="317"/>
        <item x="303"/>
        <item x="276"/>
        <item x="281"/>
        <item x="193"/>
        <item x="265"/>
        <item x="235"/>
        <item x="272"/>
        <item x="354"/>
        <item x="170"/>
        <item x="111"/>
        <item x="267"/>
        <item x="322"/>
        <item x="189"/>
        <item x="204"/>
        <item x="273"/>
        <item x="173"/>
        <item x="302"/>
        <item x="118"/>
        <item x="80"/>
        <item x="188"/>
        <item x="88"/>
        <item x="76"/>
        <item x="178"/>
        <item x="215"/>
        <item x="148"/>
        <item x="327"/>
        <item x="130"/>
        <item x="114"/>
        <item x="323"/>
        <item x="158"/>
        <item x="131"/>
        <item x="201"/>
        <item x="128"/>
        <item x="263"/>
        <item x="75"/>
        <item x="99"/>
        <item x="125"/>
        <item x="93"/>
        <item x="135"/>
        <item x="84"/>
        <item x="259"/>
        <item x="70"/>
        <item x="162"/>
        <item x="74"/>
        <item x="200"/>
        <item x="101"/>
        <item x="69"/>
        <item x="145"/>
        <item x="161"/>
        <item x="274"/>
        <item x="351"/>
        <item x="190"/>
        <item x="221"/>
        <item x="113"/>
        <item x="144"/>
        <item x="157"/>
        <item x="232"/>
        <item x="310"/>
        <item x="268"/>
        <item x="284"/>
        <item x="117"/>
        <item x="348"/>
        <item x="106"/>
        <item x="181"/>
        <item x="164"/>
        <item x="134"/>
        <item x="257"/>
        <item x="337"/>
        <item x="261"/>
        <item x="295"/>
        <item x="92"/>
        <item x="216"/>
        <item x="350"/>
        <item x="67"/>
        <item x="83"/>
        <item x="138"/>
        <item x="174"/>
        <item x="94"/>
        <item x="279"/>
        <item x="311"/>
        <item x="85"/>
        <item x="275"/>
        <item x="306"/>
        <item x="258"/>
        <item x="66"/>
        <item x="175"/>
        <item x="171"/>
        <item x="314"/>
        <item x="98"/>
        <item x="313"/>
        <item x="247"/>
        <item x="169"/>
        <item x="277"/>
        <item x="149"/>
        <item x="160"/>
        <item x="89"/>
        <item x="2"/>
        <item x="217"/>
        <item x="68"/>
        <item x="289"/>
        <item x="199"/>
        <item x="185"/>
        <item x="262"/>
        <item x="143"/>
        <item x="298"/>
        <item x="151"/>
        <item x="183"/>
        <item x="307"/>
        <item x="293"/>
        <item x="330"/>
        <item x="251"/>
        <item x="218"/>
        <item x="180"/>
        <item x="240"/>
        <item x="254"/>
        <item x="264"/>
        <item x="194"/>
        <item x="214"/>
        <item x="340"/>
        <item x="56"/>
        <item x="291"/>
        <item x="191"/>
        <item x="0"/>
        <item t="default"/>
      </items>
    </pivotField>
    <pivotField showAll="0">
      <items count="17">
        <item x="9"/>
        <item x="4"/>
        <item x="0"/>
        <item x="2"/>
        <item x="14"/>
        <item x="5"/>
        <item x="15"/>
        <item x="10"/>
        <item x="11"/>
        <item x="6"/>
        <item x="12"/>
        <item x="1"/>
        <item x="13"/>
        <item x="7"/>
        <item x="8"/>
        <item x="3"/>
        <item t="default"/>
      </items>
    </pivotField>
    <pivotField showAll="0">
      <items count="85">
        <item x="35"/>
        <item x="69"/>
        <item x="16"/>
        <item x="66"/>
        <item x="71"/>
        <item x="27"/>
        <item x="15"/>
        <item x="39"/>
        <item x="70"/>
        <item x="67"/>
        <item x="29"/>
        <item x="82"/>
        <item x="14"/>
        <item x="4"/>
        <item x="41"/>
        <item x="45"/>
        <item x="17"/>
        <item x="43"/>
        <item x="18"/>
        <item x="81"/>
        <item x="19"/>
        <item x="36"/>
        <item x="60"/>
        <item x="20"/>
        <item x="10"/>
        <item x="48"/>
        <item x="79"/>
        <item x="52"/>
        <item x="42"/>
        <item x="24"/>
        <item x="40"/>
        <item x="49"/>
        <item x="12"/>
        <item x="38"/>
        <item x="63"/>
        <item x="2"/>
        <item x="80"/>
        <item x="50"/>
        <item x="68"/>
        <item x="73"/>
        <item x="5"/>
        <item x="58"/>
        <item x="53"/>
        <item x="75"/>
        <item x="61"/>
        <item x="11"/>
        <item x="56"/>
        <item x="22"/>
        <item x="78"/>
        <item x="83"/>
        <item x="72"/>
        <item x="1"/>
        <item x="6"/>
        <item x="33"/>
        <item x="32"/>
        <item x="25"/>
        <item x="34"/>
        <item x="44"/>
        <item x="0"/>
        <item x="31"/>
        <item x="74"/>
        <item x="7"/>
        <item x="21"/>
        <item x="54"/>
        <item x="76"/>
        <item x="3"/>
        <item x="37"/>
        <item x="26"/>
        <item x="9"/>
        <item x="8"/>
        <item x="28"/>
        <item x="47"/>
        <item x="57"/>
        <item x="30"/>
        <item x="46"/>
        <item x="77"/>
        <item x="59"/>
        <item x="13"/>
        <item x="23"/>
        <item x="64"/>
        <item x="65"/>
        <item x="62"/>
        <item x="55"/>
        <item x="51"/>
        <item t="default"/>
      </items>
    </pivotField>
    <pivotField showAll="0"/>
    <pivotField showAll="0"/>
    <pivotField showAll="0"/>
    <pivotField showAll="0"/>
    <pivotField showAll="0">
      <items count="57">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t="default"/>
      </items>
    </pivotField>
    <pivotField showAll="0"/>
    <pivotField showAll="0"/>
    <pivotField showAll="0"/>
    <pivotField showAll="0">
      <items count="5">
        <item x="2"/>
        <item x="1"/>
        <item x="0"/>
        <item x="3"/>
        <item t="default"/>
      </items>
    </pivotField>
    <pivotField showAll="0"/>
    <pivotField showAll="0"/>
    <pivotField showAll="0"/>
    <pivotField numFmtId="14" showAll="0"/>
  </pivotFields>
  <rowFields count="1">
    <field x="3"/>
  </rowFields>
  <rowItems count="13">
    <i>
      <x v="2"/>
    </i>
    <i>
      <x v="4"/>
    </i>
    <i>
      <x v="7"/>
    </i>
    <i>
      <x v="12"/>
    </i>
    <i>
      <x v="3"/>
    </i>
    <i>
      <x v="9"/>
    </i>
    <i>
      <x v="11"/>
    </i>
    <i>
      <x v="10"/>
    </i>
    <i>
      <x v="1"/>
    </i>
    <i>
      <x/>
    </i>
    <i>
      <x v="5"/>
    </i>
    <i>
      <x v="8"/>
    </i>
    <i t="grand">
      <x/>
    </i>
  </rowItems>
  <colFields count="1">
    <field x="-2"/>
  </colFields>
  <colItems count="2">
    <i>
      <x/>
    </i>
    <i i="1">
      <x v="1"/>
    </i>
  </colItems>
  <dataFields count="2">
    <dataField name="Average of land_size_mBI" fld="5" subtotal="average" baseField="3" baseItem="0"/>
    <dataField name="Average of building_size_mВІ" fld="4" subtotal="average" baseField="3" baseItem="0"/>
  </dataFields>
  <chartFormats count="2">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D911E2-5CC2-4A52-983F-026B237AD21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E17" firstHeaderRow="0" firstDataRow="1" firstDataCol="1"/>
  <pivotFields count="22">
    <pivotField showAll="0"/>
    <pivotField showAll="0"/>
    <pivotField showAll="0"/>
    <pivotField axis="axisRow" showAll="0" sortType="ascending">
      <items count="15">
        <item x="7"/>
        <item x="1"/>
        <item x="5"/>
        <item x="8"/>
        <item x="0"/>
        <item x="12"/>
        <item x="9"/>
        <item h="1" x="4"/>
        <item x="3"/>
        <item x="6"/>
        <item x="2"/>
        <item x="10"/>
        <item x="11"/>
        <item h="1"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8">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x="56"/>
        <item t="default"/>
      </items>
    </pivotField>
    <pivotField showAll="0"/>
    <pivotField showAll="0"/>
    <pivotField showAll="0"/>
    <pivotField showAll="0"/>
    <pivotField dataField="1" showAll="0"/>
    <pivotField dataField="1" showAll="0"/>
    <pivotField dataField="1" showAll="0"/>
    <pivotField showAll="0"/>
  </pivotFields>
  <rowFields count="1">
    <field x="3"/>
  </rowFields>
  <rowItems count="13">
    <i>
      <x v="8"/>
    </i>
    <i>
      <x v="1"/>
    </i>
    <i>
      <x v="10"/>
    </i>
    <i>
      <x v="9"/>
    </i>
    <i>
      <x v="2"/>
    </i>
    <i>
      <x v="3"/>
    </i>
    <i>
      <x v="11"/>
    </i>
    <i>
      <x v="6"/>
    </i>
    <i>
      <x v="4"/>
    </i>
    <i>
      <x v="5"/>
    </i>
    <i>
      <x/>
    </i>
    <i>
      <x v="12"/>
    </i>
    <i t="grand">
      <x/>
    </i>
  </rowItems>
  <colFields count="1">
    <field x="-2"/>
  </colFields>
  <colItems count="3">
    <i>
      <x/>
    </i>
    <i i="1">
      <x v="1"/>
    </i>
    <i i="2">
      <x v="2"/>
    </i>
  </colItems>
  <dataFields count="3">
    <dataField name="Average of parking_count" fld="20" subtotal="average" baseField="0" baseItem="1"/>
    <dataField name="Average of bathroom_count" fld="19" subtotal="average" baseField="0" baseItem="1"/>
    <dataField name="Average of bedroom_count" fld="18" subtotal="average" baseField="0" baseItem="1"/>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2F9C90F-2063-4A14-BBD9-0544C7132E6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1:E34" firstHeaderRow="0" firstDataRow="1" firstDataCol="1"/>
  <pivotFields count="22">
    <pivotField showAll="0"/>
    <pivotField showAll="0"/>
    <pivotField showAll="0"/>
    <pivotField axis="axisRow" showAll="0">
      <items count="15">
        <item x="7"/>
        <item x="1"/>
        <item x="5"/>
        <item x="8"/>
        <item x="0"/>
        <item x="12"/>
        <item x="9"/>
        <item h="1" x="4"/>
        <item x="3"/>
        <item x="6"/>
        <item x="2"/>
        <item x="10"/>
        <item x="11"/>
        <item h="1" x="13"/>
        <item t="default"/>
      </items>
    </pivotField>
    <pivotField showAll="0"/>
    <pivotField showAll="0"/>
    <pivotField showAll="0"/>
    <pivotField showAll="0"/>
    <pivotField showAll="0"/>
    <pivotField showAll="0"/>
    <pivotField showAll="0"/>
    <pivotField showAll="0"/>
    <pivotField showAll="0"/>
    <pivotField showAll="0">
      <items count="58">
        <item x="42"/>
        <item x="28"/>
        <item x="16"/>
        <item x="36"/>
        <item x="47"/>
        <item x="14"/>
        <item x="50"/>
        <item x="34"/>
        <item x="48"/>
        <item x="18"/>
        <item x="23"/>
        <item x="52"/>
        <item x="0"/>
        <item x="10"/>
        <item x="4"/>
        <item x="12"/>
        <item x="32"/>
        <item x="45"/>
        <item x="30"/>
        <item x="20"/>
        <item x="6"/>
        <item x="40"/>
        <item x="11"/>
        <item x="19"/>
        <item x="43"/>
        <item x="17"/>
        <item x="51"/>
        <item x="39"/>
        <item x="1"/>
        <item x="41"/>
        <item x="44"/>
        <item x="3"/>
        <item x="35"/>
        <item x="55"/>
        <item x="24"/>
        <item x="38"/>
        <item x="49"/>
        <item x="21"/>
        <item x="13"/>
        <item x="53"/>
        <item x="7"/>
        <item x="22"/>
        <item x="8"/>
        <item x="27"/>
        <item x="54"/>
        <item x="2"/>
        <item x="46"/>
        <item x="5"/>
        <item x="33"/>
        <item x="29"/>
        <item x="31"/>
        <item x="15"/>
        <item x="9"/>
        <item x="25"/>
        <item x="37"/>
        <item x="26"/>
        <item x="56"/>
        <item t="default"/>
      </items>
    </pivotField>
    <pivotField showAll="0"/>
    <pivotField showAll="0"/>
    <pivotField showAll="0"/>
    <pivotField showAll="0">
      <items count="6">
        <item x="2"/>
        <item x="1"/>
        <item x="0"/>
        <item x="3"/>
        <item x="4"/>
        <item t="default"/>
      </items>
    </pivotField>
    <pivotField dataField="1" showAll="0"/>
    <pivotField dataField="1" showAll="0"/>
    <pivotField dataField="1" showAll="0"/>
    <pivotField showAll="0"/>
  </pivotFields>
  <rowFields count="1">
    <field x="3"/>
  </rowFields>
  <rowItems count="13">
    <i>
      <x/>
    </i>
    <i>
      <x v="1"/>
    </i>
    <i>
      <x v="2"/>
    </i>
    <i>
      <x v="3"/>
    </i>
    <i>
      <x v="4"/>
    </i>
    <i>
      <x v="5"/>
    </i>
    <i>
      <x v="6"/>
    </i>
    <i>
      <x v="8"/>
    </i>
    <i>
      <x v="9"/>
    </i>
    <i>
      <x v="10"/>
    </i>
    <i>
      <x v="11"/>
    </i>
    <i>
      <x v="12"/>
    </i>
    <i t="grand">
      <x/>
    </i>
  </rowItems>
  <colFields count="1">
    <field x="-2"/>
  </colFields>
  <colItems count="3">
    <i>
      <x/>
    </i>
    <i i="1">
      <x v="1"/>
    </i>
    <i i="2">
      <x v="2"/>
    </i>
  </colItems>
  <dataFields count="3">
    <dataField name="Max of parking_count" fld="20" subtotal="max" baseField="3" baseItem="4"/>
    <dataField name="Max of bathroom_count" fld="19" subtotal="max" baseField="3" baseItem="4"/>
    <dataField name="Max of bedroom_count" fld="18" subtotal="max" baseField="3" baseItem="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alEstateAU_1000_Samples" connectionId="1" xr16:uid="{184C8040-C02D-4386-881F-0AC84C30AE6F}"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perty_type" xr10:uid="{268D4C3E-2FA4-43C2-A4D6-463DEAFF2413}" sourceName="property_type">
  <pivotTables>
    <pivotTable tabId="22" name="PivotTable50"/>
    <pivotTable tabId="22" name="PivotTable1"/>
    <pivotTable tabId="23" name="PivotTable3"/>
    <pivotTable tabId="22" name="PivotTable4"/>
    <pivotTable tabId="23" name="PivotTable5"/>
  </pivotTables>
  <data>
    <tabular pivotCacheId="1440727579">
      <items count="13">
        <i x="7" s="1"/>
        <i x="1" s="1"/>
        <i x="5" s="1"/>
        <i x="8" s="1"/>
        <i x="0" s="1"/>
        <i x="12" s="1"/>
        <i x="9" s="1"/>
        <i x="4" s="1"/>
        <i x="3" s="1"/>
        <i x="6" s="1"/>
        <i x="2"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depth2" xr10:uid="{67EA1765-1BE1-44E2-9ADF-8FC079786938}" sourceName="product_depth2">
  <pivotTables>
    <pivotTable tabId="13" name="PivotTable7"/>
    <pivotTable tabId="22" name="PivotTable50"/>
    <pivotTable tabId="13" name="PivotTable1"/>
    <pivotTable tabId="18" name="PivotTable5"/>
    <pivotTable tabId="20" name="PivotTable20"/>
    <pivotTable tabId="22" name="PivotTable1"/>
    <pivotTable tabId="23" name="PivotTable3"/>
    <pivotTable tabId="22" name="PivotTable4"/>
    <pivotTable tabId="23" name="PivotTable5"/>
    <pivotTable tabId="12" name="PivotTable5"/>
  </pivotTables>
  <data>
    <tabular pivotCacheId="1440727579">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ress_city1" xr10:uid="{7B8F9D72-9427-4EF1-BF0B-37A37109FA4C}" sourceName="address_city">
  <pivotTables>
    <pivotTable tabId="20" name="PivotTable20"/>
    <pivotTable tabId="23" name="PivotTable5"/>
    <pivotTable tabId="22" name="PivotTable1"/>
    <pivotTable tabId="22" name="PivotTable4"/>
    <pivotTable tabId="22" name="PivotTable50"/>
    <pivotTable tabId="23" name="PivotTable3"/>
    <pivotTable tabId="13" name="PivotTable1"/>
    <pivotTable tabId="13" name="PivotTable7"/>
    <pivotTable tabId="18" name="PivotTable5"/>
    <pivotTable tabId="12" name="PivotTable5"/>
  </pivotTables>
  <data>
    <tabular pivotCacheId="1440727579">
      <items count="56">
        <i x="42" s="1"/>
        <i x="28" s="1"/>
        <i x="16" s="1"/>
        <i x="36" s="1"/>
        <i x="47" s="1"/>
        <i x="14" s="1"/>
        <i x="50" s="1"/>
        <i x="34" s="1"/>
        <i x="48" s="1"/>
        <i x="18" s="1"/>
        <i x="23" s="1"/>
        <i x="52" s="1"/>
        <i x="0" s="1"/>
        <i x="10" s="1"/>
        <i x="4" s="1"/>
        <i x="12" s="1"/>
        <i x="32" s="1"/>
        <i x="45" s="1"/>
        <i x="30" s="1"/>
        <i x="20" s="1"/>
        <i x="6" s="1"/>
        <i x="40" s="1"/>
        <i x="11" s="1"/>
        <i x="19" s="1"/>
        <i x="43" s="1"/>
        <i x="17" s="1"/>
        <i x="51" s="1"/>
        <i x="39" s="1"/>
        <i x="1" s="1"/>
        <i x="41" s="1"/>
        <i x="44" s="1"/>
        <i x="3" s="1"/>
        <i x="35" s="1"/>
        <i x="55" s="1"/>
        <i x="24" s="1"/>
        <i x="38" s="1"/>
        <i x="49" s="1"/>
        <i x="21" s="1"/>
        <i x="13" s="1"/>
        <i x="53" s="1"/>
        <i x="7" s="1"/>
        <i x="22" s="1"/>
        <i x="8" s="1"/>
        <i x="27" s="1"/>
        <i x="54" s="1"/>
        <i x="2" s="1"/>
        <i x="46" s="1"/>
        <i x="5" s="1"/>
        <i x="33" s="1"/>
        <i x="29" s="1"/>
        <i x="31" s="1"/>
        <i x="15" s="1"/>
        <i x="9" s="1"/>
        <i x="25" s="1"/>
        <i x="37" s="1"/>
        <i x="26"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ing_agency" xr10:uid="{9ADFF4DA-E0A8-4361-92CB-E7E4C924281A}" sourceName="listing_agency">
  <pivotTables>
    <pivotTable tabId="22" name="PivotTable50"/>
    <pivotTable tabId="22" name="PivotTable1"/>
    <pivotTable tabId="23" name="PivotTable3"/>
    <pivotTable tabId="13" name="PivotTable1"/>
    <pivotTable tabId="13" name="PivotTable7"/>
    <pivotTable tabId="18" name="PivotTable5"/>
    <pivotTable tabId="20" name="PivotTable20"/>
    <pivotTable tabId="22" name="PivotTable4"/>
    <pivotTable tabId="23" name="PivotTable5"/>
    <pivotTable tabId="12" name="PivotTable5"/>
  </pivotTables>
  <data>
    <tabular pivotCacheId="1440727579">
      <items count="84">
        <i x="35" s="1"/>
        <i x="69" s="1"/>
        <i x="16" s="1"/>
        <i x="66" s="1"/>
        <i x="71" s="1"/>
        <i x="27" s="1"/>
        <i x="15" s="1"/>
        <i x="39" s="1"/>
        <i x="70" s="1"/>
        <i x="67" s="1"/>
        <i x="29" s="1"/>
        <i x="82" s="1"/>
        <i x="14" s="1"/>
        <i x="4" s="1"/>
        <i x="41" s="1"/>
        <i x="45" s="1"/>
        <i x="17" s="1"/>
        <i x="43" s="1"/>
        <i x="18" s="1"/>
        <i x="81" s="1"/>
        <i x="19" s="1"/>
        <i x="36" s="1"/>
        <i x="60" s="1"/>
        <i x="20" s="1"/>
        <i x="10" s="1"/>
        <i x="48" s="1"/>
        <i x="79" s="1"/>
        <i x="52" s="1"/>
        <i x="42" s="1"/>
        <i x="24" s="1"/>
        <i x="40" s="1"/>
        <i x="49" s="1"/>
        <i x="12" s="1"/>
        <i x="38" s="1"/>
        <i x="63" s="1"/>
        <i x="2" s="1"/>
        <i x="80" s="1"/>
        <i x="50" s="1"/>
        <i x="68" s="1"/>
        <i x="73" s="1"/>
        <i x="5" s="1"/>
        <i x="58" s="1"/>
        <i x="53" s="1"/>
        <i x="75" s="1"/>
        <i x="61" s="1"/>
        <i x="11" s="1"/>
        <i x="56" s="1"/>
        <i x="22" s="1"/>
        <i x="78" s="1"/>
        <i x="83" s="1"/>
        <i x="72" s="1"/>
        <i x="1" s="1"/>
        <i x="6" s="1"/>
        <i x="33" s="1"/>
        <i x="32" s="1"/>
        <i x="25" s="1"/>
        <i x="34" s="1"/>
        <i x="44" s="1"/>
        <i x="0" s="1"/>
        <i x="31" s="1"/>
        <i x="74" s="1"/>
        <i x="7" s="1"/>
        <i x="21" s="1"/>
        <i x="54" s="1"/>
        <i x="76" s="1"/>
        <i x="3" s="1"/>
        <i x="37" s="1"/>
        <i x="26" s="1"/>
        <i x="9" s="1"/>
        <i x="8" s="1"/>
        <i x="28" s="1"/>
        <i x="47" s="1"/>
        <i x="57" s="1"/>
        <i x="30" s="1"/>
        <i x="46" s="1"/>
        <i x="77" s="1"/>
        <i x="59" s="1"/>
        <i x="13" s="1"/>
        <i x="23" s="1"/>
        <i x="64" s="1"/>
        <i x="65" s="1"/>
        <i x="62" s="1"/>
        <i x="55" s="1"/>
        <i x="5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depth2" xr10:uid="{EEDA262D-B771-4CF0-9353-6858910D0AC9}" cache="Slicer_product_depth2" caption="Product depth" columnCount="2" rowHeight="241300"/>
  <slicer name="address_city 1" xr10:uid="{0CAFAE80-3ED9-457F-9930-22D4CD3B1F3F}" cache="Slicer_address_city1" caption="City" rowHeight="241300"/>
  <slicer name="listing_agency" xr10:uid="{8F24D431-0BAA-425F-90DC-2055D0B55213}" cache="Slicer_listing_agency" caption="Listing agenc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perty_type" xr10:uid="{12A878D9-0090-4E48-96D9-EA62BCEF7BAE}" cache="Slicer_property_type" caption="property_type" startItem="5" rowHeight="241300"/>
  <slicer name="listing_agency 1" xr10:uid="{32E4885E-2E07-4B92-9A2E-A02DB33BCDE2}" cache="Slicer_listing_agency" caption="listing_agenc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D73E12-A574-453F-AE3A-301BA76C6C0F}" name="Table1" displayName="Table1" ref="A5:AM1005" totalsRowShown="0">
  <autoFilter ref="A5:AM1005" xr:uid="{16D73E12-A574-453F-AE3A-301BA76C6C0F}"/>
  <tableColumns count="39">
    <tableColumn id="1" xr3:uid="{1B6B70D3-0CD6-42BE-8221-00BA06E5AD77}" name="TID"/>
    <tableColumn id="2" xr3:uid="{CBE40416-6123-4222-8DC5-211B322D8805}" name="breadcrumb_ORIGINAL"/>
    <tableColumn id="27" xr3:uid="{172B792D-BBEB-44E3-9891-C98D640C113D}" name="breadcrumb_formula" dataDxfId="29">
      <calculatedColumnFormula>IF(Table1[[#This Row],[breadcrumb_ORIGINAL]]="Buy&gt;NT&gt;DARWIN CITY", SUBSTITUTE(Table1[[#This Row],[breadcrumb_ORIGINAL]], Table1[[#This Row],[breadcrumb_ORIGINAL]], "DARWIN CITY"), SUBSTITUTE(Table1[[#This Row],[breadcrumb_ORIGINAL]], Table1[[#This Row],[breadcrumb_ORIGINAL]], "DARWIN"))</calculatedColumnFormula>
    </tableColumn>
    <tableColumn id="28" xr3:uid="{C0C93F97-473A-4D07-A9DD-2CDC8B0E6CA7}" name="breadcrumb_linked" dataCellStyle="Hyperlink"/>
    <tableColumn id="3" xr3:uid="{0E6B8CAF-E303-4CFD-9971-4DE29370820E}" name="category_name_ORIGINAL"/>
    <tableColumn id="29" xr3:uid="{75E43AEC-DDA2-4EC0-8E48-DF97A18E82DE}" name="category_name_linked" dataCellStyle="Hyperlink"/>
    <tableColumn id="4" xr3:uid="{904DC145-B410-4492-BA24-AE2E8E3E5784}" name="property_type"/>
    <tableColumn id="5" xr3:uid="{23265896-0681-4DB2-B9CA-ACFA49A358D2}" name="building_size_ORIGINAL"/>
    <tableColumn id="31" xr3:uid="{5364F671-CBF0-47D1-827C-A1D723C2B411}" name="building_size_mВІ_formula" dataDxfId="28">
      <calculatedColumnFormula>IF(Table1[[#This Row],[building_size_ORIGINAL]]="","",LEFT(Table1[[#This Row],[building_size_ORIGINAL]], LEN(Table1[[#This Row],[building_size_ORIGINAL]])-LEN(RIGHT(Table1[[#This Row],[building_size_ORIGINAL]], 3))))</calculatedColumnFormula>
    </tableColumn>
    <tableColumn id="32" xr3:uid="{CFAFACC9-11C9-4B88-9D87-0C4E75201AB0}" name="building_size_mВІ_cleaned" dataDxfId="27"/>
    <tableColumn id="6" xr3:uid="{9E022D17-8C64-4291-A9A7-9B0030233C64}" name="land_size"/>
    <tableColumn id="34" xr3:uid="{37A9DF02-8B3C-458F-BB43-AADA48135F98}" name="land_size_mBI_cleaned" dataDxfId="26"/>
    <tableColumn id="7" xr3:uid="{C743FD3A-9ED9-43B0-BEB7-4FDC2285E35D}" name="preferred_size"/>
    <tableColumn id="36" xr3:uid="{919D1232-2757-4496-8989-F1D5934B53E5}" name="preferred_size_mBI_cleaned" dataDxfId="25"/>
    <tableColumn id="30" xr3:uid="{7FE8C1D9-89CC-4FF3-9336-1DCA589E5CA7}" name="checking if preffered size coinsides with building or land size" dataDxfId="24">
      <calculatedColumnFormula>IF(Table1[[#This Row],[building_size_mВІ_cleaned]]&lt;&gt;Table1[[#This Row],[preferred_size_mBI_cleaned]], IF(Table1[[#This Row],[land_size_mBI_cleaned]]&lt;&gt;Table1[[#This Row],[preferred_size_mBI_cleaned]], 0, 1), 1)</calculatedColumnFormula>
    </tableColumn>
    <tableColumn id="8" xr3:uid="{CA1ACB96-76DD-4CED-9176-F0B3D1225971}" name="open_date"/>
    <tableColumn id="12" xr3:uid="{987BD7BE-DB4C-4E38-9286-822313F7F1A5}" name="open_date_formula" dataDxfId="23">
      <calculatedColumnFormula>IF(LEN(Table1[[#This Row],[open_date]])&gt;0, IF(ISNUMBER(SEARCH("Added", Table1[[#This Row],[open_date]])), SUBSTITUTE(Table1[[#This Row],[open_date]], "Added ", ""), Table1[[#This Row],[open_date]]), NA())</calculatedColumnFormula>
    </tableColumn>
    <tableColumn id="13" xr3:uid="{43207106-3A12-4C26-84FF-8F1D7AB6D849}" name="open_date_cleaned"/>
    <tableColumn id="9" xr3:uid="{9F16BD6C-6D2F-4CDD-ABC2-832F04DF70A5}" name="listing_agency"/>
    <tableColumn id="10" xr3:uid="{E067F729-0B94-4BF7-8F14-C4C66010030E}" name="price_ORIGINAL"/>
    <tableColumn id="33" xr3:uid="{28DD61F4-ED5C-4841-A6D4-83482B5FBF61}" name="cleaned_prices(refere to &quot;Pr_cleaning&quot; sheet)" dataDxfId="22"/>
    <tableColumn id="35" xr3:uid="{9037091C-C5E1-4472-B933-79FECC97B868}" name="price_comments" dataDxfId="21"/>
    <tableColumn id="11" xr3:uid="{AA0C26AD-560B-42BB-B576-8408F863575A}" name="location_number"/>
    <tableColumn id="14" xr3:uid="{0744E14D-90AB-4C0B-82F1-C56E230513BF}" name="address_DELETE"/>
    <tableColumn id="15" xr3:uid="{913F17FB-378A-408B-ADE4-340089E58906}" name="address_1"/>
    <tableColumn id="16" xr3:uid="{6730486B-49AA-43D4-99AA-3A5A2DC3B51F}" name="city"/>
    <tableColumn id="17" xr3:uid="{DDCBE463-CDD6-4F6F-ABF4-89B01D3F0935}" name="state"/>
    <tableColumn id="18" xr3:uid="{5F79AAD9-3985-4FC4-B608-71A8981C9E6B}" name="zip_code"/>
    <tableColumn id="37" xr3:uid="{5461EBA6-C943-402B-A0E3-297DCC6609A5}" name="zip_code2" dataDxfId="20">
      <calculatedColumnFormula>"0"&amp;Table1[[#This Row],[zip_code]]</calculatedColumnFormula>
    </tableColumn>
    <tableColumn id="19" xr3:uid="{2715DA49-8F85-4F09-AF50-5FBC76403503}" name="phone" dataDxfId="19"/>
    <tableColumn id="20" xr3:uid="{D8CB4833-102E-4867-B921-B893D29C2429}" name="latitude_DELETE"/>
    <tableColumn id="21" xr3:uid="{B74331A4-F5BE-4DD8-B55A-B4DBAFCC0E94}" name="longitude_DELETE"/>
    <tableColumn id="22" xr3:uid="{54757802-EDBE-42FE-B419-65CBB1420B0F}" name="product_depth_DELETE"/>
    <tableColumn id="38" xr3:uid="{3A64D061-EA7B-42C3-B69C-D39E5E5C17AD}" name="product_depth2" dataDxfId="18">
      <calculatedColumnFormula>PROPER(Table1[[#This Row],[product_depth_DELETE]])</calculatedColumnFormula>
    </tableColumn>
    <tableColumn id="23" xr3:uid="{0BA270F9-F186-4BAC-9632-EC8042BE2B59}" name="bedroom_count"/>
    <tableColumn id="24" xr3:uid="{7EF5FFCB-F3EF-43F2-94E4-DD99AEE36268}" name="bathroom_count"/>
    <tableColumn id="25" xr3:uid="{7B86D638-D12C-4E70-AB48-4706A031923A}" name="parking_count"/>
    <tableColumn id="26" xr3:uid="{EF200E07-7FB5-4066-A48F-290A1848DFE2}" name="RunDate_DELETE" dataDxfId="17"/>
    <tableColumn id="39" xr3:uid="{043C5636-23B7-49B7-BE59-FD5F74D57E6C}" name="run_date"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4A58CE6-12A1-4510-B34D-8042040A1BA9}" name="Table16" displayName="Table16" ref="A5:V1005" totalsRowShown="0">
  <autoFilter ref="A5:V1005" xr:uid="{096C7FCE-2520-4533-BC64-AC1478B67527}"/>
  <tableColumns count="22">
    <tableColumn id="1" xr3:uid="{92510F63-DCE0-4018-97DB-5D6F5DDFD25B}" name="TID"/>
    <tableColumn id="28" xr3:uid="{84571D39-9051-45CA-B61C-DEF14C0A8CC7}" name="breadcrumb" dataCellStyle="Hyperlink"/>
    <tableColumn id="29" xr3:uid="{98009BD4-0280-4C53-86E4-3751AB7D2EBC}" name="category_name" dataCellStyle="Hyperlink"/>
    <tableColumn id="4" xr3:uid="{43003544-B94D-43AF-B262-AC0ED8809D63}" name="property_type"/>
    <tableColumn id="32" xr3:uid="{A1C7E442-CF85-446E-8099-B0C93E24B2FD}" name="building_size_mВІ" dataDxfId="15"/>
    <tableColumn id="34" xr3:uid="{3A69008D-A871-41AE-884B-9B6832484733}" name="land_size_mBI" dataDxfId="14"/>
    <tableColumn id="36" xr3:uid="{19429C2F-94CF-4F22-B2E5-DDAB2295E41B}" name="preferred_size_mBI" dataDxfId="13"/>
    <tableColumn id="13" xr3:uid="{6EE67336-FAFE-4743-B1CF-3F8CD006303B}" name="open_time"/>
    <tableColumn id="9" xr3:uid="{68110068-DBB3-4FFC-9F07-B5D8461C4969}" name="listing_agency"/>
    <tableColumn id="33" xr3:uid="{D9D2CA95-DE31-49AF-B3A1-C4A3EA8286C7}" name="prices" dataDxfId="12"/>
    <tableColumn id="35" xr3:uid="{6848FD99-495B-4519-BA0E-7EAC7C51DC75}" name="price_comments" dataDxfId="11"/>
    <tableColumn id="11" xr3:uid="{60E50428-BF95-40AA-9536-73B5DD3EDAE0}" name="location_number"/>
    <tableColumn id="15" xr3:uid="{FFE8C7EF-F1F4-4F31-A1C9-E582640FD3CA}" name="address_street"/>
    <tableColumn id="16" xr3:uid="{65B4F450-E310-4B40-9E5B-F72660CD38CE}" name="address_city"/>
    <tableColumn id="17" xr3:uid="{FD992EDE-02D4-4D15-A4BC-E31E126ED003}" name="address_state"/>
    <tableColumn id="37" xr3:uid="{CB004D5C-E95D-4B25-AA9F-29C61CD2F0D7}" name="zip_code" dataDxfId="10"/>
    <tableColumn id="19" xr3:uid="{BBBA80EC-21C2-401A-B40C-489A7257A08E}" name="phone_number" dataDxfId="9"/>
    <tableColumn id="38" xr3:uid="{898E8967-AA47-4AF9-B7A9-B81CEFF4D9A1}" name="product_depth" dataDxfId="8"/>
    <tableColumn id="23" xr3:uid="{25CBCBF5-AD0F-4975-96E8-6D209E870784}" name="bedroom_count"/>
    <tableColumn id="24" xr3:uid="{AFAC4A9F-BE77-498C-BC9A-0EBE5817165E}" name="bathroom_count"/>
    <tableColumn id="25" xr3:uid="{141E32D1-62E6-4BF7-8A2C-D40648744880}" name="parking_count"/>
    <tableColumn id="39" xr3:uid="{F6E6C237-A887-497A-8BE3-3B914E86B2D0}" name="run_date"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DCA747-EAC7-4569-AA46-4A4D981B8386}" name="Table3" displayName="Table3" ref="A7:B9" totalsRowShown="0" headerRowDxfId="6" headerRowBorderDxfId="5" tableBorderDxfId="4" totalsRowBorderDxfId="3">
  <autoFilter ref="A7:B9" xr:uid="{3CDCA747-EAC7-4569-AA46-4A4D981B8386}"/>
  <tableColumns count="2">
    <tableColumn id="1" xr3:uid="{13AD1083-D69B-4107-B7A6-CF4F55789159}" name="Index" dataDxfId="2"/>
    <tableColumn id="2" xr3:uid="{8FE57CFB-9F44-44DE-AE6B-2B077504FE6A}" name="Breadcrumb" data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378CB8-7209-4A3B-8557-51330B8C6F88}" name="Table4" displayName="Table4" ref="D7:E9" totalsRowShown="0">
  <autoFilter ref="D7:E9" xr:uid="{35378CB8-7209-4A3B-8557-51330B8C6F88}"/>
  <tableColumns count="2">
    <tableColumn id="1" xr3:uid="{D535BE0D-C537-49F2-BAF2-547CBD128781}" name="Index" dataCellStyle="Hyperlink"/>
    <tableColumn id="2" xr3:uid="{D31E077D-27E8-4A11-96D9-716CF5F80047}" name="category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xml"/><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ED59B-40E0-4602-A46D-7C383C51E6FA}">
  <dimension ref="A1"/>
  <sheetViews>
    <sheetView tabSelected="1" workbookViewId="0">
      <selection activeCell="O8" sqref="O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3C49F-1EC7-47E8-9B68-E4822A68AA31}">
  <sheetPr>
    <tabColor rgb="FFFF0000"/>
  </sheetPr>
  <dimension ref="A1:AA1005"/>
  <sheetViews>
    <sheetView topLeftCell="C1" zoomScale="90" zoomScaleNormal="90" workbookViewId="0">
      <selection activeCell="D7" sqref="D7"/>
    </sheetView>
  </sheetViews>
  <sheetFormatPr defaultRowHeight="15" x14ac:dyDescent="0.25"/>
  <cols>
    <col min="1" max="1" width="6" bestFit="1" customWidth="1"/>
    <col min="2" max="2" width="17.85546875" customWidth="1"/>
    <col min="3" max="3" width="22.85546875" customWidth="1"/>
    <col min="4" max="4" width="56.28515625" customWidth="1"/>
    <col min="5" max="5" width="22" bestFit="1" customWidth="1"/>
    <col min="6" max="6" width="12.7109375" bestFit="1" customWidth="1"/>
    <col min="7" max="7" width="11.5703125" bestFit="1" customWidth="1"/>
    <col min="8" max="8" width="14.140625" bestFit="1" customWidth="1"/>
    <col min="9" max="9" width="18.5703125" bestFit="1" customWidth="1"/>
    <col min="10" max="10" width="39.7109375" customWidth="1"/>
    <col min="11" max="11" width="49.7109375" bestFit="1" customWidth="1"/>
    <col min="12" max="12" width="16.28515625" bestFit="1" customWidth="1"/>
    <col min="13" max="13" width="13.28515625" bestFit="1" customWidth="1"/>
    <col min="14" max="14" width="49.7109375" bestFit="1" customWidth="1"/>
    <col min="15" max="15" width="57" bestFit="1" customWidth="1"/>
    <col min="16" max="16" width="42.42578125" bestFit="1" customWidth="1"/>
    <col min="17" max="17" width="16.5703125" bestFit="1" customWidth="1"/>
    <col min="18" max="18" width="5.42578125" bestFit="1" customWidth="1"/>
    <col min="19" max="19" width="6.140625" customWidth="1"/>
    <col min="20" max="20" width="7.85546875" customWidth="1"/>
    <col min="21" max="21" width="6.140625" customWidth="1"/>
    <col min="22" max="22" width="4.7109375" customWidth="1"/>
    <col min="23" max="23" width="9.42578125" customWidth="1"/>
    <col min="24" max="24" width="8" customWidth="1"/>
    <col min="25" max="25" width="8.5703125" customWidth="1"/>
    <col min="26" max="26" width="5.7109375" customWidth="1"/>
    <col min="27" max="27" width="10" customWidth="1"/>
  </cols>
  <sheetData>
    <row r="1" spans="1:27" ht="25.5" customHeight="1" x14ac:dyDescent="0.25">
      <c r="A1" s="28"/>
      <c r="B1" s="28"/>
      <c r="C1" s="37" t="s">
        <v>3526</v>
      </c>
      <c r="D1" s="37"/>
      <c r="E1" s="37"/>
      <c r="F1" s="37"/>
      <c r="G1" s="37"/>
      <c r="H1" s="37"/>
      <c r="I1" s="37"/>
      <c r="J1" s="37"/>
      <c r="K1" s="26"/>
      <c r="L1" s="26"/>
      <c r="M1" s="26"/>
      <c r="N1" s="26"/>
      <c r="O1" s="26"/>
      <c r="P1" s="26"/>
      <c r="Q1" s="26"/>
      <c r="R1" s="26"/>
      <c r="S1" s="26"/>
      <c r="T1" s="26"/>
      <c r="U1" s="26"/>
      <c r="V1" s="26"/>
      <c r="W1" s="26"/>
      <c r="X1" s="26"/>
      <c r="Y1" s="26"/>
      <c r="Z1" s="26"/>
      <c r="AA1" s="26"/>
    </row>
    <row r="2" spans="1:27" ht="21.75" customHeight="1" x14ac:dyDescent="0.25">
      <c r="A2" s="28"/>
      <c r="B2" s="28"/>
      <c r="C2" s="37"/>
      <c r="D2" s="37"/>
      <c r="E2" s="37"/>
      <c r="F2" s="37"/>
      <c r="G2" s="37"/>
      <c r="H2" s="37"/>
      <c r="I2" s="37"/>
      <c r="J2" s="37"/>
      <c r="K2" s="26"/>
      <c r="L2" s="26"/>
      <c r="M2" s="26"/>
      <c r="N2" s="26"/>
      <c r="O2" s="26"/>
      <c r="P2" s="26"/>
      <c r="Q2" s="26"/>
      <c r="R2" s="26"/>
      <c r="S2" s="26"/>
      <c r="T2" s="26"/>
      <c r="U2" s="26"/>
      <c r="V2" s="26"/>
      <c r="W2" s="26"/>
      <c r="X2" s="26"/>
      <c r="Y2" s="26"/>
      <c r="Z2" s="26"/>
      <c r="AA2" s="26"/>
    </row>
    <row r="3" spans="1:27" ht="20.25" customHeight="1" x14ac:dyDescent="0.25">
      <c r="A3" s="28"/>
      <c r="B3" s="28"/>
      <c r="C3" s="37"/>
      <c r="D3" s="37"/>
      <c r="E3" s="37"/>
      <c r="F3" s="37"/>
      <c r="G3" s="37"/>
      <c r="H3" s="37"/>
      <c r="I3" s="37"/>
      <c r="J3" s="37"/>
      <c r="K3" s="26"/>
      <c r="L3" s="26"/>
      <c r="M3" s="26"/>
      <c r="N3" s="26"/>
      <c r="O3" s="26"/>
      <c r="P3" s="26"/>
      <c r="Q3" s="26"/>
      <c r="R3" s="26"/>
      <c r="S3" s="26"/>
      <c r="T3" s="26"/>
      <c r="U3" s="26"/>
      <c r="V3" s="26"/>
      <c r="W3" s="26"/>
      <c r="X3" s="26"/>
      <c r="Y3" s="26"/>
      <c r="Z3" s="26"/>
      <c r="AA3" s="26"/>
    </row>
    <row r="4" spans="1:27" ht="22.5" customHeight="1" x14ac:dyDescent="0.25">
      <c r="A4" s="28"/>
      <c r="B4" s="28"/>
      <c r="C4" s="37"/>
      <c r="D4" s="37"/>
      <c r="E4" s="37"/>
      <c r="F4" s="37"/>
      <c r="G4" s="37"/>
      <c r="H4" s="37"/>
      <c r="I4" s="37"/>
      <c r="J4" s="37"/>
      <c r="K4" s="26"/>
      <c r="L4" s="26"/>
      <c r="M4" s="26"/>
      <c r="N4" s="26"/>
      <c r="O4" s="26"/>
      <c r="P4" s="26"/>
      <c r="Q4" s="26"/>
      <c r="R4" s="26"/>
      <c r="S4" s="26"/>
      <c r="T4" s="26"/>
      <c r="U4" s="26"/>
      <c r="V4" s="26"/>
      <c r="W4" s="26"/>
      <c r="X4" s="26"/>
      <c r="Y4" s="26"/>
      <c r="Z4" s="26"/>
      <c r="AA4" s="26"/>
    </row>
    <row r="5" spans="1:27" x14ac:dyDescent="0.25">
      <c r="A5" s="27" t="s">
        <v>0</v>
      </c>
      <c r="B5" t="s">
        <v>1</v>
      </c>
      <c r="C5" t="s">
        <v>2</v>
      </c>
      <c r="D5" t="s">
        <v>3</v>
      </c>
      <c r="E5" t="s">
        <v>4</v>
      </c>
      <c r="F5" t="s">
        <v>5</v>
      </c>
      <c r="G5" t="s">
        <v>6</v>
      </c>
      <c r="H5" t="s">
        <v>7</v>
      </c>
      <c r="I5" t="s">
        <v>8</v>
      </c>
      <c r="J5" t="s">
        <v>9</v>
      </c>
      <c r="K5" t="s">
        <v>10</v>
      </c>
      <c r="L5" t="s">
        <v>11</v>
      </c>
      <c r="M5" t="s">
        <v>12</v>
      </c>
      <c r="N5" t="s">
        <v>13</v>
      </c>
      <c r="O5" t="s">
        <v>14</v>
      </c>
      <c r="P5" t="s">
        <v>15</v>
      </c>
      <c r="Q5" t="s">
        <v>16</v>
      </c>
      <c r="R5" t="s">
        <v>17</v>
      </c>
      <c r="S5" t="s">
        <v>18</v>
      </c>
      <c r="T5" t="s">
        <v>19</v>
      </c>
      <c r="U5" t="s">
        <v>20</v>
      </c>
      <c r="V5" t="s">
        <v>21</v>
      </c>
      <c r="W5" t="s">
        <v>22</v>
      </c>
      <c r="X5" t="s">
        <v>23</v>
      </c>
      <c r="Y5" t="s">
        <v>24</v>
      </c>
      <c r="Z5" t="s">
        <v>25</v>
      </c>
      <c r="AA5" t="s">
        <v>26</v>
      </c>
    </row>
    <row r="6" spans="1:27" x14ac:dyDescent="0.25">
      <c r="A6">
        <v>0</v>
      </c>
      <c r="B6">
        <v>1350988</v>
      </c>
      <c r="C6" t="s">
        <v>27</v>
      </c>
      <c r="D6" t="s">
        <v>28</v>
      </c>
      <c r="E6" t="s">
        <v>29</v>
      </c>
      <c r="I6" t="s">
        <v>30</v>
      </c>
      <c r="J6" t="s">
        <v>31</v>
      </c>
      <c r="K6" t="s">
        <v>32</v>
      </c>
      <c r="L6">
        <v>139468611</v>
      </c>
      <c r="M6" t="s">
        <v>33</v>
      </c>
      <c r="N6" t="s">
        <v>32</v>
      </c>
      <c r="O6" t="s">
        <v>34</v>
      </c>
      <c r="P6" t="s">
        <v>35</v>
      </c>
      <c r="Q6" t="s">
        <v>36</v>
      </c>
      <c r="R6" t="s">
        <v>37</v>
      </c>
      <c r="S6">
        <v>800</v>
      </c>
      <c r="T6" s="1">
        <v>889418289</v>
      </c>
      <c r="W6" t="s">
        <v>38</v>
      </c>
      <c r="X6">
        <v>2</v>
      </c>
      <c r="Y6">
        <v>1</v>
      </c>
      <c r="Z6">
        <v>1</v>
      </c>
      <c r="AA6" s="2">
        <v>44708.662557870368</v>
      </c>
    </row>
    <row r="7" spans="1:27" x14ac:dyDescent="0.25">
      <c r="A7">
        <v>1</v>
      </c>
      <c r="B7">
        <v>1350989</v>
      </c>
      <c r="C7" t="s">
        <v>27</v>
      </c>
      <c r="D7" t="s">
        <v>28</v>
      </c>
      <c r="E7" t="s">
        <v>39</v>
      </c>
      <c r="F7" t="s">
        <v>40</v>
      </c>
      <c r="H7" t="s">
        <v>40</v>
      </c>
      <c r="I7" t="s">
        <v>41</v>
      </c>
      <c r="J7" t="s">
        <v>42</v>
      </c>
      <c r="K7" t="s">
        <v>43</v>
      </c>
      <c r="L7">
        <v>139463755</v>
      </c>
      <c r="M7" t="s">
        <v>33</v>
      </c>
      <c r="N7" t="s">
        <v>43</v>
      </c>
      <c r="O7" t="s">
        <v>44</v>
      </c>
      <c r="P7" t="s">
        <v>45</v>
      </c>
      <c r="Q7" t="s">
        <v>36</v>
      </c>
      <c r="R7" t="s">
        <v>37</v>
      </c>
      <c r="S7">
        <v>800</v>
      </c>
      <c r="T7">
        <v>411724000</v>
      </c>
      <c r="W7" t="s">
        <v>38</v>
      </c>
      <c r="X7">
        <v>3</v>
      </c>
      <c r="Y7">
        <v>2</v>
      </c>
      <c r="Z7">
        <v>2</v>
      </c>
      <c r="AA7" s="2">
        <v>44708.662557870368</v>
      </c>
    </row>
    <row r="8" spans="1:27" x14ac:dyDescent="0.25">
      <c r="A8">
        <v>2</v>
      </c>
      <c r="B8">
        <v>1350990</v>
      </c>
      <c r="C8" t="s">
        <v>27</v>
      </c>
      <c r="D8" t="s">
        <v>28</v>
      </c>
      <c r="E8" t="s">
        <v>46</v>
      </c>
      <c r="I8" t="s">
        <v>47</v>
      </c>
      <c r="J8" t="s">
        <v>48</v>
      </c>
      <c r="K8" t="s">
        <v>49</v>
      </c>
      <c r="L8">
        <v>139462495</v>
      </c>
      <c r="M8" t="s">
        <v>33</v>
      </c>
      <c r="N8" t="s">
        <v>49</v>
      </c>
      <c r="O8" t="s">
        <v>50</v>
      </c>
      <c r="P8" t="s">
        <v>51</v>
      </c>
      <c r="Q8" t="s">
        <v>36</v>
      </c>
      <c r="R8" t="s">
        <v>37</v>
      </c>
      <c r="S8">
        <v>800</v>
      </c>
      <c r="T8" s="1">
        <v>889810080</v>
      </c>
      <c r="W8" t="s">
        <v>38</v>
      </c>
      <c r="X8">
        <v>2</v>
      </c>
      <c r="Y8">
        <v>1</v>
      </c>
      <c r="Z8">
        <v>1</v>
      </c>
      <c r="AA8" s="2">
        <v>44708.662557870368</v>
      </c>
    </row>
    <row r="9" spans="1:27" x14ac:dyDescent="0.25">
      <c r="A9">
        <v>3</v>
      </c>
      <c r="B9">
        <v>1350991</v>
      </c>
      <c r="C9" t="s">
        <v>27</v>
      </c>
      <c r="D9" t="s">
        <v>28</v>
      </c>
      <c r="E9" t="s">
        <v>29</v>
      </c>
      <c r="I9" t="s">
        <v>52</v>
      </c>
      <c r="J9" t="s">
        <v>53</v>
      </c>
      <c r="K9" t="s">
        <v>54</v>
      </c>
      <c r="L9">
        <v>139451679</v>
      </c>
      <c r="M9" t="s">
        <v>33</v>
      </c>
      <c r="N9" t="s">
        <v>54</v>
      </c>
      <c r="O9" t="s">
        <v>55</v>
      </c>
      <c r="P9" t="s">
        <v>56</v>
      </c>
      <c r="Q9" t="s">
        <v>36</v>
      </c>
      <c r="R9" t="s">
        <v>37</v>
      </c>
      <c r="S9">
        <v>800</v>
      </c>
      <c r="T9" s="1">
        <v>889822403</v>
      </c>
      <c r="W9" t="s">
        <v>38</v>
      </c>
      <c r="X9">
        <v>1</v>
      </c>
      <c r="Y9">
        <v>1</v>
      </c>
      <c r="Z9">
        <v>0</v>
      </c>
      <c r="AA9" s="2">
        <v>44708.662557870368</v>
      </c>
    </row>
    <row r="10" spans="1:27" x14ac:dyDescent="0.25">
      <c r="A10">
        <v>4</v>
      </c>
      <c r="B10">
        <v>1350992</v>
      </c>
      <c r="C10" t="s">
        <v>27</v>
      </c>
      <c r="D10" t="s">
        <v>28</v>
      </c>
      <c r="E10" t="s">
        <v>46</v>
      </c>
      <c r="F10" t="s">
        <v>57</v>
      </c>
      <c r="H10" t="s">
        <v>57</v>
      </c>
      <c r="I10" t="s">
        <v>52</v>
      </c>
      <c r="J10" t="s">
        <v>58</v>
      </c>
      <c r="K10" t="s">
        <v>59</v>
      </c>
      <c r="L10">
        <v>139433803</v>
      </c>
      <c r="M10" t="s">
        <v>33</v>
      </c>
      <c r="N10" t="s">
        <v>59</v>
      </c>
      <c r="O10" t="s">
        <v>60</v>
      </c>
      <c r="P10" t="s">
        <v>61</v>
      </c>
      <c r="Q10" t="s">
        <v>36</v>
      </c>
      <c r="R10" t="s">
        <v>37</v>
      </c>
      <c r="S10">
        <v>800</v>
      </c>
      <c r="T10">
        <v>418885966</v>
      </c>
      <c r="W10" t="s">
        <v>38</v>
      </c>
      <c r="X10">
        <v>3</v>
      </c>
      <c r="Y10">
        <v>2</v>
      </c>
      <c r="Z10">
        <v>2</v>
      </c>
      <c r="AA10" s="2">
        <v>44708.662557870368</v>
      </c>
    </row>
    <row r="11" spans="1:27" x14ac:dyDescent="0.25">
      <c r="A11">
        <v>5</v>
      </c>
      <c r="B11">
        <v>1350993</v>
      </c>
      <c r="C11" t="s">
        <v>27</v>
      </c>
      <c r="D11" t="s">
        <v>28</v>
      </c>
      <c r="E11" t="s">
        <v>39</v>
      </c>
      <c r="F11" t="s">
        <v>62</v>
      </c>
      <c r="H11" t="s">
        <v>62</v>
      </c>
      <c r="I11" t="s">
        <v>63</v>
      </c>
      <c r="J11" t="s">
        <v>64</v>
      </c>
      <c r="K11" t="s">
        <v>65</v>
      </c>
      <c r="L11">
        <v>139434039</v>
      </c>
      <c r="M11" t="s">
        <v>33</v>
      </c>
      <c r="N11" t="s">
        <v>65</v>
      </c>
      <c r="O11" t="s">
        <v>66</v>
      </c>
      <c r="P11" t="s">
        <v>67</v>
      </c>
      <c r="Q11" t="s">
        <v>36</v>
      </c>
      <c r="R11" t="s">
        <v>37</v>
      </c>
      <c r="S11">
        <v>800</v>
      </c>
      <c r="T11" s="1">
        <v>404877261</v>
      </c>
      <c r="W11" t="s">
        <v>38</v>
      </c>
      <c r="X11">
        <v>3</v>
      </c>
      <c r="Y11">
        <v>2</v>
      </c>
      <c r="Z11">
        <v>2</v>
      </c>
      <c r="AA11" s="2">
        <v>44708.662557870368</v>
      </c>
    </row>
    <row r="12" spans="1:27" x14ac:dyDescent="0.25">
      <c r="A12">
        <v>6</v>
      </c>
      <c r="B12">
        <v>1350994</v>
      </c>
      <c r="C12" t="s">
        <v>27</v>
      </c>
      <c r="D12" t="s">
        <v>28</v>
      </c>
      <c r="E12" t="s">
        <v>46</v>
      </c>
      <c r="I12" t="s">
        <v>63</v>
      </c>
      <c r="J12" t="s">
        <v>68</v>
      </c>
      <c r="K12" t="s">
        <v>69</v>
      </c>
      <c r="L12">
        <v>139433055</v>
      </c>
      <c r="M12" t="s">
        <v>33</v>
      </c>
      <c r="N12" t="s">
        <v>69</v>
      </c>
      <c r="O12" t="s">
        <v>70</v>
      </c>
      <c r="P12" t="s">
        <v>71</v>
      </c>
      <c r="Q12" t="s">
        <v>36</v>
      </c>
      <c r="R12" t="s">
        <v>37</v>
      </c>
      <c r="S12">
        <v>800</v>
      </c>
      <c r="T12">
        <v>417508800</v>
      </c>
      <c r="W12" t="s">
        <v>38</v>
      </c>
      <c r="X12">
        <v>3</v>
      </c>
      <c r="Y12">
        <v>2</v>
      </c>
      <c r="Z12">
        <v>2</v>
      </c>
      <c r="AA12" s="2">
        <v>44708.662557870368</v>
      </c>
    </row>
    <row r="13" spans="1:27" x14ac:dyDescent="0.25">
      <c r="A13">
        <v>7</v>
      </c>
      <c r="B13">
        <v>1350995</v>
      </c>
      <c r="C13" t="s">
        <v>27</v>
      </c>
      <c r="D13" t="s">
        <v>28</v>
      </c>
      <c r="E13" t="s">
        <v>46</v>
      </c>
      <c r="G13" t="s">
        <v>72</v>
      </c>
      <c r="H13" t="s">
        <v>72</v>
      </c>
      <c r="I13" t="s">
        <v>73</v>
      </c>
      <c r="J13" t="s">
        <v>74</v>
      </c>
      <c r="K13" t="s">
        <v>75</v>
      </c>
      <c r="L13">
        <v>139419411</v>
      </c>
      <c r="M13" t="s">
        <v>33</v>
      </c>
      <c r="N13" t="s">
        <v>75</v>
      </c>
      <c r="O13" t="s">
        <v>76</v>
      </c>
      <c r="P13" t="s">
        <v>77</v>
      </c>
      <c r="Q13" t="s">
        <v>36</v>
      </c>
      <c r="R13" t="s">
        <v>37</v>
      </c>
      <c r="S13">
        <v>800</v>
      </c>
      <c r="T13" s="1">
        <v>889815000</v>
      </c>
      <c r="W13" t="s">
        <v>38</v>
      </c>
      <c r="X13">
        <v>2</v>
      </c>
      <c r="Y13">
        <v>1</v>
      </c>
      <c r="Z13">
        <v>1</v>
      </c>
      <c r="AA13" s="2">
        <v>44708.662557870368</v>
      </c>
    </row>
    <row r="14" spans="1:27" x14ac:dyDescent="0.25">
      <c r="A14">
        <v>8</v>
      </c>
      <c r="B14">
        <v>1350996</v>
      </c>
      <c r="C14" t="s">
        <v>27</v>
      </c>
      <c r="D14" t="s">
        <v>28</v>
      </c>
      <c r="E14" t="s">
        <v>46</v>
      </c>
      <c r="I14" t="s">
        <v>78</v>
      </c>
      <c r="J14" t="s">
        <v>79</v>
      </c>
      <c r="K14" t="s">
        <v>59</v>
      </c>
      <c r="L14">
        <v>139407883</v>
      </c>
      <c r="M14" t="s">
        <v>33</v>
      </c>
      <c r="N14" t="s">
        <v>59</v>
      </c>
      <c r="O14" t="s">
        <v>80</v>
      </c>
      <c r="P14" t="s">
        <v>81</v>
      </c>
      <c r="Q14" t="s">
        <v>36</v>
      </c>
      <c r="R14" t="s">
        <v>37</v>
      </c>
      <c r="S14">
        <v>800</v>
      </c>
      <c r="T14" s="1">
        <v>889433000</v>
      </c>
      <c r="W14" t="s">
        <v>38</v>
      </c>
      <c r="X14">
        <v>2</v>
      </c>
      <c r="Y14">
        <v>2</v>
      </c>
      <c r="Z14">
        <v>1</v>
      </c>
      <c r="AA14" s="2">
        <v>44708.662557870368</v>
      </c>
    </row>
    <row r="15" spans="1:27" x14ac:dyDescent="0.25">
      <c r="A15">
        <v>9</v>
      </c>
      <c r="B15">
        <v>1350997</v>
      </c>
      <c r="C15" t="s">
        <v>27</v>
      </c>
      <c r="D15" t="s">
        <v>28</v>
      </c>
      <c r="E15" t="s">
        <v>39</v>
      </c>
      <c r="J15" t="s">
        <v>82</v>
      </c>
      <c r="K15" t="s">
        <v>83</v>
      </c>
      <c r="L15">
        <v>139395811</v>
      </c>
      <c r="M15" t="s">
        <v>33</v>
      </c>
      <c r="N15" t="s">
        <v>83</v>
      </c>
      <c r="O15" t="s">
        <v>84</v>
      </c>
      <c r="P15" t="s">
        <v>85</v>
      </c>
      <c r="Q15" t="s">
        <v>36</v>
      </c>
      <c r="R15" t="s">
        <v>37</v>
      </c>
      <c r="S15">
        <v>800</v>
      </c>
      <c r="T15" s="1">
        <v>889433000</v>
      </c>
      <c r="W15" t="s">
        <v>38</v>
      </c>
      <c r="X15">
        <v>2</v>
      </c>
      <c r="Y15">
        <v>2</v>
      </c>
      <c r="Z15">
        <v>1</v>
      </c>
      <c r="AA15" s="2">
        <v>44708.662557870368</v>
      </c>
    </row>
    <row r="16" spans="1:27" x14ac:dyDescent="0.25">
      <c r="A16">
        <v>10</v>
      </c>
      <c r="B16">
        <v>1350998</v>
      </c>
      <c r="C16" t="s">
        <v>27</v>
      </c>
      <c r="D16" t="s">
        <v>28</v>
      </c>
      <c r="E16" t="s">
        <v>39</v>
      </c>
      <c r="J16" t="s">
        <v>31</v>
      </c>
      <c r="K16" t="s">
        <v>86</v>
      </c>
      <c r="L16">
        <v>139393067</v>
      </c>
      <c r="M16" t="s">
        <v>33</v>
      </c>
      <c r="N16" t="s">
        <v>86</v>
      </c>
      <c r="O16" t="s">
        <v>87</v>
      </c>
      <c r="P16" t="s">
        <v>88</v>
      </c>
      <c r="Q16" t="s">
        <v>36</v>
      </c>
      <c r="R16" t="s">
        <v>37</v>
      </c>
      <c r="S16">
        <v>800</v>
      </c>
      <c r="T16" s="1">
        <v>889418289</v>
      </c>
      <c r="W16" t="s">
        <v>38</v>
      </c>
      <c r="X16">
        <v>1</v>
      </c>
      <c r="Y16">
        <v>1</v>
      </c>
      <c r="Z16">
        <v>1</v>
      </c>
      <c r="AA16" s="2">
        <v>44708.662557870368</v>
      </c>
    </row>
    <row r="17" spans="1:27" x14ac:dyDescent="0.25">
      <c r="A17">
        <v>11</v>
      </c>
      <c r="B17">
        <v>1350999</v>
      </c>
      <c r="C17" t="s">
        <v>27</v>
      </c>
      <c r="D17" t="s">
        <v>28</v>
      </c>
      <c r="E17" t="s">
        <v>39</v>
      </c>
      <c r="J17" t="s">
        <v>82</v>
      </c>
      <c r="K17" t="s">
        <v>89</v>
      </c>
      <c r="L17">
        <v>139373983</v>
      </c>
      <c r="M17" t="s">
        <v>33</v>
      </c>
      <c r="N17" t="s">
        <v>89</v>
      </c>
      <c r="O17" t="s">
        <v>90</v>
      </c>
      <c r="P17" t="s">
        <v>91</v>
      </c>
      <c r="Q17" t="s">
        <v>36</v>
      </c>
      <c r="R17" t="s">
        <v>37</v>
      </c>
      <c r="S17">
        <v>800</v>
      </c>
      <c r="T17" s="1">
        <v>889433000</v>
      </c>
      <c r="W17" t="s">
        <v>38</v>
      </c>
      <c r="X17">
        <v>3</v>
      </c>
      <c r="Y17">
        <v>2</v>
      </c>
      <c r="Z17">
        <v>2</v>
      </c>
      <c r="AA17" s="2">
        <v>44708.662557870368</v>
      </c>
    </row>
    <row r="18" spans="1:27" x14ac:dyDescent="0.25">
      <c r="A18">
        <v>12</v>
      </c>
      <c r="B18">
        <v>1351000</v>
      </c>
      <c r="C18" t="s">
        <v>27</v>
      </c>
      <c r="D18" t="s">
        <v>28</v>
      </c>
      <c r="E18" t="s">
        <v>46</v>
      </c>
      <c r="F18" t="s">
        <v>92</v>
      </c>
      <c r="H18" t="s">
        <v>92</v>
      </c>
      <c r="J18" t="s">
        <v>93</v>
      </c>
      <c r="K18" t="s">
        <v>94</v>
      </c>
      <c r="L18">
        <v>139363187</v>
      </c>
      <c r="M18" t="s">
        <v>33</v>
      </c>
      <c r="N18" t="s">
        <v>94</v>
      </c>
      <c r="O18" t="s">
        <v>95</v>
      </c>
      <c r="P18" t="s">
        <v>96</v>
      </c>
      <c r="Q18" t="s">
        <v>36</v>
      </c>
      <c r="R18" t="s">
        <v>37</v>
      </c>
      <c r="S18">
        <v>800</v>
      </c>
      <c r="T18" s="1">
        <v>889460500</v>
      </c>
      <c r="W18" t="s">
        <v>38</v>
      </c>
      <c r="X18">
        <v>2</v>
      </c>
      <c r="Y18">
        <v>2</v>
      </c>
      <c r="Z18">
        <v>2</v>
      </c>
      <c r="AA18" s="2">
        <v>44708.662557870368</v>
      </c>
    </row>
    <row r="19" spans="1:27" x14ac:dyDescent="0.25">
      <c r="A19">
        <v>13</v>
      </c>
      <c r="B19">
        <v>1351001</v>
      </c>
      <c r="C19" t="s">
        <v>27</v>
      </c>
      <c r="D19" t="s">
        <v>28</v>
      </c>
      <c r="E19" t="s">
        <v>29</v>
      </c>
      <c r="F19" t="s">
        <v>97</v>
      </c>
      <c r="H19" t="s">
        <v>97</v>
      </c>
      <c r="J19" t="s">
        <v>98</v>
      </c>
      <c r="K19" t="s">
        <v>99</v>
      </c>
      <c r="L19">
        <v>139356543</v>
      </c>
      <c r="M19" t="s">
        <v>33</v>
      </c>
      <c r="N19" t="s">
        <v>99</v>
      </c>
      <c r="O19" t="s">
        <v>100</v>
      </c>
      <c r="P19" t="s">
        <v>101</v>
      </c>
      <c r="Q19" t="s">
        <v>36</v>
      </c>
      <c r="R19" t="s">
        <v>37</v>
      </c>
      <c r="S19">
        <v>800</v>
      </c>
      <c r="T19" s="1">
        <v>889822500</v>
      </c>
      <c r="W19" t="s">
        <v>38</v>
      </c>
      <c r="X19">
        <v>3</v>
      </c>
      <c r="Y19">
        <v>2</v>
      </c>
      <c r="Z19">
        <v>2</v>
      </c>
      <c r="AA19" s="2">
        <v>44708.662557870368</v>
      </c>
    </row>
    <row r="20" spans="1:27" x14ac:dyDescent="0.25">
      <c r="A20">
        <v>14</v>
      </c>
      <c r="B20">
        <v>1351002</v>
      </c>
      <c r="C20" t="s">
        <v>27</v>
      </c>
      <c r="D20" t="s">
        <v>28</v>
      </c>
      <c r="E20" t="s">
        <v>39</v>
      </c>
      <c r="F20" t="s">
        <v>102</v>
      </c>
      <c r="H20" t="s">
        <v>102</v>
      </c>
      <c r="J20" t="s">
        <v>103</v>
      </c>
      <c r="K20" t="s">
        <v>104</v>
      </c>
      <c r="L20">
        <v>139349347</v>
      </c>
      <c r="M20" t="s">
        <v>33</v>
      </c>
      <c r="N20" t="s">
        <v>104</v>
      </c>
      <c r="O20" t="s">
        <v>105</v>
      </c>
      <c r="P20" t="s">
        <v>106</v>
      </c>
      <c r="Q20" t="s">
        <v>36</v>
      </c>
      <c r="R20" t="s">
        <v>37</v>
      </c>
      <c r="S20">
        <v>800</v>
      </c>
      <c r="T20">
        <v>416175735</v>
      </c>
      <c r="W20" t="s">
        <v>38</v>
      </c>
      <c r="X20">
        <v>3</v>
      </c>
      <c r="Y20">
        <v>2</v>
      </c>
      <c r="Z20">
        <v>2</v>
      </c>
      <c r="AA20" s="2">
        <v>44708.662557870368</v>
      </c>
    </row>
    <row r="21" spans="1:27" x14ac:dyDescent="0.25">
      <c r="A21">
        <v>15</v>
      </c>
      <c r="B21">
        <v>1351003</v>
      </c>
      <c r="C21" t="s">
        <v>27</v>
      </c>
      <c r="D21" t="s">
        <v>28</v>
      </c>
      <c r="E21" t="s">
        <v>46</v>
      </c>
      <c r="J21" t="s">
        <v>107</v>
      </c>
      <c r="K21" t="s">
        <v>108</v>
      </c>
      <c r="L21">
        <v>139339003</v>
      </c>
      <c r="M21" t="s">
        <v>33</v>
      </c>
      <c r="N21" t="s">
        <v>108</v>
      </c>
      <c r="O21" t="s">
        <v>109</v>
      </c>
      <c r="P21" t="s">
        <v>110</v>
      </c>
      <c r="Q21" t="s">
        <v>36</v>
      </c>
      <c r="R21" t="s">
        <v>37</v>
      </c>
      <c r="S21">
        <v>800</v>
      </c>
      <c r="T21">
        <v>889855678</v>
      </c>
      <c r="W21" t="s">
        <v>38</v>
      </c>
      <c r="X21">
        <v>2</v>
      </c>
      <c r="Y21">
        <v>2</v>
      </c>
      <c r="Z21">
        <v>2</v>
      </c>
      <c r="AA21" s="2">
        <v>44708.662557870368</v>
      </c>
    </row>
    <row r="22" spans="1:27" x14ac:dyDescent="0.25">
      <c r="A22">
        <v>16</v>
      </c>
      <c r="B22">
        <v>1351004</v>
      </c>
      <c r="C22" t="s">
        <v>27</v>
      </c>
      <c r="D22" t="s">
        <v>28</v>
      </c>
      <c r="E22" t="s">
        <v>39</v>
      </c>
      <c r="F22" t="s">
        <v>111</v>
      </c>
      <c r="H22" t="s">
        <v>111</v>
      </c>
      <c r="J22" t="s">
        <v>98</v>
      </c>
      <c r="K22" t="s">
        <v>112</v>
      </c>
      <c r="L22">
        <v>139336003</v>
      </c>
      <c r="M22" t="s">
        <v>33</v>
      </c>
      <c r="N22" t="s">
        <v>112</v>
      </c>
      <c r="O22" t="s">
        <v>113</v>
      </c>
      <c r="P22" t="s">
        <v>114</v>
      </c>
      <c r="Q22" t="s">
        <v>36</v>
      </c>
      <c r="R22" t="s">
        <v>37</v>
      </c>
      <c r="S22">
        <v>800</v>
      </c>
      <c r="T22" s="1">
        <v>889822500</v>
      </c>
      <c r="W22" t="s">
        <v>38</v>
      </c>
      <c r="X22">
        <v>1</v>
      </c>
      <c r="Y22">
        <v>1</v>
      </c>
      <c r="Z22">
        <v>1</v>
      </c>
      <c r="AA22" s="2">
        <v>44708.662557870368</v>
      </c>
    </row>
    <row r="23" spans="1:27" x14ac:dyDescent="0.25">
      <c r="A23">
        <v>17</v>
      </c>
      <c r="B23">
        <v>1351005</v>
      </c>
      <c r="C23" t="s">
        <v>27</v>
      </c>
      <c r="D23" t="s">
        <v>28</v>
      </c>
      <c r="E23" t="s">
        <v>46</v>
      </c>
      <c r="F23" t="s">
        <v>115</v>
      </c>
      <c r="H23" t="s">
        <v>115</v>
      </c>
      <c r="J23" t="s">
        <v>42</v>
      </c>
      <c r="K23" t="s">
        <v>116</v>
      </c>
      <c r="L23">
        <v>139319539</v>
      </c>
      <c r="M23" t="s">
        <v>33</v>
      </c>
      <c r="N23" t="s">
        <v>116</v>
      </c>
      <c r="O23" t="s">
        <v>117</v>
      </c>
      <c r="P23" t="s">
        <v>118</v>
      </c>
      <c r="Q23" t="s">
        <v>36</v>
      </c>
      <c r="R23" t="s">
        <v>37</v>
      </c>
      <c r="S23">
        <v>800</v>
      </c>
      <c r="T23">
        <v>411724000</v>
      </c>
      <c r="W23" t="s">
        <v>38</v>
      </c>
      <c r="X23">
        <v>1</v>
      </c>
      <c r="Y23">
        <v>1</v>
      </c>
      <c r="Z23">
        <v>0</v>
      </c>
      <c r="AA23" s="2">
        <v>44708.662557870368</v>
      </c>
    </row>
    <row r="24" spans="1:27" x14ac:dyDescent="0.25">
      <c r="A24">
        <v>18</v>
      </c>
      <c r="B24">
        <v>1351006</v>
      </c>
      <c r="C24" t="s">
        <v>27</v>
      </c>
      <c r="D24" t="s">
        <v>28</v>
      </c>
      <c r="E24" t="s">
        <v>46</v>
      </c>
      <c r="J24" t="s">
        <v>93</v>
      </c>
      <c r="K24" t="s">
        <v>119</v>
      </c>
      <c r="L24">
        <v>139319111</v>
      </c>
      <c r="M24" t="s">
        <v>33</v>
      </c>
      <c r="N24" t="s">
        <v>119</v>
      </c>
      <c r="O24" t="s">
        <v>120</v>
      </c>
      <c r="P24" t="s">
        <v>121</v>
      </c>
      <c r="Q24" t="s">
        <v>36</v>
      </c>
      <c r="R24" t="s">
        <v>37</v>
      </c>
      <c r="S24">
        <v>800</v>
      </c>
      <c r="T24" s="1">
        <v>889460500</v>
      </c>
      <c r="W24" t="s">
        <v>38</v>
      </c>
      <c r="X24">
        <v>1</v>
      </c>
      <c r="Y24">
        <v>1</v>
      </c>
      <c r="Z24">
        <v>0</v>
      </c>
      <c r="AA24" s="2">
        <v>44708.662557870368</v>
      </c>
    </row>
    <row r="25" spans="1:27" x14ac:dyDescent="0.25">
      <c r="A25">
        <v>19</v>
      </c>
      <c r="B25">
        <v>1351007</v>
      </c>
      <c r="C25" t="s">
        <v>27</v>
      </c>
      <c r="D25" t="s">
        <v>28</v>
      </c>
      <c r="E25" t="s">
        <v>29</v>
      </c>
      <c r="F25" t="s">
        <v>122</v>
      </c>
      <c r="H25" t="s">
        <v>122</v>
      </c>
      <c r="J25" t="s">
        <v>123</v>
      </c>
      <c r="K25" t="s">
        <v>59</v>
      </c>
      <c r="L25">
        <v>139318927</v>
      </c>
      <c r="M25" t="s">
        <v>33</v>
      </c>
      <c r="N25" t="s">
        <v>59</v>
      </c>
      <c r="O25" t="s">
        <v>124</v>
      </c>
      <c r="P25" t="s">
        <v>125</v>
      </c>
      <c r="Q25" t="s">
        <v>36</v>
      </c>
      <c r="R25" t="s">
        <v>37</v>
      </c>
      <c r="S25">
        <v>800</v>
      </c>
      <c r="T25" s="1">
        <v>889328858</v>
      </c>
      <c r="W25" t="s">
        <v>38</v>
      </c>
      <c r="X25">
        <v>2</v>
      </c>
      <c r="Y25">
        <v>2</v>
      </c>
      <c r="Z25">
        <v>1</v>
      </c>
      <c r="AA25" s="2">
        <v>44708.662557870368</v>
      </c>
    </row>
    <row r="26" spans="1:27" x14ac:dyDescent="0.25">
      <c r="A26">
        <v>20</v>
      </c>
      <c r="B26">
        <v>1351008</v>
      </c>
      <c r="C26" t="s">
        <v>27</v>
      </c>
      <c r="D26" t="s">
        <v>28</v>
      </c>
      <c r="E26" t="s">
        <v>39</v>
      </c>
      <c r="I26" t="s">
        <v>126</v>
      </c>
      <c r="J26" t="s">
        <v>79</v>
      </c>
      <c r="K26" t="s">
        <v>127</v>
      </c>
      <c r="L26">
        <v>139313595</v>
      </c>
      <c r="M26" t="s">
        <v>33</v>
      </c>
      <c r="N26" t="s">
        <v>127</v>
      </c>
      <c r="O26" t="s">
        <v>128</v>
      </c>
      <c r="P26" t="s">
        <v>129</v>
      </c>
      <c r="Q26" t="s">
        <v>36</v>
      </c>
      <c r="R26" t="s">
        <v>37</v>
      </c>
      <c r="S26">
        <v>800</v>
      </c>
      <c r="T26" s="1">
        <v>889433000</v>
      </c>
      <c r="W26" t="s">
        <v>38</v>
      </c>
      <c r="X26">
        <v>3</v>
      </c>
      <c r="Y26">
        <v>2</v>
      </c>
      <c r="Z26">
        <v>2</v>
      </c>
      <c r="AA26" s="2">
        <v>44708.662557870368</v>
      </c>
    </row>
    <row r="27" spans="1:27" x14ac:dyDescent="0.25">
      <c r="A27">
        <v>21</v>
      </c>
      <c r="B27">
        <v>1351009</v>
      </c>
      <c r="C27" t="s">
        <v>27</v>
      </c>
      <c r="D27" t="s">
        <v>28</v>
      </c>
      <c r="E27" t="s">
        <v>39</v>
      </c>
      <c r="F27" t="s">
        <v>130</v>
      </c>
      <c r="H27" t="s">
        <v>130</v>
      </c>
      <c r="J27" t="s">
        <v>131</v>
      </c>
      <c r="K27" t="s">
        <v>132</v>
      </c>
      <c r="L27">
        <v>139312507</v>
      </c>
      <c r="M27" t="s">
        <v>33</v>
      </c>
      <c r="N27" t="s">
        <v>132</v>
      </c>
      <c r="O27" t="s">
        <v>133</v>
      </c>
      <c r="P27" t="s">
        <v>134</v>
      </c>
      <c r="Q27" t="s">
        <v>36</v>
      </c>
      <c r="R27" t="s">
        <v>37</v>
      </c>
      <c r="S27">
        <v>800</v>
      </c>
      <c r="T27" s="1">
        <v>419592414</v>
      </c>
      <c r="W27" t="s">
        <v>135</v>
      </c>
      <c r="X27">
        <v>2</v>
      </c>
      <c r="Y27">
        <v>2</v>
      </c>
      <c r="Z27">
        <v>2</v>
      </c>
      <c r="AA27" s="2">
        <v>44708.662557870368</v>
      </c>
    </row>
    <row r="28" spans="1:27" x14ac:dyDescent="0.25">
      <c r="A28">
        <v>22</v>
      </c>
      <c r="B28">
        <v>1351010</v>
      </c>
      <c r="C28" t="s">
        <v>27</v>
      </c>
      <c r="D28" t="s">
        <v>28</v>
      </c>
      <c r="E28" t="s">
        <v>39</v>
      </c>
      <c r="F28" t="s">
        <v>136</v>
      </c>
      <c r="H28" t="s">
        <v>136</v>
      </c>
      <c r="J28" t="s">
        <v>31</v>
      </c>
      <c r="K28" t="s">
        <v>137</v>
      </c>
      <c r="L28">
        <v>139299807</v>
      </c>
      <c r="M28" t="s">
        <v>33</v>
      </c>
      <c r="N28" t="s">
        <v>137</v>
      </c>
      <c r="O28" t="s">
        <v>138</v>
      </c>
      <c r="P28" t="s">
        <v>139</v>
      </c>
      <c r="Q28" t="s">
        <v>36</v>
      </c>
      <c r="R28" t="s">
        <v>37</v>
      </c>
      <c r="S28">
        <v>800</v>
      </c>
      <c r="T28" s="1">
        <v>889418289</v>
      </c>
      <c r="W28" t="s">
        <v>38</v>
      </c>
      <c r="X28">
        <v>2</v>
      </c>
      <c r="Y28">
        <v>2</v>
      </c>
      <c r="Z28">
        <v>2</v>
      </c>
      <c r="AA28" s="2">
        <v>44708.662557870368</v>
      </c>
    </row>
    <row r="29" spans="1:27" x14ac:dyDescent="0.25">
      <c r="A29">
        <v>23</v>
      </c>
      <c r="B29">
        <v>1351011</v>
      </c>
      <c r="C29" t="s">
        <v>27</v>
      </c>
      <c r="D29" t="s">
        <v>28</v>
      </c>
      <c r="E29" t="s">
        <v>39</v>
      </c>
      <c r="G29" t="s">
        <v>140</v>
      </c>
      <c r="J29" t="s">
        <v>98</v>
      </c>
      <c r="K29" t="s">
        <v>141</v>
      </c>
      <c r="L29">
        <v>139287567</v>
      </c>
      <c r="M29" t="s">
        <v>33</v>
      </c>
      <c r="N29" t="s">
        <v>141</v>
      </c>
      <c r="O29" t="s">
        <v>142</v>
      </c>
      <c r="P29" t="s">
        <v>143</v>
      </c>
      <c r="Q29" t="s">
        <v>36</v>
      </c>
      <c r="R29" t="s">
        <v>37</v>
      </c>
      <c r="S29">
        <v>800</v>
      </c>
      <c r="T29" s="1">
        <v>889822500</v>
      </c>
      <c r="W29" t="s">
        <v>38</v>
      </c>
      <c r="X29">
        <v>1</v>
      </c>
      <c r="Y29">
        <v>1</v>
      </c>
      <c r="Z29">
        <v>1</v>
      </c>
      <c r="AA29" s="2">
        <v>44708.662557870368</v>
      </c>
    </row>
    <row r="30" spans="1:27" x14ac:dyDescent="0.25">
      <c r="A30">
        <v>24</v>
      </c>
      <c r="B30">
        <v>1351012</v>
      </c>
      <c r="C30" t="s">
        <v>27</v>
      </c>
      <c r="D30" t="s">
        <v>28</v>
      </c>
      <c r="E30" t="s">
        <v>46</v>
      </c>
      <c r="G30" t="s">
        <v>144</v>
      </c>
      <c r="H30" t="s">
        <v>144</v>
      </c>
      <c r="J30" t="s">
        <v>145</v>
      </c>
      <c r="K30" t="s">
        <v>146</v>
      </c>
      <c r="L30">
        <v>139278451</v>
      </c>
      <c r="M30" t="s">
        <v>33</v>
      </c>
      <c r="N30" t="s">
        <v>146</v>
      </c>
      <c r="O30" t="s">
        <v>147</v>
      </c>
      <c r="P30" t="s">
        <v>148</v>
      </c>
      <c r="Q30" t="s">
        <v>36</v>
      </c>
      <c r="R30" t="s">
        <v>37</v>
      </c>
      <c r="S30">
        <v>800</v>
      </c>
      <c r="T30" s="1">
        <v>889306600</v>
      </c>
      <c r="W30" t="s">
        <v>38</v>
      </c>
      <c r="X30">
        <v>1</v>
      </c>
      <c r="Y30">
        <v>1</v>
      </c>
      <c r="Z30">
        <v>1</v>
      </c>
      <c r="AA30" s="2">
        <v>44708.662557870368</v>
      </c>
    </row>
    <row r="31" spans="1:27" x14ac:dyDescent="0.25">
      <c r="A31">
        <v>25</v>
      </c>
      <c r="B31">
        <v>1351013</v>
      </c>
      <c r="C31" t="s">
        <v>27</v>
      </c>
      <c r="D31" t="s">
        <v>28</v>
      </c>
      <c r="E31" t="s">
        <v>46</v>
      </c>
      <c r="J31" t="s">
        <v>145</v>
      </c>
      <c r="K31" t="s">
        <v>149</v>
      </c>
      <c r="L31">
        <v>139278075</v>
      </c>
      <c r="M31" t="s">
        <v>33</v>
      </c>
      <c r="N31" t="s">
        <v>149</v>
      </c>
      <c r="O31" t="s">
        <v>150</v>
      </c>
      <c r="P31" t="s">
        <v>151</v>
      </c>
      <c r="Q31" t="s">
        <v>36</v>
      </c>
      <c r="R31" t="s">
        <v>37</v>
      </c>
      <c r="S31">
        <v>800</v>
      </c>
      <c r="T31" s="1">
        <v>889306600</v>
      </c>
      <c r="W31" t="s">
        <v>38</v>
      </c>
      <c r="X31">
        <v>1</v>
      </c>
      <c r="Y31">
        <v>1</v>
      </c>
      <c r="Z31">
        <v>1</v>
      </c>
      <c r="AA31" s="2">
        <v>44708.662557870368</v>
      </c>
    </row>
    <row r="32" spans="1:27" x14ac:dyDescent="0.25">
      <c r="A32">
        <v>26</v>
      </c>
      <c r="B32">
        <v>1351014</v>
      </c>
      <c r="C32" t="s">
        <v>27</v>
      </c>
      <c r="D32" t="s">
        <v>28</v>
      </c>
      <c r="E32" t="s">
        <v>46</v>
      </c>
      <c r="F32" t="s">
        <v>152</v>
      </c>
      <c r="G32" t="s">
        <v>152</v>
      </c>
      <c r="H32" t="s">
        <v>152</v>
      </c>
      <c r="I32" t="s">
        <v>126</v>
      </c>
      <c r="J32" t="s">
        <v>153</v>
      </c>
      <c r="K32" t="s">
        <v>154</v>
      </c>
      <c r="L32">
        <v>139277147</v>
      </c>
      <c r="M32" t="s">
        <v>33</v>
      </c>
      <c r="N32" t="s">
        <v>154</v>
      </c>
      <c r="O32" t="s">
        <v>155</v>
      </c>
      <c r="P32" t="s">
        <v>156</v>
      </c>
      <c r="Q32" t="s">
        <v>36</v>
      </c>
      <c r="R32" t="s">
        <v>37</v>
      </c>
      <c r="S32">
        <v>800</v>
      </c>
      <c r="T32" s="1">
        <v>889970888</v>
      </c>
      <c r="W32" t="s">
        <v>38</v>
      </c>
      <c r="X32">
        <v>3</v>
      </c>
      <c r="Y32">
        <v>3</v>
      </c>
      <c r="Z32">
        <v>4</v>
      </c>
      <c r="AA32" s="2">
        <v>44708.662557870368</v>
      </c>
    </row>
    <row r="33" spans="1:27" x14ac:dyDescent="0.25">
      <c r="A33">
        <v>27</v>
      </c>
      <c r="B33">
        <v>1351015</v>
      </c>
      <c r="C33" t="s">
        <v>27</v>
      </c>
      <c r="D33" t="s">
        <v>28</v>
      </c>
      <c r="E33" t="s">
        <v>46</v>
      </c>
      <c r="G33" t="s">
        <v>97</v>
      </c>
      <c r="H33" t="s">
        <v>97</v>
      </c>
      <c r="J33" t="s">
        <v>157</v>
      </c>
      <c r="K33" t="s">
        <v>158</v>
      </c>
      <c r="L33">
        <v>139267215</v>
      </c>
      <c r="M33" t="s">
        <v>33</v>
      </c>
      <c r="N33" t="s">
        <v>158</v>
      </c>
      <c r="O33" t="s">
        <v>159</v>
      </c>
      <c r="P33" t="s">
        <v>160</v>
      </c>
      <c r="Q33" t="s">
        <v>36</v>
      </c>
      <c r="R33" t="s">
        <v>37</v>
      </c>
      <c r="S33">
        <v>800</v>
      </c>
      <c r="T33" s="1">
        <v>450473710</v>
      </c>
      <c r="W33" t="s">
        <v>38</v>
      </c>
      <c r="X33">
        <v>3</v>
      </c>
      <c r="Y33">
        <v>2</v>
      </c>
      <c r="Z33">
        <v>2</v>
      </c>
      <c r="AA33" s="2">
        <v>44708.662557870368</v>
      </c>
    </row>
    <row r="34" spans="1:27" x14ac:dyDescent="0.25">
      <c r="A34">
        <v>28</v>
      </c>
      <c r="B34">
        <v>1351016</v>
      </c>
      <c r="C34" t="s">
        <v>27</v>
      </c>
      <c r="D34" t="s">
        <v>28</v>
      </c>
      <c r="E34" t="s">
        <v>29</v>
      </c>
      <c r="J34" t="s">
        <v>53</v>
      </c>
      <c r="K34" t="s">
        <v>161</v>
      </c>
      <c r="L34">
        <v>139233515</v>
      </c>
      <c r="M34" t="s">
        <v>33</v>
      </c>
      <c r="N34" t="s">
        <v>161</v>
      </c>
      <c r="O34" t="s">
        <v>162</v>
      </c>
      <c r="P34" t="s">
        <v>163</v>
      </c>
      <c r="Q34" t="s">
        <v>36</v>
      </c>
      <c r="R34" t="s">
        <v>37</v>
      </c>
      <c r="S34">
        <v>800</v>
      </c>
      <c r="T34" s="1">
        <v>889822403</v>
      </c>
      <c r="W34" t="s">
        <v>38</v>
      </c>
      <c r="X34">
        <v>2</v>
      </c>
      <c r="Y34">
        <v>2</v>
      </c>
      <c r="Z34">
        <v>2</v>
      </c>
      <c r="AA34" s="2">
        <v>44708.662557870368</v>
      </c>
    </row>
    <row r="35" spans="1:27" x14ac:dyDescent="0.25">
      <c r="A35">
        <v>29</v>
      </c>
      <c r="B35">
        <v>1351017</v>
      </c>
      <c r="C35" t="s">
        <v>27</v>
      </c>
      <c r="D35" t="s">
        <v>28</v>
      </c>
      <c r="E35" t="s">
        <v>46</v>
      </c>
      <c r="F35" t="s">
        <v>164</v>
      </c>
      <c r="H35" t="s">
        <v>164</v>
      </c>
      <c r="J35" t="s">
        <v>74</v>
      </c>
      <c r="K35" t="s">
        <v>165</v>
      </c>
      <c r="L35">
        <v>131091530</v>
      </c>
      <c r="M35" t="s">
        <v>33</v>
      </c>
      <c r="N35" t="s">
        <v>165</v>
      </c>
      <c r="O35" t="s">
        <v>166</v>
      </c>
      <c r="P35" t="s">
        <v>167</v>
      </c>
      <c r="Q35" t="s">
        <v>36</v>
      </c>
      <c r="R35" t="s">
        <v>37</v>
      </c>
      <c r="S35">
        <v>800</v>
      </c>
      <c r="T35" s="1">
        <v>889815000</v>
      </c>
      <c r="W35" t="s">
        <v>38</v>
      </c>
      <c r="X35">
        <v>1</v>
      </c>
      <c r="Y35">
        <v>1</v>
      </c>
      <c r="Z35">
        <v>1</v>
      </c>
      <c r="AA35" s="2">
        <v>44708.662557870368</v>
      </c>
    </row>
    <row r="36" spans="1:27" x14ac:dyDescent="0.25">
      <c r="A36">
        <v>30</v>
      </c>
      <c r="B36">
        <v>1351018</v>
      </c>
      <c r="C36" t="s">
        <v>27</v>
      </c>
      <c r="D36" t="s">
        <v>28</v>
      </c>
      <c r="E36" t="s">
        <v>39</v>
      </c>
      <c r="J36" t="s">
        <v>168</v>
      </c>
      <c r="K36" t="s">
        <v>169</v>
      </c>
      <c r="L36">
        <v>139203271</v>
      </c>
      <c r="M36" t="s">
        <v>33</v>
      </c>
      <c r="N36" t="s">
        <v>169</v>
      </c>
      <c r="O36" t="s">
        <v>170</v>
      </c>
      <c r="P36" t="s">
        <v>171</v>
      </c>
      <c r="Q36" t="s">
        <v>36</v>
      </c>
      <c r="R36" t="s">
        <v>37</v>
      </c>
      <c r="S36">
        <v>800</v>
      </c>
      <c r="T36" s="1">
        <v>889459372</v>
      </c>
      <c r="W36" t="s">
        <v>38</v>
      </c>
      <c r="X36">
        <v>2</v>
      </c>
      <c r="Y36">
        <v>2</v>
      </c>
      <c r="Z36">
        <v>2</v>
      </c>
      <c r="AA36" s="2">
        <v>44708.662557870368</v>
      </c>
    </row>
    <row r="37" spans="1:27" x14ac:dyDescent="0.25">
      <c r="A37">
        <v>31</v>
      </c>
      <c r="B37">
        <v>1351019</v>
      </c>
      <c r="C37" t="s">
        <v>27</v>
      </c>
      <c r="D37" t="s">
        <v>28</v>
      </c>
      <c r="E37" t="s">
        <v>39</v>
      </c>
      <c r="F37" t="s">
        <v>172</v>
      </c>
      <c r="H37" t="s">
        <v>172</v>
      </c>
      <c r="J37" t="s">
        <v>98</v>
      </c>
      <c r="K37" t="s">
        <v>173</v>
      </c>
      <c r="L37">
        <v>139202891</v>
      </c>
      <c r="M37" t="s">
        <v>33</v>
      </c>
      <c r="N37" t="s">
        <v>173</v>
      </c>
      <c r="O37" t="s">
        <v>174</v>
      </c>
      <c r="P37" t="s">
        <v>175</v>
      </c>
      <c r="Q37" t="s">
        <v>36</v>
      </c>
      <c r="R37" t="s">
        <v>37</v>
      </c>
      <c r="S37">
        <v>800</v>
      </c>
      <c r="T37" s="1">
        <v>889822500</v>
      </c>
      <c r="W37" t="s">
        <v>38</v>
      </c>
      <c r="X37">
        <v>1</v>
      </c>
      <c r="Y37">
        <v>1</v>
      </c>
      <c r="Z37">
        <v>1</v>
      </c>
      <c r="AA37" s="2">
        <v>44708.662557870368</v>
      </c>
    </row>
    <row r="38" spans="1:27" x14ac:dyDescent="0.25">
      <c r="A38">
        <v>32</v>
      </c>
      <c r="B38">
        <v>1351020</v>
      </c>
      <c r="C38" t="s">
        <v>27</v>
      </c>
      <c r="D38" t="s">
        <v>28</v>
      </c>
      <c r="E38" t="s">
        <v>39</v>
      </c>
      <c r="G38" t="s">
        <v>176</v>
      </c>
      <c r="J38" t="s">
        <v>177</v>
      </c>
      <c r="K38" t="s">
        <v>178</v>
      </c>
      <c r="L38">
        <v>139201043</v>
      </c>
      <c r="M38" t="s">
        <v>33</v>
      </c>
      <c r="N38" t="s">
        <v>178</v>
      </c>
      <c r="O38" t="s">
        <v>179</v>
      </c>
      <c r="P38" t="s">
        <v>180</v>
      </c>
      <c r="Q38" t="s">
        <v>36</v>
      </c>
      <c r="R38" t="s">
        <v>37</v>
      </c>
      <c r="S38">
        <v>800</v>
      </c>
      <c r="T38" s="1">
        <v>889831800</v>
      </c>
      <c r="W38" t="s">
        <v>38</v>
      </c>
      <c r="X38">
        <v>3</v>
      </c>
      <c r="Y38">
        <v>1</v>
      </c>
      <c r="Z38">
        <v>1</v>
      </c>
      <c r="AA38" s="2">
        <v>44708.662557870368</v>
      </c>
    </row>
    <row r="39" spans="1:27" x14ac:dyDescent="0.25">
      <c r="A39">
        <v>33</v>
      </c>
      <c r="B39">
        <v>1351021</v>
      </c>
      <c r="C39" t="s">
        <v>27</v>
      </c>
      <c r="D39" t="s">
        <v>28</v>
      </c>
      <c r="E39" t="s">
        <v>46</v>
      </c>
      <c r="J39" t="s">
        <v>181</v>
      </c>
      <c r="K39" t="s">
        <v>127</v>
      </c>
      <c r="L39">
        <v>139196447</v>
      </c>
      <c r="M39" t="s">
        <v>33</v>
      </c>
      <c r="N39" t="s">
        <v>127</v>
      </c>
      <c r="O39" t="s">
        <v>182</v>
      </c>
      <c r="P39" t="s">
        <v>183</v>
      </c>
      <c r="Q39" t="s">
        <v>36</v>
      </c>
      <c r="R39" t="s">
        <v>37</v>
      </c>
      <c r="S39">
        <v>800</v>
      </c>
      <c r="T39" s="1">
        <v>889418941</v>
      </c>
      <c r="W39" t="s">
        <v>38</v>
      </c>
      <c r="X39">
        <v>1</v>
      </c>
      <c r="Y39">
        <v>1</v>
      </c>
      <c r="Z39">
        <v>1</v>
      </c>
      <c r="AA39" s="2">
        <v>44708.662557870368</v>
      </c>
    </row>
    <row r="40" spans="1:27" x14ac:dyDescent="0.25">
      <c r="A40">
        <v>34</v>
      </c>
      <c r="B40">
        <v>1351022</v>
      </c>
      <c r="C40" t="s">
        <v>27</v>
      </c>
      <c r="D40" t="s">
        <v>28</v>
      </c>
      <c r="E40" t="s">
        <v>46</v>
      </c>
      <c r="G40" t="s">
        <v>184</v>
      </c>
      <c r="H40" t="s">
        <v>184</v>
      </c>
      <c r="I40" t="s">
        <v>126</v>
      </c>
      <c r="J40" t="s">
        <v>185</v>
      </c>
      <c r="K40" t="s">
        <v>186</v>
      </c>
      <c r="L40">
        <v>139195495</v>
      </c>
      <c r="M40" t="s">
        <v>33</v>
      </c>
      <c r="N40" t="s">
        <v>186</v>
      </c>
      <c r="O40" t="s">
        <v>187</v>
      </c>
      <c r="P40" t="s">
        <v>188</v>
      </c>
      <c r="Q40" t="s">
        <v>36</v>
      </c>
      <c r="R40" t="s">
        <v>37</v>
      </c>
      <c r="S40">
        <v>800</v>
      </c>
      <c r="T40" s="1">
        <v>889240900</v>
      </c>
      <c r="W40" t="s">
        <v>38</v>
      </c>
      <c r="X40">
        <v>2</v>
      </c>
      <c r="Y40">
        <v>2</v>
      </c>
      <c r="Z40">
        <v>2</v>
      </c>
      <c r="AA40" s="2">
        <v>44708.662557870368</v>
      </c>
    </row>
    <row r="41" spans="1:27" x14ac:dyDescent="0.25">
      <c r="A41">
        <v>35</v>
      </c>
      <c r="B41">
        <v>1351023</v>
      </c>
      <c r="C41" t="s">
        <v>27</v>
      </c>
      <c r="D41" t="s">
        <v>28</v>
      </c>
      <c r="E41" t="s">
        <v>46</v>
      </c>
      <c r="F41" t="s">
        <v>189</v>
      </c>
      <c r="H41" t="s">
        <v>189</v>
      </c>
      <c r="J41" t="s">
        <v>190</v>
      </c>
      <c r="K41" t="s">
        <v>191</v>
      </c>
      <c r="L41">
        <v>139179627</v>
      </c>
      <c r="M41" t="s">
        <v>33</v>
      </c>
      <c r="N41" t="s">
        <v>191</v>
      </c>
      <c r="O41" t="s">
        <v>192</v>
      </c>
      <c r="P41" t="s">
        <v>193</v>
      </c>
      <c r="Q41" t="s">
        <v>36</v>
      </c>
      <c r="R41" t="s">
        <v>37</v>
      </c>
      <c r="S41">
        <v>800</v>
      </c>
      <c r="T41" s="1">
        <v>889485607</v>
      </c>
      <c r="W41" t="s">
        <v>38</v>
      </c>
      <c r="X41">
        <v>2</v>
      </c>
      <c r="Y41">
        <v>2</v>
      </c>
      <c r="Z41">
        <v>2</v>
      </c>
      <c r="AA41" s="2">
        <v>44708.662557870368</v>
      </c>
    </row>
    <row r="42" spans="1:27" x14ac:dyDescent="0.25">
      <c r="A42">
        <v>36</v>
      </c>
      <c r="B42">
        <v>1351024</v>
      </c>
      <c r="C42" t="s">
        <v>27</v>
      </c>
      <c r="D42" t="s">
        <v>28</v>
      </c>
      <c r="E42" t="s">
        <v>29</v>
      </c>
      <c r="J42" t="s">
        <v>31</v>
      </c>
      <c r="K42" t="s">
        <v>194</v>
      </c>
      <c r="L42">
        <v>139179851</v>
      </c>
      <c r="M42" t="s">
        <v>33</v>
      </c>
      <c r="N42" t="s">
        <v>194</v>
      </c>
      <c r="O42" t="s">
        <v>195</v>
      </c>
      <c r="P42" t="s">
        <v>196</v>
      </c>
      <c r="Q42" t="s">
        <v>36</v>
      </c>
      <c r="R42" t="s">
        <v>37</v>
      </c>
      <c r="S42">
        <v>800</v>
      </c>
      <c r="T42" s="1">
        <v>889418289</v>
      </c>
      <c r="W42" t="s">
        <v>38</v>
      </c>
      <c r="X42">
        <v>2</v>
      </c>
      <c r="Y42">
        <v>2</v>
      </c>
      <c r="Z42">
        <v>2</v>
      </c>
      <c r="AA42" s="2">
        <v>44708.662557870368</v>
      </c>
    </row>
    <row r="43" spans="1:27" x14ac:dyDescent="0.25">
      <c r="A43">
        <v>37</v>
      </c>
      <c r="B43">
        <v>1351025</v>
      </c>
      <c r="C43" t="s">
        <v>27</v>
      </c>
      <c r="D43" t="s">
        <v>28</v>
      </c>
      <c r="E43" t="s">
        <v>39</v>
      </c>
      <c r="F43" t="s">
        <v>197</v>
      </c>
      <c r="H43" t="s">
        <v>197</v>
      </c>
      <c r="J43" t="s">
        <v>98</v>
      </c>
      <c r="K43" t="s">
        <v>198</v>
      </c>
      <c r="L43">
        <v>139167095</v>
      </c>
      <c r="M43" t="s">
        <v>33</v>
      </c>
      <c r="N43" t="s">
        <v>198</v>
      </c>
      <c r="O43" t="s">
        <v>199</v>
      </c>
      <c r="P43" t="s">
        <v>200</v>
      </c>
      <c r="Q43" t="s">
        <v>36</v>
      </c>
      <c r="R43" t="s">
        <v>37</v>
      </c>
      <c r="S43">
        <v>800</v>
      </c>
      <c r="T43" s="1">
        <v>889822500</v>
      </c>
      <c r="W43" t="s">
        <v>38</v>
      </c>
      <c r="X43">
        <v>1</v>
      </c>
      <c r="Y43">
        <v>1</v>
      </c>
      <c r="Z43">
        <v>1</v>
      </c>
      <c r="AA43" s="2">
        <v>44708.662557870368</v>
      </c>
    </row>
    <row r="44" spans="1:27" x14ac:dyDescent="0.25">
      <c r="A44">
        <v>38</v>
      </c>
      <c r="B44">
        <v>1351026</v>
      </c>
      <c r="C44" t="s">
        <v>27</v>
      </c>
      <c r="D44" t="s">
        <v>28</v>
      </c>
      <c r="E44" t="s">
        <v>39</v>
      </c>
      <c r="J44" t="s">
        <v>79</v>
      </c>
      <c r="K44" t="s">
        <v>201</v>
      </c>
      <c r="L44">
        <v>139131591</v>
      </c>
      <c r="M44" t="s">
        <v>33</v>
      </c>
      <c r="N44" t="s">
        <v>201</v>
      </c>
      <c r="O44" t="s">
        <v>202</v>
      </c>
      <c r="P44" t="s">
        <v>203</v>
      </c>
      <c r="Q44" t="s">
        <v>36</v>
      </c>
      <c r="R44" t="s">
        <v>37</v>
      </c>
      <c r="S44">
        <v>800</v>
      </c>
      <c r="T44" s="1">
        <v>889433000</v>
      </c>
      <c r="W44" t="s">
        <v>38</v>
      </c>
      <c r="X44">
        <v>3</v>
      </c>
      <c r="Y44">
        <v>2</v>
      </c>
      <c r="Z44">
        <v>2</v>
      </c>
      <c r="AA44" s="2">
        <v>44708.662557870368</v>
      </c>
    </row>
    <row r="45" spans="1:27" x14ac:dyDescent="0.25">
      <c r="A45">
        <v>39</v>
      </c>
      <c r="B45">
        <v>1351027</v>
      </c>
      <c r="C45" t="s">
        <v>27</v>
      </c>
      <c r="D45" t="s">
        <v>28</v>
      </c>
      <c r="E45" t="s">
        <v>39</v>
      </c>
      <c r="F45" t="s">
        <v>204</v>
      </c>
      <c r="H45" t="s">
        <v>204</v>
      </c>
      <c r="J45" t="s">
        <v>98</v>
      </c>
      <c r="K45" t="s">
        <v>205</v>
      </c>
      <c r="L45">
        <v>139128107</v>
      </c>
      <c r="M45" t="s">
        <v>33</v>
      </c>
      <c r="N45" t="s">
        <v>205</v>
      </c>
      <c r="O45" t="s">
        <v>206</v>
      </c>
      <c r="P45" t="s">
        <v>207</v>
      </c>
      <c r="Q45" t="s">
        <v>36</v>
      </c>
      <c r="R45" t="s">
        <v>37</v>
      </c>
      <c r="S45">
        <v>800</v>
      </c>
      <c r="T45" s="1">
        <v>889822500</v>
      </c>
      <c r="W45" t="s">
        <v>38</v>
      </c>
      <c r="X45">
        <v>3</v>
      </c>
      <c r="Y45">
        <v>2</v>
      </c>
      <c r="Z45">
        <v>2</v>
      </c>
      <c r="AA45" s="2">
        <v>44708.662557870368</v>
      </c>
    </row>
    <row r="46" spans="1:27" x14ac:dyDescent="0.25">
      <c r="A46">
        <v>40</v>
      </c>
      <c r="B46">
        <v>1351028</v>
      </c>
      <c r="C46" t="s">
        <v>27</v>
      </c>
      <c r="D46" t="s">
        <v>28</v>
      </c>
      <c r="E46" t="s">
        <v>39</v>
      </c>
      <c r="G46" t="s">
        <v>208</v>
      </c>
      <c r="J46" t="s">
        <v>209</v>
      </c>
      <c r="K46" t="s">
        <v>210</v>
      </c>
      <c r="L46">
        <v>139127399</v>
      </c>
      <c r="M46" t="s">
        <v>33</v>
      </c>
      <c r="N46" t="s">
        <v>210</v>
      </c>
      <c r="O46" t="s">
        <v>211</v>
      </c>
      <c r="P46" t="s">
        <v>212</v>
      </c>
      <c r="Q46" t="s">
        <v>36</v>
      </c>
      <c r="R46" t="s">
        <v>37</v>
      </c>
      <c r="S46">
        <v>800</v>
      </c>
      <c r="T46" s="1">
        <v>889428942</v>
      </c>
      <c r="W46" t="s">
        <v>38</v>
      </c>
      <c r="X46">
        <v>3</v>
      </c>
      <c r="Y46">
        <v>2</v>
      </c>
      <c r="Z46">
        <v>2</v>
      </c>
      <c r="AA46" s="2">
        <v>44708.662557870368</v>
      </c>
    </row>
    <row r="47" spans="1:27" x14ac:dyDescent="0.25">
      <c r="A47">
        <v>41</v>
      </c>
      <c r="B47">
        <v>1351029</v>
      </c>
      <c r="C47" t="s">
        <v>27</v>
      </c>
      <c r="D47" t="s">
        <v>28</v>
      </c>
      <c r="E47" t="s">
        <v>39</v>
      </c>
      <c r="G47" t="s">
        <v>102</v>
      </c>
      <c r="I47" t="s">
        <v>126</v>
      </c>
      <c r="J47" t="s">
        <v>213</v>
      </c>
      <c r="K47" t="s">
        <v>214</v>
      </c>
      <c r="L47">
        <v>139110247</v>
      </c>
      <c r="M47" t="s">
        <v>33</v>
      </c>
      <c r="N47" t="s">
        <v>214</v>
      </c>
      <c r="O47" t="s">
        <v>215</v>
      </c>
      <c r="P47" t="s">
        <v>216</v>
      </c>
      <c r="Q47" t="s">
        <v>36</v>
      </c>
      <c r="R47" t="s">
        <v>37</v>
      </c>
      <c r="S47">
        <v>800</v>
      </c>
      <c r="T47">
        <v>433038633</v>
      </c>
      <c r="W47" t="s">
        <v>38</v>
      </c>
      <c r="X47">
        <v>3</v>
      </c>
      <c r="Y47">
        <v>2</v>
      </c>
      <c r="Z47">
        <v>2</v>
      </c>
      <c r="AA47" s="2">
        <v>44708.662557870368</v>
      </c>
    </row>
    <row r="48" spans="1:27" x14ac:dyDescent="0.25">
      <c r="A48">
        <v>42</v>
      </c>
      <c r="B48">
        <v>1351030</v>
      </c>
      <c r="C48" t="s">
        <v>27</v>
      </c>
      <c r="D48" t="s">
        <v>28</v>
      </c>
      <c r="E48" t="s">
        <v>29</v>
      </c>
      <c r="F48" t="s">
        <v>197</v>
      </c>
      <c r="G48" t="s">
        <v>197</v>
      </c>
      <c r="H48" t="s">
        <v>197</v>
      </c>
      <c r="J48" t="s">
        <v>217</v>
      </c>
      <c r="K48" t="s">
        <v>218</v>
      </c>
      <c r="L48">
        <v>139095611</v>
      </c>
      <c r="M48" t="s">
        <v>33</v>
      </c>
      <c r="N48" t="s">
        <v>218</v>
      </c>
      <c r="O48" t="s">
        <v>219</v>
      </c>
      <c r="P48" t="s">
        <v>220</v>
      </c>
      <c r="Q48" t="s">
        <v>36</v>
      </c>
      <c r="R48" t="s">
        <v>37</v>
      </c>
      <c r="S48">
        <v>800</v>
      </c>
      <c r="T48" s="1">
        <v>889433500</v>
      </c>
      <c r="W48" t="s">
        <v>38</v>
      </c>
      <c r="X48">
        <v>1</v>
      </c>
      <c r="Y48">
        <v>1</v>
      </c>
      <c r="Z48">
        <v>1</v>
      </c>
      <c r="AA48" s="2">
        <v>44708.662557870368</v>
      </c>
    </row>
    <row r="49" spans="1:27" x14ac:dyDescent="0.25">
      <c r="A49">
        <v>43</v>
      </c>
      <c r="B49">
        <v>1351031</v>
      </c>
      <c r="C49" t="s">
        <v>27</v>
      </c>
      <c r="D49" t="s">
        <v>28</v>
      </c>
      <c r="E49" t="s">
        <v>39</v>
      </c>
      <c r="J49" t="s">
        <v>82</v>
      </c>
      <c r="K49" t="s">
        <v>221</v>
      </c>
      <c r="L49">
        <v>139091675</v>
      </c>
      <c r="M49" t="s">
        <v>33</v>
      </c>
      <c r="N49" t="s">
        <v>221</v>
      </c>
      <c r="O49" t="s">
        <v>222</v>
      </c>
      <c r="P49" t="s">
        <v>223</v>
      </c>
      <c r="Q49" t="s">
        <v>36</v>
      </c>
      <c r="R49" t="s">
        <v>37</v>
      </c>
      <c r="S49">
        <v>800</v>
      </c>
      <c r="T49" s="1">
        <v>889433000</v>
      </c>
      <c r="W49" t="s">
        <v>38</v>
      </c>
      <c r="X49">
        <v>3</v>
      </c>
      <c r="Y49">
        <v>2</v>
      </c>
      <c r="Z49">
        <v>2</v>
      </c>
      <c r="AA49" s="2">
        <v>44708.662557870368</v>
      </c>
    </row>
    <row r="50" spans="1:27" x14ac:dyDescent="0.25">
      <c r="A50">
        <v>44</v>
      </c>
      <c r="B50">
        <v>1351032</v>
      </c>
      <c r="C50" t="s">
        <v>27</v>
      </c>
      <c r="D50" t="s">
        <v>28</v>
      </c>
      <c r="E50" t="s">
        <v>39</v>
      </c>
      <c r="G50" t="s">
        <v>224</v>
      </c>
      <c r="J50" t="s">
        <v>225</v>
      </c>
      <c r="K50" t="s">
        <v>127</v>
      </c>
      <c r="L50">
        <v>139072451</v>
      </c>
      <c r="M50" t="s">
        <v>33</v>
      </c>
      <c r="N50" t="s">
        <v>127</v>
      </c>
      <c r="O50" t="s">
        <v>226</v>
      </c>
      <c r="P50" t="s">
        <v>227</v>
      </c>
      <c r="Q50" t="s">
        <v>36</v>
      </c>
      <c r="R50" t="s">
        <v>37</v>
      </c>
      <c r="S50">
        <v>800</v>
      </c>
      <c r="T50" s="1">
        <v>438404848</v>
      </c>
      <c r="W50" t="s">
        <v>38</v>
      </c>
      <c r="X50">
        <v>3</v>
      </c>
      <c r="Y50">
        <v>3</v>
      </c>
      <c r="Z50">
        <v>2</v>
      </c>
      <c r="AA50" s="2">
        <v>44708.662557870368</v>
      </c>
    </row>
    <row r="51" spans="1:27" x14ac:dyDescent="0.25">
      <c r="A51">
        <v>45</v>
      </c>
      <c r="B51">
        <v>1351033</v>
      </c>
      <c r="C51" t="s">
        <v>27</v>
      </c>
      <c r="D51" t="s">
        <v>28</v>
      </c>
      <c r="E51" t="s">
        <v>46</v>
      </c>
      <c r="J51" t="s">
        <v>228</v>
      </c>
      <c r="K51" t="s">
        <v>229</v>
      </c>
      <c r="L51">
        <v>139050507</v>
      </c>
      <c r="M51" t="s">
        <v>33</v>
      </c>
      <c r="N51" t="s">
        <v>229</v>
      </c>
      <c r="O51" t="s">
        <v>230</v>
      </c>
      <c r="P51" t="s">
        <v>231</v>
      </c>
      <c r="Q51" t="s">
        <v>36</v>
      </c>
      <c r="R51" t="s">
        <v>37</v>
      </c>
      <c r="S51">
        <v>800</v>
      </c>
      <c r="T51" s="1">
        <v>889419959</v>
      </c>
      <c r="W51" t="s">
        <v>38</v>
      </c>
      <c r="X51">
        <v>1</v>
      </c>
      <c r="Y51">
        <v>1</v>
      </c>
      <c r="Z51">
        <v>1</v>
      </c>
      <c r="AA51" s="2">
        <v>44708.662557870368</v>
      </c>
    </row>
    <row r="52" spans="1:27" x14ac:dyDescent="0.25">
      <c r="A52">
        <v>46</v>
      </c>
      <c r="B52">
        <v>1351034</v>
      </c>
      <c r="C52" t="s">
        <v>27</v>
      </c>
      <c r="D52" t="s">
        <v>28</v>
      </c>
      <c r="E52" t="s">
        <v>39</v>
      </c>
      <c r="J52" t="s">
        <v>232</v>
      </c>
      <c r="K52" t="s">
        <v>112</v>
      </c>
      <c r="L52">
        <v>139047935</v>
      </c>
      <c r="M52" t="s">
        <v>33</v>
      </c>
      <c r="N52" t="s">
        <v>112</v>
      </c>
      <c r="O52" t="s">
        <v>233</v>
      </c>
      <c r="P52" t="s">
        <v>234</v>
      </c>
      <c r="Q52" t="s">
        <v>36</v>
      </c>
      <c r="R52" t="s">
        <v>37</v>
      </c>
      <c r="S52">
        <v>800</v>
      </c>
      <c r="T52">
        <v>451125286</v>
      </c>
      <c r="W52" t="s">
        <v>38</v>
      </c>
      <c r="X52">
        <v>2</v>
      </c>
      <c r="Y52">
        <v>2</v>
      </c>
      <c r="Z52">
        <v>2</v>
      </c>
      <c r="AA52" s="2">
        <v>44708.662557870368</v>
      </c>
    </row>
    <row r="53" spans="1:27" x14ac:dyDescent="0.25">
      <c r="A53">
        <v>47</v>
      </c>
      <c r="B53">
        <v>1351035</v>
      </c>
      <c r="C53" t="s">
        <v>27</v>
      </c>
      <c r="D53" t="s">
        <v>28</v>
      </c>
      <c r="E53" t="s">
        <v>39</v>
      </c>
      <c r="I53" t="s">
        <v>126</v>
      </c>
      <c r="J53" t="s">
        <v>82</v>
      </c>
      <c r="K53" t="s">
        <v>127</v>
      </c>
      <c r="L53">
        <v>139036599</v>
      </c>
      <c r="M53" t="s">
        <v>33</v>
      </c>
      <c r="N53" t="s">
        <v>127</v>
      </c>
      <c r="O53" t="s">
        <v>235</v>
      </c>
      <c r="P53" t="s">
        <v>236</v>
      </c>
      <c r="Q53" t="s">
        <v>36</v>
      </c>
      <c r="R53" t="s">
        <v>37</v>
      </c>
      <c r="S53">
        <v>800</v>
      </c>
      <c r="T53" s="1">
        <v>889433000</v>
      </c>
      <c r="W53" t="s">
        <v>38</v>
      </c>
      <c r="X53">
        <v>3</v>
      </c>
      <c r="Y53">
        <v>2</v>
      </c>
      <c r="Z53">
        <v>2</v>
      </c>
      <c r="AA53" s="2">
        <v>44708.662557870368</v>
      </c>
    </row>
    <row r="54" spans="1:27" x14ac:dyDescent="0.25">
      <c r="A54">
        <v>48</v>
      </c>
      <c r="B54">
        <v>1351036</v>
      </c>
      <c r="C54" t="s">
        <v>27</v>
      </c>
      <c r="D54" t="s">
        <v>28</v>
      </c>
      <c r="E54" t="s">
        <v>46</v>
      </c>
      <c r="J54" t="s">
        <v>48</v>
      </c>
      <c r="K54" t="s">
        <v>237</v>
      </c>
      <c r="L54">
        <v>139027019</v>
      </c>
      <c r="M54" t="s">
        <v>33</v>
      </c>
      <c r="N54" t="s">
        <v>237</v>
      </c>
      <c r="O54" t="s">
        <v>238</v>
      </c>
      <c r="P54" t="s">
        <v>239</v>
      </c>
      <c r="Q54" t="s">
        <v>36</v>
      </c>
      <c r="R54" t="s">
        <v>37</v>
      </c>
      <c r="S54">
        <v>800</v>
      </c>
      <c r="T54" s="1">
        <v>889810080</v>
      </c>
      <c r="W54" t="s">
        <v>38</v>
      </c>
      <c r="X54">
        <v>2</v>
      </c>
      <c r="Y54">
        <v>2</v>
      </c>
      <c r="Z54">
        <v>2</v>
      </c>
      <c r="AA54" s="2">
        <v>44708.662557870368</v>
      </c>
    </row>
    <row r="55" spans="1:27" x14ac:dyDescent="0.25">
      <c r="A55">
        <v>49</v>
      </c>
      <c r="B55">
        <v>1351037</v>
      </c>
      <c r="C55" t="s">
        <v>27</v>
      </c>
      <c r="D55" t="s">
        <v>28</v>
      </c>
      <c r="E55" t="s">
        <v>39</v>
      </c>
      <c r="F55" t="s">
        <v>240</v>
      </c>
      <c r="H55" t="s">
        <v>240</v>
      </c>
      <c r="J55" t="s">
        <v>123</v>
      </c>
      <c r="K55" t="s">
        <v>241</v>
      </c>
      <c r="L55">
        <v>139024171</v>
      </c>
      <c r="M55" t="s">
        <v>33</v>
      </c>
      <c r="N55" t="s">
        <v>241</v>
      </c>
      <c r="O55" t="s">
        <v>242</v>
      </c>
      <c r="P55" t="s">
        <v>243</v>
      </c>
      <c r="Q55" t="s">
        <v>36</v>
      </c>
      <c r="R55" t="s">
        <v>37</v>
      </c>
      <c r="S55">
        <v>800</v>
      </c>
      <c r="T55" s="1">
        <v>889328858</v>
      </c>
      <c r="W55" t="s">
        <v>38</v>
      </c>
      <c r="X55">
        <v>2</v>
      </c>
      <c r="Y55">
        <v>2</v>
      </c>
      <c r="Z55">
        <v>2</v>
      </c>
      <c r="AA55" s="2">
        <v>44708.662557870368</v>
      </c>
    </row>
    <row r="56" spans="1:27" x14ac:dyDescent="0.25">
      <c r="A56">
        <v>50</v>
      </c>
      <c r="B56">
        <v>1351038</v>
      </c>
      <c r="C56" t="s">
        <v>27</v>
      </c>
      <c r="D56" t="s">
        <v>28</v>
      </c>
      <c r="E56" t="s">
        <v>39</v>
      </c>
      <c r="G56" t="s">
        <v>244</v>
      </c>
      <c r="J56" t="s">
        <v>209</v>
      </c>
      <c r="K56" t="s">
        <v>245</v>
      </c>
      <c r="L56">
        <v>139023195</v>
      </c>
      <c r="M56" t="s">
        <v>33</v>
      </c>
      <c r="N56" t="s">
        <v>245</v>
      </c>
      <c r="O56" t="s">
        <v>246</v>
      </c>
      <c r="P56" t="s">
        <v>247</v>
      </c>
      <c r="Q56" t="s">
        <v>36</v>
      </c>
      <c r="R56" t="s">
        <v>37</v>
      </c>
      <c r="S56">
        <v>800</v>
      </c>
      <c r="T56" s="1">
        <v>889428942</v>
      </c>
      <c r="W56" t="s">
        <v>38</v>
      </c>
      <c r="X56">
        <v>3</v>
      </c>
      <c r="Y56">
        <v>2</v>
      </c>
      <c r="Z56">
        <v>2</v>
      </c>
      <c r="AA56" s="2">
        <v>44708.662557870368</v>
      </c>
    </row>
    <row r="57" spans="1:27" x14ac:dyDescent="0.25">
      <c r="A57">
        <v>51</v>
      </c>
      <c r="B57">
        <v>1351039</v>
      </c>
      <c r="C57" t="s">
        <v>27</v>
      </c>
      <c r="D57" t="s">
        <v>28</v>
      </c>
      <c r="E57" t="s">
        <v>39</v>
      </c>
      <c r="G57" t="s">
        <v>248</v>
      </c>
      <c r="J57" t="s">
        <v>209</v>
      </c>
      <c r="K57" t="s">
        <v>249</v>
      </c>
      <c r="L57">
        <v>139012015</v>
      </c>
      <c r="M57" t="s">
        <v>33</v>
      </c>
      <c r="N57" t="s">
        <v>249</v>
      </c>
      <c r="O57" t="s">
        <v>250</v>
      </c>
      <c r="P57" t="s">
        <v>251</v>
      </c>
      <c r="Q57" t="s">
        <v>36</v>
      </c>
      <c r="R57" t="s">
        <v>37</v>
      </c>
      <c r="S57">
        <v>800</v>
      </c>
      <c r="T57" s="1">
        <v>889428942</v>
      </c>
      <c r="W57" t="s">
        <v>38</v>
      </c>
      <c r="X57">
        <v>4</v>
      </c>
      <c r="Y57">
        <v>2</v>
      </c>
      <c r="Z57">
        <v>2</v>
      </c>
      <c r="AA57" s="2">
        <v>44708.662557870368</v>
      </c>
    </row>
    <row r="58" spans="1:27" x14ac:dyDescent="0.25">
      <c r="A58">
        <v>52</v>
      </c>
      <c r="B58">
        <v>1351040</v>
      </c>
      <c r="C58" t="s">
        <v>27</v>
      </c>
      <c r="D58" t="s">
        <v>28</v>
      </c>
      <c r="E58" t="s">
        <v>46</v>
      </c>
      <c r="I58" t="s">
        <v>126</v>
      </c>
      <c r="J58" t="s">
        <v>107</v>
      </c>
      <c r="K58" t="s">
        <v>252</v>
      </c>
      <c r="L58">
        <v>138985619</v>
      </c>
      <c r="M58" t="s">
        <v>33</v>
      </c>
      <c r="N58" t="s">
        <v>252</v>
      </c>
      <c r="O58" t="s">
        <v>253</v>
      </c>
      <c r="P58" t="s">
        <v>254</v>
      </c>
      <c r="Q58" t="s">
        <v>36</v>
      </c>
      <c r="R58" t="s">
        <v>37</v>
      </c>
      <c r="S58">
        <v>800</v>
      </c>
      <c r="T58">
        <v>889855678</v>
      </c>
      <c r="W58" t="s">
        <v>255</v>
      </c>
      <c r="X58">
        <v>1</v>
      </c>
      <c r="Y58">
        <v>1</v>
      </c>
      <c r="Z58">
        <v>1</v>
      </c>
      <c r="AA58" s="2">
        <v>44708.662557870368</v>
      </c>
    </row>
    <row r="59" spans="1:27" x14ac:dyDescent="0.25">
      <c r="A59">
        <v>53</v>
      </c>
      <c r="B59">
        <v>1351041</v>
      </c>
      <c r="C59" t="s">
        <v>27</v>
      </c>
      <c r="D59" t="s">
        <v>28</v>
      </c>
      <c r="E59" t="s">
        <v>39</v>
      </c>
      <c r="J59" t="s">
        <v>31</v>
      </c>
      <c r="K59" t="s">
        <v>256</v>
      </c>
      <c r="L59">
        <v>138982163</v>
      </c>
      <c r="M59" t="s">
        <v>33</v>
      </c>
      <c r="N59" t="s">
        <v>256</v>
      </c>
      <c r="O59" t="s">
        <v>257</v>
      </c>
      <c r="P59" t="s">
        <v>258</v>
      </c>
      <c r="Q59" t="s">
        <v>36</v>
      </c>
      <c r="R59" t="s">
        <v>37</v>
      </c>
      <c r="S59">
        <v>800</v>
      </c>
      <c r="T59" s="1">
        <v>889418289</v>
      </c>
      <c r="W59" t="s">
        <v>38</v>
      </c>
      <c r="X59">
        <v>2</v>
      </c>
      <c r="Y59">
        <v>2</v>
      </c>
      <c r="Z59">
        <v>1</v>
      </c>
      <c r="AA59" s="2">
        <v>44708.662557870368</v>
      </c>
    </row>
    <row r="60" spans="1:27" x14ac:dyDescent="0.25">
      <c r="A60">
        <v>54</v>
      </c>
      <c r="B60">
        <v>1351042</v>
      </c>
      <c r="C60" t="s">
        <v>27</v>
      </c>
      <c r="D60" t="s">
        <v>28</v>
      </c>
      <c r="E60" t="s">
        <v>39</v>
      </c>
      <c r="G60" t="s">
        <v>259</v>
      </c>
      <c r="J60" t="s">
        <v>209</v>
      </c>
      <c r="K60" t="s">
        <v>260</v>
      </c>
      <c r="L60">
        <v>138965203</v>
      </c>
      <c r="M60" t="s">
        <v>33</v>
      </c>
      <c r="N60" t="s">
        <v>260</v>
      </c>
      <c r="O60" t="s">
        <v>261</v>
      </c>
      <c r="P60" t="s">
        <v>262</v>
      </c>
      <c r="Q60" t="s">
        <v>36</v>
      </c>
      <c r="R60" t="s">
        <v>37</v>
      </c>
      <c r="S60">
        <v>800</v>
      </c>
      <c r="T60" s="1">
        <v>889428942</v>
      </c>
      <c r="W60" t="s">
        <v>38</v>
      </c>
      <c r="X60">
        <v>3</v>
      </c>
      <c r="Y60">
        <v>2</v>
      </c>
      <c r="Z60">
        <v>2</v>
      </c>
      <c r="AA60" s="2">
        <v>44708.662557870368</v>
      </c>
    </row>
    <row r="61" spans="1:27" x14ac:dyDescent="0.25">
      <c r="A61">
        <v>55</v>
      </c>
      <c r="B61">
        <v>1351043</v>
      </c>
      <c r="C61" t="s">
        <v>27</v>
      </c>
      <c r="D61" t="s">
        <v>28</v>
      </c>
      <c r="E61" t="s">
        <v>46</v>
      </c>
      <c r="F61" t="s">
        <v>140</v>
      </c>
      <c r="H61" t="s">
        <v>140</v>
      </c>
      <c r="I61" t="s">
        <v>126</v>
      </c>
      <c r="J61" t="s">
        <v>181</v>
      </c>
      <c r="K61" t="s">
        <v>127</v>
      </c>
      <c r="L61">
        <v>138959991</v>
      </c>
      <c r="M61" t="s">
        <v>33</v>
      </c>
      <c r="N61" t="s">
        <v>127</v>
      </c>
      <c r="O61" t="s">
        <v>263</v>
      </c>
      <c r="P61" t="s">
        <v>264</v>
      </c>
      <c r="Q61" t="s">
        <v>36</v>
      </c>
      <c r="R61" t="s">
        <v>37</v>
      </c>
      <c r="S61">
        <v>800</v>
      </c>
      <c r="T61" s="1">
        <v>889418941</v>
      </c>
      <c r="W61" t="s">
        <v>38</v>
      </c>
      <c r="X61">
        <v>1</v>
      </c>
      <c r="Y61">
        <v>1</v>
      </c>
      <c r="Z61">
        <v>1</v>
      </c>
      <c r="AA61" s="2">
        <v>44708.662557870368</v>
      </c>
    </row>
    <row r="62" spans="1:27" x14ac:dyDescent="0.25">
      <c r="A62">
        <v>56</v>
      </c>
      <c r="B62">
        <v>1351044</v>
      </c>
      <c r="C62" t="s">
        <v>27</v>
      </c>
      <c r="D62" t="s">
        <v>28</v>
      </c>
      <c r="E62" t="s">
        <v>39</v>
      </c>
      <c r="F62" t="s">
        <v>144</v>
      </c>
      <c r="H62" t="s">
        <v>144</v>
      </c>
      <c r="J62" t="s">
        <v>265</v>
      </c>
      <c r="K62" t="s">
        <v>266</v>
      </c>
      <c r="L62">
        <v>138947235</v>
      </c>
      <c r="M62" t="s">
        <v>33</v>
      </c>
      <c r="N62" t="s">
        <v>266</v>
      </c>
      <c r="O62" t="s">
        <v>267</v>
      </c>
      <c r="P62" t="s">
        <v>268</v>
      </c>
      <c r="Q62" t="s">
        <v>36</v>
      </c>
      <c r="R62" t="s">
        <v>37</v>
      </c>
      <c r="S62">
        <v>800</v>
      </c>
      <c r="T62" s="1">
        <v>417718149</v>
      </c>
      <c r="W62" t="s">
        <v>38</v>
      </c>
      <c r="X62">
        <v>1</v>
      </c>
      <c r="Y62">
        <v>1</v>
      </c>
      <c r="Z62">
        <v>1</v>
      </c>
      <c r="AA62" s="2">
        <v>44708.662557870368</v>
      </c>
    </row>
    <row r="63" spans="1:27" x14ac:dyDescent="0.25">
      <c r="A63">
        <v>57</v>
      </c>
      <c r="B63">
        <v>1351045</v>
      </c>
      <c r="C63" t="s">
        <v>27</v>
      </c>
      <c r="D63" t="s">
        <v>28</v>
      </c>
      <c r="E63" t="s">
        <v>46</v>
      </c>
      <c r="G63" t="s">
        <v>269</v>
      </c>
      <c r="H63" t="s">
        <v>269</v>
      </c>
      <c r="J63" t="s">
        <v>270</v>
      </c>
      <c r="K63" t="s">
        <v>271</v>
      </c>
      <c r="L63">
        <v>138918695</v>
      </c>
      <c r="M63" t="s">
        <v>33</v>
      </c>
      <c r="N63" t="s">
        <v>271</v>
      </c>
      <c r="O63" t="s">
        <v>272</v>
      </c>
      <c r="P63" t="s">
        <v>273</v>
      </c>
      <c r="Q63" t="s">
        <v>36</v>
      </c>
      <c r="R63" t="s">
        <v>37</v>
      </c>
      <c r="S63">
        <v>800</v>
      </c>
      <c r="T63" s="1">
        <v>1300815051</v>
      </c>
      <c r="W63" t="s">
        <v>274</v>
      </c>
      <c r="X63">
        <v>1</v>
      </c>
      <c r="Y63">
        <v>1</v>
      </c>
      <c r="Z63">
        <v>1</v>
      </c>
      <c r="AA63" s="2">
        <v>44708.662557870368</v>
      </c>
    </row>
    <row r="64" spans="1:27" x14ac:dyDescent="0.25">
      <c r="A64">
        <v>58</v>
      </c>
      <c r="B64">
        <v>1351046</v>
      </c>
      <c r="C64" t="s">
        <v>27</v>
      </c>
      <c r="D64" t="s">
        <v>28</v>
      </c>
      <c r="E64" t="s">
        <v>39</v>
      </c>
      <c r="F64" t="s">
        <v>122</v>
      </c>
      <c r="H64" t="s">
        <v>122</v>
      </c>
      <c r="J64" t="s">
        <v>181</v>
      </c>
      <c r="K64" t="s">
        <v>275</v>
      </c>
      <c r="L64">
        <v>138917719</v>
      </c>
      <c r="M64" t="s">
        <v>33</v>
      </c>
      <c r="N64" t="s">
        <v>275</v>
      </c>
      <c r="O64" t="s">
        <v>276</v>
      </c>
      <c r="P64" t="s">
        <v>277</v>
      </c>
      <c r="Q64" t="s">
        <v>36</v>
      </c>
      <c r="R64" t="s">
        <v>37</v>
      </c>
      <c r="S64">
        <v>800</v>
      </c>
      <c r="T64" s="1">
        <v>889418941</v>
      </c>
      <c r="W64" t="s">
        <v>38</v>
      </c>
      <c r="X64">
        <v>2</v>
      </c>
      <c r="Y64">
        <v>2</v>
      </c>
      <c r="Z64">
        <v>2</v>
      </c>
      <c r="AA64" s="2">
        <v>44708.662557870368</v>
      </c>
    </row>
    <row r="65" spans="1:27" x14ac:dyDescent="0.25">
      <c r="A65">
        <v>59</v>
      </c>
      <c r="B65">
        <v>1351047</v>
      </c>
      <c r="C65" t="s">
        <v>27</v>
      </c>
      <c r="D65" t="s">
        <v>28</v>
      </c>
      <c r="E65" t="s">
        <v>39</v>
      </c>
      <c r="J65" t="s">
        <v>278</v>
      </c>
      <c r="K65" t="s">
        <v>279</v>
      </c>
      <c r="L65">
        <v>138898599</v>
      </c>
      <c r="M65" t="s">
        <v>33</v>
      </c>
      <c r="N65" t="s">
        <v>279</v>
      </c>
      <c r="O65" t="s">
        <v>280</v>
      </c>
      <c r="P65" t="s">
        <v>281</v>
      </c>
      <c r="Q65" t="s">
        <v>36</v>
      </c>
      <c r="R65" t="s">
        <v>37</v>
      </c>
      <c r="S65">
        <v>800</v>
      </c>
      <c r="T65" s="1">
        <v>889811088</v>
      </c>
      <c r="W65" t="s">
        <v>255</v>
      </c>
      <c r="X65">
        <v>2</v>
      </c>
      <c r="Y65">
        <v>2</v>
      </c>
      <c r="Z65">
        <v>1</v>
      </c>
      <c r="AA65" s="2">
        <v>44708.662557870368</v>
      </c>
    </row>
    <row r="66" spans="1:27" x14ac:dyDescent="0.25">
      <c r="A66">
        <v>60</v>
      </c>
      <c r="B66">
        <v>1351048</v>
      </c>
      <c r="C66" t="s">
        <v>27</v>
      </c>
      <c r="D66" t="s">
        <v>28</v>
      </c>
      <c r="E66" t="s">
        <v>46</v>
      </c>
      <c r="G66" t="s">
        <v>282</v>
      </c>
      <c r="H66" t="s">
        <v>282</v>
      </c>
      <c r="J66" t="s">
        <v>93</v>
      </c>
      <c r="K66" t="s">
        <v>283</v>
      </c>
      <c r="L66">
        <v>138882163</v>
      </c>
      <c r="M66" t="s">
        <v>33</v>
      </c>
      <c r="N66" t="s">
        <v>283</v>
      </c>
      <c r="O66" t="s">
        <v>284</v>
      </c>
      <c r="P66" t="s">
        <v>285</v>
      </c>
      <c r="Q66" t="s">
        <v>36</v>
      </c>
      <c r="R66" t="s">
        <v>37</v>
      </c>
      <c r="S66">
        <v>800</v>
      </c>
      <c r="T66" s="1">
        <v>889460500</v>
      </c>
      <c r="W66" t="s">
        <v>38</v>
      </c>
      <c r="X66">
        <v>1</v>
      </c>
      <c r="Y66">
        <v>1</v>
      </c>
      <c r="Z66">
        <v>1</v>
      </c>
      <c r="AA66" s="2">
        <v>44708.662557870368</v>
      </c>
    </row>
    <row r="67" spans="1:27" x14ac:dyDescent="0.25">
      <c r="A67">
        <v>61</v>
      </c>
      <c r="B67">
        <v>1351049</v>
      </c>
      <c r="C67" t="s">
        <v>27</v>
      </c>
      <c r="D67" t="s">
        <v>28</v>
      </c>
      <c r="E67" t="s">
        <v>39</v>
      </c>
      <c r="G67" t="s">
        <v>286</v>
      </c>
      <c r="J67" t="s">
        <v>185</v>
      </c>
      <c r="K67" t="s">
        <v>287</v>
      </c>
      <c r="L67">
        <v>138876263</v>
      </c>
      <c r="M67" t="s">
        <v>33</v>
      </c>
      <c r="N67" t="s">
        <v>287</v>
      </c>
      <c r="O67" t="s">
        <v>288</v>
      </c>
      <c r="P67" t="s">
        <v>289</v>
      </c>
      <c r="Q67" t="s">
        <v>36</v>
      </c>
      <c r="R67" t="s">
        <v>37</v>
      </c>
      <c r="S67">
        <v>800</v>
      </c>
      <c r="T67" s="1">
        <v>889240900</v>
      </c>
      <c r="W67" t="s">
        <v>38</v>
      </c>
      <c r="X67">
        <v>2</v>
      </c>
      <c r="Y67">
        <v>2</v>
      </c>
      <c r="Z67">
        <v>2</v>
      </c>
      <c r="AA67" s="2">
        <v>44708.662557870368</v>
      </c>
    </row>
    <row r="68" spans="1:27" x14ac:dyDescent="0.25">
      <c r="A68">
        <v>62</v>
      </c>
      <c r="B68">
        <v>1351050</v>
      </c>
      <c r="C68" t="s">
        <v>27</v>
      </c>
      <c r="D68" t="s">
        <v>28</v>
      </c>
      <c r="E68" t="s">
        <v>39</v>
      </c>
      <c r="J68" t="s">
        <v>232</v>
      </c>
      <c r="K68" t="s">
        <v>290</v>
      </c>
      <c r="L68">
        <v>138865099</v>
      </c>
      <c r="M68" t="s">
        <v>33</v>
      </c>
      <c r="N68" t="s">
        <v>290</v>
      </c>
      <c r="O68" t="s">
        <v>291</v>
      </c>
      <c r="P68" t="s">
        <v>292</v>
      </c>
      <c r="Q68" t="s">
        <v>36</v>
      </c>
      <c r="R68" t="s">
        <v>37</v>
      </c>
      <c r="S68">
        <v>800</v>
      </c>
      <c r="T68">
        <v>451125286</v>
      </c>
      <c r="W68" t="s">
        <v>255</v>
      </c>
      <c r="X68">
        <v>2</v>
      </c>
      <c r="Y68">
        <v>2</v>
      </c>
      <c r="Z68">
        <v>2</v>
      </c>
      <c r="AA68" s="2">
        <v>44708.662557870368</v>
      </c>
    </row>
    <row r="69" spans="1:27" x14ac:dyDescent="0.25">
      <c r="A69">
        <v>63</v>
      </c>
      <c r="B69">
        <v>1351051</v>
      </c>
      <c r="C69" t="s">
        <v>27</v>
      </c>
      <c r="D69" t="s">
        <v>28</v>
      </c>
      <c r="E69" t="s">
        <v>39</v>
      </c>
      <c r="J69" t="s">
        <v>293</v>
      </c>
      <c r="K69" t="s">
        <v>294</v>
      </c>
      <c r="L69">
        <v>138863175</v>
      </c>
      <c r="M69" t="s">
        <v>33</v>
      </c>
      <c r="N69" t="s">
        <v>294</v>
      </c>
      <c r="O69" t="s">
        <v>295</v>
      </c>
      <c r="P69" t="s">
        <v>296</v>
      </c>
      <c r="Q69" t="s">
        <v>36</v>
      </c>
      <c r="R69" t="s">
        <v>37</v>
      </c>
      <c r="S69">
        <v>800</v>
      </c>
      <c r="T69" s="1">
        <v>1300850855</v>
      </c>
      <c r="W69" t="s">
        <v>274</v>
      </c>
      <c r="X69">
        <v>2</v>
      </c>
      <c r="Y69">
        <v>2</v>
      </c>
      <c r="Z69">
        <v>1</v>
      </c>
      <c r="AA69" s="2">
        <v>44708.662557870368</v>
      </c>
    </row>
    <row r="70" spans="1:27" x14ac:dyDescent="0.25">
      <c r="A70">
        <v>64</v>
      </c>
      <c r="B70">
        <v>1351052</v>
      </c>
      <c r="C70" t="s">
        <v>27</v>
      </c>
      <c r="D70" t="s">
        <v>28</v>
      </c>
      <c r="E70" t="s">
        <v>39</v>
      </c>
      <c r="J70" t="s">
        <v>297</v>
      </c>
      <c r="K70" t="s">
        <v>298</v>
      </c>
      <c r="L70">
        <v>138861435</v>
      </c>
      <c r="M70" t="s">
        <v>33</v>
      </c>
      <c r="N70" t="s">
        <v>298</v>
      </c>
      <c r="O70" t="s">
        <v>299</v>
      </c>
      <c r="P70" t="s">
        <v>300</v>
      </c>
      <c r="Q70" t="s">
        <v>36</v>
      </c>
      <c r="R70" t="s">
        <v>37</v>
      </c>
      <c r="S70">
        <v>800</v>
      </c>
      <c r="T70">
        <v>429826650</v>
      </c>
      <c r="W70" t="s">
        <v>255</v>
      </c>
      <c r="X70">
        <v>1</v>
      </c>
      <c r="Y70">
        <v>1</v>
      </c>
      <c r="Z70">
        <v>0</v>
      </c>
      <c r="AA70" s="2">
        <v>44708.662557870368</v>
      </c>
    </row>
    <row r="71" spans="1:27" x14ac:dyDescent="0.25">
      <c r="A71">
        <v>65</v>
      </c>
      <c r="B71">
        <v>1351053</v>
      </c>
      <c r="C71" t="s">
        <v>27</v>
      </c>
      <c r="D71" t="s">
        <v>28</v>
      </c>
      <c r="E71" t="s">
        <v>39</v>
      </c>
      <c r="F71" t="s">
        <v>301</v>
      </c>
      <c r="H71" t="s">
        <v>301</v>
      </c>
      <c r="I71" t="s">
        <v>126</v>
      </c>
      <c r="J71" t="s">
        <v>181</v>
      </c>
      <c r="K71" t="s">
        <v>127</v>
      </c>
      <c r="L71">
        <v>138830959</v>
      </c>
      <c r="M71" t="s">
        <v>33</v>
      </c>
      <c r="N71" t="s">
        <v>127</v>
      </c>
      <c r="O71" t="s">
        <v>302</v>
      </c>
      <c r="P71" t="s">
        <v>303</v>
      </c>
      <c r="Q71" t="s">
        <v>36</v>
      </c>
      <c r="R71" t="s">
        <v>37</v>
      </c>
      <c r="S71">
        <v>800</v>
      </c>
      <c r="T71" s="1">
        <v>889418941</v>
      </c>
      <c r="W71" t="s">
        <v>38</v>
      </c>
      <c r="X71">
        <v>3</v>
      </c>
      <c r="Y71">
        <v>2</v>
      </c>
      <c r="Z71">
        <v>2</v>
      </c>
      <c r="AA71" s="2">
        <v>44708.662557870368</v>
      </c>
    </row>
    <row r="72" spans="1:27" x14ac:dyDescent="0.25">
      <c r="A72">
        <v>66</v>
      </c>
      <c r="B72">
        <v>1351054</v>
      </c>
      <c r="C72" t="s">
        <v>27</v>
      </c>
      <c r="D72" t="s">
        <v>28</v>
      </c>
      <c r="E72" t="s">
        <v>46</v>
      </c>
      <c r="F72" t="s">
        <v>304</v>
      </c>
      <c r="H72" t="s">
        <v>304</v>
      </c>
      <c r="J72" t="s">
        <v>270</v>
      </c>
      <c r="K72" t="s">
        <v>305</v>
      </c>
      <c r="L72">
        <v>138798511</v>
      </c>
      <c r="M72" t="s">
        <v>33</v>
      </c>
      <c r="N72" t="s">
        <v>305</v>
      </c>
      <c r="O72" t="s">
        <v>306</v>
      </c>
      <c r="P72" t="s">
        <v>307</v>
      </c>
      <c r="Q72" t="s">
        <v>36</v>
      </c>
      <c r="R72" t="s">
        <v>37</v>
      </c>
      <c r="S72">
        <v>800</v>
      </c>
      <c r="T72" s="1">
        <v>1300815051</v>
      </c>
      <c r="W72" t="s">
        <v>274</v>
      </c>
      <c r="X72">
        <v>1</v>
      </c>
      <c r="Y72">
        <v>1</v>
      </c>
      <c r="Z72">
        <v>0</v>
      </c>
      <c r="AA72" s="2">
        <v>44708.662557870368</v>
      </c>
    </row>
    <row r="73" spans="1:27" x14ac:dyDescent="0.25">
      <c r="A73">
        <v>67</v>
      </c>
      <c r="B73">
        <v>1351055</v>
      </c>
      <c r="C73" t="s">
        <v>27</v>
      </c>
      <c r="D73" t="s">
        <v>28</v>
      </c>
      <c r="E73" t="s">
        <v>39</v>
      </c>
      <c r="J73" t="s">
        <v>232</v>
      </c>
      <c r="K73" t="s">
        <v>308</v>
      </c>
      <c r="L73">
        <v>138784347</v>
      </c>
      <c r="M73" t="s">
        <v>33</v>
      </c>
      <c r="N73" t="s">
        <v>308</v>
      </c>
      <c r="O73" t="s">
        <v>309</v>
      </c>
      <c r="P73" t="s">
        <v>310</v>
      </c>
      <c r="Q73" t="s">
        <v>36</v>
      </c>
      <c r="R73" t="s">
        <v>37</v>
      </c>
      <c r="S73">
        <v>800</v>
      </c>
      <c r="T73">
        <v>451125286</v>
      </c>
      <c r="W73" t="s">
        <v>255</v>
      </c>
      <c r="X73">
        <v>1</v>
      </c>
      <c r="Y73">
        <v>1</v>
      </c>
      <c r="Z73">
        <v>1</v>
      </c>
      <c r="AA73" s="2">
        <v>44708.662557870368</v>
      </c>
    </row>
    <row r="74" spans="1:27" x14ac:dyDescent="0.25">
      <c r="A74">
        <v>68</v>
      </c>
      <c r="B74">
        <v>1351056</v>
      </c>
      <c r="C74" t="s">
        <v>27</v>
      </c>
      <c r="D74" t="s">
        <v>28</v>
      </c>
      <c r="E74" t="s">
        <v>39</v>
      </c>
      <c r="J74" t="s">
        <v>311</v>
      </c>
      <c r="K74" t="s">
        <v>218</v>
      </c>
      <c r="L74">
        <v>138760927</v>
      </c>
      <c r="M74" t="s">
        <v>33</v>
      </c>
      <c r="N74" t="s">
        <v>218</v>
      </c>
      <c r="O74" t="s">
        <v>312</v>
      </c>
      <c r="P74" t="s">
        <v>313</v>
      </c>
      <c r="Q74" t="s">
        <v>36</v>
      </c>
      <c r="R74" t="s">
        <v>37</v>
      </c>
      <c r="S74">
        <v>800</v>
      </c>
      <c r="T74" s="1">
        <v>1300299377</v>
      </c>
      <c r="W74" t="s">
        <v>274</v>
      </c>
      <c r="X74">
        <v>2</v>
      </c>
      <c r="Y74">
        <v>2</v>
      </c>
      <c r="Z74">
        <v>1</v>
      </c>
      <c r="AA74" s="2">
        <v>44708.662557870368</v>
      </c>
    </row>
    <row r="75" spans="1:27" x14ac:dyDescent="0.25">
      <c r="A75">
        <v>69</v>
      </c>
      <c r="B75">
        <v>1351057</v>
      </c>
      <c r="C75" t="s">
        <v>27</v>
      </c>
      <c r="D75" t="s">
        <v>28</v>
      </c>
      <c r="E75" t="s">
        <v>39</v>
      </c>
      <c r="F75" t="s">
        <v>314</v>
      </c>
      <c r="H75" t="s">
        <v>314</v>
      </c>
      <c r="J75" t="s">
        <v>315</v>
      </c>
      <c r="K75" t="s">
        <v>316</v>
      </c>
      <c r="L75">
        <v>138754883</v>
      </c>
      <c r="M75" t="s">
        <v>33</v>
      </c>
      <c r="N75" t="s">
        <v>316</v>
      </c>
      <c r="O75" t="s">
        <v>317</v>
      </c>
      <c r="P75" t="s">
        <v>318</v>
      </c>
      <c r="Q75" t="s">
        <v>36</v>
      </c>
      <c r="R75" t="s">
        <v>37</v>
      </c>
      <c r="S75">
        <v>800</v>
      </c>
      <c r="T75" s="1">
        <v>418892861</v>
      </c>
      <c r="W75" t="s">
        <v>274</v>
      </c>
      <c r="X75">
        <v>3</v>
      </c>
      <c r="Y75">
        <v>2</v>
      </c>
      <c r="Z75">
        <v>2</v>
      </c>
      <c r="AA75" s="2">
        <v>44708.662557870368</v>
      </c>
    </row>
    <row r="76" spans="1:27" x14ac:dyDescent="0.25">
      <c r="A76">
        <v>70</v>
      </c>
      <c r="B76">
        <v>1351058</v>
      </c>
      <c r="C76" t="s">
        <v>27</v>
      </c>
      <c r="D76" t="s">
        <v>28</v>
      </c>
      <c r="E76" t="s">
        <v>39</v>
      </c>
      <c r="G76" t="s">
        <v>319</v>
      </c>
      <c r="J76" t="s">
        <v>93</v>
      </c>
      <c r="K76" t="s">
        <v>256</v>
      </c>
      <c r="L76">
        <v>138748811</v>
      </c>
      <c r="M76" t="s">
        <v>33</v>
      </c>
      <c r="N76" t="s">
        <v>256</v>
      </c>
      <c r="O76" t="s">
        <v>320</v>
      </c>
      <c r="P76" t="s">
        <v>321</v>
      </c>
      <c r="Q76" t="s">
        <v>36</v>
      </c>
      <c r="R76" t="s">
        <v>37</v>
      </c>
      <c r="S76">
        <v>800</v>
      </c>
      <c r="T76" s="1">
        <v>889460500</v>
      </c>
      <c r="W76" t="s">
        <v>38</v>
      </c>
      <c r="X76">
        <v>2</v>
      </c>
      <c r="Y76">
        <v>2</v>
      </c>
      <c r="Z76">
        <v>1</v>
      </c>
      <c r="AA76" s="2">
        <v>44708.662557870368</v>
      </c>
    </row>
    <row r="77" spans="1:27" x14ac:dyDescent="0.25">
      <c r="A77">
        <v>71</v>
      </c>
      <c r="B77">
        <v>1351059</v>
      </c>
      <c r="C77" t="s">
        <v>27</v>
      </c>
      <c r="D77" t="s">
        <v>28</v>
      </c>
      <c r="E77" t="s">
        <v>46</v>
      </c>
      <c r="G77" t="s">
        <v>322</v>
      </c>
      <c r="H77" t="s">
        <v>322</v>
      </c>
      <c r="J77" t="s">
        <v>185</v>
      </c>
      <c r="K77" t="s">
        <v>323</v>
      </c>
      <c r="L77">
        <v>138732019</v>
      </c>
      <c r="M77" t="s">
        <v>33</v>
      </c>
      <c r="N77" t="s">
        <v>323</v>
      </c>
      <c r="O77" t="s">
        <v>324</v>
      </c>
      <c r="P77" t="s">
        <v>325</v>
      </c>
      <c r="Q77" t="s">
        <v>36</v>
      </c>
      <c r="R77" t="s">
        <v>37</v>
      </c>
      <c r="S77">
        <v>800</v>
      </c>
      <c r="T77" s="1">
        <v>889240900</v>
      </c>
      <c r="W77" t="s">
        <v>38</v>
      </c>
      <c r="X77">
        <v>2</v>
      </c>
      <c r="Y77">
        <v>2</v>
      </c>
      <c r="Z77">
        <v>2</v>
      </c>
      <c r="AA77" s="2">
        <v>44708.662557870368</v>
      </c>
    </row>
    <row r="78" spans="1:27" x14ac:dyDescent="0.25">
      <c r="A78">
        <v>72</v>
      </c>
      <c r="B78">
        <v>1351060</v>
      </c>
      <c r="C78" t="s">
        <v>27</v>
      </c>
      <c r="D78" t="s">
        <v>28</v>
      </c>
      <c r="E78" t="s">
        <v>39</v>
      </c>
      <c r="F78" t="s">
        <v>326</v>
      </c>
      <c r="H78" t="s">
        <v>326</v>
      </c>
      <c r="J78" t="s">
        <v>98</v>
      </c>
      <c r="K78" t="s">
        <v>327</v>
      </c>
      <c r="L78">
        <v>138713867</v>
      </c>
      <c r="M78" t="s">
        <v>33</v>
      </c>
      <c r="N78" t="s">
        <v>327</v>
      </c>
      <c r="O78" t="s">
        <v>328</v>
      </c>
      <c r="P78" t="s">
        <v>329</v>
      </c>
      <c r="Q78" t="s">
        <v>36</v>
      </c>
      <c r="R78" t="s">
        <v>37</v>
      </c>
      <c r="S78">
        <v>800</v>
      </c>
      <c r="T78" s="1">
        <v>889822500</v>
      </c>
      <c r="W78" t="s">
        <v>255</v>
      </c>
      <c r="X78">
        <v>1</v>
      </c>
      <c r="Y78">
        <v>1</v>
      </c>
      <c r="Z78">
        <v>1</v>
      </c>
      <c r="AA78" s="2">
        <v>44708.662557870368</v>
      </c>
    </row>
    <row r="79" spans="1:27" x14ac:dyDescent="0.25">
      <c r="A79">
        <v>73</v>
      </c>
      <c r="B79">
        <v>1351061</v>
      </c>
      <c r="C79" t="s">
        <v>27</v>
      </c>
      <c r="D79" t="s">
        <v>28</v>
      </c>
      <c r="E79" t="s">
        <v>46</v>
      </c>
      <c r="J79" t="s">
        <v>82</v>
      </c>
      <c r="K79" t="s">
        <v>169</v>
      </c>
      <c r="L79">
        <v>138708715</v>
      </c>
      <c r="M79" t="s">
        <v>33</v>
      </c>
      <c r="N79" t="s">
        <v>169</v>
      </c>
      <c r="O79" t="s">
        <v>330</v>
      </c>
      <c r="P79" t="s">
        <v>331</v>
      </c>
      <c r="Q79" t="s">
        <v>36</v>
      </c>
      <c r="R79" t="s">
        <v>37</v>
      </c>
      <c r="S79">
        <v>800</v>
      </c>
      <c r="T79" s="1">
        <v>889433000</v>
      </c>
      <c r="W79" t="s">
        <v>38</v>
      </c>
      <c r="X79">
        <v>3</v>
      </c>
      <c r="Y79">
        <v>2</v>
      </c>
      <c r="Z79">
        <v>2</v>
      </c>
      <c r="AA79" s="2">
        <v>44708.662557870368</v>
      </c>
    </row>
    <row r="80" spans="1:27" x14ac:dyDescent="0.25">
      <c r="A80">
        <v>74</v>
      </c>
      <c r="B80">
        <v>1351062</v>
      </c>
      <c r="C80" t="s">
        <v>27</v>
      </c>
      <c r="D80" t="s">
        <v>28</v>
      </c>
      <c r="E80" t="s">
        <v>39</v>
      </c>
      <c r="G80" t="s">
        <v>332</v>
      </c>
      <c r="J80" t="s">
        <v>209</v>
      </c>
      <c r="K80" t="s">
        <v>333</v>
      </c>
      <c r="L80">
        <v>138706855</v>
      </c>
      <c r="M80" t="s">
        <v>33</v>
      </c>
      <c r="N80" t="s">
        <v>333</v>
      </c>
      <c r="O80" t="s">
        <v>334</v>
      </c>
      <c r="P80" t="s">
        <v>335</v>
      </c>
      <c r="Q80" t="s">
        <v>36</v>
      </c>
      <c r="R80" t="s">
        <v>37</v>
      </c>
      <c r="S80">
        <v>800</v>
      </c>
      <c r="T80" s="1">
        <v>889428942</v>
      </c>
      <c r="W80" t="s">
        <v>274</v>
      </c>
      <c r="X80">
        <v>2</v>
      </c>
      <c r="Y80">
        <v>2</v>
      </c>
      <c r="Z80">
        <v>1</v>
      </c>
      <c r="AA80" s="2">
        <v>44708.662557870368</v>
      </c>
    </row>
    <row r="81" spans="1:27" x14ac:dyDescent="0.25">
      <c r="A81">
        <v>75</v>
      </c>
      <c r="B81">
        <v>1351063</v>
      </c>
      <c r="C81" t="s">
        <v>27</v>
      </c>
      <c r="D81" t="s">
        <v>28</v>
      </c>
      <c r="E81" t="s">
        <v>39</v>
      </c>
      <c r="F81" t="s">
        <v>336</v>
      </c>
      <c r="H81" t="s">
        <v>336</v>
      </c>
      <c r="I81" t="s">
        <v>126</v>
      </c>
      <c r="J81" t="s">
        <v>181</v>
      </c>
      <c r="K81" t="s">
        <v>127</v>
      </c>
      <c r="L81">
        <v>138706143</v>
      </c>
      <c r="M81" t="s">
        <v>33</v>
      </c>
      <c r="N81" t="s">
        <v>127</v>
      </c>
      <c r="O81" t="s">
        <v>337</v>
      </c>
      <c r="P81" t="s">
        <v>338</v>
      </c>
      <c r="Q81" t="s">
        <v>36</v>
      </c>
      <c r="R81" t="s">
        <v>37</v>
      </c>
      <c r="S81">
        <v>800</v>
      </c>
      <c r="T81" s="1">
        <v>889418941</v>
      </c>
      <c r="W81" t="s">
        <v>38</v>
      </c>
      <c r="X81">
        <v>1</v>
      </c>
      <c r="Y81">
        <v>1</v>
      </c>
      <c r="Z81">
        <v>0</v>
      </c>
      <c r="AA81" s="2">
        <v>44708.662557870368</v>
      </c>
    </row>
    <row r="82" spans="1:27" x14ac:dyDescent="0.25">
      <c r="A82">
        <v>76</v>
      </c>
      <c r="B82">
        <v>1351064</v>
      </c>
      <c r="C82" t="s">
        <v>27</v>
      </c>
      <c r="D82" t="s">
        <v>28</v>
      </c>
      <c r="E82" t="s">
        <v>39</v>
      </c>
      <c r="F82" t="s">
        <v>339</v>
      </c>
      <c r="H82" t="s">
        <v>339</v>
      </c>
      <c r="I82" t="s">
        <v>126</v>
      </c>
      <c r="J82" t="s">
        <v>93</v>
      </c>
      <c r="K82" t="s">
        <v>112</v>
      </c>
      <c r="L82">
        <v>138702567</v>
      </c>
      <c r="M82" t="s">
        <v>33</v>
      </c>
      <c r="N82" t="s">
        <v>112</v>
      </c>
      <c r="O82" t="s">
        <v>340</v>
      </c>
      <c r="P82" t="s">
        <v>341</v>
      </c>
      <c r="Q82" t="s">
        <v>36</v>
      </c>
      <c r="R82" t="s">
        <v>37</v>
      </c>
      <c r="S82">
        <v>800</v>
      </c>
      <c r="T82" s="1">
        <v>889460500</v>
      </c>
      <c r="W82" t="s">
        <v>38</v>
      </c>
      <c r="X82">
        <v>2</v>
      </c>
      <c r="Y82">
        <v>2</v>
      </c>
      <c r="Z82">
        <v>1</v>
      </c>
      <c r="AA82" s="2">
        <v>44708.662557870368</v>
      </c>
    </row>
    <row r="83" spans="1:27" x14ac:dyDescent="0.25">
      <c r="A83">
        <v>77</v>
      </c>
      <c r="B83">
        <v>1351065</v>
      </c>
      <c r="C83" t="s">
        <v>27</v>
      </c>
      <c r="D83" t="s">
        <v>28</v>
      </c>
      <c r="E83" t="s">
        <v>39</v>
      </c>
      <c r="J83" t="s">
        <v>232</v>
      </c>
      <c r="K83" t="s">
        <v>342</v>
      </c>
      <c r="L83">
        <v>138693067</v>
      </c>
      <c r="M83" t="s">
        <v>33</v>
      </c>
      <c r="N83" t="s">
        <v>342</v>
      </c>
      <c r="O83" t="s">
        <v>343</v>
      </c>
      <c r="P83" t="s">
        <v>344</v>
      </c>
      <c r="Q83" t="s">
        <v>36</v>
      </c>
      <c r="R83" t="s">
        <v>37</v>
      </c>
      <c r="S83">
        <v>800</v>
      </c>
      <c r="T83">
        <v>451125286</v>
      </c>
      <c r="W83" t="s">
        <v>255</v>
      </c>
      <c r="X83">
        <v>1</v>
      </c>
      <c r="Y83">
        <v>1</v>
      </c>
      <c r="Z83">
        <v>1</v>
      </c>
      <c r="AA83" s="2">
        <v>44708.662557870368</v>
      </c>
    </row>
    <row r="84" spans="1:27" x14ac:dyDescent="0.25">
      <c r="A84">
        <v>78</v>
      </c>
      <c r="B84">
        <v>1351066</v>
      </c>
      <c r="C84" t="s">
        <v>27</v>
      </c>
      <c r="D84" t="s">
        <v>28</v>
      </c>
      <c r="E84" t="s">
        <v>39</v>
      </c>
      <c r="G84" t="s">
        <v>345</v>
      </c>
      <c r="J84" t="s">
        <v>346</v>
      </c>
      <c r="K84" t="s">
        <v>347</v>
      </c>
      <c r="L84">
        <v>138683031</v>
      </c>
      <c r="M84" t="s">
        <v>33</v>
      </c>
      <c r="N84" t="s">
        <v>347</v>
      </c>
      <c r="O84" t="s">
        <v>348</v>
      </c>
      <c r="P84" t="s">
        <v>349</v>
      </c>
      <c r="Q84" t="s">
        <v>36</v>
      </c>
      <c r="R84" t="s">
        <v>37</v>
      </c>
      <c r="S84">
        <v>800</v>
      </c>
      <c r="T84" s="1">
        <v>889867131</v>
      </c>
      <c r="W84" t="s">
        <v>38</v>
      </c>
      <c r="X84">
        <v>2</v>
      </c>
      <c r="Y84">
        <v>2</v>
      </c>
      <c r="Z84">
        <v>2</v>
      </c>
      <c r="AA84" s="2">
        <v>44708.662557870368</v>
      </c>
    </row>
    <row r="85" spans="1:27" x14ac:dyDescent="0.25">
      <c r="A85">
        <v>79</v>
      </c>
      <c r="B85">
        <v>1351067</v>
      </c>
      <c r="C85" t="s">
        <v>27</v>
      </c>
      <c r="D85" t="s">
        <v>28</v>
      </c>
      <c r="E85" t="s">
        <v>46</v>
      </c>
      <c r="F85" t="s">
        <v>350</v>
      </c>
      <c r="H85" t="s">
        <v>350</v>
      </c>
      <c r="I85" t="s">
        <v>126</v>
      </c>
      <c r="J85" t="s">
        <v>181</v>
      </c>
      <c r="K85" t="s">
        <v>127</v>
      </c>
      <c r="L85">
        <v>135645930</v>
      </c>
      <c r="M85" t="s">
        <v>33</v>
      </c>
      <c r="N85" t="s">
        <v>127</v>
      </c>
      <c r="O85" t="s">
        <v>351</v>
      </c>
      <c r="P85" t="s">
        <v>352</v>
      </c>
      <c r="Q85" t="s">
        <v>36</v>
      </c>
      <c r="R85" t="s">
        <v>37</v>
      </c>
      <c r="S85">
        <v>800</v>
      </c>
      <c r="T85" s="1">
        <v>889418941</v>
      </c>
      <c r="W85" t="s">
        <v>274</v>
      </c>
      <c r="X85">
        <v>2</v>
      </c>
      <c r="Y85">
        <v>2</v>
      </c>
      <c r="Z85">
        <v>2</v>
      </c>
      <c r="AA85" s="2">
        <v>44708.662557870368</v>
      </c>
    </row>
    <row r="86" spans="1:27" x14ac:dyDescent="0.25">
      <c r="A86">
        <v>80</v>
      </c>
      <c r="B86">
        <v>1351068</v>
      </c>
      <c r="C86" t="s">
        <v>27</v>
      </c>
      <c r="D86" t="s">
        <v>28</v>
      </c>
      <c r="E86" t="s">
        <v>46</v>
      </c>
      <c r="G86" t="s">
        <v>353</v>
      </c>
      <c r="H86" t="s">
        <v>353</v>
      </c>
      <c r="I86" t="s">
        <v>126</v>
      </c>
      <c r="J86" t="s">
        <v>354</v>
      </c>
      <c r="K86" t="s">
        <v>355</v>
      </c>
      <c r="L86">
        <v>138681171</v>
      </c>
      <c r="M86" t="s">
        <v>33</v>
      </c>
      <c r="N86" t="s">
        <v>355</v>
      </c>
      <c r="O86" t="s">
        <v>356</v>
      </c>
      <c r="P86" t="s">
        <v>357</v>
      </c>
      <c r="Q86" t="s">
        <v>36</v>
      </c>
      <c r="R86" t="s">
        <v>37</v>
      </c>
      <c r="S86">
        <v>800</v>
      </c>
      <c r="T86" s="1">
        <v>889433066</v>
      </c>
      <c r="W86" t="s">
        <v>274</v>
      </c>
      <c r="X86">
        <v>3</v>
      </c>
      <c r="Y86">
        <v>2</v>
      </c>
      <c r="Z86">
        <v>2</v>
      </c>
      <c r="AA86" s="2">
        <v>44708.662557870368</v>
      </c>
    </row>
    <row r="87" spans="1:27" x14ac:dyDescent="0.25">
      <c r="A87">
        <v>81</v>
      </c>
      <c r="B87">
        <v>1351069</v>
      </c>
      <c r="C87" t="s">
        <v>27</v>
      </c>
      <c r="D87" t="s">
        <v>28</v>
      </c>
      <c r="E87" t="s">
        <v>46</v>
      </c>
      <c r="I87" t="s">
        <v>126</v>
      </c>
      <c r="J87" t="s">
        <v>79</v>
      </c>
      <c r="K87" t="s">
        <v>127</v>
      </c>
      <c r="L87">
        <v>138681011</v>
      </c>
      <c r="M87" t="s">
        <v>33</v>
      </c>
      <c r="N87" t="s">
        <v>127</v>
      </c>
      <c r="O87" t="s">
        <v>358</v>
      </c>
      <c r="P87" t="s">
        <v>359</v>
      </c>
      <c r="Q87" t="s">
        <v>36</v>
      </c>
      <c r="R87" t="s">
        <v>37</v>
      </c>
      <c r="S87">
        <v>800</v>
      </c>
      <c r="T87" s="1">
        <v>889433000</v>
      </c>
      <c r="W87" t="s">
        <v>38</v>
      </c>
      <c r="X87">
        <v>3</v>
      </c>
      <c r="Y87">
        <v>2</v>
      </c>
      <c r="Z87">
        <v>2</v>
      </c>
      <c r="AA87" s="2">
        <v>44708.662557870368</v>
      </c>
    </row>
    <row r="88" spans="1:27" x14ac:dyDescent="0.25">
      <c r="A88">
        <v>82</v>
      </c>
      <c r="B88">
        <v>1351070</v>
      </c>
      <c r="C88" t="s">
        <v>27</v>
      </c>
      <c r="D88" t="s">
        <v>28</v>
      </c>
      <c r="E88" t="s">
        <v>46</v>
      </c>
      <c r="J88" t="s">
        <v>360</v>
      </c>
      <c r="K88" t="s">
        <v>361</v>
      </c>
      <c r="L88">
        <v>138659831</v>
      </c>
      <c r="M88" t="s">
        <v>33</v>
      </c>
      <c r="N88" t="s">
        <v>361</v>
      </c>
      <c r="O88" t="s">
        <v>362</v>
      </c>
      <c r="P88" t="s">
        <v>363</v>
      </c>
      <c r="Q88" t="s">
        <v>36</v>
      </c>
      <c r="R88" t="s">
        <v>37</v>
      </c>
      <c r="S88">
        <v>800</v>
      </c>
      <c r="T88" s="1">
        <v>889421200</v>
      </c>
      <c r="W88" t="s">
        <v>38</v>
      </c>
      <c r="X88">
        <v>2</v>
      </c>
      <c r="Y88">
        <v>2</v>
      </c>
      <c r="Z88">
        <v>2</v>
      </c>
      <c r="AA88" s="2">
        <v>44708.662557870368</v>
      </c>
    </row>
    <row r="89" spans="1:27" x14ac:dyDescent="0.25">
      <c r="A89">
        <v>83</v>
      </c>
      <c r="B89">
        <v>1351071</v>
      </c>
      <c r="C89" t="s">
        <v>27</v>
      </c>
      <c r="D89" t="s">
        <v>28</v>
      </c>
      <c r="E89" t="s">
        <v>46</v>
      </c>
      <c r="G89" t="s">
        <v>326</v>
      </c>
      <c r="H89" t="s">
        <v>326</v>
      </c>
      <c r="J89" t="s">
        <v>278</v>
      </c>
      <c r="K89" t="s">
        <v>364</v>
      </c>
      <c r="L89">
        <v>138653575</v>
      </c>
      <c r="M89" t="s">
        <v>33</v>
      </c>
      <c r="N89" t="s">
        <v>364</v>
      </c>
      <c r="O89" t="s">
        <v>365</v>
      </c>
      <c r="P89" t="s">
        <v>366</v>
      </c>
      <c r="Q89" t="s">
        <v>36</v>
      </c>
      <c r="R89" t="s">
        <v>37</v>
      </c>
      <c r="S89">
        <v>800</v>
      </c>
      <c r="T89" s="1">
        <v>889811088</v>
      </c>
      <c r="W89" t="s">
        <v>255</v>
      </c>
      <c r="X89">
        <v>1</v>
      </c>
      <c r="Y89">
        <v>1</v>
      </c>
      <c r="Z89">
        <v>1</v>
      </c>
      <c r="AA89" s="2">
        <v>44708.662557870368</v>
      </c>
    </row>
    <row r="90" spans="1:27" x14ac:dyDescent="0.25">
      <c r="A90">
        <v>84</v>
      </c>
      <c r="B90">
        <v>1351072</v>
      </c>
      <c r="C90" t="s">
        <v>27</v>
      </c>
      <c r="D90" t="s">
        <v>28</v>
      </c>
      <c r="E90" t="s">
        <v>39</v>
      </c>
      <c r="F90" t="s">
        <v>353</v>
      </c>
      <c r="H90" t="s">
        <v>353</v>
      </c>
      <c r="I90" t="s">
        <v>126</v>
      </c>
      <c r="J90" t="s">
        <v>82</v>
      </c>
      <c r="K90" t="s">
        <v>127</v>
      </c>
      <c r="L90">
        <v>138652707</v>
      </c>
      <c r="M90" t="s">
        <v>33</v>
      </c>
      <c r="N90" t="s">
        <v>127</v>
      </c>
      <c r="O90" t="s">
        <v>367</v>
      </c>
      <c r="P90" t="s">
        <v>368</v>
      </c>
      <c r="Q90" t="s">
        <v>36</v>
      </c>
      <c r="R90" t="s">
        <v>37</v>
      </c>
      <c r="S90">
        <v>800</v>
      </c>
      <c r="T90" s="1">
        <v>889433000</v>
      </c>
      <c r="W90" t="s">
        <v>38</v>
      </c>
      <c r="X90">
        <v>2</v>
      </c>
      <c r="Y90">
        <v>2</v>
      </c>
      <c r="Z90">
        <v>1</v>
      </c>
      <c r="AA90" s="2">
        <v>44708.662557870368</v>
      </c>
    </row>
    <row r="91" spans="1:27" x14ac:dyDescent="0.25">
      <c r="A91">
        <v>85</v>
      </c>
      <c r="B91">
        <v>1351073</v>
      </c>
      <c r="C91" t="s">
        <v>27</v>
      </c>
      <c r="D91" t="s">
        <v>28</v>
      </c>
      <c r="E91" t="s">
        <v>39</v>
      </c>
      <c r="J91" t="s">
        <v>31</v>
      </c>
      <c r="K91" t="s">
        <v>369</v>
      </c>
      <c r="L91">
        <v>138650195</v>
      </c>
      <c r="M91" t="s">
        <v>33</v>
      </c>
      <c r="N91" t="s">
        <v>369</v>
      </c>
      <c r="O91" t="s">
        <v>370</v>
      </c>
      <c r="P91" t="s">
        <v>371</v>
      </c>
      <c r="Q91" t="s">
        <v>36</v>
      </c>
      <c r="R91" t="s">
        <v>37</v>
      </c>
      <c r="S91">
        <v>800</v>
      </c>
      <c r="T91" s="1">
        <v>889418289</v>
      </c>
      <c r="W91" t="s">
        <v>255</v>
      </c>
      <c r="X91">
        <v>4</v>
      </c>
      <c r="Y91">
        <v>2</v>
      </c>
      <c r="Z91">
        <v>2</v>
      </c>
      <c r="AA91" s="2">
        <v>44708.662557870368</v>
      </c>
    </row>
    <row r="92" spans="1:27" x14ac:dyDescent="0.25">
      <c r="A92">
        <v>86</v>
      </c>
      <c r="B92">
        <v>1351074</v>
      </c>
      <c r="C92" t="s">
        <v>27</v>
      </c>
      <c r="D92" t="s">
        <v>28</v>
      </c>
      <c r="E92" t="s">
        <v>39</v>
      </c>
      <c r="J92" t="s">
        <v>31</v>
      </c>
      <c r="K92" t="s">
        <v>372</v>
      </c>
      <c r="L92">
        <v>138649539</v>
      </c>
      <c r="M92" t="s">
        <v>33</v>
      </c>
      <c r="N92" t="s">
        <v>372</v>
      </c>
      <c r="O92" t="s">
        <v>373</v>
      </c>
      <c r="P92" t="s">
        <v>374</v>
      </c>
      <c r="Q92" t="s">
        <v>36</v>
      </c>
      <c r="R92" t="s">
        <v>37</v>
      </c>
      <c r="S92">
        <v>800</v>
      </c>
      <c r="T92" s="1">
        <v>889418289</v>
      </c>
      <c r="W92" t="s">
        <v>255</v>
      </c>
      <c r="X92">
        <v>3</v>
      </c>
      <c r="Y92">
        <v>2</v>
      </c>
      <c r="Z92">
        <v>2</v>
      </c>
      <c r="AA92" s="2">
        <v>44708.662557870368</v>
      </c>
    </row>
    <row r="93" spans="1:27" x14ac:dyDescent="0.25">
      <c r="A93">
        <v>87</v>
      </c>
      <c r="B93">
        <v>1351075</v>
      </c>
      <c r="C93" t="s">
        <v>27</v>
      </c>
      <c r="D93" t="s">
        <v>28</v>
      </c>
      <c r="E93" t="s">
        <v>46</v>
      </c>
      <c r="G93" t="s">
        <v>375</v>
      </c>
      <c r="H93" t="s">
        <v>375</v>
      </c>
      <c r="J93" t="s">
        <v>93</v>
      </c>
      <c r="K93" t="s">
        <v>376</v>
      </c>
      <c r="L93">
        <v>138611055</v>
      </c>
      <c r="M93" t="s">
        <v>33</v>
      </c>
      <c r="N93" t="s">
        <v>376</v>
      </c>
      <c r="O93" t="s">
        <v>377</v>
      </c>
      <c r="P93" t="s">
        <v>378</v>
      </c>
      <c r="Q93" t="s">
        <v>36</v>
      </c>
      <c r="R93" t="s">
        <v>37</v>
      </c>
      <c r="S93">
        <v>800</v>
      </c>
      <c r="T93" s="1">
        <v>889460500</v>
      </c>
      <c r="W93" t="s">
        <v>38</v>
      </c>
      <c r="X93">
        <v>3</v>
      </c>
      <c r="Y93">
        <v>2</v>
      </c>
      <c r="Z93">
        <v>2</v>
      </c>
      <c r="AA93" s="2">
        <v>44708.662557870368</v>
      </c>
    </row>
    <row r="94" spans="1:27" x14ac:dyDescent="0.25">
      <c r="A94">
        <v>88</v>
      </c>
      <c r="B94">
        <v>1351076</v>
      </c>
      <c r="C94" t="s">
        <v>27</v>
      </c>
      <c r="D94" t="s">
        <v>28</v>
      </c>
      <c r="E94" t="s">
        <v>46</v>
      </c>
      <c r="F94" t="s">
        <v>379</v>
      </c>
      <c r="G94" t="s">
        <v>380</v>
      </c>
      <c r="H94" t="s">
        <v>379</v>
      </c>
      <c r="J94" t="s">
        <v>42</v>
      </c>
      <c r="K94" t="s">
        <v>381</v>
      </c>
      <c r="L94">
        <v>138568447</v>
      </c>
      <c r="M94" t="s">
        <v>33</v>
      </c>
      <c r="N94" t="s">
        <v>381</v>
      </c>
      <c r="O94" t="s">
        <v>382</v>
      </c>
      <c r="P94" t="s">
        <v>383</v>
      </c>
      <c r="Q94" t="s">
        <v>36</v>
      </c>
      <c r="R94" t="s">
        <v>37</v>
      </c>
      <c r="S94">
        <v>800</v>
      </c>
      <c r="T94">
        <v>411724000</v>
      </c>
      <c r="W94" t="s">
        <v>38</v>
      </c>
      <c r="X94">
        <v>2</v>
      </c>
      <c r="Y94">
        <v>2</v>
      </c>
      <c r="Z94">
        <v>2</v>
      </c>
      <c r="AA94" s="2">
        <v>44708.662557870368</v>
      </c>
    </row>
    <row r="95" spans="1:27" x14ac:dyDescent="0.25">
      <c r="A95">
        <v>89</v>
      </c>
      <c r="B95">
        <v>1351077</v>
      </c>
      <c r="C95" t="s">
        <v>27</v>
      </c>
      <c r="D95" t="s">
        <v>28</v>
      </c>
      <c r="E95" t="s">
        <v>39</v>
      </c>
      <c r="J95" t="s">
        <v>31</v>
      </c>
      <c r="K95" t="s">
        <v>384</v>
      </c>
      <c r="L95">
        <v>138491115</v>
      </c>
      <c r="M95" t="s">
        <v>33</v>
      </c>
      <c r="N95" t="s">
        <v>384</v>
      </c>
      <c r="O95" t="s">
        <v>385</v>
      </c>
      <c r="P95" t="s">
        <v>386</v>
      </c>
      <c r="Q95" t="s">
        <v>36</v>
      </c>
      <c r="R95" t="s">
        <v>37</v>
      </c>
      <c r="S95">
        <v>800</v>
      </c>
      <c r="T95" s="1">
        <v>889418289</v>
      </c>
      <c r="W95" t="s">
        <v>255</v>
      </c>
      <c r="X95">
        <v>3</v>
      </c>
      <c r="Y95">
        <v>2</v>
      </c>
      <c r="Z95">
        <v>1</v>
      </c>
      <c r="AA95" s="2">
        <v>44708.662557870368</v>
      </c>
    </row>
    <row r="96" spans="1:27" x14ac:dyDescent="0.25">
      <c r="A96">
        <v>90</v>
      </c>
      <c r="B96">
        <v>1351078</v>
      </c>
      <c r="C96" t="s">
        <v>27</v>
      </c>
      <c r="D96" t="s">
        <v>28</v>
      </c>
      <c r="E96" t="s">
        <v>39</v>
      </c>
      <c r="G96" t="s">
        <v>387</v>
      </c>
      <c r="J96" t="s">
        <v>209</v>
      </c>
      <c r="K96" t="s">
        <v>333</v>
      </c>
      <c r="L96">
        <v>138490143</v>
      </c>
      <c r="M96" t="s">
        <v>33</v>
      </c>
      <c r="N96" t="s">
        <v>333</v>
      </c>
      <c r="O96" t="s">
        <v>388</v>
      </c>
      <c r="P96" t="s">
        <v>389</v>
      </c>
      <c r="Q96" t="s">
        <v>36</v>
      </c>
      <c r="R96" t="s">
        <v>37</v>
      </c>
      <c r="S96">
        <v>800</v>
      </c>
      <c r="T96" s="1">
        <v>889428942</v>
      </c>
      <c r="W96" t="s">
        <v>255</v>
      </c>
      <c r="X96">
        <v>2</v>
      </c>
      <c r="Y96">
        <v>2</v>
      </c>
      <c r="Z96">
        <v>1</v>
      </c>
      <c r="AA96" s="2">
        <v>44708.662557870368</v>
      </c>
    </row>
    <row r="97" spans="1:27" x14ac:dyDescent="0.25">
      <c r="A97">
        <v>91</v>
      </c>
      <c r="B97">
        <v>1351079</v>
      </c>
      <c r="C97" t="s">
        <v>27</v>
      </c>
      <c r="D97" t="s">
        <v>28</v>
      </c>
      <c r="E97" t="s">
        <v>46</v>
      </c>
      <c r="J97" t="s">
        <v>185</v>
      </c>
      <c r="K97" t="s">
        <v>390</v>
      </c>
      <c r="L97">
        <v>138483943</v>
      </c>
      <c r="M97" t="s">
        <v>33</v>
      </c>
      <c r="N97" t="s">
        <v>390</v>
      </c>
      <c r="O97" t="s">
        <v>391</v>
      </c>
      <c r="P97" t="s">
        <v>392</v>
      </c>
      <c r="Q97" t="s">
        <v>36</v>
      </c>
      <c r="R97" t="s">
        <v>37</v>
      </c>
      <c r="S97">
        <v>800</v>
      </c>
      <c r="T97" s="1">
        <v>889240900</v>
      </c>
      <c r="W97" t="s">
        <v>38</v>
      </c>
      <c r="X97">
        <v>2</v>
      </c>
      <c r="Y97">
        <v>2</v>
      </c>
      <c r="Z97">
        <v>2</v>
      </c>
      <c r="AA97" s="2">
        <v>44708.662557870368</v>
      </c>
    </row>
    <row r="98" spans="1:27" x14ac:dyDescent="0.25">
      <c r="A98">
        <v>92</v>
      </c>
      <c r="B98">
        <v>1351080</v>
      </c>
      <c r="C98" t="s">
        <v>27</v>
      </c>
      <c r="D98" t="s">
        <v>28</v>
      </c>
      <c r="E98" t="s">
        <v>46</v>
      </c>
      <c r="G98" t="s">
        <v>393</v>
      </c>
      <c r="H98" t="s">
        <v>393</v>
      </c>
      <c r="J98" t="s">
        <v>185</v>
      </c>
      <c r="K98" t="s">
        <v>394</v>
      </c>
      <c r="L98">
        <v>138466843</v>
      </c>
      <c r="M98" t="s">
        <v>33</v>
      </c>
      <c r="N98" t="s">
        <v>394</v>
      </c>
      <c r="O98" t="s">
        <v>395</v>
      </c>
      <c r="P98" t="s">
        <v>396</v>
      </c>
      <c r="Q98" t="s">
        <v>36</v>
      </c>
      <c r="R98" t="s">
        <v>37</v>
      </c>
      <c r="S98">
        <v>800</v>
      </c>
      <c r="T98" s="1">
        <v>889240900</v>
      </c>
      <c r="W98" t="s">
        <v>38</v>
      </c>
      <c r="X98">
        <v>1</v>
      </c>
      <c r="Y98">
        <v>1</v>
      </c>
      <c r="Z98">
        <v>1</v>
      </c>
      <c r="AA98" s="2">
        <v>44708.662557870368</v>
      </c>
    </row>
    <row r="99" spans="1:27" x14ac:dyDescent="0.25">
      <c r="A99">
        <v>93</v>
      </c>
      <c r="B99">
        <v>1351081</v>
      </c>
      <c r="C99" t="s">
        <v>27</v>
      </c>
      <c r="D99" t="s">
        <v>28</v>
      </c>
      <c r="E99" t="s">
        <v>39</v>
      </c>
      <c r="J99" t="s">
        <v>232</v>
      </c>
      <c r="K99" t="s">
        <v>397</v>
      </c>
      <c r="L99">
        <v>138450183</v>
      </c>
      <c r="M99" t="s">
        <v>33</v>
      </c>
      <c r="N99" t="s">
        <v>397</v>
      </c>
      <c r="O99" t="s">
        <v>398</v>
      </c>
      <c r="P99" t="s">
        <v>399</v>
      </c>
      <c r="Q99" t="s">
        <v>36</v>
      </c>
      <c r="R99" t="s">
        <v>37</v>
      </c>
      <c r="S99">
        <v>800</v>
      </c>
      <c r="T99">
        <v>451125286</v>
      </c>
      <c r="W99" t="s">
        <v>255</v>
      </c>
      <c r="X99">
        <v>1</v>
      </c>
      <c r="Y99">
        <v>1</v>
      </c>
      <c r="Z99">
        <v>1</v>
      </c>
      <c r="AA99" s="2">
        <v>44708.662557870368</v>
      </c>
    </row>
    <row r="100" spans="1:27" x14ac:dyDescent="0.25">
      <c r="A100">
        <v>94</v>
      </c>
      <c r="B100">
        <v>1351082</v>
      </c>
      <c r="C100" t="s">
        <v>27</v>
      </c>
      <c r="D100" t="s">
        <v>28</v>
      </c>
      <c r="E100" t="s">
        <v>39</v>
      </c>
      <c r="J100" t="s">
        <v>228</v>
      </c>
      <c r="K100" t="s">
        <v>400</v>
      </c>
      <c r="L100">
        <v>138408243</v>
      </c>
      <c r="M100" t="s">
        <v>33</v>
      </c>
      <c r="N100" t="s">
        <v>400</v>
      </c>
      <c r="O100" t="s">
        <v>401</v>
      </c>
      <c r="P100" t="s">
        <v>402</v>
      </c>
      <c r="Q100" t="s">
        <v>36</v>
      </c>
      <c r="R100" t="s">
        <v>37</v>
      </c>
      <c r="S100">
        <v>800</v>
      </c>
      <c r="T100" s="1">
        <v>889419959</v>
      </c>
      <c r="W100" t="s">
        <v>255</v>
      </c>
      <c r="X100">
        <v>1</v>
      </c>
      <c r="Y100">
        <v>1</v>
      </c>
      <c r="Z100">
        <v>1</v>
      </c>
      <c r="AA100" s="2">
        <v>44708.662557870368</v>
      </c>
    </row>
    <row r="101" spans="1:27" x14ac:dyDescent="0.25">
      <c r="A101">
        <v>95</v>
      </c>
      <c r="B101">
        <v>1351083</v>
      </c>
      <c r="C101" t="s">
        <v>27</v>
      </c>
      <c r="D101" t="s">
        <v>28</v>
      </c>
      <c r="E101" t="s">
        <v>46</v>
      </c>
      <c r="J101" t="s">
        <v>403</v>
      </c>
      <c r="K101" t="s">
        <v>404</v>
      </c>
      <c r="L101">
        <v>138405187</v>
      </c>
      <c r="M101" t="s">
        <v>33</v>
      </c>
      <c r="N101" t="s">
        <v>404</v>
      </c>
      <c r="O101" t="s">
        <v>405</v>
      </c>
      <c r="P101" t="s">
        <v>406</v>
      </c>
      <c r="Q101" t="s">
        <v>36</v>
      </c>
      <c r="R101" t="s">
        <v>37</v>
      </c>
      <c r="S101">
        <v>800</v>
      </c>
      <c r="T101" s="1">
        <v>889828282</v>
      </c>
      <c r="W101" t="s">
        <v>255</v>
      </c>
      <c r="X101">
        <v>3</v>
      </c>
      <c r="Y101">
        <v>2</v>
      </c>
      <c r="Z101">
        <v>2</v>
      </c>
      <c r="AA101" s="2">
        <v>44708.662557870368</v>
      </c>
    </row>
    <row r="102" spans="1:27" x14ac:dyDescent="0.25">
      <c r="A102">
        <v>96</v>
      </c>
      <c r="B102">
        <v>1351084</v>
      </c>
      <c r="C102" t="s">
        <v>27</v>
      </c>
      <c r="D102" t="s">
        <v>28</v>
      </c>
      <c r="E102" t="s">
        <v>39</v>
      </c>
      <c r="F102" t="s">
        <v>407</v>
      </c>
      <c r="H102" t="s">
        <v>407</v>
      </c>
      <c r="J102" t="s">
        <v>408</v>
      </c>
      <c r="K102" t="s">
        <v>409</v>
      </c>
      <c r="L102">
        <v>138397515</v>
      </c>
      <c r="M102" t="s">
        <v>33</v>
      </c>
      <c r="N102" t="s">
        <v>409</v>
      </c>
      <c r="O102" t="s">
        <v>410</v>
      </c>
      <c r="P102" t="s">
        <v>411</v>
      </c>
      <c r="Q102" t="s">
        <v>36</v>
      </c>
      <c r="R102" t="s">
        <v>37</v>
      </c>
      <c r="S102">
        <v>800</v>
      </c>
      <c r="T102" s="1">
        <v>1300114970</v>
      </c>
      <c r="W102" t="s">
        <v>274</v>
      </c>
      <c r="X102">
        <v>3</v>
      </c>
      <c r="Y102">
        <v>2</v>
      </c>
      <c r="Z102">
        <v>2</v>
      </c>
      <c r="AA102" s="2">
        <v>44708.662557870368</v>
      </c>
    </row>
    <row r="103" spans="1:27" x14ac:dyDescent="0.25">
      <c r="A103">
        <v>97</v>
      </c>
      <c r="B103">
        <v>1351085</v>
      </c>
      <c r="C103" t="s">
        <v>27</v>
      </c>
      <c r="D103" t="s">
        <v>28</v>
      </c>
      <c r="E103" t="s">
        <v>39</v>
      </c>
      <c r="I103" t="s">
        <v>126</v>
      </c>
      <c r="J103" t="s">
        <v>412</v>
      </c>
      <c r="K103" t="s">
        <v>413</v>
      </c>
      <c r="L103">
        <v>138380847</v>
      </c>
      <c r="M103" t="s">
        <v>33</v>
      </c>
      <c r="N103" t="s">
        <v>413</v>
      </c>
      <c r="O103" t="s">
        <v>414</v>
      </c>
      <c r="P103" t="s">
        <v>415</v>
      </c>
      <c r="Q103" t="s">
        <v>36</v>
      </c>
      <c r="R103" t="s">
        <v>37</v>
      </c>
      <c r="S103">
        <v>800</v>
      </c>
      <c r="T103" s="1">
        <v>889422283</v>
      </c>
      <c r="W103" t="s">
        <v>274</v>
      </c>
      <c r="X103">
        <v>2</v>
      </c>
      <c r="Y103">
        <v>2</v>
      </c>
      <c r="Z103">
        <v>0</v>
      </c>
      <c r="AA103" s="2">
        <v>44708.662557870368</v>
      </c>
    </row>
    <row r="104" spans="1:27" x14ac:dyDescent="0.25">
      <c r="A104">
        <v>98</v>
      </c>
      <c r="B104">
        <v>1351086</v>
      </c>
      <c r="C104" t="s">
        <v>27</v>
      </c>
      <c r="D104" t="s">
        <v>28</v>
      </c>
      <c r="E104" t="s">
        <v>39</v>
      </c>
      <c r="J104" t="s">
        <v>228</v>
      </c>
      <c r="K104" t="s">
        <v>416</v>
      </c>
      <c r="L104">
        <v>138372799</v>
      </c>
      <c r="M104" t="s">
        <v>33</v>
      </c>
      <c r="N104" t="s">
        <v>416</v>
      </c>
      <c r="O104" t="s">
        <v>417</v>
      </c>
      <c r="P104" t="s">
        <v>418</v>
      </c>
      <c r="Q104" t="s">
        <v>36</v>
      </c>
      <c r="R104" t="s">
        <v>37</v>
      </c>
      <c r="S104">
        <v>800</v>
      </c>
      <c r="T104" s="1">
        <v>889419959</v>
      </c>
      <c r="W104" t="s">
        <v>255</v>
      </c>
      <c r="X104">
        <v>2</v>
      </c>
      <c r="Y104">
        <v>1</v>
      </c>
      <c r="Z104">
        <v>1</v>
      </c>
      <c r="AA104" s="2">
        <v>44708.662557870368</v>
      </c>
    </row>
    <row r="105" spans="1:27" x14ac:dyDescent="0.25">
      <c r="A105">
        <v>99</v>
      </c>
      <c r="B105">
        <v>1351087</v>
      </c>
      <c r="C105" t="s">
        <v>27</v>
      </c>
      <c r="D105" t="s">
        <v>28</v>
      </c>
      <c r="E105" t="s">
        <v>39</v>
      </c>
      <c r="G105" t="s">
        <v>419</v>
      </c>
      <c r="J105" t="s">
        <v>93</v>
      </c>
      <c r="K105" t="s">
        <v>420</v>
      </c>
      <c r="L105">
        <v>114744215</v>
      </c>
      <c r="M105" t="s">
        <v>33</v>
      </c>
      <c r="N105" t="s">
        <v>420</v>
      </c>
      <c r="O105" t="s">
        <v>421</v>
      </c>
      <c r="P105" t="s">
        <v>422</v>
      </c>
      <c r="Q105" t="s">
        <v>36</v>
      </c>
      <c r="R105" t="s">
        <v>37</v>
      </c>
      <c r="S105">
        <v>800</v>
      </c>
      <c r="T105" s="1">
        <v>889460500</v>
      </c>
      <c r="W105" t="s">
        <v>255</v>
      </c>
      <c r="X105">
        <v>4</v>
      </c>
      <c r="Y105">
        <v>2</v>
      </c>
      <c r="Z105">
        <v>2</v>
      </c>
      <c r="AA105" s="2">
        <v>44708.662557870368</v>
      </c>
    </row>
    <row r="106" spans="1:27" x14ac:dyDescent="0.25">
      <c r="A106">
        <v>100</v>
      </c>
      <c r="B106">
        <v>1351088</v>
      </c>
      <c r="C106" t="s">
        <v>27</v>
      </c>
      <c r="D106" t="s">
        <v>28</v>
      </c>
      <c r="E106" t="s">
        <v>46</v>
      </c>
      <c r="J106" t="s">
        <v>107</v>
      </c>
      <c r="K106" t="s">
        <v>423</v>
      </c>
      <c r="L106">
        <v>138356819</v>
      </c>
      <c r="M106" t="s">
        <v>33</v>
      </c>
      <c r="N106" t="s">
        <v>423</v>
      </c>
      <c r="O106" t="s">
        <v>424</v>
      </c>
      <c r="P106" t="s">
        <v>425</v>
      </c>
      <c r="Q106" t="s">
        <v>36</v>
      </c>
      <c r="R106" t="s">
        <v>37</v>
      </c>
      <c r="S106">
        <v>800</v>
      </c>
      <c r="T106">
        <v>889855678</v>
      </c>
      <c r="W106" t="s">
        <v>255</v>
      </c>
      <c r="X106">
        <v>1</v>
      </c>
      <c r="Y106">
        <v>1</v>
      </c>
      <c r="Z106">
        <v>1</v>
      </c>
      <c r="AA106" s="2">
        <v>44708.662557870368</v>
      </c>
    </row>
    <row r="107" spans="1:27" x14ac:dyDescent="0.25">
      <c r="A107">
        <v>101</v>
      </c>
      <c r="B107">
        <v>1351089</v>
      </c>
      <c r="C107" t="s">
        <v>27</v>
      </c>
      <c r="D107" t="s">
        <v>28</v>
      </c>
      <c r="E107" t="s">
        <v>39</v>
      </c>
      <c r="F107" t="s">
        <v>426</v>
      </c>
      <c r="H107" t="s">
        <v>426</v>
      </c>
      <c r="J107" t="s">
        <v>427</v>
      </c>
      <c r="K107" t="s">
        <v>428</v>
      </c>
      <c r="L107">
        <v>138324674</v>
      </c>
      <c r="M107" t="s">
        <v>33</v>
      </c>
      <c r="N107" t="s">
        <v>428</v>
      </c>
      <c r="O107" t="s">
        <v>429</v>
      </c>
      <c r="P107" t="s">
        <v>430</v>
      </c>
      <c r="Q107" t="s">
        <v>36</v>
      </c>
      <c r="R107" t="s">
        <v>37</v>
      </c>
      <c r="S107">
        <v>800</v>
      </c>
      <c r="T107">
        <v>889418366</v>
      </c>
      <c r="W107" t="s">
        <v>274</v>
      </c>
      <c r="X107">
        <v>3</v>
      </c>
      <c r="Y107">
        <v>2</v>
      </c>
      <c r="Z107">
        <v>2</v>
      </c>
      <c r="AA107" s="2">
        <v>44708.662557870368</v>
      </c>
    </row>
    <row r="108" spans="1:27" x14ac:dyDescent="0.25">
      <c r="A108">
        <v>102</v>
      </c>
      <c r="B108">
        <v>1351090</v>
      </c>
      <c r="C108" t="s">
        <v>27</v>
      </c>
      <c r="D108" t="s">
        <v>28</v>
      </c>
      <c r="E108" t="s">
        <v>46</v>
      </c>
      <c r="G108" t="s">
        <v>431</v>
      </c>
      <c r="H108" t="s">
        <v>431</v>
      </c>
      <c r="J108" t="s">
        <v>93</v>
      </c>
      <c r="K108" t="s">
        <v>432</v>
      </c>
      <c r="L108">
        <v>138284014</v>
      </c>
      <c r="M108" t="s">
        <v>33</v>
      </c>
      <c r="N108" t="s">
        <v>432</v>
      </c>
      <c r="O108" t="s">
        <v>433</v>
      </c>
      <c r="P108" t="s">
        <v>434</v>
      </c>
      <c r="Q108" t="s">
        <v>36</v>
      </c>
      <c r="R108" t="s">
        <v>37</v>
      </c>
      <c r="S108">
        <v>800</v>
      </c>
      <c r="T108" s="1">
        <v>889460500</v>
      </c>
      <c r="W108" t="s">
        <v>255</v>
      </c>
      <c r="X108">
        <v>3</v>
      </c>
      <c r="Y108">
        <v>2</v>
      </c>
      <c r="Z108">
        <v>0</v>
      </c>
      <c r="AA108" s="2">
        <v>44708.662557870368</v>
      </c>
    </row>
    <row r="109" spans="1:27" x14ac:dyDescent="0.25">
      <c r="A109">
        <v>103</v>
      </c>
      <c r="B109">
        <v>1351091</v>
      </c>
      <c r="C109" t="s">
        <v>27</v>
      </c>
      <c r="D109" t="s">
        <v>28</v>
      </c>
      <c r="E109" t="s">
        <v>29</v>
      </c>
      <c r="G109" t="s">
        <v>435</v>
      </c>
      <c r="H109" t="s">
        <v>435</v>
      </c>
      <c r="J109" t="s">
        <v>93</v>
      </c>
      <c r="K109" t="s">
        <v>436</v>
      </c>
      <c r="L109">
        <v>138265490</v>
      </c>
      <c r="M109" t="s">
        <v>33</v>
      </c>
      <c r="N109" t="s">
        <v>436</v>
      </c>
      <c r="O109" t="s">
        <v>437</v>
      </c>
      <c r="P109" t="s">
        <v>438</v>
      </c>
      <c r="Q109" t="s">
        <v>36</v>
      </c>
      <c r="R109" t="s">
        <v>37</v>
      </c>
      <c r="S109">
        <v>800</v>
      </c>
      <c r="T109" s="1">
        <v>889460500</v>
      </c>
      <c r="W109" t="s">
        <v>255</v>
      </c>
      <c r="X109">
        <v>3</v>
      </c>
      <c r="Y109">
        <v>2</v>
      </c>
      <c r="Z109">
        <v>1</v>
      </c>
      <c r="AA109" s="2">
        <v>44708.662557870368</v>
      </c>
    </row>
    <row r="110" spans="1:27" x14ac:dyDescent="0.25">
      <c r="A110">
        <v>104</v>
      </c>
      <c r="B110">
        <v>1351092</v>
      </c>
      <c r="C110" t="s">
        <v>27</v>
      </c>
      <c r="D110" t="s">
        <v>28</v>
      </c>
      <c r="E110" t="s">
        <v>39</v>
      </c>
      <c r="J110" t="s">
        <v>82</v>
      </c>
      <c r="K110" t="s">
        <v>191</v>
      </c>
      <c r="L110">
        <v>138212502</v>
      </c>
      <c r="M110" t="s">
        <v>33</v>
      </c>
      <c r="N110" t="s">
        <v>191</v>
      </c>
      <c r="O110" t="s">
        <v>439</v>
      </c>
      <c r="P110" t="s">
        <v>440</v>
      </c>
      <c r="Q110" t="s">
        <v>36</v>
      </c>
      <c r="R110" t="s">
        <v>37</v>
      </c>
      <c r="S110">
        <v>800</v>
      </c>
      <c r="T110" s="1">
        <v>889433000</v>
      </c>
      <c r="W110" t="s">
        <v>255</v>
      </c>
      <c r="X110">
        <v>2</v>
      </c>
      <c r="Y110">
        <v>2</v>
      </c>
      <c r="Z110">
        <v>2</v>
      </c>
      <c r="AA110" s="2">
        <v>44708.662557870368</v>
      </c>
    </row>
    <row r="111" spans="1:27" x14ac:dyDescent="0.25">
      <c r="A111">
        <v>105</v>
      </c>
      <c r="B111">
        <v>1351093</v>
      </c>
      <c r="C111" t="s">
        <v>27</v>
      </c>
      <c r="D111" t="s">
        <v>28</v>
      </c>
      <c r="E111" t="s">
        <v>46</v>
      </c>
      <c r="J111" t="s">
        <v>48</v>
      </c>
      <c r="K111" t="s">
        <v>413</v>
      </c>
      <c r="L111">
        <v>138172746</v>
      </c>
      <c r="M111" t="s">
        <v>33</v>
      </c>
      <c r="N111" t="s">
        <v>413</v>
      </c>
      <c r="O111" t="s">
        <v>441</v>
      </c>
      <c r="P111" t="s">
        <v>442</v>
      </c>
      <c r="Q111" t="s">
        <v>36</v>
      </c>
      <c r="R111" t="s">
        <v>37</v>
      </c>
      <c r="S111">
        <v>800</v>
      </c>
      <c r="T111" s="1">
        <v>889810080</v>
      </c>
      <c r="W111" t="s">
        <v>255</v>
      </c>
      <c r="X111">
        <v>1</v>
      </c>
      <c r="Y111">
        <v>1</v>
      </c>
      <c r="Z111">
        <v>1</v>
      </c>
      <c r="AA111" s="2">
        <v>44708.662557870368</v>
      </c>
    </row>
    <row r="112" spans="1:27" x14ac:dyDescent="0.25">
      <c r="A112">
        <v>106</v>
      </c>
      <c r="B112">
        <v>1351094</v>
      </c>
      <c r="C112" t="s">
        <v>27</v>
      </c>
      <c r="D112" t="s">
        <v>28</v>
      </c>
      <c r="E112" t="s">
        <v>39</v>
      </c>
      <c r="G112" t="s">
        <v>435</v>
      </c>
      <c r="J112" t="s">
        <v>209</v>
      </c>
      <c r="K112" t="s">
        <v>443</v>
      </c>
      <c r="L112">
        <v>138131738</v>
      </c>
      <c r="M112" t="s">
        <v>33</v>
      </c>
      <c r="N112" t="s">
        <v>443</v>
      </c>
      <c r="O112" t="s">
        <v>444</v>
      </c>
      <c r="P112" t="s">
        <v>445</v>
      </c>
      <c r="Q112" t="s">
        <v>36</v>
      </c>
      <c r="R112" t="s">
        <v>37</v>
      </c>
      <c r="S112">
        <v>800</v>
      </c>
      <c r="T112" s="1">
        <v>889428942</v>
      </c>
      <c r="W112" t="s">
        <v>274</v>
      </c>
      <c r="X112">
        <v>3</v>
      </c>
      <c r="Y112">
        <v>2</v>
      </c>
      <c r="Z112">
        <v>2</v>
      </c>
      <c r="AA112" s="2">
        <v>44708.662557870368</v>
      </c>
    </row>
    <row r="113" spans="1:27" x14ac:dyDescent="0.25">
      <c r="A113">
        <v>107</v>
      </c>
      <c r="B113">
        <v>1351095</v>
      </c>
      <c r="C113" t="s">
        <v>27</v>
      </c>
      <c r="D113" t="s">
        <v>28</v>
      </c>
      <c r="E113" t="s">
        <v>39</v>
      </c>
      <c r="G113" t="s">
        <v>380</v>
      </c>
      <c r="I113" t="s">
        <v>126</v>
      </c>
      <c r="J113" t="s">
        <v>209</v>
      </c>
      <c r="K113" t="s">
        <v>127</v>
      </c>
      <c r="L113">
        <v>138105902</v>
      </c>
      <c r="M113" t="s">
        <v>33</v>
      </c>
      <c r="N113" t="s">
        <v>127</v>
      </c>
      <c r="O113" t="s">
        <v>446</v>
      </c>
      <c r="P113" t="s">
        <v>447</v>
      </c>
      <c r="Q113" t="s">
        <v>36</v>
      </c>
      <c r="R113" t="s">
        <v>37</v>
      </c>
      <c r="S113">
        <v>800</v>
      </c>
      <c r="T113" s="1">
        <v>889428942</v>
      </c>
      <c r="W113" t="s">
        <v>255</v>
      </c>
      <c r="X113">
        <v>2</v>
      </c>
      <c r="Y113">
        <v>2</v>
      </c>
      <c r="Z113">
        <v>0</v>
      </c>
      <c r="AA113" s="2">
        <v>44708.662557870368</v>
      </c>
    </row>
    <row r="114" spans="1:27" x14ac:dyDescent="0.25">
      <c r="A114">
        <v>108</v>
      </c>
      <c r="B114">
        <v>1351096</v>
      </c>
      <c r="C114" t="s">
        <v>27</v>
      </c>
      <c r="D114" t="s">
        <v>28</v>
      </c>
      <c r="E114" t="s">
        <v>39</v>
      </c>
      <c r="J114" t="s">
        <v>82</v>
      </c>
      <c r="K114" t="s">
        <v>448</v>
      </c>
      <c r="L114">
        <v>138089306</v>
      </c>
      <c r="M114" t="s">
        <v>33</v>
      </c>
      <c r="N114" t="s">
        <v>448</v>
      </c>
      <c r="O114" t="s">
        <v>449</v>
      </c>
      <c r="P114" t="s">
        <v>450</v>
      </c>
      <c r="Q114" t="s">
        <v>36</v>
      </c>
      <c r="R114" t="s">
        <v>37</v>
      </c>
      <c r="S114">
        <v>800</v>
      </c>
      <c r="T114" s="1">
        <v>889433000</v>
      </c>
      <c r="W114" t="s">
        <v>255</v>
      </c>
      <c r="X114">
        <v>2</v>
      </c>
      <c r="Y114">
        <v>2</v>
      </c>
      <c r="Z114">
        <v>1</v>
      </c>
      <c r="AA114" s="2">
        <v>44708.662557870368</v>
      </c>
    </row>
    <row r="115" spans="1:27" x14ac:dyDescent="0.25">
      <c r="A115">
        <v>109</v>
      </c>
      <c r="B115">
        <v>1351097</v>
      </c>
      <c r="C115" t="s">
        <v>27</v>
      </c>
      <c r="D115" t="s">
        <v>28</v>
      </c>
      <c r="E115" t="s">
        <v>39</v>
      </c>
      <c r="J115" t="s">
        <v>82</v>
      </c>
      <c r="K115" t="s">
        <v>451</v>
      </c>
      <c r="L115">
        <v>138088682</v>
      </c>
      <c r="M115" t="s">
        <v>33</v>
      </c>
      <c r="N115" t="s">
        <v>451</v>
      </c>
      <c r="O115" t="s">
        <v>452</v>
      </c>
      <c r="P115" t="s">
        <v>453</v>
      </c>
      <c r="Q115" t="s">
        <v>36</v>
      </c>
      <c r="R115" t="s">
        <v>37</v>
      </c>
      <c r="S115">
        <v>800</v>
      </c>
      <c r="T115" s="1">
        <v>889433000</v>
      </c>
      <c r="W115" t="s">
        <v>255</v>
      </c>
      <c r="X115">
        <v>1</v>
      </c>
      <c r="Y115">
        <v>1</v>
      </c>
      <c r="Z115">
        <v>1</v>
      </c>
      <c r="AA115" s="2">
        <v>44708.662557870368</v>
      </c>
    </row>
    <row r="116" spans="1:27" x14ac:dyDescent="0.25">
      <c r="A116">
        <v>110</v>
      </c>
      <c r="B116">
        <v>1351098</v>
      </c>
      <c r="C116" t="s">
        <v>27</v>
      </c>
      <c r="D116" t="s">
        <v>28</v>
      </c>
      <c r="E116" t="s">
        <v>454</v>
      </c>
      <c r="F116" t="s">
        <v>282</v>
      </c>
      <c r="H116" t="s">
        <v>282</v>
      </c>
      <c r="I116" t="s">
        <v>126</v>
      </c>
      <c r="J116" t="s">
        <v>181</v>
      </c>
      <c r="K116" t="s">
        <v>455</v>
      </c>
      <c r="L116">
        <v>138082094</v>
      </c>
      <c r="M116" t="s">
        <v>33</v>
      </c>
      <c r="N116" t="s">
        <v>455</v>
      </c>
      <c r="O116" t="s">
        <v>456</v>
      </c>
      <c r="P116" t="s">
        <v>457</v>
      </c>
      <c r="Q116" t="s">
        <v>36</v>
      </c>
      <c r="R116" t="s">
        <v>37</v>
      </c>
      <c r="S116">
        <v>800</v>
      </c>
      <c r="T116" s="1">
        <v>889418941</v>
      </c>
      <c r="W116" t="s">
        <v>38</v>
      </c>
      <c r="X116">
        <v>1</v>
      </c>
      <c r="Y116">
        <v>1</v>
      </c>
      <c r="Z116">
        <v>1</v>
      </c>
      <c r="AA116" s="2">
        <v>44708.662557870368</v>
      </c>
    </row>
    <row r="117" spans="1:27" x14ac:dyDescent="0.25">
      <c r="A117">
        <v>111</v>
      </c>
      <c r="B117">
        <v>1351099</v>
      </c>
      <c r="C117" t="s">
        <v>27</v>
      </c>
      <c r="D117" t="s">
        <v>28</v>
      </c>
      <c r="E117" t="s">
        <v>39</v>
      </c>
      <c r="J117" t="s">
        <v>408</v>
      </c>
      <c r="K117" t="s">
        <v>458</v>
      </c>
      <c r="L117">
        <v>138055490</v>
      </c>
      <c r="M117" t="s">
        <v>33</v>
      </c>
      <c r="N117" t="s">
        <v>458</v>
      </c>
      <c r="O117" t="s">
        <v>459</v>
      </c>
      <c r="P117" t="s">
        <v>460</v>
      </c>
      <c r="Q117" t="s">
        <v>36</v>
      </c>
      <c r="R117" t="s">
        <v>37</v>
      </c>
      <c r="S117">
        <v>800</v>
      </c>
      <c r="T117" s="1">
        <v>1300114970</v>
      </c>
      <c r="W117" t="s">
        <v>274</v>
      </c>
      <c r="X117">
        <v>3</v>
      </c>
      <c r="Y117">
        <v>2</v>
      </c>
      <c r="Z117">
        <v>2</v>
      </c>
      <c r="AA117" s="2">
        <v>44708.662557870368</v>
      </c>
    </row>
    <row r="118" spans="1:27" x14ac:dyDescent="0.25">
      <c r="A118">
        <v>112</v>
      </c>
      <c r="B118">
        <v>1351100</v>
      </c>
      <c r="C118" t="s">
        <v>27</v>
      </c>
      <c r="D118" t="s">
        <v>28</v>
      </c>
      <c r="E118" t="s">
        <v>39</v>
      </c>
      <c r="F118" t="s">
        <v>461</v>
      </c>
      <c r="H118" t="s">
        <v>461</v>
      </c>
      <c r="J118" t="s">
        <v>31</v>
      </c>
      <c r="K118" t="s">
        <v>462</v>
      </c>
      <c r="L118">
        <v>137987178</v>
      </c>
      <c r="M118" t="s">
        <v>33</v>
      </c>
      <c r="N118" t="s">
        <v>462</v>
      </c>
      <c r="O118" t="s">
        <v>463</v>
      </c>
      <c r="P118" t="s">
        <v>464</v>
      </c>
      <c r="Q118" t="s">
        <v>36</v>
      </c>
      <c r="R118" t="s">
        <v>37</v>
      </c>
      <c r="S118">
        <v>800</v>
      </c>
      <c r="T118" s="1">
        <v>889418289</v>
      </c>
      <c r="W118" t="s">
        <v>274</v>
      </c>
      <c r="X118">
        <v>2</v>
      </c>
      <c r="Y118">
        <v>2</v>
      </c>
      <c r="Z118">
        <v>2</v>
      </c>
      <c r="AA118" s="2">
        <v>44708.662557870368</v>
      </c>
    </row>
    <row r="119" spans="1:27" x14ac:dyDescent="0.25">
      <c r="A119">
        <v>113</v>
      </c>
      <c r="B119">
        <v>1351101</v>
      </c>
      <c r="C119" t="s">
        <v>27</v>
      </c>
      <c r="D119" t="s">
        <v>28</v>
      </c>
      <c r="E119" t="s">
        <v>39</v>
      </c>
      <c r="G119" t="s">
        <v>465</v>
      </c>
      <c r="J119" t="s">
        <v>31</v>
      </c>
      <c r="K119" t="s">
        <v>466</v>
      </c>
      <c r="L119">
        <v>137986214</v>
      </c>
      <c r="M119" t="s">
        <v>33</v>
      </c>
      <c r="N119" t="s">
        <v>466</v>
      </c>
      <c r="O119" t="s">
        <v>467</v>
      </c>
      <c r="P119" t="s">
        <v>468</v>
      </c>
      <c r="Q119" t="s">
        <v>36</v>
      </c>
      <c r="R119" t="s">
        <v>37</v>
      </c>
      <c r="S119">
        <v>800</v>
      </c>
      <c r="T119" s="1">
        <v>889418289</v>
      </c>
      <c r="W119" t="s">
        <v>274</v>
      </c>
      <c r="X119">
        <v>3</v>
      </c>
      <c r="Y119">
        <v>2</v>
      </c>
      <c r="Z119">
        <v>2</v>
      </c>
      <c r="AA119" s="2">
        <v>44708.662557870368</v>
      </c>
    </row>
    <row r="120" spans="1:27" x14ac:dyDescent="0.25">
      <c r="A120">
        <v>114</v>
      </c>
      <c r="B120">
        <v>1351102</v>
      </c>
      <c r="C120" t="s">
        <v>27</v>
      </c>
      <c r="D120" t="s">
        <v>28</v>
      </c>
      <c r="E120" t="s">
        <v>39</v>
      </c>
      <c r="G120" t="s">
        <v>469</v>
      </c>
      <c r="J120" t="s">
        <v>209</v>
      </c>
      <c r="K120" t="s">
        <v>470</v>
      </c>
      <c r="L120">
        <v>137979626</v>
      </c>
      <c r="M120" t="s">
        <v>33</v>
      </c>
      <c r="N120" t="s">
        <v>470</v>
      </c>
      <c r="O120" t="s">
        <v>471</v>
      </c>
      <c r="P120" t="s">
        <v>472</v>
      </c>
      <c r="Q120" t="s">
        <v>36</v>
      </c>
      <c r="R120" t="s">
        <v>37</v>
      </c>
      <c r="S120">
        <v>800</v>
      </c>
      <c r="T120" s="1">
        <v>889428942</v>
      </c>
      <c r="W120" t="s">
        <v>274</v>
      </c>
      <c r="X120">
        <v>3</v>
      </c>
      <c r="Y120">
        <v>2</v>
      </c>
      <c r="Z120">
        <v>2</v>
      </c>
      <c r="AA120" s="2">
        <v>44708.662557870368</v>
      </c>
    </row>
    <row r="121" spans="1:27" x14ac:dyDescent="0.25">
      <c r="A121">
        <v>115</v>
      </c>
      <c r="B121">
        <v>1351103</v>
      </c>
      <c r="C121" t="s">
        <v>27</v>
      </c>
      <c r="D121" t="s">
        <v>28</v>
      </c>
      <c r="E121" t="s">
        <v>46</v>
      </c>
      <c r="F121" t="s">
        <v>304</v>
      </c>
      <c r="H121" t="s">
        <v>304</v>
      </c>
      <c r="J121" t="s">
        <v>74</v>
      </c>
      <c r="K121" t="s">
        <v>473</v>
      </c>
      <c r="L121">
        <v>137961414</v>
      </c>
      <c r="M121" t="s">
        <v>33</v>
      </c>
      <c r="N121" t="s">
        <v>473</v>
      </c>
      <c r="O121" t="s">
        <v>474</v>
      </c>
      <c r="P121" t="s">
        <v>475</v>
      </c>
      <c r="Q121" t="s">
        <v>36</v>
      </c>
      <c r="R121" t="s">
        <v>37</v>
      </c>
      <c r="S121">
        <v>800</v>
      </c>
      <c r="T121" s="1">
        <v>889815000</v>
      </c>
      <c r="W121" t="s">
        <v>255</v>
      </c>
      <c r="X121">
        <v>1</v>
      </c>
      <c r="Y121">
        <v>1</v>
      </c>
      <c r="Z121">
        <v>0</v>
      </c>
      <c r="AA121" s="2">
        <v>44708.662557870368</v>
      </c>
    </row>
    <row r="122" spans="1:27" x14ac:dyDescent="0.25">
      <c r="A122">
        <v>116</v>
      </c>
      <c r="B122">
        <v>1351104</v>
      </c>
      <c r="C122" t="s">
        <v>27</v>
      </c>
      <c r="D122" t="s">
        <v>28</v>
      </c>
      <c r="E122" t="s">
        <v>46</v>
      </c>
      <c r="G122" t="s">
        <v>476</v>
      </c>
      <c r="H122" t="s">
        <v>476</v>
      </c>
      <c r="J122" t="s">
        <v>477</v>
      </c>
      <c r="K122" t="s">
        <v>423</v>
      </c>
      <c r="L122">
        <v>137955858</v>
      </c>
      <c r="M122" t="s">
        <v>33</v>
      </c>
      <c r="N122" t="s">
        <v>423</v>
      </c>
      <c r="O122" t="s">
        <v>478</v>
      </c>
      <c r="P122" t="s">
        <v>479</v>
      </c>
      <c r="Q122" t="s">
        <v>36</v>
      </c>
      <c r="R122" t="s">
        <v>37</v>
      </c>
      <c r="S122">
        <v>800</v>
      </c>
      <c r="T122" s="1">
        <v>889831266</v>
      </c>
      <c r="W122" t="s">
        <v>255</v>
      </c>
      <c r="X122">
        <v>2</v>
      </c>
      <c r="Y122">
        <v>1</v>
      </c>
      <c r="Z122">
        <v>1</v>
      </c>
      <c r="AA122" s="2">
        <v>44708.662557870368</v>
      </c>
    </row>
    <row r="123" spans="1:27" x14ac:dyDescent="0.25">
      <c r="A123">
        <v>117</v>
      </c>
      <c r="B123">
        <v>1351105</v>
      </c>
      <c r="C123" t="s">
        <v>27</v>
      </c>
      <c r="D123" t="s">
        <v>28</v>
      </c>
      <c r="E123" t="s">
        <v>46</v>
      </c>
      <c r="F123" t="s">
        <v>480</v>
      </c>
      <c r="H123" t="s">
        <v>480</v>
      </c>
      <c r="J123" t="s">
        <v>93</v>
      </c>
      <c r="K123" t="s">
        <v>481</v>
      </c>
      <c r="L123">
        <v>137954042</v>
      </c>
      <c r="M123" t="s">
        <v>33</v>
      </c>
      <c r="N123" t="s">
        <v>481</v>
      </c>
      <c r="O123" t="s">
        <v>482</v>
      </c>
      <c r="P123" t="s">
        <v>483</v>
      </c>
      <c r="Q123" t="s">
        <v>36</v>
      </c>
      <c r="R123" t="s">
        <v>37</v>
      </c>
      <c r="S123">
        <v>800</v>
      </c>
      <c r="T123" s="1">
        <v>889460500</v>
      </c>
      <c r="W123" t="s">
        <v>255</v>
      </c>
      <c r="X123">
        <v>3</v>
      </c>
      <c r="Y123">
        <v>2</v>
      </c>
      <c r="Z123">
        <v>2</v>
      </c>
      <c r="AA123" s="2">
        <v>44708.662557870368</v>
      </c>
    </row>
    <row r="124" spans="1:27" x14ac:dyDescent="0.25">
      <c r="A124">
        <v>118</v>
      </c>
      <c r="B124">
        <v>1351106</v>
      </c>
      <c r="C124" t="s">
        <v>27</v>
      </c>
      <c r="D124" t="s">
        <v>28</v>
      </c>
      <c r="E124" t="s">
        <v>46</v>
      </c>
      <c r="J124" t="s">
        <v>82</v>
      </c>
      <c r="K124" t="s">
        <v>484</v>
      </c>
      <c r="L124">
        <v>137875178</v>
      </c>
      <c r="M124" t="s">
        <v>33</v>
      </c>
      <c r="N124" t="s">
        <v>484</v>
      </c>
      <c r="O124" t="s">
        <v>485</v>
      </c>
      <c r="P124" t="s">
        <v>486</v>
      </c>
      <c r="Q124" t="s">
        <v>36</v>
      </c>
      <c r="R124" t="s">
        <v>37</v>
      </c>
      <c r="S124">
        <v>800</v>
      </c>
      <c r="T124" s="1">
        <v>889433000</v>
      </c>
      <c r="W124" t="s">
        <v>255</v>
      </c>
      <c r="X124">
        <v>2</v>
      </c>
      <c r="Y124">
        <v>2</v>
      </c>
      <c r="Z124">
        <v>1</v>
      </c>
      <c r="AA124" s="2">
        <v>44708.662557870368</v>
      </c>
    </row>
    <row r="125" spans="1:27" x14ac:dyDescent="0.25">
      <c r="A125">
        <v>119</v>
      </c>
      <c r="B125">
        <v>1351107</v>
      </c>
      <c r="C125" t="s">
        <v>27</v>
      </c>
      <c r="D125" t="s">
        <v>28</v>
      </c>
      <c r="E125" t="s">
        <v>39</v>
      </c>
      <c r="F125" t="s">
        <v>487</v>
      </c>
      <c r="H125" t="s">
        <v>487</v>
      </c>
      <c r="J125" t="s">
        <v>31</v>
      </c>
      <c r="K125" t="s">
        <v>488</v>
      </c>
      <c r="L125">
        <v>137711746</v>
      </c>
      <c r="M125" t="s">
        <v>33</v>
      </c>
      <c r="N125" t="s">
        <v>488</v>
      </c>
      <c r="O125" t="s">
        <v>489</v>
      </c>
      <c r="P125" t="s">
        <v>490</v>
      </c>
      <c r="Q125" t="s">
        <v>36</v>
      </c>
      <c r="R125" t="s">
        <v>37</v>
      </c>
      <c r="S125">
        <v>800</v>
      </c>
      <c r="T125" s="1">
        <v>889418289</v>
      </c>
      <c r="W125" t="s">
        <v>255</v>
      </c>
      <c r="X125">
        <v>3</v>
      </c>
      <c r="Y125">
        <v>3</v>
      </c>
      <c r="Z125">
        <v>3</v>
      </c>
      <c r="AA125" s="2">
        <v>44708.662557870368</v>
      </c>
    </row>
    <row r="126" spans="1:27" x14ac:dyDescent="0.25">
      <c r="A126">
        <v>120</v>
      </c>
      <c r="B126">
        <v>1351108</v>
      </c>
      <c r="C126" t="s">
        <v>27</v>
      </c>
      <c r="D126" t="s">
        <v>28</v>
      </c>
      <c r="E126" t="s">
        <v>46</v>
      </c>
      <c r="G126" t="s">
        <v>491</v>
      </c>
      <c r="H126" t="s">
        <v>491</v>
      </c>
      <c r="J126" t="s">
        <v>157</v>
      </c>
      <c r="K126" t="s">
        <v>492</v>
      </c>
      <c r="L126">
        <v>137649782</v>
      </c>
      <c r="M126" t="s">
        <v>33</v>
      </c>
      <c r="N126" t="s">
        <v>492</v>
      </c>
      <c r="O126" t="s">
        <v>493</v>
      </c>
      <c r="P126" t="s">
        <v>494</v>
      </c>
      <c r="Q126" t="s">
        <v>36</v>
      </c>
      <c r="R126" t="s">
        <v>37</v>
      </c>
      <c r="S126">
        <v>800</v>
      </c>
      <c r="T126" s="1">
        <v>450473710</v>
      </c>
      <c r="W126" t="s">
        <v>255</v>
      </c>
      <c r="X126">
        <v>2</v>
      </c>
      <c r="Y126">
        <v>2</v>
      </c>
      <c r="Z126">
        <v>2</v>
      </c>
      <c r="AA126" s="2">
        <v>44708.662557870368</v>
      </c>
    </row>
    <row r="127" spans="1:27" x14ac:dyDescent="0.25">
      <c r="A127">
        <v>121</v>
      </c>
      <c r="B127">
        <v>1351109</v>
      </c>
      <c r="C127" t="s">
        <v>27</v>
      </c>
      <c r="D127" t="s">
        <v>28</v>
      </c>
      <c r="E127" t="s">
        <v>46</v>
      </c>
      <c r="F127" t="s">
        <v>495</v>
      </c>
      <c r="H127" t="s">
        <v>495</v>
      </c>
      <c r="J127" t="s">
        <v>93</v>
      </c>
      <c r="K127" t="s">
        <v>432</v>
      </c>
      <c r="L127">
        <v>137633766</v>
      </c>
      <c r="M127" t="s">
        <v>33</v>
      </c>
      <c r="N127" t="s">
        <v>432</v>
      </c>
      <c r="O127" t="s">
        <v>496</v>
      </c>
      <c r="P127" t="s">
        <v>497</v>
      </c>
      <c r="Q127" t="s">
        <v>36</v>
      </c>
      <c r="R127" t="s">
        <v>37</v>
      </c>
      <c r="S127">
        <v>800</v>
      </c>
      <c r="T127" s="1">
        <v>889460500</v>
      </c>
      <c r="W127" t="s">
        <v>255</v>
      </c>
      <c r="X127">
        <v>2</v>
      </c>
      <c r="Y127">
        <v>2</v>
      </c>
      <c r="Z127">
        <v>2</v>
      </c>
      <c r="AA127" s="2">
        <v>44708.662557870368</v>
      </c>
    </row>
    <row r="128" spans="1:27" x14ac:dyDescent="0.25">
      <c r="A128">
        <v>122</v>
      </c>
      <c r="B128">
        <v>1351110</v>
      </c>
      <c r="C128" t="s">
        <v>27</v>
      </c>
      <c r="D128" t="s">
        <v>28</v>
      </c>
      <c r="E128" t="s">
        <v>39</v>
      </c>
      <c r="G128" t="s">
        <v>498</v>
      </c>
      <c r="J128" t="s">
        <v>213</v>
      </c>
      <c r="K128" t="s">
        <v>499</v>
      </c>
      <c r="L128">
        <v>137629830</v>
      </c>
      <c r="M128" t="s">
        <v>33</v>
      </c>
      <c r="N128" t="s">
        <v>499</v>
      </c>
      <c r="O128" t="s">
        <v>500</v>
      </c>
      <c r="P128" t="s">
        <v>501</v>
      </c>
      <c r="Q128" t="s">
        <v>36</v>
      </c>
      <c r="R128" t="s">
        <v>37</v>
      </c>
      <c r="S128">
        <v>800</v>
      </c>
      <c r="T128">
        <v>433038633</v>
      </c>
      <c r="W128" t="s">
        <v>255</v>
      </c>
      <c r="X128">
        <v>2</v>
      </c>
      <c r="Y128">
        <v>2</v>
      </c>
      <c r="Z128">
        <v>1</v>
      </c>
      <c r="AA128" s="2">
        <v>44708.662557870368</v>
      </c>
    </row>
    <row r="129" spans="1:27" x14ac:dyDescent="0.25">
      <c r="A129">
        <v>123</v>
      </c>
      <c r="B129">
        <v>1351111</v>
      </c>
      <c r="C129" t="s">
        <v>27</v>
      </c>
      <c r="D129" t="s">
        <v>28</v>
      </c>
      <c r="E129" t="s">
        <v>39</v>
      </c>
      <c r="J129" t="s">
        <v>98</v>
      </c>
      <c r="K129" t="s">
        <v>502</v>
      </c>
      <c r="L129">
        <v>137607210</v>
      </c>
      <c r="M129" t="s">
        <v>33</v>
      </c>
      <c r="N129" t="s">
        <v>502</v>
      </c>
      <c r="O129" t="s">
        <v>503</v>
      </c>
      <c r="P129" t="s">
        <v>504</v>
      </c>
      <c r="Q129" t="s">
        <v>36</v>
      </c>
      <c r="R129" t="s">
        <v>37</v>
      </c>
      <c r="S129">
        <v>800</v>
      </c>
      <c r="T129" s="1">
        <v>889822500</v>
      </c>
      <c r="W129" t="s">
        <v>255</v>
      </c>
      <c r="X129">
        <v>1</v>
      </c>
      <c r="Y129">
        <v>1</v>
      </c>
      <c r="Z129">
        <v>1</v>
      </c>
      <c r="AA129" s="2">
        <v>44708.662557870368</v>
      </c>
    </row>
    <row r="130" spans="1:27" x14ac:dyDescent="0.25">
      <c r="A130">
        <v>124</v>
      </c>
      <c r="B130">
        <v>1351112</v>
      </c>
      <c r="C130" t="s">
        <v>27</v>
      </c>
      <c r="D130" t="s">
        <v>28</v>
      </c>
      <c r="E130" t="s">
        <v>46</v>
      </c>
      <c r="J130" t="s">
        <v>82</v>
      </c>
      <c r="K130" t="s">
        <v>505</v>
      </c>
      <c r="L130">
        <v>137601074</v>
      </c>
      <c r="M130" t="s">
        <v>33</v>
      </c>
      <c r="N130" t="s">
        <v>505</v>
      </c>
      <c r="O130" t="s">
        <v>506</v>
      </c>
      <c r="P130" t="s">
        <v>507</v>
      </c>
      <c r="Q130" t="s">
        <v>36</v>
      </c>
      <c r="R130" t="s">
        <v>37</v>
      </c>
      <c r="S130">
        <v>800</v>
      </c>
      <c r="T130" s="1">
        <v>889433000</v>
      </c>
      <c r="W130" t="s">
        <v>255</v>
      </c>
      <c r="X130">
        <v>1</v>
      </c>
      <c r="Y130">
        <v>1</v>
      </c>
      <c r="Z130">
        <v>1</v>
      </c>
      <c r="AA130" s="2">
        <v>44708.662557870368</v>
      </c>
    </row>
    <row r="131" spans="1:27" x14ac:dyDescent="0.25">
      <c r="A131">
        <v>125</v>
      </c>
      <c r="B131">
        <v>1351113</v>
      </c>
      <c r="C131" t="s">
        <v>27</v>
      </c>
      <c r="D131" t="s">
        <v>28</v>
      </c>
      <c r="E131" t="s">
        <v>39</v>
      </c>
      <c r="G131" t="s">
        <v>508</v>
      </c>
      <c r="J131" t="s">
        <v>209</v>
      </c>
      <c r="K131" t="s">
        <v>509</v>
      </c>
      <c r="L131">
        <v>137577878</v>
      </c>
      <c r="M131" t="s">
        <v>33</v>
      </c>
      <c r="N131" t="s">
        <v>509</v>
      </c>
      <c r="O131" t="s">
        <v>510</v>
      </c>
      <c r="P131" t="s">
        <v>511</v>
      </c>
      <c r="Q131" t="s">
        <v>36</v>
      </c>
      <c r="R131" t="s">
        <v>37</v>
      </c>
      <c r="S131">
        <v>800</v>
      </c>
      <c r="T131" s="1">
        <v>889428942</v>
      </c>
      <c r="W131" t="s">
        <v>255</v>
      </c>
      <c r="X131">
        <v>3</v>
      </c>
      <c r="Y131">
        <v>2</v>
      </c>
      <c r="Z131">
        <v>2</v>
      </c>
      <c r="AA131" s="2">
        <v>44708.662557870368</v>
      </c>
    </row>
    <row r="132" spans="1:27" x14ac:dyDescent="0.25">
      <c r="A132">
        <v>126</v>
      </c>
      <c r="B132">
        <v>1351114</v>
      </c>
      <c r="C132" t="s">
        <v>27</v>
      </c>
      <c r="D132" t="s">
        <v>28</v>
      </c>
      <c r="E132" t="s">
        <v>46</v>
      </c>
      <c r="J132" t="s">
        <v>82</v>
      </c>
      <c r="K132" t="s">
        <v>512</v>
      </c>
      <c r="L132">
        <v>137573846</v>
      </c>
      <c r="M132" t="s">
        <v>33</v>
      </c>
      <c r="N132" t="s">
        <v>512</v>
      </c>
      <c r="O132" t="s">
        <v>513</v>
      </c>
      <c r="P132" t="s">
        <v>514</v>
      </c>
      <c r="Q132" t="s">
        <v>36</v>
      </c>
      <c r="R132" t="s">
        <v>37</v>
      </c>
      <c r="S132">
        <v>800</v>
      </c>
      <c r="T132" s="1">
        <v>889433000</v>
      </c>
      <c r="W132" t="s">
        <v>255</v>
      </c>
      <c r="X132">
        <v>2</v>
      </c>
      <c r="Y132">
        <v>1</v>
      </c>
      <c r="Z132">
        <v>1</v>
      </c>
      <c r="AA132" s="2">
        <v>44708.662557870368</v>
      </c>
    </row>
    <row r="133" spans="1:27" x14ac:dyDescent="0.25">
      <c r="A133">
        <v>127</v>
      </c>
      <c r="B133">
        <v>1351115</v>
      </c>
      <c r="C133" t="s">
        <v>27</v>
      </c>
      <c r="D133" t="s">
        <v>28</v>
      </c>
      <c r="E133" t="s">
        <v>39</v>
      </c>
      <c r="J133" t="s">
        <v>98</v>
      </c>
      <c r="K133" t="s">
        <v>515</v>
      </c>
      <c r="L133">
        <v>137422038</v>
      </c>
      <c r="M133" t="s">
        <v>33</v>
      </c>
      <c r="N133" t="s">
        <v>515</v>
      </c>
      <c r="O133" t="s">
        <v>516</v>
      </c>
      <c r="P133" t="s">
        <v>517</v>
      </c>
      <c r="Q133" t="s">
        <v>36</v>
      </c>
      <c r="R133" t="s">
        <v>37</v>
      </c>
      <c r="S133">
        <v>800</v>
      </c>
      <c r="T133" s="1">
        <v>889822500</v>
      </c>
      <c r="W133" t="s">
        <v>255</v>
      </c>
      <c r="X133">
        <v>1</v>
      </c>
      <c r="Y133">
        <v>1</v>
      </c>
      <c r="Z133">
        <v>1</v>
      </c>
      <c r="AA133" s="2">
        <v>44708.662557870368</v>
      </c>
    </row>
    <row r="134" spans="1:27" x14ac:dyDescent="0.25">
      <c r="A134">
        <v>128</v>
      </c>
      <c r="B134">
        <v>1351116</v>
      </c>
      <c r="C134" t="s">
        <v>27</v>
      </c>
      <c r="D134" t="s">
        <v>28</v>
      </c>
      <c r="E134" t="s">
        <v>46</v>
      </c>
      <c r="J134" t="s">
        <v>48</v>
      </c>
      <c r="K134" t="s">
        <v>518</v>
      </c>
      <c r="L134">
        <v>137421174</v>
      </c>
      <c r="M134" t="s">
        <v>33</v>
      </c>
      <c r="N134" t="s">
        <v>518</v>
      </c>
      <c r="O134" t="s">
        <v>519</v>
      </c>
      <c r="P134" t="s">
        <v>520</v>
      </c>
      <c r="Q134" t="s">
        <v>36</v>
      </c>
      <c r="R134" t="s">
        <v>37</v>
      </c>
      <c r="S134">
        <v>800</v>
      </c>
      <c r="T134" s="1">
        <v>889810080</v>
      </c>
      <c r="W134" t="s">
        <v>255</v>
      </c>
      <c r="X134">
        <v>2</v>
      </c>
      <c r="Y134">
        <v>2</v>
      </c>
      <c r="Z134">
        <v>1</v>
      </c>
      <c r="AA134" s="2">
        <v>44708.662557870368</v>
      </c>
    </row>
    <row r="135" spans="1:27" x14ac:dyDescent="0.25">
      <c r="A135">
        <v>129</v>
      </c>
      <c r="B135">
        <v>1351117</v>
      </c>
      <c r="C135" t="s">
        <v>27</v>
      </c>
      <c r="D135" t="s">
        <v>28</v>
      </c>
      <c r="E135" t="s">
        <v>46</v>
      </c>
      <c r="J135" t="s">
        <v>48</v>
      </c>
      <c r="K135" t="s">
        <v>521</v>
      </c>
      <c r="L135">
        <v>137351610</v>
      </c>
      <c r="M135" t="s">
        <v>33</v>
      </c>
      <c r="N135" t="s">
        <v>521</v>
      </c>
      <c r="O135" t="s">
        <v>522</v>
      </c>
      <c r="P135" t="s">
        <v>523</v>
      </c>
      <c r="Q135" t="s">
        <v>36</v>
      </c>
      <c r="R135" t="s">
        <v>37</v>
      </c>
      <c r="S135">
        <v>800</v>
      </c>
      <c r="T135" s="1">
        <v>889810080</v>
      </c>
      <c r="W135" t="s">
        <v>255</v>
      </c>
      <c r="X135">
        <v>3</v>
      </c>
      <c r="Y135">
        <v>2</v>
      </c>
      <c r="Z135">
        <v>2</v>
      </c>
      <c r="AA135" s="2">
        <v>44708.662557870368</v>
      </c>
    </row>
    <row r="136" spans="1:27" x14ac:dyDescent="0.25">
      <c r="A136">
        <v>130</v>
      </c>
      <c r="B136">
        <v>1351118</v>
      </c>
      <c r="C136" t="s">
        <v>27</v>
      </c>
      <c r="D136" t="s">
        <v>28</v>
      </c>
      <c r="E136" t="s">
        <v>39</v>
      </c>
      <c r="J136" t="s">
        <v>82</v>
      </c>
      <c r="K136" t="s">
        <v>524</v>
      </c>
      <c r="L136">
        <v>137345410</v>
      </c>
      <c r="M136" t="s">
        <v>33</v>
      </c>
      <c r="N136" t="s">
        <v>524</v>
      </c>
      <c r="O136" t="s">
        <v>525</v>
      </c>
      <c r="P136" t="s">
        <v>526</v>
      </c>
      <c r="Q136" t="s">
        <v>36</v>
      </c>
      <c r="R136" t="s">
        <v>37</v>
      </c>
      <c r="S136">
        <v>800</v>
      </c>
      <c r="T136" s="1">
        <v>889433000</v>
      </c>
      <c r="W136" t="s">
        <v>255</v>
      </c>
      <c r="X136">
        <v>2</v>
      </c>
      <c r="Y136">
        <v>2</v>
      </c>
      <c r="Z136">
        <v>0</v>
      </c>
      <c r="AA136" s="2">
        <v>44708.662557870368</v>
      </c>
    </row>
    <row r="137" spans="1:27" x14ac:dyDescent="0.25">
      <c r="A137">
        <v>131</v>
      </c>
      <c r="B137">
        <v>1351119</v>
      </c>
      <c r="C137" t="s">
        <v>27</v>
      </c>
      <c r="D137" t="s">
        <v>28</v>
      </c>
      <c r="E137" t="s">
        <v>39</v>
      </c>
      <c r="J137" t="s">
        <v>185</v>
      </c>
      <c r="K137" t="s">
        <v>527</v>
      </c>
      <c r="L137">
        <v>137309842</v>
      </c>
      <c r="M137" t="s">
        <v>33</v>
      </c>
      <c r="N137" t="s">
        <v>527</v>
      </c>
      <c r="O137" t="s">
        <v>528</v>
      </c>
      <c r="P137" t="s">
        <v>529</v>
      </c>
      <c r="Q137" t="s">
        <v>36</v>
      </c>
      <c r="R137" t="s">
        <v>37</v>
      </c>
      <c r="S137">
        <v>800</v>
      </c>
      <c r="T137" s="1">
        <v>889240900</v>
      </c>
      <c r="W137" t="s">
        <v>255</v>
      </c>
      <c r="X137">
        <v>2</v>
      </c>
      <c r="Y137">
        <v>2</v>
      </c>
      <c r="Z137">
        <v>2</v>
      </c>
      <c r="AA137" s="2">
        <v>44708.662557870368</v>
      </c>
    </row>
    <row r="138" spans="1:27" x14ac:dyDescent="0.25">
      <c r="A138">
        <v>132</v>
      </c>
      <c r="B138">
        <v>1351120</v>
      </c>
      <c r="C138" t="s">
        <v>27</v>
      </c>
      <c r="D138" t="s">
        <v>28</v>
      </c>
      <c r="E138" t="s">
        <v>39</v>
      </c>
      <c r="I138" t="s">
        <v>126</v>
      </c>
      <c r="J138" t="s">
        <v>82</v>
      </c>
      <c r="K138" t="s">
        <v>127</v>
      </c>
      <c r="L138">
        <v>137300662</v>
      </c>
      <c r="M138" t="s">
        <v>33</v>
      </c>
      <c r="N138" t="s">
        <v>127</v>
      </c>
      <c r="O138" t="s">
        <v>530</v>
      </c>
      <c r="P138" t="s">
        <v>531</v>
      </c>
      <c r="Q138" t="s">
        <v>36</v>
      </c>
      <c r="R138" t="s">
        <v>37</v>
      </c>
      <c r="S138">
        <v>800</v>
      </c>
      <c r="T138" s="1">
        <v>889433000</v>
      </c>
      <c r="W138" t="s">
        <v>255</v>
      </c>
      <c r="X138">
        <v>1</v>
      </c>
      <c r="Y138">
        <v>1</v>
      </c>
      <c r="Z138">
        <v>1</v>
      </c>
      <c r="AA138" s="2">
        <v>44708.662557870368</v>
      </c>
    </row>
    <row r="139" spans="1:27" x14ac:dyDescent="0.25">
      <c r="A139">
        <v>133</v>
      </c>
      <c r="B139">
        <v>1351121</v>
      </c>
      <c r="C139" t="s">
        <v>27</v>
      </c>
      <c r="D139" t="s">
        <v>28</v>
      </c>
      <c r="E139" t="s">
        <v>39</v>
      </c>
      <c r="J139" t="s">
        <v>82</v>
      </c>
      <c r="K139" t="s">
        <v>532</v>
      </c>
      <c r="L139">
        <v>137286054</v>
      </c>
      <c r="M139" t="s">
        <v>33</v>
      </c>
      <c r="N139" t="s">
        <v>532</v>
      </c>
      <c r="O139" t="s">
        <v>533</v>
      </c>
      <c r="P139" t="s">
        <v>534</v>
      </c>
      <c r="Q139" t="s">
        <v>36</v>
      </c>
      <c r="R139" t="s">
        <v>37</v>
      </c>
      <c r="S139">
        <v>800</v>
      </c>
      <c r="T139" s="1">
        <v>889433000</v>
      </c>
      <c r="W139" t="s">
        <v>38</v>
      </c>
      <c r="X139">
        <v>3</v>
      </c>
      <c r="Y139">
        <v>2</v>
      </c>
      <c r="Z139">
        <v>1</v>
      </c>
      <c r="AA139" s="2">
        <v>44708.662557870368</v>
      </c>
    </row>
    <row r="140" spans="1:27" x14ac:dyDescent="0.25">
      <c r="A140">
        <v>134</v>
      </c>
      <c r="B140">
        <v>1351122</v>
      </c>
      <c r="C140" t="s">
        <v>27</v>
      </c>
      <c r="D140" t="s">
        <v>28</v>
      </c>
      <c r="E140" t="s">
        <v>46</v>
      </c>
      <c r="J140" t="s">
        <v>181</v>
      </c>
      <c r="K140" t="s">
        <v>127</v>
      </c>
      <c r="L140">
        <v>137275838</v>
      </c>
      <c r="M140" t="s">
        <v>33</v>
      </c>
      <c r="N140" t="s">
        <v>127</v>
      </c>
      <c r="O140" t="s">
        <v>535</v>
      </c>
      <c r="P140" t="s">
        <v>536</v>
      </c>
      <c r="Q140" t="s">
        <v>36</v>
      </c>
      <c r="R140" t="s">
        <v>37</v>
      </c>
      <c r="S140">
        <v>800</v>
      </c>
      <c r="T140" s="1">
        <v>889418941</v>
      </c>
      <c r="W140" t="s">
        <v>255</v>
      </c>
      <c r="X140">
        <v>3</v>
      </c>
      <c r="Y140">
        <v>2</v>
      </c>
      <c r="Z140">
        <v>2</v>
      </c>
      <c r="AA140" s="2">
        <v>44708.662557870368</v>
      </c>
    </row>
    <row r="141" spans="1:27" x14ac:dyDescent="0.25">
      <c r="A141">
        <v>135</v>
      </c>
      <c r="B141">
        <v>1351123</v>
      </c>
      <c r="C141" t="s">
        <v>27</v>
      </c>
      <c r="D141" t="s">
        <v>28</v>
      </c>
      <c r="E141" t="s">
        <v>39</v>
      </c>
      <c r="F141" t="s">
        <v>537</v>
      </c>
      <c r="H141" t="s">
        <v>537</v>
      </c>
      <c r="I141" t="s">
        <v>126</v>
      </c>
      <c r="J141" t="s">
        <v>311</v>
      </c>
      <c r="K141" t="s">
        <v>538</v>
      </c>
      <c r="L141">
        <v>137213670</v>
      </c>
      <c r="M141" t="s">
        <v>33</v>
      </c>
      <c r="N141" t="s">
        <v>538</v>
      </c>
      <c r="O141" t="s">
        <v>539</v>
      </c>
      <c r="P141" t="s">
        <v>540</v>
      </c>
      <c r="Q141" t="s">
        <v>36</v>
      </c>
      <c r="R141" t="s">
        <v>37</v>
      </c>
      <c r="S141">
        <v>800</v>
      </c>
      <c r="T141" s="1">
        <v>1300299377</v>
      </c>
      <c r="W141" t="s">
        <v>274</v>
      </c>
      <c r="X141">
        <v>2</v>
      </c>
      <c r="Y141">
        <v>2</v>
      </c>
      <c r="Z141">
        <v>2</v>
      </c>
      <c r="AA141" s="2">
        <v>44708.662557870368</v>
      </c>
    </row>
    <row r="142" spans="1:27" x14ac:dyDescent="0.25">
      <c r="A142">
        <v>136</v>
      </c>
      <c r="B142">
        <v>1351124</v>
      </c>
      <c r="C142" t="s">
        <v>27</v>
      </c>
      <c r="D142" t="s">
        <v>28</v>
      </c>
      <c r="E142" t="s">
        <v>39</v>
      </c>
      <c r="J142" t="s">
        <v>98</v>
      </c>
      <c r="K142" t="s">
        <v>541</v>
      </c>
      <c r="L142">
        <v>130310230</v>
      </c>
      <c r="M142" t="s">
        <v>33</v>
      </c>
      <c r="N142" t="s">
        <v>541</v>
      </c>
      <c r="O142" t="s">
        <v>542</v>
      </c>
      <c r="P142" t="s">
        <v>543</v>
      </c>
      <c r="Q142" t="s">
        <v>36</v>
      </c>
      <c r="R142" t="s">
        <v>37</v>
      </c>
      <c r="S142">
        <v>800</v>
      </c>
      <c r="T142" s="1">
        <v>889822500</v>
      </c>
      <c r="W142" t="s">
        <v>255</v>
      </c>
      <c r="X142">
        <v>1</v>
      </c>
      <c r="Y142">
        <v>1</v>
      </c>
      <c r="Z142">
        <v>1</v>
      </c>
      <c r="AA142" s="2">
        <v>44708.662557870368</v>
      </c>
    </row>
    <row r="143" spans="1:27" x14ac:dyDescent="0.25">
      <c r="A143">
        <v>137</v>
      </c>
      <c r="B143">
        <v>1351125</v>
      </c>
      <c r="C143" t="s">
        <v>27</v>
      </c>
      <c r="D143" t="s">
        <v>28</v>
      </c>
      <c r="E143" t="s">
        <v>39</v>
      </c>
      <c r="F143" t="s">
        <v>544</v>
      </c>
      <c r="H143" t="s">
        <v>544</v>
      </c>
      <c r="I143" t="s">
        <v>126</v>
      </c>
      <c r="J143" t="s">
        <v>64</v>
      </c>
      <c r="K143" t="s">
        <v>545</v>
      </c>
      <c r="L143">
        <v>136800442</v>
      </c>
      <c r="M143" t="s">
        <v>33</v>
      </c>
      <c r="N143" t="s">
        <v>545</v>
      </c>
      <c r="O143" t="s">
        <v>546</v>
      </c>
      <c r="P143" t="s">
        <v>547</v>
      </c>
      <c r="Q143" t="s">
        <v>36</v>
      </c>
      <c r="R143" t="s">
        <v>37</v>
      </c>
      <c r="S143">
        <v>800</v>
      </c>
      <c r="T143" s="1">
        <v>404877261</v>
      </c>
      <c r="W143" t="s">
        <v>255</v>
      </c>
      <c r="X143">
        <v>2</v>
      </c>
      <c r="Y143">
        <v>2</v>
      </c>
      <c r="Z143">
        <v>2</v>
      </c>
      <c r="AA143" s="2">
        <v>44708.662557870368</v>
      </c>
    </row>
    <row r="144" spans="1:27" x14ac:dyDescent="0.25">
      <c r="A144">
        <v>138</v>
      </c>
      <c r="B144">
        <v>1351126</v>
      </c>
      <c r="C144" t="s">
        <v>27</v>
      </c>
      <c r="D144" t="s">
        <v>28</v>
      </c>
      <c r="E144" t="s">
        <v>39</v>
      </c>
      <c r="J144" t="s">
        <v>209</v>
      </c>
      <c r="K144" t="s">
        <v>548</v>
      </c>
      <c r="L144">
        <v>136755542</v>
      </c>
      <c r="M144" t="s">
        <v>33</v>
      </c>
      <c r="N144" t="s">
        <v>548</v>
      </c>
      <c r="O144" t="s">
        <v>549</v>
      </c>
      <c r="P144" t="s">
        <v>550</v>
      </c>
      <c r="Q144" t="s">
        <v>36</v>
      </c>
      <c r="R144" t="s">
        <v>37</v>
      </c>
      <c r="S144">
        <v>800</v>
      </c>
      <c r="T144" s="1">
        <v>889428942</v>
      </c>
      <c r="W144" t="s">
        <v>255</v>
      </c>
      <c r="X144">
        <v>4</v>
      </c>
      <c r="Y144">
        <v>2</v>
      </c>
      <c r="Z144">
        <v>2</v>
      </c>
      <c r="AA144" s="2">
        <v>44708.662557870368</v>
      </c>
    </row>
    <row r="145" spans="1:27" x14ac:dyDescent="0.25">
      <c r="A145">
        <v>139</v>
      </c>
      <c r="B145">
        <v>1351127</v>
      </c>
      <c r="C145" t="s">
        <v>27</v>
      </c>
      <c r="D145" t="s">
        <v>28</v>
      </c>
      <c r="E145" t="s">
        <v>46</v>
      </c>
      <c r="I145" t="s">
        <v>126</v>
      </c>
      <c r="J145" t="s">
        <v>311</v>
      </c>
      <c r="K145" t="s">
        <v>551</v>
      </c>
      <c r="L145">
        <v>136588634</v>
      </c>
      <c r="M145" t="s">
        <v>33</v>
      </c>
      <c r="N145" t="s">
        <v>551</v>
      </c>
      <c r="O145" t="s">
        <v>552</v>
      </c>
      <c r="P145" t="s">
        <v>553</v>
      </c>
      <c r="Q145" t="s">
        <v>36</v>
      </c>
      <c r="R145" t="s">
        <v>37</v>
      </c>
      <c r="S145">
        <v>800</v>
      </c>
      <c r="T145" s="1">
        <v>1300299377</v>
      </c>
      <c r="W145" t="s">
        <v>274</v>
      </c>
      <c r="X145">
        <v>1</v>
      </c>
      <c r="Y145">
        <v>1</v>
      </c>
      <c r="Z145">
        <v>1</v>
      </c>
      <c r="AA145" s="2">
        <v>44708.662557870368</v>
      </c>
    </row>
    <row r="146" spans="1:27" x14ac:dyDescent="0.25">
      <c r="A146">
        <v>140</v>
      </c>
      <c r="B146">
        <v>1351128</v>
      </c>
      <c r="C146" t="s">
        <v>27</v>
      </c>
      <c r="D146" t="s">
        <v>28</v>
      </c>
      <c r="E146" t="s">
        <v>39</v>
      </c>
      <c r="I146" t="s">
        <v>126</v>
      </c>
      <c r="J146" t="s">
        <v>554</v>
      </c>
      <c r="K146" t="s">
        <v>555</v>
      </c>
      <c r="L146">
        <v>136568730</v>
      </c>
      <c r="M146" t="s">
        <v>33</v>
      </c>
      <c r="N146" t="s">
        <v>555</v>
      </c>
      <c r="O146" t="s">
        <v>556</v>
      </c>
      <c r="P146" t="s">
        <v>557</v>
      </c>
      <c r="Q146" t="s">
        <v>36</v>
      </c>
      <c r="R146" t="s">
        <v>37</v>
      </c>
      <c r="S146">
        <v>800</v>
      </c>
      <c r="T146">
        <v>421073034</v>
      </c>
      <c r="W146" t="s">
        <v>274</v>
      </c>
      <c r="X146">
        <v>2</v>
      </c>
      <c r="Y146">
        <v>2</v>
      </c>
      <c r="Z146">
        <v>2</v>
      </c>
      <c r="AA146" s="2">
        <v>44708.662557870368</v>
      </c>
    </row>
    <row r="147" spans="1:27" x14ac:dyDescent="0.25">
      <c r="A147">
        <v>141</v>
      </c>
      <c r="B147">
        <v>1351129</v>
      </c>
      <c r="C147" t="s">
        <v>27</v>
      </c>
      <c r="D147" t="s">
        <v>28</v>
      </c>
      <c r="E147" t="s">
        <v>39</v>
      </c>
      <c r="F147" t="s">
        <v>558</v>
      </c>
      <c r="H147" t="s">
        <v>558</v>
      </c>
      <c r="J147" t="s">
        <v>185</v>
      </c>
      <c r="K147" t="s">
        <v>559</v>
      </c>
      <c r="L147">
        <v>136546906</v>
      </c>
      <c r="M147" t="s">
        <v>33</v>
      </c>
      <c r="N147" t="s">
        <v>559</v>
      </c>
      <c r="O147" t="s">
        <v>560</v>
      </c>
      <c r="P147" t="s">
        <v>561</v>
      </c>
      <c r="Q147" t="s">
        <v>36</v>
      </c>
      <c r="R147" t="s">
        <v>37</v>
      </c>
      <c r="S147">
        <v>800</v>
      </c>
      <c r="T147" s="1">
        <v>889240900</v>
      </c>
      <c r="W147" t="s">
        <v>255</v>
      </c>
      <c r="X147">
        <v>2</v>
      </c>
      <c r="Y147">
        <v>2</v>
      </c>
      <c r="Z147">
        <v>0</v>
      </c>
      <c r="AA147" s="2">
        <v>44708.662557870368</v>
      </c>
    </row>
    <row r="148" spans="1:27" x14ac:dyDescent="0.25">
      <c r="A148">
        <v>142</v>
      </c>
      <c r="B148">
        <v>1351130</v>
      </c>
      <c r="C148" t="s">
        <v>27</v>
      </c>
      <c r="D148" t="s">
        <v>28</v>
      </c>
      <c r="E148" t="s">
        <v>39</v>
      </c>
      <c r="F148" t="s">
        <v>562</v>
      </c>
      <c r="H148" t="s">
        <v>562</v>
      </c>
      <c r="J148" t="s">
        <v>563</v>
      </c>
      <c r="K148" t="s">
        <v>564</v>
      </c>
      <c r="L148">
        <v>136545698</v>
      </c>
      <c r="M148" t="s">
        <v>33</v>
      </c>
      <c r="N148" t="s">
        <v>564</v>
      </c>
      <c r="O148" t="s">
        <v>565</v>
      </c>
      <c r="P148" t="s">
        <v>566</v>
      </c>
      <c r="Q148" t="s">
        <v>36</v>
      </c>
      <c r="R148" t="s">
        <v>37</v>
      </c>
      <c r="S148">
        <v>800</v>
      </c>
      <c r="T148" s="1">
        <v>889818980</v>
      </c>
      <c r="W148" t="s">
        <v>255</v>
      </c>
      <c r="X148">
        <v>5</v>
      </c>
      <c r="Y148">
        <v>3</v>
      </c>
      <c r="Z148">
        <v>2</v>
      </c>
      <c r="AA148" s="2">
        <v>44708.662557870368</v>
      </c>
    </row>
    <row r="149" spans="1:27" x14ac:dyDescent="0.25">
      <c r="A149">
        <v>143</v>
      </c>
      <c r="B149">
        <v>1351131</v>
      </c>
      <c r="C149" t="s">
        <v>27</v>
      </c>
      <c r="D149" t="s">
        <v>28</v>
      </c>
      <c r="E149" t="s">
        <v>39</v>
      </c>
      <c r="J149" t="s">
        <v>185</v>
      </c>
      <c r="K149" t="s">
        <v>567</v>
      </c>
      <c r="L149">
        <v>136028534</v>
      </c>
      <c r="M149" t="s">
        <v>33</v>
      </c>
      <c r="N149" t="s">
        <v>567</v>
      </c>
      <c r="O149" t="s">
        <v>568</v>
      </c>
      <c r="P149" t="s">
        <v>569</v>
      </c>
      <c r="Q149" t="s">
        <v>36</v>
      </c>
      <c r="R149" t="s">
        <v>37</v>
      </c>
      <c r="S149">
        <v>800</v>
      </c>
      <c r="T149" s="1">
        <v>889240900</v>
      </c>
      <c r="W149" t="s">
        <v>255</v>
      </c>
      <c r="X149">
        <v>1</v>
      </c>
      <c r="Y149">
        <v>1</v>
      </c>
      <c r="Z149">
        <v>1</v>
      </c>
      <c r="AA149" s="2">
        <v>44708.662557870368</v>
      </c>
    </row>
    <row r="150" spans="1:27" x14ac:dyDescent="0.25">
      <c r="A150">
        <v>144</v>
      </c>
      <c r="B150">
        <v>1351132</v>
      </c>
      <c r="C150" t="s">
        <v>27</v>
      </c>
      <c r="D150" t="s">
        <v>28</v>
      </c>
      <c r="E150" t="s">
        <v>39</v>
      </c>
      <c r="F150" t="s">
        <v>197</v>
      </c>
      <c r="H150" t="s">
        <v>197</v>
      </c>
      <c r="J150" t="s">
        <v>98</v>
      </c>
      <c r="K150" t="s">
        <v>570</v>
      </c>
      <c r="L150">
        <v>135951846</v>
      </c>
      <c r="M150" t="s">
        <v>33</v>
      </c>
      <c r="N150" t="s">
        <v>570</v>
      </c>
      <c r="O150" t="s">
        <v>571</v>
      </c>
      <c r="P150" t="s">
        <v>572</v>
      </c>
      <c r="Q150" t="s">
        <v>36</v>
      </c>
      <c r="R150" t="s">
        <v>37</v>
      </c>
      <c r="S150">
        <v>800</v>
      </c>
      <c r="T150" s="1">
        <v>889822500</v>
      </c>
      <c r="W150" t="s">
        <v>255</v>
      </c>
      <c r="X150">
        <v>1</v>
      </c>
      <c r="Y150">
        <v>1</v>
      </c>
      <c r="Z150">
        <v>1</v>
      </c>
      <c r="AA150" s="2">
        <v>44708.662557870368</v>
      </c>
    </row>
    <row r="151" spans="1:27" x14ac:dyDescent="0.25">
      <c r="A151">
        <v>145</v>
      </c>
      <c r="B151">
        <v>1351133</v>
      </c>
      <c r="C151" t="s">
        <v>27</v>
      </c>
      <c r="D151" t="s">
        <v>28</v>
      </c>
      <c r="E151" t="s">
        <v>46</v>
      </c>
      <c r="J151" t="s">
        <v>168</v>
      </c>
      <c r="K151" t="s">
        <v>573</v>
      </c>
      <c r="L151">
        <v>135915590</v>
      </c>
      <c r="M151" t="s">
        <v>33</v>
      </c>
      <c r="N151" t="s">
        <v>573</v>
      </c>
      <c r="O151" t="s">
        <v>574</v>
      </c>
      <c r="P151" t="s">
        <v>575</v>
      </c>
      <c r="Q151" t="s">
        <v>36</v>
      </c>
      <c r="R151" t="s">
        <v>37</v>
      </c>
      <c r="S151">
        <v>800</v>
      </c>
      <c r="T151" s="1">
        <v>889459372</v>
      </c>
      <c r="W151" t="s">
        <v>255</v>
      </c>
      <c r="X151">
        <v>2</v>
      </c>
      <c r="Y151">
        <v>2</v>
      </c>
      <c r="Z151">
        <v>1</v>
      </c>
      <c r="AA151" s="2">
        <v>44708.662557870368</v>
      </c>
    </row>
    <row r="152" spans="1:27" x14ac:dyDescent="0.25">
      <c r="A152">
        <v>146</v>
      </c>
      <c r="B152">
        <v>1351134</v>
      </c>
      <c r="C152" t="s">
        <v>27</v>
      </c>
      <c r="D152" t="s">
        <v>28</v>
      </c>
      <c r="E152" t="s">
        <v>39</v>
      </c>
      <c r="G152" t="s">
        <v>576</v>
      </c>
      <c r="J152" t="s">
        <v>209</v>
      </c>
      <c r="K152" t="s">
        <v>577</v>
      </c>
      <c r="L152">
        <v>135722762</v>
      </c>
      <c r="M152" t="s">
        <v>33</v>
      </c>
      <c r="N152" t="s">
        <v>577</v>
      </c>
      <c r="O152" t="s">
        <v>578</v>
      </c>
      <c r="P152" t="s">
        <v>579</v>
      </c>
      <c r="Q152" t="s">
        <v>36</v>
      </c>
      <c r="R152" t="s">
        <v>37</v>
      </c>
      <c r="S152">
        <v>800</v>
      </c>
      <c r="T152" s="1">
        <v>889428942</v>
      </c>
      <c r="W152" t="s">
        <v>255</v>
      </c>
      <c r="X152">
        <v>3</v>
      </c>
      <c r="Y152">
        <v>2</v>
      </c>
      <c r="Z152">
        <v>2</v>
      </c>
      <c r="AA152" s="2">
        <v>44708.662557870368</v>
      </c>
    </row>
    <row r="153" spans="1:27" x14ac:dyDescent="0.25">
      <c r="A153">
        <v>147</v>
      </c>
      <c r="B153">
        <v>1351135</v>
      </c>
      <c r="C153" t="s">
        <v>27</v>
      </c>
      <c r="D153" t="s">
        <v>28</v>
      </c>
      <c r="E153" t="s">
        <v>39</v>
      </c>
      <c r="G153" t="s">
        <v>580</v>
      </c>
      <c r="J153" t="s">
        <v>209</v>
      </c>
      <c r="K153" t="s">
        <v>581</v>
      </c>
      <c r="L153">
        <v>135617378</v>
      </c>
      <c r="M153" t="s">
        <v>33</v>
      </c>
      <c r="N153" t="s">
        <v>581</v>
      </c>
      <c r="O153" t="s">
        <v>582</v>
      </c>
      <c r="P153" t="s">
        <v>583</v>
      </c>
      <c r="Q153" t="s">
        <v>36</v>
      </c>
      <c r="R153" t="s">
        <v>37</v>
      </c>
      <c r="S153">
        <v>800</v>
      </c>
      <c r="T153" s="1">
        <v>889428942</v>
      </c>
      <c r="W153" t="s">
        <v>255</v>
      </c>
      <c r="X153">
        <v>1</v>
      </c>
      <c r="Y153">
        <v>1</v>
      </c>
      <c r="Z153">
        <v>0</v>
      </c>
      <c r="AA153" s="2">
        <v>44708.662557870368</v>
      </c>
    </row>
    <row r="154" spans="1:27" x14ac:dyDescent="0.25">
      <c r="A154">
        <v>148</v>
      </c>
      <c r="B154">
        <v>1351136</v>
      </c>
      <c r="C154" t="s">
        <v>27</v>
      </c>
      <c r="D154" t="s">
        <v>28</v>
      </c>
      <c r="E154" t="s">
        <v>39</v>
      </c>
      <c r="J154" t="s">
        <v>554</v>
      </c>
      <c r="K154" t="s">
        <v>584</v>
      </c>
      <c r="L154">
        <v>135549954</v>
      </c>
      <c r="M154" t="s">
        <v>33</v>
      </c>
      <c r="N154" t="s">
        <v>584</v>
      </c>
      <c r="O154" t="s">
        <v>585</v>
      </c>
      <c r="P154" t="s">
        <v>586</v>
      </c>
      <c r="Q154" t="s">
        <v>36</v>
      </c>
      <c r="R154" t="s">
        <v>37</v>
      </c>
      <c r="S154">
        <v>800</v>
      </c>
      <c r="T154">
        <v>421073034</v>
      </c>
      <c r="W154" t="s">
        <v>274</v>
      </c>
      <c r="X154">
        <v>1</v>
      </c>
      <c r="Y154">
        <v>1</v>
      </c>
      <c r="Z154">
        <v>0</v>
      </c>
      <c r="AA154" s="2">
        <v>44708.662557870368</v>
      </c>
    </row>
    <row r="155" spans="1:27" x14ac:dyDescent="0.25">
      <c r="A155">
        <v>149</v>
      </c>
      <c r="B155">
        <v>1351137</v>
      </c>
      <c r="C155" t="s">
        <v>27</v>
      </c>
      <c r="D155" t="s">
        <v>28</v>
      </c>
      <c r="E155" t="s">
        <v>46</v>
      </c>
      <c r="J155" t="s">
        <v>82</v>
      </c>
      <c r="K155" t="s">
        <v>587</v>
      </c>
      <c r="L155">
        <v>135408698</v>
      </c>
      <c r="M155" t="s">
        <v>33</v>
      </c>
      <c r="N155" t="s">
        <v>587</v>
      </c>
      <c r="O155" t="s">
        <v>588</v>
      </c>
      <c r="P155" t="s">
        <v>589</v>
      </c>
      <c r="Q155" t="s">
        <v>36</v>
      </c>
      <c r="R155" t="s">
        <v>37</v>
      </c>
      <c r="S155">
        <v>800</v>
      </c>
      <c r="T155" s="1">
        <v>889433000</v>
      </c>
      <c r="W155" t="s">
        <v>255</v>
      </c>
      <c r="X155">
        <v>2</v>
      </c>
      <c r="Y155">
        <v>2</v>
      </c>
      <c r="Z155">
        <v>0</v>
      </c>
      <c r="AA155" s="2">
        <v>44708.662557870368</v>
      </c>
    </row>
    <row r="156" spans="1:27" x14ac:dyDescent="0.25">
      <c r="A156">
        <v>150</v>
      </c>
      <c r="B156">
        <v>1351138</v>
      </c>
      <c r="C156" t="s">
        <v>27</v>
      </c>
      <c r="D156" t="s">
        <v>28</v>
      </c>
      <c r="E156" t="s">
        <v>39</v>
      </c>
      <c r="J156" t="s">
        <v>408</v>
      </c>
      <c r="K156" t="s">
        <v>86</v>
      </c>
      <c r="L156">
        <v>135162630</v>
      </c>
      <c r="M156" t="s">
        <v>33</v>
      </c>
      <c r="N156" t="s">
        <v>86</v>
      </c>
      <c r="O156" t="s">
        <v>590</v>
      </c>
      <c r="P156" t="s">
        <v>591</v>
      </c>
      <c r="Q156" t="s">
        <v>36</v>
      </c>
      <c r="R156" t="s">
        <v>37</v>
      </c>
      <c r="S156">
        <v>800</v>
      </c>
      <c r="T156" s="1">
        <v>1300114970</v>
      </c>
      <c r="W156" t="s">
        <v>274</v>
      </c>
      <c r="X156">
        <v>2</v>
      </c>
      <c r="Y156">
        <v>1</v>
      </c>
      <c r="Z156">
        <v>1</v>
      </c>
      <c r="AA156" s="2">
        <v>44708.662557870368</v>
      </c>
    </row>
    <row r="157" spans="1:27" x14ac:dyDescent="0.25">
      <c r="A157">
        <v>151</v>
      </c>
      <c r="B157">
        <v>1351139</v>
      </c>
      <c r="C157" t="s">
        <v>27</v>
      </c>
      <c r="D157" t="s">
        <v>28</v>
      </c>
      <c r="E157" t="s">
        <v>39</v>
      </c>
      <c r="J157" t="s">
        <v>563</v>
      </c>
      <c r="K157" t="s">
        <v>592</v>
      </c>
      <c r="L157">
        <v>135071734</v>
      </c>
      <c r="M157" t="s">
        <v>33</v>
      </c>
      <c r="N157" t="s">
        <v>592</v>
      </c>
      <c r="O157" t="s">
        <v>593</v>
      </c>
      <c r="P157" t="s">
        <v>594</v>
      </c>
      <c r="Q157" t="s">
        <v>36</v>
      </c>
      <c r="R157" t="s">
        <v>37</v>
      </c>
      <c r="S157">
        <v>800</v>
      </c>
      <c r="T157" s="1">
        <v>889818980</v>
      </c>
      <c r="W157" t="s">
        <v>255</v>
      </c>
      <c r="X157">
        <v>3</v>
      </c>
      <c r="Y157">
        <v>2</v>
      </c>
      <c r="Z157">
        <v>2</v>
      </c>
      <c r="AA157" s="2">
        <v>44708.662557870368</v>
      </c>
    </row>
    <row r="158" spans="1:27" x14ac:dyDescent="0.25">
      <c r="A158">
        <v>152</v>
      </c>
      <c r="B158">
        <v>1351140</v>
      </c>
      <c r="C158" t="s">
        <v>27</v>
      </c>
      <c r="D158" t="s">
        <v>28</v>
      </c>
      <c r="E158" t="s">
        <v>39</v>
      </c>
      <c r="J158" t="s">
        <v>315</v>
      </c>
      <c r="K158" t="s">
        <v>595</v>
      </c>
      <c r="L158">
        <v>135017498</v>
      </c>
      <c r="M158" t="s">
        <v>33</v>
      </c>
      <c r="N158" t="s">
        <v>595</v>
      </c>
      <c r="O158" t="s">
        <v>596</v>
      </c>
      <c r="P158" t="s">
        <v>597</v>
      </c>
      <c r="Q158" t="s">
        <v>36</v>
      </c>
      <c r="R158" t="s">
        <v>37</v>
      </c>
      <c r="S158">
        <v>800</v>
      </c>
      <c r="T158" s="1">
        <v>418892861</v>
      </c>
      <c r="W158" t="s">
        <v>274</v>
      </c>
      <c r="X158">
        <v>3</v>
      </c>
      <c r="Y158">
        <v>2</v>
      </c>
      <c r="Z158">
        <v>2</v>
      </c>
      <c r="AA158" s="2">
        <v>44708.662557870368</v>
      </c>
    </row>
    <row r="159" spans="1:27" x14ac:dyDescent="0.25">
      <c r="A159">
        <v>153</v>
      </c>
      <c r="B159">
        <v>1351141</v>
      </c>
      <c r="C159" t="s">
        <v>27</v>
      </c>
      <c r="D159" t="s">
        <v>28</v>
      </c>
      <c r="E159" t="s">
        <v>46</v>
      </c>
      <c r="F159" t="s">
        <v>380</v>
      </c>
      <c r="G159" t="s">
        <v>380</v>
      </c>
      <c r="H159" t="s">
        <v>380</v>
      </c>
      <c r="J159" t="s">
        <v>293</v>
      </c>
      <c r="K159" t="s">
        <v>598</v>
      </c>
      <c r="L159">
        <v>134958294</v>
      </c>
      <c r="M159" t="s">
        <v>33</v>
      </c>
      <c r="N159" t="s">
        <v>598</v>
      </c>
      <c r="O159" t="s">
        <v>590</v>
      </c>
      <c r="P159" t="s">
        <v>591</v>
      </c>
      <c r="Q159" t="s">
        <v>36</v>
      </c>
      <c r="R159" t="s">
        <v>37</v>
      </c>
      <c r="S159">
        <v>800</v>
      </c>
      <c r="T159" s="1">
        <v>1300850855</v>
      </c>
      <c r="W159" t="s">
        <v>274</v>
      </c>
      <c r="X159">
        <v>2</v>
      </c>
      <c r="Y159">
        <v>1</v>
      </c>
      <c r="Z159">
        <v>1</v>
      </c>
      <c r="AA159" s="2">
        <v>44708.662557870368</v>
      </c>
    </row>
    <row r="160" spans="1:27" x14ac:dyDescent="0.25">
      <c r="A160">
        <v>154</v>
      </c>
      <c r="B160">
        <v>1351142</v>
      </c>
      <c r="C160" t="s">
        <v>27</v>
      </c>
      <c r="D160" t="s">
        <v>28</v>
      </c>
      <c r="E160" t="s">
        <v>39</v>
      </c>
      <c r="G160" t="s">
        <v>599</v>
      </c>
      <c r="J160" t="s">
        <v>209</v>
      </c>
      <c r="K160" t="s">
        <v>524</v>
      </c>
      <c r="L160">
        <v>134691086</v>
      </c>
      <c r="M160" t="s">
        <v>33</v>
      </c>
      <c r="N160" t="s">
        <v>524</v>
      </c>
      <c r="O160" t="s">
        <v>600</v>
      </c>
      <c r="P160" t="s">
        <v>601</v>
      </c>
      <c r="Q160" t="s">
        <v>36</v>
      </c>
      <c r="R160" t="s">
        <v>37</v>
      </c>
      <c r="S160">
        <v>800</v>
      </c>
      <c r="T160" s="1">
        <v>889428942</v>
      </c>
      <c r="W160" t="s">
        <v>255</v>
      </c>
      <c r="X160">
        <v>3</v>
      </c>
      <c r="Y160">
        <v>2</v>
      </c>
      <c r="Z160">
        <v>1</v>
      </c>
      <c r="AA160" s="2">
        <v>44708.662557870368</v>
      </c>
    </row>
    <row r="161" spans="1:27" x14ac:dyDescent="0.25">
      <c r="A161">
        <v>155</v>
      </c>
      <c r="B161">
        <v>1351143</v>
      </c>
      <c r="C161" t="s">
        <v>27</v>
      </c>
      <c r="D161" t="s">
        <v>28</v>
      </c>
      <c r="E161" t="s">
        <v>39</v>
      </c>
      <c r="J161" t="s">
        <v>31</v>
      </c>
      <c r="K161" t="s">
        <v>602</v>
      </c>
      <c r="L161">
        <v>134336186</v>
      </c>
      <c r="M161" t="s">
        <v>33</v>
      </c>
      <c r="N161" t="s">
        <v>602</v>
      </c>
      <c r="O161" t="s">
        <v>603</v>
      </c>
      <c r="P161" t="s">
        <v>604</v>
      </c>
      <c r="Q161" t="s">
        <v>36</v>
      </c>
      <c r="R161" t="s">
        <v>37</v>
      </c>
      <c r="S161">
        <v>800</v>
      </c>
      <c r="T161" s="1">
        <v>889418289</v>
      </c>
      <c r="W161" t="s">
        <v>274</v>
      </c>
      <c r="X161">
        <v>2</v>
      </c>
      <c r="Y161">
        <v>2</v>
      </c>
      <c r="Z161">
        <v>2</v>
      </c>
      <c r="AA161" s="2">
        <v>44708.662557870368</v>
      </c>
    </row>
    <row r="162" spans="1:27" x14ac:dyDescent="0.25">
      <c r="A162">
        <v>156</v>
      </c>
      <c r="B162">
        <v>1351144</v>
      </c>
      <c r="C162" t="s">
        <v>27</v>
      </c>
      <c r="D162" t="s">
        <v>28</v>
      </c>
      <c r="E162" t="s">
        <v>39</v>
      </c>
      <c r="J162" t="s">
        <v>98</v>
      </c>
      <c r="K162" t="s">
        <v>605</v>
      </c>
      <c r="L162">
        <v>134284934</v>
      </c>
      <c r="M162" t="s">
        <v>33</v>
      </c>
      <c r="N162" t="s">
        <v>605</v>
      </c>
      <c r="O162" t="s">
        <v>606</v>
      </c>
      <c r="P162" t="s">
        <v>607</v>
      </c>
      <c r="Q162" t="s">
        <v>36</v>
      </c>
      <c r="R162" t="s">
        <v>37</v>
      </c>
      <c r="S162">
        <v>800</v>
      </c>
      <c r="T162" s="1">
        <v>889822500</v>
      </c>
      <c r="W162" t="s">
        <v>255</v>
      </c>
      <c r="X162">
        <v>2</v>
      </c>
      <c r="Y162">
        <v>2</v>
      </c>
      <c r="Z162">
        <v>1</v>
      </c>
      <c r="AA162" s="2">
        <v>44708.662557870368</v>
      </c>
    </row>
    <row r="163" spans="1:27" x14ac:dyDescent="0.25">
      <c r="A163">
        <v>157</v>
      </c>
      <c r="B163">
        <v>1351145</v>
      </c>
      <c r="C163" t="s">
        <v>27</v>
      </c>
      <c r="D163" t="s">
        <v>28</v>
      </c>
      <c r="E163" t="s">
        <v>46</v>
      </c>
      <c r="F163" t="s">
        <v>345</v>
      </c>
      <c r="H163" t="s">
        <v>345</v>
      </c>
      <c r="J163" t="s">
        <v>311</v>
      </c>
      <c r="K163" t="s">
        <v>608</v>
      </c>
      <c r="L163">
        <v>134243058</v>
      </c>
      <c r="M163" t="s">
        <v>33</v>
      </c>
      <c r="N163" t="s">
        <v>608</v>
      </c>
      <c r="O163" t="s">
        <v>609</v>
      </c>
      <c r="P163" t="s">
        <v>610</v>
      </c>
      <c r="Q163" t="s">
        <v>36</v>
      </c>
      <c r="R163" t="s">
        <v>37</v>
      </c>
      <c r="S163">
        <v>800</v>
      </c>
      <c r="T163" s="1">
        <v>1300299377</v>
      </c>
      <c r="W163" t="s">
        <v>274</v>
      </c>
      <c r="X163">
        <v>2</v>
      </c>
      <c r="Y163">
        <v>2</v>
      </c>
      <c r="Z163">
        <v>2</v>
      </c>
      <c r="AA163" s="2">
        <v>44708.662557870368</v>
      </c>
    </row>
    <row r="164" spans="1:27" x14ac:dyDescent="0.25">
      <c r="A164">
        <v>158</v>
      </c>
      <c r="B164">
        <v>1351146</v>
      </c>
      <c r="C164" t="s">
        <v>27</v>
      </c>
      <c r="D164" t="s">
        <v>28</v>
      </c>
      <c r="E164" t="s">
        <v>46</v>
      </c>
      <c r="J164" t="s">
        <v>403</v>
      </c>
      <c r="K164" t="s">
        <v>229</v>
      </c>
      <c r="L164">
        <v>133954166</v>
      </c>
      <c r="M164" t="s">
        <v>33</v>
      </c>
      <c r="N164" t="s">
        <v>229</v>
      </c>
      <c r="O164" t="s">
        <v>611</v>
      </c>
      <c r="P164" t="s">
        <v>612</v>
      </c>
      <c r="Q164" t="s">
        <v>36</v>
      </c>
      <c r="R164" t="s">
        <v>37</v>
      </c>
      <c r="S164">
        <v>800</v>
      </c>
      <c r="T164" s="1">
        <v>889828282</v>
      </c>
      <c r="W164" t="s">
        <v>255</v>
      </c>
      <c r="X164">
        <v>2</v>
      </c>
      <c r="Y164">
        <v>2</v>
      </c>
      <c r="Z164">
        <v>1</v>
      </c>
      <c r="AA164" s="2">
        <v>44708.662557870368</v>
      </c>
    </row>
    <row r="165" spans="1:27" x14ac:dyDescent="0.25">
      <c r="A165">
        <v>159</v>
      </c>
      <c r="B165">
        <v>1351147</v>
      </c>
      <c r="C165" t="s">
        <v>27</v>
      </c>
      <c r="D165" t="s">
        <v>28</v>
      </c>
      <c r="E165" t="s">
        <v>39</v>
      </c>
      <c r="G165" t="s">
        <v>613</v>
      </c>
      <c r="J165" t="s">
        <v>270</v>
      </c>
      <c r="K165" t="s">
        <v>614</v>
      </c>
      <c r="L165">
        <v>131924438</v>
      </c>
      <c r="M165" t="s">
        <v>33</v>
      </c>
      <c r="N165" t="s">
        <v>614</v>
      </c>
      <c r="O165" t="s">
        <v>615</v>
      </c>
      <c r="P165" t="s">
        <v>616</v>
      </c>
      <c r="Q165" t="s">
        <v>36</v>
      </c>
      <c r="R165" t="s">
        <v>37</v>
      </c>
      <c r="S165">
        <v>800</v>
      </c>
      <c r="T165" s="1">
        <v>1300815051</v>
      </c>
      <c r="W165" t="s">
        <v>274</v>
      </c>
      <c r="X165">
        <v>2</v>
      </c>
      <c r="Y165">
        <v>2</v>
      </c>
      <c r="Z165">
        <v>2</v>
      </c>
      <c r="AA165" s="2">
        <v>44708.662557870368</v>
      </c>
    </row>
    <row r="166" spans="1:27" x14ac:dyDescent="0.25">
      <c r="A166">
        <v>160</v>
      </c>
      <c r="B166">
        <v>1351148</v>
      </c>
      <c r="C166" t="s">
        <v>27</v>
      </c>
      <c r="D166" t="s">
        <v>28</v>
      </c>
      <c r="E166" t="s">
        <v>39</v>
      </c>
      <c r="F166" t="s">
        <v>617</v>
      </c>
      <c r="H166" t="s">
        <v>617</v>
      </c>
      <c r="J166" t="s">
        <v>103</v>
      </c>
      <c r="K166" t="s">
        <v>618</v>
      </c>
      <c r="L166">
        <v>131088786</v>
      </c>
      <c r="M166" t="s">
        <v>33</v>
      </c>
      <c r="N166" t="s">
        <v>618</v>
      </c>
      <c r="O166" t="s">
        <v>619</v>
      </c>
      <c r="P166" t="s">
        <v>620</v>
      </c>
      <c r="Q166" t="s">
        <v>36</v>
      </c>
      <c r="R166" t="s">
        <v>37</v>
      </c>
      <c r="S166">
        <v>800</v>
      </c>
      <c r="T166">
        <v>416175735</v>
      </c>
      <c r="W166" t="s">
        <v>274</v>
      </c>
      <c r="X166">
        <v>2</v>
      </c>
      <c r="Y166">
        <v>2</v>
      </c>
      <c r="Z166">
        <v>1</v>
      </c>
      <c r="AA166" s="2">
        <v>44708.662557870368</v>
      </c>
    </row>
    <row r="167" spans="1:27" x14ac:dyDescent="0.25">
      <c r="A167">
        <v>161</v>
      </c>
      <c r="B167">
        <v>1351149</v>
      </c>
      <c r="C167" t="s">
        <v>27</v>
      </c>
      <c r="D167" t="s">
        <v>28</v>
      </c>
      <c r="E167" t="s">
        <v>454</v>
      </c>
      <c r="F167" t="s">
        <v>621</v>
      </c>
      <c r="H167" t="s">
        <v>621</v>
      </c>
      <c r="J167" t="s">
        <v>554</v>
      </c>
      <c r="K167" t="s">
        <v>622</v>
      </c>
      <c r="L167">
        <v>130799762</v>
      </c>
      <c r="M167" t="s">
        <v>33</v>
      </c>
      <c r="N167" t="s">
        <v>622</v>
      </c>
      <c r="O167" t="s">
        <v>623</v>
      </c>
      <c r="P167" t="s">
        <v>624</v>
      </c>
      <c r="Q167" t="s">
        <v>36</v>
      </c>
      <c r="R167" t="s">
        <v>37</v>
      </c>
      <c r="S167">
        <v>800</v>
      </c>
      <c r="T167">
        <v>421073034</v>
      </c>
      <c r="W167" t="s">
        <v>274</v>
      </c>
      <c r="X167">
        <v>0</v>
      </c>
      <c r="Y167">
        <v>1</v>
      </c>
      <c r="Z167">
        <v>1</v>
      </c>
      <c r="AA167" s="2">
        <v>44708.662557870368</v>
      </c>
    </row>
    <row r="168" spans="1:27" x14ac:dyDescent="0.25">
      <c r="A168">
        <v>162</v>
      </c>
      <c r="B168">
        <v>1351150</v>
      </c>
      <c r="C168" t="s">
        <v>27</v>
      </c>
      <c r="D168" t="s">
        <v>28</v>
      </c>
      <c r="E168" t="s">
        <v>46</v>
      </c>
      <c r="F168" t="s">
        <v>476</v>
      </c>
      <c r="G168" t="s">
        <v>476</v>
      </c>
      <c r="H168" t="s">
        <v>476</v>
      </c>
      <c r="J168" t="s">
        <v>181</v>
      </c>
      <c r="K168" t="s">
        <v>625</v>
      </c>
      <c r="L168">
        <v>130692394</v>
      </c>
      <c r="M168" t="s">
        <v>33</v>
      </c>
      <c r="N168" t="s">
        <v>625</v>
      </c>
      <c r="O168" t="s">
        <v>626</v>
      </c>
      <c r="P168" t="s">
        <v>627</v>
      </c>
      <c r="Q168" t="s">
        <v>36</v>
      </c>
      <c r="R168" t="s">
        <v>37</v>
      </c>
      <c r="S168">
        <v>800</v>
      </c>
      <c r="T168" s="1">
        <v>889418941</v>
      </c>
      <c r="W168" t="s">
        <v>255</v>
      </c>
      <c r="X168">
        <v>1</v>
      </c>
      <c r="Y168">
        <v>1</v>
      </c>
      <c r="Z168">
        <v>1</v>
      </c>
      <c r="AA168" s="2">
        <v>44708.662557870368</v>
      </c>
    </row>
    <row r="169" spans="1:27" x14ac:dyDescent="0.25">
      <c r="A169">
        <v>163</v>
      </c>
      <c r="B169">
        <v>1351151</v>
      </c>
      <c r="C169" t="s">
        <v>27</v>
      </c>
      <c r="D169" t="s">
        <v>28</v>
      </c>
      <c r="E169" t="s">
        <v>39</v>
      </c>
      <c r="F169" t="s">
        <v>628</v>
      </c>
      <c r="H169" t="s">
        <v>628</v>
      </c>
      <c r="J169" t="s">
        <v>293</v>
      </c>
      <c r="K169" t="s">
        <v>629</v>
      </c>
      <c r="L169">
        <v>128847582</v>
      </c>
      <c r="M169" t="s">
        <v>33</v>
      </c>
      <c r="N169" t="s">
        <v>629</v>
      </c>
      <c r="O169" t="s">
        <v>630</v>
      </c>
      <c r="P169" t="s">
        <v>631</v>
      </c>
      <c r="Q169" t="s">
        <v>36</v>
      </c>
      <c r="R169" t="s">
        <v>37</v>
      </c>
      <c r="S169">
        <v>800</v>
      </c>
      <c r="T169" s="1">
        <v>1300850855</v>
      </c>
      <c r="W169" t="s">
        <v>274</v>
      </c>
      <c r="X169">
        <v>1</v>
      </c>
      <c r="Y169">
        <v>1</v>
      </c>
      <c r="Z169">
        <v>0</v>
      </c>
      <c r="AA169" s="2">
        <v>44708.662557870368</v>
      </c>
    </row>
    <row r="170" spans="1:27" x14ac:dyDescent="0.25">
      <c r="A170">
        <v>164</v>
      </c>
      <c r="B170">
        <v>1351152</v>
      </c>
      <c r="C170" t="s">
        <v>27</v>
      </c>
      <c r="D170" t="s">
        <v>28</v>
      </c>
      <c r="E170" t="s">
        <v>39</v>
      </c>
      <c r="J170" t="s">
        <v>403</v>
      </c>
      <c r="K170" t="s">
        <v>218</v>
      </c>
      <c r="L170">
        <v>127886758</v>
      </c>
      <c r="M170" t="s">
        <v>33</v>
      </c>
      <c r="N170" t="s">
        <v>218</v>
      </c>
      <c r="O170" t="s">
        <v>632</v>
      </c>
      <c r="P170" t="s">
        <v>633</v>
      </c>
      <c r="Q170" t="s">
        <v>36</v>
      </c>
      <c r="R170" t="s">
        <v>37</v>
      </c>
      <c r="S170">
        <v>800</v>
      </c>
      <c r="T170" s="1">
        <v>889828282</v>
      </c>
      <c r="W170" t="s">
        <v>255</v>
      </c>
      <c r="X170">
        <v>2</v>
      </c>
      <c r="Y170">
        <v>2</v>
      </c>
      <c r="Z170">
        <v>2</v>
      </c>
      <c r="AA170" s="2">
        <v>44708.662557870368</v>
      </c>
    </row>
    <row r="171" spans="1:27" x14ac:dyDescent="0.25">
      <c r="A171">
        <v>165</v>
      </c>
      <c r="B171">
        <v>1351153</v>
      </c>
      <c r="C171" t="s">
        <v>27</v>
      </c>
      <c r="D171" t="s">
        <v>28</v>
      </c>
      <c r="E171" t="s">
        <v>39</v>
      </c>
      <c r="F171" t="s">
        <v>634</v>
      </c>
      <c r="H171" t="s">
        <v>634</v>
      </c>
      <c r="J171" t="s">
        <v>98</v>
      </c>
      <c r="K171" t="s">
        <v>629</v>
      </c>
      <c r="L171">
        <v>126358194</v>
      </c>
      <c r="M171" t="s">
        <v>33</v>
      </c>
      <c r="N171" t="s">
        <v>629</v>
      </c>
      <c r="O171" t="s">
        <v>635</v>
      </c>
      <c r="P171" t="s">
        <v>636</v>
      </c>
      <c r="Q171" t="s">
        <v>36</v>
      </c>
      <c r="R171" t="s">
        <v>37</v>
      </c>
      <c r="S171">
        <v>800</v>
      </c>
      <c r="T171" s="1">
        <v>889822500</v>
      </c>
      <c r="W171" t="s">
        <v>255</v>
      </c>
      <c r="X171">
        <v>1</v>
      </c>
      <c r="Y171">
        <v>1</v>
      </c>
      <c r="Z171">
        <v>0</v>
      </c>
      <c r="AA171" s="2">
        <v>44708.662557870368</v>
      </c>
    </row>
    <row r="172" spans="1:27" x14ac:dyDescent="0.25">
      <c r="A172">
        <v>166</v>
      </c>
      <c r="B172">
        <v>1351154</v>
      </c>
      <c r="C172" t="s">
        <v>27</v>
      </c>
      <c r="D172" t="s">
        <v>28</v>
      </c>
      <c r="E172" t="s">
        <v>46</v>
      </c>
      <c r="F172" t="s">
        <v>637</v>
      </c>
      <c r="G172" t="s">
        <v>638</v>
      </c>
      <c r="H172" t="s">
        <v>637</v>
      </c>
      <c r="J172" t="s">
        <v>270</v>
      </c>
      <c r="K172" t="s">
        <v>639</v>
      </c>
      <c r="L172">
        <v>126204186</v>
      </c>
      <c r="M172" t="s">
        <v>33</v>
      </c>
      <c r="N172" t="s">
        <v>639</v>
      </c>
      <c r="Q172" t="s">
        <v>36</v>
      </c>
      <c r="R172" t="s">
        <v>37</v>
      </c>
      <c r="S172">
        <v>800</v>
      </c>
      <c r="T172" s="1">
        <v>1300815051</v>
      </c>
      <c r="W172" t="s">
        <v>274</v>
      </c>
      <c r="X172">
        <v>2</v>
      </c>
      <c r="Y172">
        <v>2</v>
      </c>
      <c r="Z172">
        <v>1</v>
      </c>
      <c r="AA172" s="2">
        <v>44708.662557870368</v>
      </c>
    </row>
    <row r="173" spans="1:27" x14ac:dyDescent="0.25">
      <c r="A173">
        <v>167</v>
      </c>
      <c r="B173">
        <v>1351155</v>
      </c>
      <c r="C173" t="s">
        <v>27</v>
      </c>
      <c r="D173" t="s">
        <v>28</v>
      </c>
      <c r="E173" t="s">
        <v>39</v>
      </c>
      <c r="G173" t="s">
        <v>640</v>
      </c>
      <c r="J173" t="s">
        <v>209</v>
      </c>
      <c r="K173" t="s">
        <v>641</v>
      </c>
      <c r="L173">
        <v>125698410</v>
      </c>
      <c r="M173" t="s">
        <v>33</v>
      </c>
      <c r="N173" t="s">
        <v>641</v>
      </c>
      <c r="O173" t="s">
        <v>642</v>
      </c>
      <c r="P173" t="s">
        <v>643</v>
      </c>
      <c r="Q173" t="s">
        <v>36</v>
      </c>
      <c r="R173" t="s">
        <v>37</v>
      </c>
      <c r="S173">
        <v>800</v>
      </c>
      <c r="T173" s="1">
        <v>889428942</v>
      </c>
      <c r="W173" t="s">
        <v>255</v>
      </c>
      <c r="X173">
        <v>4</v>
      </c>
      <c r="Y173">
        <v>3</v>
      </c>
      <c r="Z173">
        <v>2</v>
      </c>
      <c r="AA173" s="2">
        <v>44708.662557870368</v>
      </c>
    </row>
    <row r="174" spans="1:27" x14ac:dyDescent="0.25">
      <c r="A174">
        <v>168</v>
      </c>
      <c r="B174">
        <v>1351156</v>
      </c>
      <c r="C174" t="s">
        <v>27</v>
      </c>
      <c r="D174" t="s">
        <v>28</v>
      </c>
      <c r="E174" t="s">
        <v>46</v>
      </c>
      <c r="J174" t="s">
        <v>82</v>
      </c>
      <c r="K174" t="s">
        <v>644</v>
      </c>
      <c r="L174">
        <v>125245746</v>
      </c>
      <c r="M174" t="s">
        <v>33</v>
      </c>
      <c r="N174" t="s">
        <v>644</v>
      </c>
      <c r="O174" t="s">
        <v>645</v>
      </c>
      <c r="P174" t="s">
        <v>646</v>
      </c>
      <c r="Q174" t="s">
        <v>36</v>
      </c>
      <c r="R174" t="s">
        <v>37</v>
      </c>
      <c r="S174">
        <v>800</v>
      </c>
      <c r="T174" s="1">
        <v>889433000</v>
      </c>
      <c r="W174" t="s">
        <v>274</v>
      </c>
      <c r="X174">
        <v>3</v>
      </c>
      <c r="Y174">
        <v>2</v>
      </c>
      <c r="Z174">
        <v>2</v>
      </c>
      <c r="AA174" s="2">
        <v>44708.662557870368</v>
      </c>
    </row>
    <row r="175" spans="1:27" x14ac:dyDescent="0.25">
      <c r="A175">
        <v>169</v>
      </c>
      <c r="B175">
        <v>1351157</v>
      </c>
      <c r="C175" t="s">
        <v>27</v>
      </c>
      <c r="D175" t="s">
        <v>28</v>
      </c>
      <c r="E175" t="s">
        <v>46</v>
      </c>
      <c r="F175" t="s">
        <v>647</v>
      </c>
      <c r="H175" t="s">
        <v>647</v>
      </c>
      <c r="J175" t="s">
        <v>168</v>
      </c>
      <c r="K175" t="s">
        <v>290</v>
      </c>
      <c r="L175">
        <v>125074482</v>
      </c>
      <c r="M175" t="s">
        <v>33</v>
      </c>
      <c r="N175" t="s">
        <v>290</v>
      </c>
      <c r="O175" t="s">
        <v>648</v>
      </c>
      <c r="P175" t="s">
        <v>649</v>
      </c>
      <c r="Q175" t="s">
        <v>36</v>
      </c>
      <c r="R175" t="s">
        <v>37</v>
      </c>
      <c r="S175">
        <v>800</v>
      </c>
      <c r="T175" s="1">
        <v>889459372</v>
      </c>
      <c r="W175" t="s">
        <v>255</v>
      </c>
      <c r="X175">
        <v>2</v>
      </c>
      <c r="Y175">
        <v>2</v>
      </c>
      <c r="Z175">
        <v>2</v>
      </c>
      <c r="AA175" s="2">
        <v>44708.662557870368</v>
      </c>
    </row>
    <row r="176" spans="1:27" x14ac:dyDescent="0.25">
      <c r="A176">
        <v>170</v>
      </c>
      <c r="B176">
        <v>1351158</v>
      </c>
      <c r="C176" t="s">
        <v>27</v>
      </c>
      <c r="D176" t="s">
        <v>28</v>
      </c>
      <c r="E176" t="s">
        <v>46</v>
      </c>
      <c r="F176" t="s">
        <v>244</v>
      </c>
      <c r="H176" t="s">
        <v>244</v>
      </c>
      <c r="J176" t="s">
        <v>74</v>
      </c>
      <c r="K176" t="s">
        <v>650</v>
      </c>
      <c r="L176">
        <v>125047766</v>
      </c>
      <c r="M176" t="s">
        <v>33</v>
      </c>
      <c r="N176" t="s">
        <v>650</v>
      </c>
      <c r="O176" t="s">
        <v>651</v>
      </c>
      <c r="P176" t="s">
        <v>652</v>
      </c>
      <c r="Q176" t="s">
        <v>36</v>
      </c>
      <c r="R176" t="s">
        <v>37</v>
      </c>
      <c r="S176">
        <v>800</v>
      </c>
      <c r="T176" s="1">
        <v>889815000</v>
      </c>
      <c r="W176" t="s">
        <v>274</v>
      </c>
      <c r="X176">
        <v>3</v>
      </c>
      <c r="Y176">
        <v>2</v>
      </c>
      <c r="Z176">
        <v>2</v>
      </c>
      <c r="AA176" s="2">
        <v>44708.662557870368</v>
      </c>
    </row>
    <row r="177" spans="1:27" x14ac:dyDescent="0.25">
      <c r="A177">
        <v>171</v>
      </c>
      <c r="B177">
        <v>1351159</v>
      </c>
      <c r="C177" t="s">
        <v>27</v>
      </c>
      <c r="D177" t="s">
        <v>28</v>
      </c>
      <c r="E177" t="s">
        <v>46</v>
      </c>
      <c r="J177" t="s">
        <v>293</v>
      </c>
      <c r="K177" t="s">
        <v>653</v>
      </c>
      <c r="L177">
        <v>124942194</v>
      </c>
      <c r="M177" t="s">
        <v>33</v>
      </c>
      <c r="N177" t="s">
        <v>653</v>
      </c>
      <c r="O177" t="s">
        <v>654</v>
      </c>
      <c r="P177" t="s">
        <v>655</v>
      </c>
      <c r="Q177" t="s">
        <v>36</v>
      </c>
      <c r="R177" t="s">
        <v>37</v>
      </c>
      <c r="S177">
        <v>800</v>
      </c>
      <c r="T177" s="1">
        <v>1300850855</v>
      </c>
      <c r="W177" t="s">
        <v>274</v>
      </c>
      <c r="X177">
        <v>1</v>
      </c>
      <c r="Y177">
        <v>1</v>
      </c>
      <c r="Z177">
        <v>1</v>
      </c>
      <c r="AA177" s="2">
        <v>44708.662557870368</v>
      </c>
    </row>
    <row r="178" spans="1:27" x14ac:dyDescent="0.25">
      <c r="A178">
        <v>172</v>
      </c>
      <c r="B178">
        <v>1351160</v>
      </c>
      <c r="C178" t="s">
        <v>27</v>
      </c>
      <c r="D178" t="s">
        <v>28</v>
      </c>
      <c r="E178" t="s">
        <v>46</v>
      </c>
      <c r="J178" t="s">
        <v>93</v>
      </c>
      <c r="K178" t="s">
        <v>119</v>
      </c>
      <c r="L178">
        <v>124882482</v>
      </c>
      <c r="M178" t="s">
        <v>33</v>
      </c>
      <c r="N178" t="s">
        <v>119</v>
      </c>
      <c r="O178" t="s">
        <v>656</v>
      </c>
      <c r="P178" t="s">
        <v>657</v>
      </c>
      <c r="Q178" t="s">
        <v>36</v>
      </c>
      <c r="R178" t="s">
        <v>37</v>
      </c>
      <c r="S178">
        <v>800</v>
      </c>
      <c r="T178" s="1">
        <v>889460500</v>
      </c>
      <c r="W178" t="s">
        <v>255</v>
      </c>
      <c r="X178">
        <v>2</v>
      </c>
      <c r="Y178">
        <v>2</v>
      </c>
      <c r="Z178">
        <v>2</v>
      </c>
      <c r="AA178" s="2">
        <v>44708.662557870368</v>
      </c>
    </row>
    <row r="179" spans="1:27" x14ac:dyDescent="0.25">
      <c r="A179">
        <v>173</v>
      </c>
      <c r="B179">
        <v>1351161</v>
      </c>
      <c r="C179" t="s">
        <v>27</v>
      </c>
      <c r="D179" t="s">
        <v>28</v>
      </c>
      <c r="E179" t="s">
        <v>46</v>
      </c>
      <c r="J179" t="s">
        <v>225</v>
      </c>
      <c r="K179" t="s">
        <v>49</v>
      </c>
      <c r="L179">
        <v>124505386</v>
      </c>
      <c r="M179" t="s">
        <v>33</v>
      </c>
      <c r="N179" t="s">
        <v>49</v>
      </c>
      <c r="O179" t="s">
        <v>658</v>
      </c>
      <c r="P179" t="s">
        <v>659</v>
      </c>
      <c r="Q179" t="s">
        <v>36</v>
      </c>
      <c r="R179" t="s">
        <v>37</v>
      </c>
      <c r="S179">
        <v>800</v>
      </c>
      <c r="T179" s="1">
        <v>438404848</v>
      </c>
      <c r="W179" t="s">
        <v>274</v>
      </c>
      <c r="X179">
        <v>2</v>
      </c>
      <c r="Y179">
        <v>1</v>
      </c>
      <c r="Z179">
        <v>0</v>
      </c>
      <c r="AA179" s="2">
        <v>44708.662557870368</v>
      </c>
    </row>
    <row r="180" spans="1:27" x14ac:dyDescent="0.25">
      <c r="A180">
        <v>174</v>
      </c>
      <c r="B180">
        <v>1351162</v>
      </c>
      <c r="C180" t="s">
        <v>27</v>
      </c>
      <c r="D180" t="s">
        <v>28</v>
      </c>
      <c r="E180" t="s">
        <v>46</v>
      </c>
      <c r="F180" t="s">
        <v>172</v>
      </c>
      <c r="H180" t="s">
        <v>172</v>
      </c>
      <c r="J180" t="s">
        <v>408</v>
      </c>
      <c r="K180" t="s">
        <v>660</v>
      </c>
      <c r="L180">
        <v>123568538</v>
      </c>
      <c r="M180" t="s">
        <v>33</v>
      </c>
      <c r="N180" t="s">
        <v>660</v>
      </c>
      <c r="O180" t="s">
        <v>661</v>
      </c>
      <c r="P180" t="s">
        <v>662</v>
      </c>
      <c r="Q180" t="s">
        <v>36</v>
      </c>
      <c r="R180" t="s">
        <v>37</v>
      </c>
      <c r="S180">
        <v>800</v>
      </c>
      <c r="T180" s="1">
        <v>1300114970</v>
      </c>
      <c r="W180" t="s">
        <v>274</v>
      </c>
      <c r="X180">
        <v>1</v>
      </c>
      <c r="Y180">
        <v>1</v>
      </c>
      <c r="Z180">
        <v>1</v>
      </c>
      <c r="AA180" s="2">
        <v>44708.662557870368</v>
      </c>
    </row>
    <row r="181" spans="1:27" x14ac:dyDescent="0.25">
      <c r="A181">
        <v>175</v>
      </c>
      <c r="B181">
        <v>1351163</v>
      </c>
      <c r="C181" t="s">
        <v>27</v>
      </c>
      <c r="D181" t="s">
        <v>28</v>
      </c>
      <c r="E181" t="s">
        <v>46</v>
      </c>
      <c r="G181" t="s">
        <v>301</v>
      </c>
      <c r="H181" t="s">
        <v>301</v>
      </c>
      <c r="J181" t="s">
        <v>663</v>
      </c>
      <c r="K181" t="s">
        <v>664</v>
      </c>
      <c r="L181">
        <v>123447334</v>
      </c>
      <c r="M181" t="s">
        <v>33</v>
      </c>
      <c r="N181" t="s">
        <v>664</v>
      </c>
      <c r="O181" t="s">
        <v>665</v>
      </c>
      <c r="P181" t="s">
        <v>666</v>
      </c>
      <c r="Q181" t="s">
        <v>36</v>
      </c>
      <c r="R181" t="s">
        <v>37</v>
      </c>
      <c r="S181">
        <v>800</v>
      </c>
      <c r="T181" s="1">
        <v>1300609392</v>
      </c>
      <c r="W181" t="s">
        <v>274</v>
      </c>
      <c r="X181">
        <v>1</v>
      </c>
      <c r="Y181">
        <v>1</v>
      </c>
      <c r="Z181">
        <v>2</v>
      </c>
      <c r="AA181" s="2">
        <v>44708.662557870368</v>
      </c>
    </row>
    <row r="182" spans="1:27" x14ac:dyDescent="0.25">
      <c r="A182">
        <v>176</v>
      </c>
      <c r="B182">
        <v>1351164</v>
      </c>
      <c r="C182" t="s">
        <v>27</v>
      </c>
      <c r="D182" t="s">
        <v>28</v>
      </c>
      <c r="E182" t="s">
        <v>46</v>
      </c>
      <c r="J182" t="s">
        <v>168</v>
      </c>
      <c r="K182" t="s">
        <v>667</v>
      </c>
      <c r="L182">
        <v>122340386</v>
      </c>
      <c r="M182" t="s">
        <v>33</v>
      </c>
      <c r="N182" t="s">
        <v>667</v>
      </c>
      <c r="O182" t="s">
        <v>668</v>
      </c>
      <c r="P182" t="s">
        <v>669</v>
      </c>
      <c r="Q182" t="s">
        <v>36</v>
      </c>
      <c r="R182" t="s">
        <v>37</v>
      </c>
      <c r="S182">
        <v>800</v>
      </c>
      <c r="T182" s="1">
        <v>889459372</v>
      </c>
      <c r="W182" t="s">
        <v>255</v>
      </c>
      <c r="X182">
        <v>1</v>
      </c>
      <c r="Y182">
        <v>1</v>
      </c>
      <c r="Z182">
        <v>1</v>
      </c>
      <c r="AA182" s="2">
        <v>44708.662557870368</v>
      </c>
    </row>
    <row r="183" spans="1:27" x14ac:dyDescent="0.25">
      <c r="A183">
        <v>177</v>
      </c>
      <c r="B183">
        <v>1351165</v>
      </c>
      <c r="C183" t="s">
        <v>27</v>
      </c>
      <c r="D183" t="s">
        <v>28</v>
      </c>
      <c r="E183" t="s">
        <v>46</v>
      </c>
      <c r="F183" t="s">
        <v>670</v>
      </c>
      <c r="H183" t="s">
        <v>670</v>
      </c>
      <c r="J183" t="s">
        <v>671</v>
      </c>
      <c r="K183" t="s">
        <v>672</v>
      </c>
      <c r="L183">
        <v>122153494</v>
      </c>
      <c r="M183" t="s">
        <v>33</v>
      </c>
      <c r="N183" t="s">
        <v>672</v>
      </c>
      <c r="O183" t="s">
        <v>673</v>
      </c>
      <c r="P183" t="s">
        <v>674</v>
      </c>
      <c r="Q183" t="s">
        <v>36</v>
      </c>
      <c r="R183" t="s">
        <v>37</v>
      </c>
      <c r="S183">
        <v>800</v>
      </c>
      <c r="T183" s="1">
        <v>889831888</v>
      </c>
      <c r="W183" t="s">
        <v>274</v>
      </c>
      <c r="X183">
        <v>0</v>
      </c>
      <c r="Y183">
        <v>1</v>
      </c>
      <c r="Z183">
        <v>1</v>
      </c>
      <c r="AA183" s="2">
        <v>44708.662557870368</v>
      </c>
    </row>
    <row r="184" spans="1:27" x14ac:dyDescent="0.25">
      <c r="A184">
        <v>178</v>
      </c>
      <c r="B184">
        <v>1351166</v>
      </c>
      <c r="C184" t="s">
        <v>27</v>
      </c>
      <c r="D184" t="s">
        <v>28</v>
      </c>
      <c r="E184" t="s">
        <v>39</v>
      </c>
      <c r="F184" t="s">
        <v>675</v>
      </c>
      <c r="H184" t="s">
        <v>675</v>
      </c>
      <c r="J184" t="s">
        <v>270</v>
      </c>
      <c r="K184" t="s">
        <v>676</v>
      </c>
      <c r="L184">
        <v>121787298</v>
      </c>
      <c r="M184" t="s">
        <v>33</v>
      </c>
      <c r="N184" t="s">
        <v>676</v>
      </c>
      <c r="O184" t="s">
        <v>677</v>
      </c>
      <c r="P184" t="s">
        <v>678</v>
      </c>
      <c r="Q184" t="s">
        <v>36</v>
      </c>
      <c r="R184" t="s">
        <v>37</v>
      </c>
      <c r="S184">
        <v>800</v>
      </c>
      <c r="T184" s="1">
        <v>1300815051</v>
      </c>
      <c r="W184" t="s">
        <v>274</v>
      </c>
      <c r="X184">
        <v>3</v>
      </c>
      <c r="Y184">
        <v>2</v>
      </c>
      <c r="Z184">
        <v>2</v>
      </c>
      <c r="AA184" s="2">
        <v>44708.662557870368</v>
      </c>
    </row>
    <row r="185" spans="1:27" x14ac:dyDescent="0.25">
      <c r="A185">
        <v>179</v>
      </c>
      <c r="B185">
        <v>1351167</v>
      </c>
      <c r="C185" t="s">
        <v>27</v>
      </c>
      <c r="D185" t="s">
        <v>28</v>
      </c>
      <c r="E185" t="s">
        <v>39</v>
      </c>
      <c r="F185" t="s">
        <v>679</v>
      </c>
      <c r="H185" t="s">
        <v>679</v>
      </c>
      <c r="I185" t="s">
        <v>126</v>
      </c>
      <c r="J185" t="s">
        <v>98</v>
      </c>
      <c r="K185" t="s">
        <v>680</v>
      </c>
      <c r="L185">
        <v>119162699</v>
      </c>
      <c r="M185" t="s">
        <v>33</v>
      </c>
      <c r="N185" t="s">
        <v>680</v>
      </c>
      <c r="O185" t="s">
        <v>681</v>
      </c>
      <c r="P185" t="s">
        <v>682</v>
      </c>
      <c r="Q185" t="s">
        <v>36</v>
      </c>
      <c r="R185" t="s">
        <v>37</v>
      </c>
      <c r="S185">
        <v>800</v>
      </c>
      <c r="T185" s="1">
        <v>889822500</v>
      </c>
      <c r="W185" t="s">
        <v>274</v>
      </c>
      <c r="X185">
        <v>3</v>
      </c>
      <c r="Y185">
        <v>2</v>
      </c>
      <c r="Z185">
        <v>2</v>
      </c>
      <c r="AA185" s="2">
        <v>44708.662557870368</v>
      </c>
    </row>
    <row r="186" spans="1:27" x14ac:dyDescent="0.25">
      <c r="A186">
        <v>180</v>
      </c>
      <c r="B186">
        <v>1351168</v>
      </c>
      <c r="C186" t="s">
        <v>27</v>
      </c>
      <c r="D186" t="s">
        <v>28</v>
      </c>
      <c r="E186" t="s">
        <v>39</v>
      </c>
      <c r="F186" t="s">
        <v>683</v>
      </c>
      <c r="H186" t="s">
        <v>683</v>
      </c>
      <c r="J186" t="s">
        <v>315</v>
      </c>
      <c r="K186" t="s">
        <v>684</v>
      </c>
      <c r="L186">
        <v>117806963</v>
      </c>
      <c r="M186" t="s">
        <v>33</v>
      </c>
      <c r="N186" t="s">
        <v>684</v>
      </c>
      <c r="O186" t="s">
        <v>685</v>
      </c>
      <c r="P186" t="s">
        <v>686</v>
      </c>
      <c r="Q186" t="s">
        <v>36</v>
      </c>
      <c r="R186" t="s">
        <v>37</v>
      </c>
      <c r="S186">
        <v>800</v>
      </c>
      <c r="T186" s="1">
        <v>418892861</v>
      </c>
      <c r="W186" t="s">
        <v>274</v>
      </c>
      <c r="X186">
        <v>3</v>
      </c>
      <c r="Y186">
        <v>2</v>
      </c>
      <c r="Z186">
        <v>2</v>
      </c>
      <c r="AA186" s="2">
        <v>44708.662557870368</v>
      </c>
    </row>
    <row r="187" spans="1:27" x14ac:dyDescent="0.25">
      <c r="A187">
        <v>181</v>
      </c>
      <c r="B187">
        <v>1351169</v>
      </c>
      <c r="C187" t="s">
        <v>27</v>
      </c>
      <c r="D187" t="s">
        <v>28</v>
      </c>
      <c r="E187" t="s">
        <v>46</v>
      </c>
      <c r="F187" t="s">
        <v>136</v>
      </c>
      <c r="H187" t="s">
        <v>136</v>
      </c>
      <c r="J187" t="s">
        <v>93</v>
      </c>
      <c r="K187" t="s">
        <v>687</v>
      </c>
      <c r="L187">
        <v>116976859</v>
      </c>
      <c r="M187" t="s">
        <v>33</v>
      </c>
      <c r="N187" t="s">
        <v>687</v>
      </c>
      <c r="O187" t="s">
        <v>688</v>
      </c>
      <c r="P187" t="s">
        <v>689</v>
      </c>
      <c r="Q187" t="s">
        <v>36</v>
      </c>
      <c r="R187" t="s">
        <v>37</v>
      </c>
      <c r="S187">
        <v>800</v>
      </c>
      <c r="T187" s="1">
        <v>889460500</v>
      </c>
      <c r="W187" t="s">
        <v>274</v>
      </c>
      <c r="X187">
        <v>2</v>
      </c>
      <c r="Y187">
        <v>2</v>
      </c>
      <c r="Z187">
        <v>2</v>
      </c>
      <c r="AA187" s="2">
        <v>44708.662557870368</v>
      </c>
    </row>
    <row r="188" spans="1:27" x14ac:dyDescent="0.25">
      <c r="A188">
        <v>182</v>
      </c>
      <c r="B188">
        <v>1351170</v>
      </c>
      <c r="C188" t="s">
        <v>27</v>
      </c>
      <c r="D188" t="s">
        <v>28</v>
      </c>
      <c r="E188" t="s">
        <v>46</v>
      </c>
      <c r="F188" t="s">
        <v>204</v>
      </c>
      <c r="H188" t="s">
        <v>204</v>
      </c>
      <c r="J188" t="s">
        <v>98</v>
      </c>
      <c r="K188" t="s">
        <v>690</v>
      </c>
      <c r="L188">
        <v>116747063</v>
      </c>
      <c r="M188" t="s">
        <v>33</v>
      </c>
      <c r="N188" t="s">
        <v>690</v>
      </c>
      <c r="O188" t="s">
        <v>691</v>
      </c>
      <c r="P188" t="s">
        <v>692</v>
      </c>
      <c r="Q188" t="s">
        <v>36</v>
      </c>
      <c r="R188" t="s">
        <v>37</v>
      </c>
      <c r="S188">
        <v>800</v>
      </c>
      <c r="T188" s="1">
        <v>889822500</v>
      </c>
      <c r="W188" t="s">
        <v>274</v>
      </c>
      <c r="X188">
        <v>3</v>
      </c>
      <c r="Y188">
        <v>2</v>
      </c>
      <c r="Z188">
        <v>2</v>
      </c>
      <c r="AA188" s="2">
        <v>44708.662557870368</v>
      </c>
    </row>
    <row r="189" spans="1:27" x14ac:dyDescent="0.25">
      <c r="A189">
        <v>183</v>
      </c>
      <c r="B189">
        <v>1351171</v>
      </c>
      <c r="C189" t="s">
        <v>27</v>
      </c>
      <c r="D189" t="s">
        <v>28</v>
      </c>
      <c r="E189" t="s">
        <v>39</v>
      </c>
      <c r="F189" t="s">
        <v>693</v>
      </c>
      <c r="G189" t="s">
        <v>487</v>
      </c>
      <c r="H189" t="s">
        <v>693</v>
      </c>
      <c r="J189" t="s">
        <v>315</v>
      </c>
      <c r="K189" t="s">
        <v>428</v>
      </c>
      <c r="L189">
        <v>110067237</v>
      </c>
      <c r="M189" t="s">
        <v>33</v>
      </c>
      <c r="N189" t="s">
        <v>428</v>
      </c>
      <c r="O189" t="s">
        <v>694</v>
      </c>
      <c r="P189" t="s">
        <v>695</v>
      </c>
      <c r="Q189" t="s">
        <v>36</v>
      </c>
      <c r="R189" t="s">
        <v>37</v>
      </c>
      <c r="S189">
        <v>800</v>
      </c>
      <c r="T189" s="1">
        <v>418892861</v>
      </c>
      <c r="W189" t="s">
        <v>274</v>
      </c>
      <c r="X189">
        <v>3</v>
      </c>
      <c r="Y189">
        <v>2</v>
      </c>
      <c r="Z189">
        <v>2</v>
      </c>
      <c r="AA189" s="2">
        <v>44708.662557870368</v>
      </c>
    </row>
    <row r="190" spans="1:27" x14ac:dyDescent="0.25">
      <c r="A190">
        <v>184</v>
      </c>
      <c r="B190">
        <v>1351172</v>
      </c>
      <c r="C190" t="s">
        <v>696</v>
      </c>
      <c r="D190" t="s">
        <v>697</v>
      </c>
      <c r="E190" t="s">
        <v>29</v>
      </c>
      <c r="G190" t="s">
        <v>698</v>
      </c>
      <c r="H190" t="s">
        <v>698</v>
      </c>
      <c r="I190" t="s">
        <v>699</v>
      </c>
      <c r="J190" t="s">
        <v>225</v>
      </c>
      <c r="K190" t="s">
        <v>700</v>
      </c>
      <c r="L190">
        <v>139470355</v>
      </c>
      <c r="M190" t="s">
        <v>33</v>
      </c>
      <c r="N190" t="s">
        <v>700</v>
      </c>
      <c r="O190" t="s">
        <v>701</v>
      </c>
      <c r="P190" t="s">
        <v>702</v>
      </c>
      <c r="Q190" t="s">
        <v>703</v>
      </c>
      <c r="R190" t="s">
        <v>37</v>
      </c>
      <c r="S190">
        <v>812</v>
      </c>
      <c r="T190" s="1">
        <v>438404848</v>
      </c>
      <c r="W190" t="s">
        <v>38</v>
      </c>
      <c r="X190">
        <v>4</v>
      </c>
      <c r="Y190">
        <v>2</v>
      </c>
      <c r="Z190">
        <v>5</v>
      </c>
      <c r="AA190" s="2">
        <v>44708.662557870368</v>
      </c>
    </row>
    <row r="191" spans="1:27" x14ac:dyDescent="0.25">
      <c r="A191">
        <v>185</v>
      </c>
      <c r="B191">
        <v>1351173</v>
      </c>
      <c r="C191" t="s">
        <v>696</v>
      </c>
      <c r="D191" t="s">
        <v>697</v>
      </c>
      <c r="E191" t="s">
        <v>704</v>
      </c>
      <c r="I191" t="s">
        <v>699</v>
      </c>
      <c r="J191" t="s">
        <v>82</v>
      </c>
      <c r="K191" t="s">
        <v>112</v>
      </c>
      <c r="L191">
        <v>203334643</v>
      </c>
      <c r="M191" t="s">
        <v>33</v>
      </c>
      <c r="N191" t="s">
        <v>112</v>
      </c>
      <c r="O191" t="s">
        <v>705</v>
      </c>
      <c r="P191" t="s">
        <v>706</v>
      </c>
      <c r="Q191" t="s">
        <v>707</v>
      </c>
      <c r="R191" t="s">
        <v>37</v>
      </c>
      <c r="S191">
        <v>820</v>
      </c>
      <c r="T191" s="1">
        <v>889433000</v>
      </c>
      <c r="W191" t="s">
        <v>38</v>
      </c>
      <c r="AA191" s="2">
        <v>44708.662557870368</v>
      </c>
    </row>
    <row r="192" spans="1:27" x14ac:dyDescent="0.25">
      <c r="A192">
        <v>186</v>
      </c>
      <c r="B192">
        <v>1351174</v>
      </c>
      <c r="C192" t="s">
        <v>696</v>
      </c>
      <c r="D192" t="s">
        <v>697</v>
      </c>
      <c r="E192" t="s">
        <v>29</v>
      </c>
      <c r="I192" t="s">
        <v>699</v>
      </c>
      <c r="J192" t="s">
        <v>79</v>
      </c>
      <c r="K192" t="s">
        <v>89</v>
      </c>
      <c r="L192">
        <v>139469859</v>
      </c>
      <c r="M192" t="s">
        <v>33</v>
      </c>
      <c r="N192" t="s">
        <v>89</v>
      </c>
      <c r="O192" t="s">
        <v>708</v>
      </c>
      <c r="P192" t="s">
        <v>709</v>
      </c>
      <c r="Q192" t="s">
        <v>710</v>
      </c>
      <c r="R192" t="s">
        <v>37</v>
      </c>
      <c r="S192">
        <v>810</v>
      </c>
      <c r="T192" s="1">
        <v>889433000</v>
      </c>
      <c r="W192" t="s">
        <v>38</v>
      </c>
      <c r="X192">
        <v>5</v>
      </c>
      <c r="Y192">
        <v>2</v>
      </c>
      <c r="Z192">
        <v>3</v>
      </c>
      <c r="AA192" s="2">
        <v>44708.662557870368</v>
      </c>
    </row>
    <row r="193" spans="1:27" x14ac:dyDescent="0.25">
      <c r="A193">
        <v>187</v>
      </c>
      <c r="B193">
        <v>1351175</v>
      </c>
      <c r="C193" t="s">
        <v>696</v>
      </c>
      <c r="D193" t="s">
        <v>697</v>
      </c>
      <c r="E193" t="s">
        <v>29</v>
      </c>
      <c r="G193" t="s">
        <v>711</v>
      </c>
      <c r="H193" t="s">
        <v>711</v>
      </c>
      <c r="I193" t="s">
        <v>699</v>
      </c>
      <c r="J193" t="s">
        <v>712</v>
      </c>
      <c r="K193" t="s">
        <v>713</v>
      </c>
      <c r="L193">
        <v>139469627</v>
      </c>
      <c r="M193" t="s">
        <v>33</v>
      </c>
      <c r="N193" t="s">
        <v>713</v>
      </c>
      <c r="O193" t="s">
        <v>714</v>
      </c>
      <c r="P193" t="s">
        <v>715</v>
      </c>
      <c r="Q193" t="s">
        <v>716</v>
      </c>
      <c r="R193" t="s">
        <v>37</v>
      </c>
      <c r="S193">
        <v>830</v>
      </c>
      <c r="T193" s="1">
        <v>889315000</v>
      </c>
      <c r="W193" t="s">
        <v>38</v>
      </c>
      <c r="X193">
        <v>3</v>
      </c>
      <c r="Y193">
        <v>2</v>
      </c>
      <c r="Z193">
        <v>2</v>
      </c>
      <c r="AA193" s="2">
        <v>44708.662557870368</v>
      </c>
    </row>
    <row r="194" spans="1:27" x14ac:dyDescent="0.25">
      <c r="A194">
        <v>188</v>
      </c>
      <c r="B194">
        <v>1351176</v>
      </c>
      <c r="C194" t="s">
        <v>696</v>
      </c>
      <c r="D194" t="s">
        <v>697</v>
      </c>
      <c r="E194" t="s">
        <v>29</v>
      </c>
      <c r="I194" t="s">
        <v>30</v>
      </c>
      <c r="J194" t="s">
        <v>79</v>
      </c>
      <c r="K194" t="s">
        <v>717</v>
      </c>
      <c r="L194">
        <v>139469167</v>
      </c>
      <c r="M194" t="s">
        <v>33</v>
      </c>
      <c r="N194" t="s">
        <v>717</v>
      </c>
      <c r="O194" t="s">
        <v>718</v>
      </c>
      <c r="P194" t="s">
        <v>719</v>
      </c>
      <c r="Q194" t="s">
        <v>720</v>
      </c>
      <c r="R194" t="s">
        <v>37</v>
      </c>
      <c r="S194">
        <v>820</v>
      </c>
      <c r="T194" s="1">
        <v>889433000</v>
      </c>
      <c r="W194" t="s">
        <v>38</v>
      </c>
      <c r="X194">
        <v>5</v>
      </c>
      <c r="Y194">
        <v>2</v>
      </c>
      <c r="Z194">
        <v>4</v>
      </c>
      <c r="AA194" s="2">
        <v>44708.662557870368</v>
      </c>
    </row>
    <row r="195" spans="1:27" x14ac:dyDescent="0.25">
      <c r="A195">
        <v>189</v>
      </c>
      <c r="B195">
        <v>1351177</v>
      </c>
      <c r="C195" t="s">
        <v>696</v>
      </c>
      <c r="D195" t="s">
        <v>697</v>
      </c>
      <c r="E195" t="s">
        <v>29</v>
      </c>
      <c r="I195" t="s">
        <v>30</v>
      </c>
      <c r="J195" t="s">
        <v>31</v>
      </c>
      <c r="K195" t="s">
        <v>32</v>
      </c>
      <c r="L195">
        <v>139468611</v>
      </c>
      <c r="M195" t="s">
        <v>33</v>
      </c>
      <c r="N195" t="s">
        <v>32</v>
      </c>
      <c r="O195" t="s">
        <v>34</v>
      </c>
      <c r="P195" t="s">
        <v>35</v>
      </c>
      <c r="Q195" t="s">
        <v>36</v>
      </c>
      <c r="R195" t="s">
        <v>37</v>
      </c>
      <c r="S195">
        <v>800</v>
      </c>
      <c r="T195" s="1">
        <v>889418289</v>
      </c>
      <c r="W195" t="s">
        <v>38</v>
      </c>
      <c r="X195">
        <v>2</v>
      </c>
      <c r="Y195">
        <v>1</v>
      </c>
      <c r="Z195">
        <v>1</v>
      </c>
      <c r="AA195" s="2">
        <v>44708.662557870368</v>
      </c>
    </row>
    <row r="196" spans="1:27" x14ac:dyDescent="0.25">
      <c r="A196">
        <v>190</v>
      </c>
      <c r="B196">
        <v>1351178</v>
      </c>
      <c r="C196" t="s">
        <v>696</v>
      </c>
      <c r="D196" t="s">
        <v>697</v>
      </c>
      <c r="E196" t="s">
        <v>29</v>
      </c>
      <c r="I196" t="s">
        <v>721</v>
      </c>
      <c r="J196" t="s">
        <v>79</v>
      </c>
      <c r="K196" t="s">
        <v>722</v>
      </c>
      <c r="L196">
        <v>139466727</v>
      </c>
      <c r="M196" t="s">
        <v>33</v>
      </c>
      <c r="N196" t="s">
        <v>722</v>
      </c>
      <c r="O196" t="s">
        <v>723</v>
      </c>
      <c r="P196" t="s">
        <v>724</v>
      </c>
      <c r="Q196" t="s">
        <v>725</v>
      </c>
      <c r="R196" t="s">
        <v>37</v>
      </c>
      <c r="S196">
        <v>836</v>
      </c>
      <c r="T196" s="1">
        <v>889433000</v>
      </c>
      <c r="W196" t="s">
        <v>38</v>
      </c>
      <c r="X196">
        <v>3</v>
      </c>
      <c r="Y196">
        <v>2</v>
      </c>
      <c r="Z196">
        <v>6</v>
      </c>
      <c r="AA196" s="2">
        <v>44708.662557870368</v>
      </c>
    </row>
    <row r="197" spans="1:27" x14ac:dyDescent="0.25">
      <c r="A197">
        <v>191</v>
      </c>
      <c r="B197">
        <v>1351179</v>
      </c>
      <c r="C197" t="s">
        <v>696</v>
      </c>
      <c r="D197" t="s">
        <v>697</v>
      </c>
      <c r="E197" t="s">
        <v>29</v>
      </c>
      <c r="G197" t="s">
        <v>726</v>
      </c>
      <c r="H197" t="s">
        <v>726</v>
      </c>
      <c r="I197" t="s">
        <v>727</v>
      </c>
      <c r="J197" t="s">
        <v>209</v>
      </c>
      <c r="K197" t="s">
        <v>728</v>
      </c>
      <c r="L197">
        <v>139465599</v>
      </c>
      <c r="M197" t="s">
        <v>33</v>
      </c>
      <c r="N197" t="s">
        <v>728</v>
      </c>
      <c r="O197" t="s">
        <v>729</v>
      </c>
      <c r="P197" t="s">
        <v>730</v>
      </c>
      <c r="Q197" t="s">
        <v>731</v>
      </c>
      <c r="R197" t="s">
        <v>37</v>
      </c>
      <c r="S197">
        <v>810</v>
      </c>
      <c r="T197" s="1">
        <v>889428942</v>
      </c>
      <c r="W197" t="s">
        <v>38</v>
      </c>
      <c r="X197">
        <v>4</v>
      </c>
      <c r="Y197">
        <v>4</v>
      </c>
      <c r="Z197">
        <v>2</v>
      </c>
      <c r="AA197" s="2">
        <v>44708.662557870368</v>
      </c>
    </row>
    <row r="198" spans="1:27" x14ac:dyDescent="0.25">
      <c r="A198">
        <v>192</v>
      </c>
      <c r="B198">
        <v>1351180</v>
      </c>
      <c r="C198" t="s">
        <v>696</v>
      </c>
      <c r="D198" t="s">
        <v>697</v>
      </c>
      <c r="E198" t="s">
        <v>732</v>
      </c>
      <c r="I198" t="s">
        <v>733</v>
      </c>
      <c r="J198" t="s">
        <v>48</v>
      </c>
      <c r="K198" t="s">
        <v>734</v>
      </c>
      <c r="L198">
        <v>139464955</v>
      </c>
      <c r="M198" t="s">
        <v>33</v>
      </c>
      <c r="N198" t="s">
        <v>734</v>
      </c>
      <c r="O198" t="s">
        <v>735</v>
      </c>
      <c r="P198" t="s">
        <v>736</v>
      </c>
      <c r="Q198" t="s">
        <v>737</v>
      </c>
      <c r="R198" t="s">
        <v>37</v>
      </c>
      <c r="S198">
        <v>810</v>
      </c>
      <c r="T198" s="1">
        <v>889810080</v>
      </c>
      <c r="W198" t="s">
        <v>38</v>
      </c>
      <c r="X198">
        <v>8</v>
      </c>
      <c r="Y198">
        <v>4</v>
      </c>
      <c r="Z198">
        <v>4</v>
      </c>
      <c r="AA198" s="2">
        <v>44708.662557870368</v>
      </c>
    </row>
    <row r="199" spans="1:27" x14ac:dyDescent="0.25">
      <c r="A199">
        <v>193</v>
      </c>
      <c r="B199">
        <v>1351181</v>
      </c>
      <c r="C199" t="s">
        <v>696</v>
      </c>
      <c r="D199" t="s">
        <v>697</v>
      </c>
      <c r="E199" t="s">
        <v>29</v>
      </c>
      <c r="G199" t="s">
        <v>738</v>
      </c>
      <c r="H199" t="s">
        <v>738</v>
      </c>
      <c r="I199" t="s">
        <v>41</v>
      </c>
      <c r="J199" t="s">
        <v>739</v>
      </c>
      <c r="K199" t="s">
        <v>740</v>
      </c>
      <c r="L199">
        <v>139464487</v>
      </c>
      <c r="M199" t="s">
        <v>33</v>
      </c>
      <c r="N199" t="s">
        <v>740</v>
      </c>
      <c r="O199" t="s">
        <v>741</v>
      </c>
      <c r="P199" t="s">
        <v>742</v>
      </c>
      <c r="Q199" t="s">
        <v>743</v>
      </c>
      <c r="R199" t="s">
        <v>37</v>
      </c>
      <c r="S199">
        <v>830</v>
      </c>
      <c r="T199" s="1">
        <v>739998324</v>
      </c>
      <c r="W199" t="s">
        <v>38</v>
      </c>
      <c r="X199">
        <v>3</v>
      </c>
      <c r="Y199">
        <v>1</v>
      </c>
      <c r="Z199">
        <v>1</v>
      </c>
      <c r="AA199" s="2">
        <v>44708.662557870368</v>
      </c>
    </row>
    <row r="200" spans="1:27" x14ac:dyDescent="0.25">
      <c r="A200">
        <v>194</v>
      </c>
      <c r="B200">
        <v>1351182</v>
      </c>
      <c r="C200" t="s">
        <v>696</v>
      </c>
      <c r="D200" t="s">
        <v>697</v>
      </c>
      <c r="E200" t="s">
        <v>29</v>
      </c>
      <c r="G200" t="s">
        <v>744</v>
      </c>
      <c r="H200" t="s">
        <v>744</v>
      </c>
      <c r="I200" t="s">
        <v>41</v>
      </c>
      <c r="J200" t="s">
        <v>408</v>
      </c>
      <c r="K200" t="s">
        <v>186</v>
      </c>
      <c r="L200">
        <v>139464255</v>
      </c>
      <c r="M200" t="s">
        <v>33</v>
      </c>
      <c r="N200" t="s">
        <v>186</v>
      </c>
      <c r="O200" t="s">
        <v>745</v>
      </c>
      <c r="P200" t="s">
        <v>746</v>
      </c>
      <c r="Q200" t="s">
        <v>747</v>
      </c>
      <c r="R200" t="s">
        <v>37</v>
      </c>
      <c r="S200">
        <v>830</v>
      </c>
      <c r="T200" s="1">
        <v>1300114970</v>
      </c>
      <c r="W200" t="s">
        <v>274</v>
      </c>
      <c r="X200">
        <v>3</v>
      </c>
      <c r="Y200">
        <v>1</v>
      </c>
      <c r="Z200">
        <v>3</v>
      </c>
      <c r="AA200" s="2">
        <v>44708.662557870368</v>
      </c>
    </row>
    <row r="201" spans="1:27" x14ac:dyDescent="0.25">
      <c r="A201">
        <v>195</v>
      </c>
      <c r="B201">
        <v>1351183</v>
      </c>
      <c r="C201" t="s">
        <v>696</v>
      </c>
      <c r="D201" t="s">
        <v>697</v>
      </c>
      <c r="E201" t="s">
        <v>39</v>
      </c>
      <c r="F201" t="s">
        <v>40</v>
      </c>
      <c r="H201" t="s">
        <v>40</v>
      </c>
      <c r="I201" t="s">
        <v>41</v>
      </c>
      <c r="J201" t="s">
        <v>42</v>
      </c>
      <c r="K201" t="s">
        <v>43</v>
      </c>
      <c r="L201">
        <v>139463755</v>
      </c>
      <c r="M201" t="s">
        <v>33</v>
      </c>
      <c r="N201" t="s">
        <v>43</v>
      </c>
      <c r="O201" t="s">
        <v>44</v>
      </c>
      <c r="P201" t="s">
        <v>45</v>
      </c>
      <c r="Q201" t="s">
        <v>36</v>
      </c>
      <c r="R201" t="s">
        <v>37</v>
      </c>
      <c r="S201">
        <v>800</v>
      </c>
      <c r="T201">
        <v>411724000</v>
      </c>
      <c r="W201" t="s">
        <v>38</v>
      </c>
      <c r="X201">
        <v>3</v>
      </c>
      <c r="Y201">
        <v>2</v>
      </c>
      <c r="Z201">
        <v>2</v>
      </c>
      <c r="AA201" s="2">
        <v>44708.662557870368</v>
      </c>
    </row>
    <row r="202" spans="1:27" x14ac:dyDescent="0.25">
      <c r="A202">
        <v>196</v>
      </c>
      <c r="B202">
        <v>1351184</v>
      </c>
      <c r="C202" t="s">
        <v>696</v>
      </c>
      <c r="D202" t="s">
        <v>697</v>
      </c>
      <c r="E202" t="s">
        <v>748</v>
      </c>
      <c r="I202" t="s">
        <v>749</v>
      </c>
      <c r="J202" t="s">
        <v>750</v>
      </c>
      <c r="K202" t="s">
        <v>751</v>
      </c>
      <c r="L202">
        <v>139463159</v>
      </c>
      <c r="M202" t="s">
        <v>33</v>
      </c>
      <c r="N202" t="s">
        <v>751</v>
      </c>
      <c r="O202" t="s">
        <v>752</v>
      </c>
      <c r="P202" t="s">
        <v>753</v>
      </c>
      <c r="Q202" t="s">
        <v>707</v>
      </c>
      <c r="R202" t="s">
        <v>37</v>
      </c>
      <c r="S202">
        <v>820</v>
      </c>
      <c r="T202" s="1">
        <v>889929980</v>
      </c>
      <c r="W202" t="s">
        <v>38</v>
      </c>
      <c r="X202">
        <v>2</v>
      </c>
      <c r="Y202">
        <v>1</v>
      </c>
      <c r="Z202">
        <v>1</v>
      </c>
      <c r="AA202" s="2">
        <v>44708.662557870368</v>
      </c>
    </row>
    <row r="203" spans="1:27" x14ac:dyDescent="0.25">
      <c r="A203">
        <v>197</v>
      </c>
      <c r="B203">
        <v>1351185</v>
      </c>
      <c r="C203" t="s">
        <v>696</v>
      </c>
      <c r="D203" t="s">
        <v>697</v>
      </c>
      <c r="E203" t="s">
        <v>46</v>
      </c>
      <c r="I203" t="s">
        <v>47</v>
      </c>
      <c r="J203" t="s">
        <v>48</v>
      </c>
      <c r="K203" t="s">
        <v>49</v>
      </c>
      <c r="L203">
        <v>139462495</v>
      </c>
      <c r="M203" t="s">
        <v>33</v>
      </c>
      <c r="N203" t="s">
        <v>49</v>
      </c>
      <c r="O203" t="s">
        <v>50</v>
      </c>
      <c r="P203" t="s">
        <v>51</v>
      </c>
      <c r="Q203" t="s">
        <v>36</v>
      </c>
      <c r="R203" t="s">
        <v>37</v>
      </c>
      <c r="S203">
        <v>800</v>
      </c>
      <c r="T203" s="1">
        <v>889810080</v>
      </c>
      <c r="W203" t="s">
        <v>38</v>
      </c>
      <c r="X203">
        <v>2</v>
      </c>
      <c r="Y203">
        <v>1</v>
      </c>
      <c r="Z203">
        <v>1</v>
      </c>
      <c r="AA203" s="2">
        <v>44708.662557870368</v>
      </c>
    </row>
    <row r="204" spans="1:27" x14ac:dyDescent="0.25">
      <c r="A204">
        <v>198</v>
      </c>
      <c r="B204">
        <v>1351186</v>
      </c>
      <c r="C204" t="s">
        <v>696</v>
      </c>
      <c r="D204" t="s">
        <v>697</v>
      </c>
      <c r="E204" t="s">
        <v>29</v>
      </c>
      <c r="F204" t="s">
        <v>754</v>
      </c>
      <c r="G204" t="s">
        <v>755</v>
      </c>
      <c r="H204" t="s">
        <v>755</v>
      </c>
      <c r="I204" t="s">
        <v>47</v>
      </c>
      <c r="J204" t="s">
        <v>671</v>
      </c>
      <c r="K204" t="s">
        <v>756</v>
      </c>
      <c r="L204">
        <v>139462383</v>
      </c>
      <c r="M204" t="s">
        <v>33</v>
      </c>
      <c r="N204" t="s">
        <v>756</v>
      </c>
      <c r="O204" t="s">
        <v>757</v>
      </c>
      <c r="P204" t="s">
        <v>758</v>
      </c>
      <c r="Q204" t="s">
        <v>759</v>
      </c>
      <c r="R204" t="s">
        <v>37</v>
      </c>
      <c r="S204">
        <v>836</v>
      </c>
      <c r="T204" s="1">
        <v>889831888</v>
      </c>
      <c r="W204" t="s">
        <v>38</v>
      </c>
      <c r="X204">
        <v>5</v>
      </c>
      <c r="Y204">
        <v>2</v>
      </c>
      <c r="Z204">
        <v>10</v>
      </c>
      <c r="AA204" s="2">
        <v>44708.662557870368</v>
      </c>
    </row>
    <row r="205" spans="1:27" x14ac:dyDescent="0.25">
      <c r="A205">
        <v>199</v>
      </c>
      <c r="B205">
        <v>1351187</v>
      </c>
      <c r="C205" t="s">
        <v>696</v>
      </c>
      <c r="D205" t="s">
        <v>697</v>
      </c>
      <c r="E205" t="s">
        <v>29</v>
      </c>
      <c r="F205" t="s">
        <v>760</v>
      </c>
      <c r="G205" t="s">
        <v>761</v>
      </c>
      <c r="H205" t="s">
        <v>761</v>
      </c>
      <c r="I205" t="s">
        <v>762</v>
      </c>
      <c r="J205" t="s">
        <v>763</v>
      </c>
      <c r="K205" t="s">
        <v>764</v>
      </c>
      <c r="L205">
        <v>139462063</v>
      </c>
      <c r="M205" t="s">
        <v>33</v>
      </c>
      <c r="N205" t="s">
        <v>764</v>
      </c>
      <c r="O205" t="s">
        <v>765</v>
      </c>
      <c r="P205" t="s">
        <v>766</v>
      </c>
      <c r="Q205" t="s">
        <v>716</v>
      </c>
      <c r="R205" t="s">
        <v>37</v>
      </c>
      <c r="S205">
        <v>830</v>
      </c>
      <c r="T205">
        <v>889481153</v>
      </c>
      <c r="W205" t="s">
        <v>38</v>
      </c>
      <c r="X205">
        <v>3</v>
      </c>
      <c r="Y205">
        <v>2</v>
      </c>
      <c r="Z205">
        <v>2</v>
      </c>
      <c r="AA205" s="2">
        <v>44708.662557870368</v>
      </c>
    </row>
    <row r="206" spans="1:27" x14ac:dyDescent="0.25">
      <c r="A206">
        <v>200</v>
      </c>
      <c r="B206">
        <v>1351188</v>
      </c>
      <c r="C206" t="s">
        <v>696</v>
      </c>
      <c r="D206" t="s">
        <v>697</v>
      </c>
      <c r="E206" t="s">
        <v>29</v>
      </c>
      <c r="G206" t="s">
        <v>767</v>
      </c>
      <c r="H206" t="s">
        <v>767</v>
      </c>
      <c r="I206" t="s">
        <v>52</v>
      </c>
      <c r="J206" t="s">
        <v>98</v>
      </c>
      <c r="K206" t="s">
        <v>768</v>
      </c>
      <c r="L206">
        <v>139461923</v>
      </c>
      <c r="M206" t="s">
        <v>33</v>
      </c>
      <c r="N206" t="s">
        <v>768</v>
      </c>
      <c r="O206" t="s">
        <v>769</v>
      </c>
      <c r="P206" t="s">
        <v>770</v>
      </c>
      <c r="Q206" t="s">
        <v>747</v>
      </c>
      <c r="R206" t="s">
        <v>37</v>
      </c>
      <c r="S206">
        <v>830</v>
      </c>
      <c r="T206" s="1">
        <v>889822500</v>
      </c>
      <c r="W206" t="s">
        <v>38</v>
      </c>
      <c r="X206">
        <v>3</v>
      </c>
      <c r="Y206">
        <v>1</v>
      </c>
      <c r="Z206">
        <v>3</v>
      </c>
      <c r="AA206" s="2">
        <v>44708.662557870368</v>
      </c>
    </row>
    <row r="207" spans="1:27" x14ac:dyDescent="0.25">
      <c r="A207">
        <v>201</v>
      </c>
      <c r="B207">
        <v>1351189</v>
      </c>
      <c r="C207" t="s">
        <v>696</v>
      </c>
      <c r="D207" t="s">
        <v>697</v>
      </c>
      <c r="E207" t="s">
        <v>704</v>
      </c>
      <c r="I207" t="s">
        <v>52</v>
      </c>
      <c r="J207" t="s">
        <v>82</v>
      </c>
      <c r="K207" t="s">
        <v>559</v>
      </c>
      <c r="L207">
        <v>203333475</v>
      </c>
      <c r="M207" t="s">
        <v>33</v>
      </c>
      <c r="N207" t="s">
        <v>559</v>
      </c>
      <c r="O207" t="s">
        <v>771</v>
      </c>
      <c r="P207" t="s">
        <v>772</v>
      </c>
      <c r="Q207" t="s">
        <v>773</v>
      </c>
      <c r="R207" t="s">
        <v>37</v>
      </c>
      <c r="S207">
        <v>820</v>
      </c>
      <c r="T207" s="1">
        <v>889433000</v>
      </c>
      <c r="W207" t="s">
        <v>38</v>
      </c>
      <c r="AA207" s="2">
        <v>44708.662557870368</v>
      </c>
    </row>
    <row r="208" spans="1:27" x14ac:dyDescent="0.25">
      <c r="A208">
        <v>202</v>
      </c>
      <c r="B208">
        <v>1351190</v>
      </c>
      <c r="C208" t="s">
        <v>696</v>
      </c>
      <c r="D208" t="s">
        <v>697</v>
      </c>
      <c r="E208" t="s">
        <v>29</v>
      </c>
      <c r="I208" t="s">
        <v>52</v>
      </c>
      <c r="J208" t="s">
        <v>82</v>
      </c>
      <c r="K208" t="s">
        <v>89</v>
      </c>
      <c r="L208">
        <v>139459495</v>
      </c>
      <c r="M208" t="s">
        <v>33</v>
      </c>
      <c r="N208" t="s">
        <v>89</v>
      </c>
      <c r="O208" t="s">
        <v>774</v>
      </c>
      <c r="P208" t="s">
        <v>775</v>
      </c>
      <c r="Q208" t="s">
        <v>776</v>
      </c>
      <c r="R208" t="s">
        <v>37</v>
      </c>
      <c r="S208">
        <v>810</v>
      </c>
      <c r="T208" s="1">
        <v>889433000</v>
      </c>
      <c r="W208" t="s">
        <v>38</v>
      </c>
      <c r="X208">
        <v>4</v>
      </c>
      <c r="Y208">
        <v>2</v>
      </c>
      <c r="Z208">
        <v>2</v>
      </c>
      <c r="AA208" s="2">
        <v>44708.662557870368</v>
      </c>
    </row>
    <row r="209" spans="1:27" x14ac:dyDescent="0.25">
      <c r="A209">
        <v>203</v>
      </c>
      <c r="B209">
        <v>1351191</v>
      </c>
      <c r="C209" t="s">
        <v>696</v>
      </c>
      <c r="D209" t="s">
        <v>697</v>
      </c>
      <c r="E209" t="s">
        <v>29</v>
      </c>
      <c r="F209" t="s">
        <v>777</v>
      </c>
      <c r="G209" t="s">
        <v>778</v>
      </c>
      <c r="H209" t="s">
        <v>778</v>
      </c>
      <c r="I209" t="s">
        <v>52</v>
      </c>
      <c r="J209" t="s">
        <v>79</v>
      </c>
      <c r="K209" t="s">
        <v>89</v>
      </c>
      <c r="L209">
        <v>139456399</v>
      </c>
      <c r="M209" t="s">
        <v>33</v>
      </c>
      <c r="N209" t="s">
        <v>89</v>
      </c>
      <c r="O209" t="s">
        <v>779</v>
      </c>
      <c r="P209" t="s">
        <v>780</v>
      </c>
      <c r="Q209" t="s">
        <v>781</v>
      </c>
      <c r="R209" t="s">
        <v>37</v>
      </c>
      <c r="S209">
        <v>832</v>
      </c>
      <c r="T209" s="1">
        <v>889433000</v>
      </c>
      <c r="W209" t="s">
        <v>38</v>
      </c>
      <c r="X209">
        <v>4</v>
      </c>
      <c r="Y209">
        <v>2</v>
      </c>
      <c r="Z209">
        <v>4</v>
      </c>
      <c r="AA209" s="2">
        <v>44708.662557870368</v>
      </c>
    </row>
    <row r="210" spans="1:27" x14ac:dyDescent="0.25">
      <c r="A210">
        <v>204</v>
      </c>
      <c r="B210">
        <v>1351192</v>
      </c>
      <c r="C210" t="s">
        <v>696</v>
      </c>
      <c r="D210" t="s">
        <v>697</v>
      </c>
      <c r="E210" t="s">
        <v>46</v>
      </c>
      <c r="F210" t="s">
        <v>637</v>
      </c>
      <c r="H210" t="s">
        <v>637</v>
      </c>
      <c r="I210" t="s">
        <v>52</v>
      </c>
      <c r="J210" t="s">
        <v>782</v>
      </c>
      <c r="K210" t="s">
        <v>783</v>
      </c>
      <c r="L210">
        <v>139455515</v>
      </c>
      <c r="M210" t="s">
        <v>33</v>
      </c>
      <c r="N210" t="s">
        <v>783</v>
      </c>
      <c r="O210" t="s">
        <v>784</v>
      </c>
      <c r="P210" t="s">
        <v>785</v>
      </c>
      <c r="Q210" t="s">
        <v>786</v>
      </c>
      <c r="R210" t="s">
        <v>37</v>
      </c>
      <c r="S210">
        <v>810</v>
      </c>
      <c r="T210" s="1">
        <v>387813888</v>
      </c>
      <c r="W210" t="s">
        <v>274</v>
      </c>
      <c r="X210">
        <v>2</v>
      </c>
      <c r="Y210">
        <v>2</v>
      </c>
      <c r="Z210">
        <v>2</v>
      </c>
      <c r="AA210" s="2">
        <v>44708.662557870368</v>
      </c>
    </row>
    <row r="211" spans="1:27" x14ac:dyDescent="0.25">
      <c r="A211">
        <v>205</v>
      </c>
      <c r="B211">
        <v>1351193</v>
      </c>
      <c r="C211" t="s">
        <v>696</v>
      </c>
      <c r="D211" t="s">
        <v>697</v>
      </c>
      <c r="E211" t="s">
        <v>29</v>
      </c>
      <c r="G211" t="s">
        <v>787</v>
      </c>
      <c r="H211" t="s">
        <v>787</v>
      </c>
      <c r="I211" t="s">
        <v>52</v>
      </c>
      <c r="J211" t="s">
        <v>123</v>
      </c>
      <c r="K211" t="s">
        <v>788</v>
      </c>
      <c r="L211">
        <v>139455283</v>
      </c>
      <c r="M211" t="s">
        <v>33</v>
      </c>
      <c r="N211" t="s">
        <v>788</v>
      </c>
      <c r="O211" t="s">
        <v>789</v>
      </c>
      <c r="P211" t="s">
        <v>790</v>
      </c>
      <c r="Q211" t="s">
        <v>791</v>
      </c>
      <c r="R211" t="s">
        <v>37</v>
      </c>
      <c r="S211">
        <v>832</v>
      </c>
      <c r="T211" s="1">
        <v>889328858</v>
      </c>
      <c r="W211" t="s">
        <v>38</v>
      </c>
      <c r="X211">
        <v>3</v>
      </c>
      <c r="Y211">
        <v>2</v>
      </c>
      <c r="Z211">
        <v>2</v>
      </c>
      <c r="AA211" s="2">
        <v>44708.662557870368</v>
      </c>
    </row>
    <row r="212" spans="1:27" x14ac:dyDescent="0.25">
      <c r="A212">
        <v>206</v>
      </c>
      <c r="B212">
        <v>1351194</v>
      </c>
      <c r="C212" t="s">
        <v>696</v>
      </c>
      <c r="D212" t="s">
        <v>697</v>
      </c>
      <c r="E212" t="s">
        <v>29</v>
      </c>
      <c r="I212" t="s">
        <v>52</v>
      </c>
      <c r="J212" t="s">
        <v>82</v>
      </c>
      <c r="K212" t="s">
        <v>89</v>
      </c>
      <c r="L212">
        <v>139455127</v>
      </c>
      <c r="M212" t="s">
        <v>33</v>
      </c>
      <c r="N212" t="s">
        <v>89</v>
      </c>
      <c r="O212" t="s">
        <v>792</v>
      </c>
      <c r="P212" t="s">
        <v>793</v>
      </c>
      <c r="Q212" t="s">
        <v>710</v>
      </c>
      <c r="R212" t="s">
        <v>37</v>
      </c>
      <c r="S212">
        <v>810</v>
      </c>
      <c r="T212" s="1">
        <v>889433000</v>
      </c>
      <c r="W212" t="s">
        <v>38</v>
      </c>
      <c r="X212">
        <v>4</v>
      </c>
      <c r="Y212">
        <v>3</v>
      </c>
      <c r="Z212">
        <v>4</v>
      </c>
      <c r="AA212" s="2">
        <v>44708.662557870368</v>
      </c>
    </row>
    <row r="213" spans="1:27" x14ac:dyDescent="0.25">
      <c r="A213">
        <v>207</v>
      </c>
      <c r="B213">
        <v>1351195</v>
      </c>
      <c r="C213" t="s">
        <v>696</v>
      </c>
      <c r="D213" t="s">
        <v>697</v>
      </c>
      <c r="E213" t="s">
        <v>29</v>
      </c>
      <c r="G213" t="s">
        <v>794</v>
      </c>
      <c r="H213" t="s">
        <v>794</v>
      </c>
      <c r="I213" t="s">
        <v>52</v>
      </c>
      <c r="J213" t="s">
        <v>145</v>
      </c>
      <c r="K213" t="s">
        <v>795</v>
      </c>
      <c r="L213">
        <v>139454871</v>
      </c>
      <c r="M213" t="s">
        <v>33</v>
      </c>
      <c r="N213" t="s">
        <v>795</v>
      </c>
      <c r="O213" t="s">
        <v>796</v>
      </c>
      <c r="P213" t="s">
        <v>797</v>
      </c>
      <c r="Q213" t="s">
        <v>798</v>
      </c>
      <c r="R213" t="s">
        <v>37</v>
      </c>
      <c r="S213">
        <v>812</v>
      </c>
      <c r="T213" s="1">
        <v>889306600</v>
      </c>
      <c r="W213" t="s">
        <v>38</v>
      </c>
      <c r="X213">
        <v>2</v>
      </c>
      <c r="Y213">
        <v>1</v>
      </c>
      <c r="Z213">
        <v>3</v>
      </c>
      <c r="AA213" s="2">
        <v>44708.662557870368</v>
      </c>
    </row>
    <row r="214" spans="1:27" x14ac:dyDescent="0.25">
      <c r="A214">
        <v>208</v>
      </c>
      <c r="B214">
        <v>1351196</v>
      </c>
      <c r="C214" t="s">
        <v>696</v>
      </c>
      <c r="D214" t="s">
        <v>697</v>
      </c>
      <c r="E214" t="s">
        <v>46</v>
      </c>
      <c r="G214" t="s">
        <v>799</v>
      </c>
      <c r="H214" t="s">
        <v>799</v>
      </c>
      <c r="I214" t="s">
        <v>52</v>
      </c>
      <c r="J214" t="s">
        <v>712</v>
      </c>
      <c r="K214" t="s">
        <v>800</v>
      </c>
      <c r="L214">
        <v>139454387</v>
      </c>
      <c r="M214" t="s">
        <v>33</v>
      </c>
      <c r="N214" t="s">
        <v>800</v>
      </c>
      <c r="O214" t="s">
        <v>801</v>
      </c>
      <c r="P214" t="s">
        <v>802</v>
      </c>
      <c r="Q214" t="s">
        <v>791</v>
      </c>
      <c r="R214" t="s">
        <v>37</v>
      </c>
      <c r="S214">
        <v>832</v>
      </c>
      <c r="T214" s="1">
        <v>889315000</v>
      </c>
      <c r="W214" t="s">
        <v>38</v>
      </c>
      <c r="X214">
        <v>2</v>
      </c>
      <c r="Y214">
        <v>1</v>
      </c>
      <c r="Z214">
        <v>2</v>
      </c>
      <c r="AA214" s="2">
        <v>44708.662557870368</v>
      </c>
    </row>
    <row r="215" spans="1:27" x14ac:dyDescent="0.25">
      <c r="A215">
        <v>209</v>
      </c>
      <c r="B215">
        <v>1351197</v>
      </c>
      <c r="C215" t="s">
        <v>696</v>
      </c>
      <c r="D215" t="s">
        <v>697</v>
      </c>
      <c r="E215" t="s">
        <v>29</v>
      </c>
      <c r="G215" t="s">
        <v>803</v>
      </c>
      <c r="H215" t="s">
        <v>803</v>
      </c>
      <c r="I215" t="s">
        <v>52</v>
      </c>
      <c r="J215" t="s">
        <v>123</v>
      </c>
      <c r="K215" t="s">
        <v>347</v>
      </c>
      <c r="L215">
        <v>139453903</v>
      </c>
      <c r="M215" t="s">
        <v>33</v>
      </c>
      <c r="N215" t="s">
        <v>347</v>
      </c>
      <c r="O215" t="s">
        <v>804</v>
      </c>
      <c r="P215" t="s">
        <v>805</v>
      </c>
      <c r="Q215" t="s">
        <v>759</v>
      </c>
      <c r="R215" t="s">
        <v>37</v>
      </c>
      <c r="S215">
        <v>836</v>
      </c>
      <c r="T215" s="1">
        <v>889328858</v>
      </c>
      <c r="W215" t="s">
        <v>38</v>
      </c>
      <c r="X215">
        <v>2</v>
      </c>
      <c r="Y215">
        <v>1</v>
      </c>
      <c r="Z215">
        <v>2</v>
      </c>
      <c r="AA215" s="2">
        <v>44708.662557870368</v>
      </c>
    </row>
    <row r="216" spans="1:27" x14ac:dyDescent="0.25">
      <c r="A216">
        <v>210</v>
      </c>
      <c r="B216">
        <v>1351198</v>
      </c>
      <c r="C216" t="s">
        <v>696</v>
      </c>
      <c r="D216" t="s">
        <v>697</v>
      </c>
      <c r="E216" t="s">
        <v>46</v>
      </c>
      <c r="G216" t="s">
        <v>806</v>
      </c>
      <c r="H216" t="s">
        <v>806</v>
      </c>
      <c r="I216" t="s">
        <v>52</v>
      </c>
      <c r="J216" t="s">
        <v>82</v>
      </c>
      <c r="K216" t="s">
        <v>89</v>
      </c>
      <c r="L216">
        <v>139453115</v>
      </c>
      <c r="M216" t="s">
        <v>33</v>
      </c>
      <c r="N216" t="s">
        <v>89</v>
      </c>
      <c r="O216" t="s">
        <v>807</v>
      </c>
      <c r="P216" t="s">
        <v>808</v>
      </c>
      <c r="Q216" t="s">
        <v>809</v>
      </c>
      <c r="R216" t="s">
        <v>37</v>
      </c>
      <c r="S216">
        <v>810</v>
      </c>
      <c r="T216" s="1">
        <v>889433000</v>
      </c>
      <c r="W216" t="s">
        <v>38</v>
      </c>
      <c r="X216">
        <v>2</v>
      </c>
      <c r="Y216">
        <v>1</v>
      </c>
      <c r="Z216">
        <v>1</v>
      </c>
      <c r="AA216" s="2">
        <v>44708.662557870368</v>
      </c>
    </row>
    <row r="217" spans="1:27" x14ac:dyDescent="0.25">
      <c r="A217">
        <v>211</v>
      </c>
      <c r="B217">
        <v>1351199</v>
      </c>
      <c r="C217" t="s">
        <v>696</v>
      </c>
      <c r="D217" t="s">
        <v>697</v>
      </c>
      <c r="E217" t="s">
        <v>29</v>
      </c>
      <c r="G217" t="s">
        <v>810</v>
      </c>
      <c r="H217" t="s">
        <v>810</v>
      </c>
      <c r="I217" t="s">
        <v>52</v>
      </c>
      <c r="J217" t="s">
        <v>93</v>
      </c>
      <c r="K217" t="s">
        <v>811</v>
      </c>
      <c r="L217">
        <v>139452127</v>
      </c>
      <c r="M217" t="s">
        <v>33</v>
      </c>
      <c r="N217" t="s">
        <v>811</v>
      </c>
      <c r="O217" t="s">
        <v>812</v>
      </c>
      <c r="P217" t="s">
        <v>813</v>
      </c>
      <c r="Q217" t="s">
        <v>814</v>
      </c>
      <c r="R217" t="s">
        <v>37</v>
      </c>
      <c r="S217">
        <v>810</v>
      </c>
      <c r="T217" s="1">
        <v>889460500</v>
      </c>
      <c r="W217" t="s">
        <v>38</v>
      </c>
      <c r="X217">
        <v>4</v>
      </c>
      <c r="Y217">
        <v>2</v>
      </c>
      <c r="Z217">
        <v>2</v>
      </c>
      <c r="AA217" s="2">
        <v>44708.662557870368</v>
      </c>
    </row>
    <row r="218" spans="1:27" x14ac:dyDescent="0.25">
      <c r="A218">
        <v>212</v>
      </c>
      <c r="B218">
        <v>1351200</v>
      </c>
      <c r="C218" t="s">
        <v>696</v>
      </c>
      <c r="D218" t="s">
        <v>697</v>
      </c>
      <c r="E218" t="s">
        <v>29</v>
      </c>
      <c r="I218" t="s">
        <v>52</v>
      </c>
      <c r="J218" t="s">
        <v>53</v>
      </c>
      <c r="K218" t="s">
        <v>54</v>
      </c>
      <c r="L218">
        <v>139451679</v>
      </c>
      <c r="M218" t="s">
        <v>33</v>
      </c>
      <c r="N218" t="s">
        <v>54</v>
      </c>
      <c r="O218" t="s">
        <v>55</v>
      </c>
      <c r="P218" t="s">
        <v>56</v>
      </c>
      <c r="Q218" t="s">
        <v>36</v>
      </c>
      <c r="R218" t="s">
        <v>37</v>
      </c>
      <c r="S218">
        <v>800</v>
      </c>
      <c r="T218" s="1">
        <v>889822403</v>
      </c>
      <c r="W218" t="s">
        <v>38</v>
      </c>
      <c r="X218">
        <v>1</v>
      </c>
      <c r="Y218">
        <v>1</v>
      </c>
      <c r="Z218">
        <v>0</v>
      </c>
      <c r="AA218" s="2">
        <v>44708.662557870368</v>
      </c>
    </row>
    <row r="219" spans="1:27" x14ac:dyDescent="0.25">
      <c r="A219">
        <v>213</v>
      </c>
      <c r="B219">
        <v>1351201</v>
      </c>
      <c r="C219" t="s">
        <v>696</v>
      </c>
      <c r="D219" t="s">
        <v>697</v>
      </c>
      <c r="E219" t="s">
        <v>29</v>
      </c>
      <c r="G219" t="s">
        <v>815</v>
      </c>
      <c r="H219" t="s">
        <v>815</v>
      </c>
      <c r="I219" t="s">
        <v>52</v>
      </c>
      <c r="J219" t="s">
        <v>816</v>
      </c>
      <c r="K219" t="s">
        <v>817</v>
      </c>
      <c r="L219">
        <v>139376355</v>
      </c>
      <c r="M219" t="s">
        <v>33</v>
      </c>
      <c r="N219" t="s">
        <v>817</v>
      </c>
      <c r="O219" t="s">
        <v>818</v>
      </c>
      <c r="P219" t="s">
        <v>819</v>
      </c>
      <c r="Q219" t="s">
        <v>820</v>
      </c>
      <c r="R219" t="s">
        <v>37</v>
      </c>
      <c r="S219">
        <v>832</v>
      </c>
      <c r="T219">
        <v>889453340</v>
      </c>
      <c r="W219" t="s">
        <v>38</v>
      </c>
      <c r="X219">
        <v>4</v>
      </c>
      <c r="Y219">
        <v>2</v>
      </c>
      <c r="Z219">
        <v>2</v>
      </c>
      <c r="AA219" s="2">
        <v>44708.662557870368</v>
      </c>
    </row>
    <row r="220" spans="1:27" x14ac:dyDescent="0.25">
      <c r="A220">
        <v>214</v>
      </c>
      <c r="B220">
        <v>1351202</v>
      </c>
      <c r="C220" t="s">
        <v>696</v>
      </c>
      <c r="D220" t="s">
        <v>697</v>
      </c>
      <c r="E220" t="s">
        <v>46</v>
      </c>
      <c r="F220" t="s">
        <v>57</v>
      </c>
      <c r="H220" t="s">
        <v>57</v>
      </c>
      <c r="I220" t="s">
        <v>52</v>
      </c>
      <c r="J220" t="s">
        <v>58</v>
      </c>
      <c r="K220" t="s">
        <v>59</v>
      </c>
      <c r="L220">
        <v>139433803</v>
      </c>
      <c r="M220" t="s">
        <v>33</v>
      </c>
      <c r="N220" t="s">
        <v>59</v>
      </c>
      <c r="O220" t="s">
        <v>60</v>
      </c>
      <c r="P220" t="s">
        <v>61</v>
      </c>
      <c r="Q220" t="s">
        <v>36</v>
      </c>
      <c r="R220" t="s">
        <v>37</v>
      </c>
      <c r="S220">
        <v>800</v>
      </c>
      <c r="T220">
        <v>418885966</v>
      </c>
      <c r="W220" t="s">
        <v>38</v>
      </c>
      <c r="X220">
        <v>3</v>
      </c>
      <c r="Y220">
        <v>2</v>
      </c>
      <c r="Z220">
        <v>2</v>
      </c>
      <c r="AA220" s="2">
        <v>44708.662557870368</v>
      </c>
    </row>
    <row r="221" spans="1:27" x14ac:dyDescent="0.25">
      <c r="A221">
        <v>215</v>
      </c>
      <c r="B221">
        <v>1351203</v>
      </c>
      <c r="C221" t="s">
        <v>696</v>
      </c>
      <c r="D221" t="s">
        <v>697</v>
      </c>
      <c r="E221" t="s">
        <v>748</v>
      </c>
      <c r="I221" t="s">
        <v>52</v>
      </c>
      <c r="J221" t="s">
        <v>265</v>
      </c>
      <c r="K221" t="s">
        <v>191</v>
      </c>
      <c r="L221">
        <v>139450615</v>
      </c>
      <c r="M221" t="s">
        <v>33</v>
      </c>
      <c r="N221" t="s">
        <v>191</v>
      </c>
      <c r="O221" t="s">
        <v>821</v>
      </c>
      <c r="P221" t="s">
        <v>822</v>
      </c>
      <c r="Q221" t="s">
        <v>823</v>
      </c>
      <c r="R221" t="s">
        <v>37</v>
      </c>
      <c r="S221">
        <v>830</v>
      </c>
      <c r="T221" s="1">
        <v>417718149</v>
      </c>
      <c r="W221" t="s">
        <v>38</v>
      </c>
      <c r="X221">
        <v>3</v>
      </c>
      <c r="Y221">
        <v>1</v>
      </c>
      <c r="Z221">
        <v>3</v>
      </c>
      <c r="AA221" s="2">
        <v>44708.662557870368</v>
      </c>
    </row>
    <row r="222" spans="1:27" x14ac:dyDescent="0.25">
      <c r="A222">
        <v>216</v>
      </c>
      <c r="B222">
        <v>1351204</v>
      </c>
      <c r="C222" t="s">
        <v>696</v>
      </c>
      <c r="D222" t="s">
        <v>697</v>
      </c>
      <c r="E222" t="s">
        <v>29</v>
      </c>
      <c r="F222" t="s">
        <v>208</v>
      </c>
      <c r="G222" t="s">
        <v>824</v>
      </c>
      <c r="H222" t="s">
        <v>824</v>
      </c>
      <c r="I222" t="s">
        <v>63</v>
      </c>
      <c r="J222" t="s">
        <v>157</v>
      </c>
      <c r="K222" t="s">
        <v>825</v>
      </c>
      <c r="L222">
        <v>139450159</v>
      </c>
      <c r="M222" t="s">
        <v>33</v>
      </c>
      <c r="N222" t="s">
        <v>825</v>
      </c>
      <c r="O222" t="s">
        <v>826</v>
      </c>
      <c r="P222" t="s">
        <v>827</v>
      </c>
      <c r="Q222" t="s">
        <v>716</v>
      </c>
      <c r="R222" t="s">
        <v>37</v>
      </c>
      <c r="S222">
        <v>830</v>
      </c>
      <c r="T222" s="1">
        <v>450473710</v>
      </c>
      <c r="W222" t="s">
        <v>38</v>
      </c>
      <c r="X222">
        <v>4</v>
      </c>
      <c r="Y222">
        <v>2</v>
      </c>
      <c r="Z222">
        <v>2</v>
      </c>
      <c r="AA222" s="2">
        <v>44708.662557870368</v>
      </c>
    </row>
    <row r="223" spans="1:27" x14ac:dyDescent="0.25">
      <c r="A223">
        <v>217</v>
      </c>
      <c r="B223">
        <v>1351205</v>
      </c>
      <c r="C223" t="s">
        <v>696</v>
      </c>
      <c r="D223" t="s">
        <v>697</v>
      </c>
      <c r="E223" t="s">
        <v>29</v>
      </c>
      <c r="I223" t="s">
        <v>63</v>
      </c>
      <c r="J223" t="s">
        <v>82</v>
      </c>
      <c r="K223" t="s">
        <v>828</v>
      </c>
      <c r="L223">
        <v>139450007</v>
      </c>
      <c r="M223" t="s">
        <v>33</v>
      </c>
      <c r="N223" t="s">
        <v>828</v>
      </c>
      <c r="O223" t="s">
        <v>829</v>
      </c>
      <c r="P223" t="s">
        <v>830</v>
      </c>
      <c r="Q223" t="s">
        <v>743</v>
      </c>
      <c r="R223" t="s">
        <v>37</v>
      </c>
      <c r="S223">
        <v>830</v>
      </c>
      <c r="T223" s="1">
        <v>889433000</v>
      </c>
      <c r="W223" t="s">
        <v>38</v>
      </c>
      <c r="X223">
        <v>4</v>
      </c>
      <c r="Y223">
        <v>1</v>
      </c>
      <c r="Z223">
        <v>2</v>
      </c>
      <c r="AA223" s="2">
        <v>44708.662557870368</v>
      </c>
    </row>
    <row r="224" spans="1:27" x14ac:dyDescent="0.25">
      <c r="A224">
        <v>218</v>
      </c>
      <c r="B224">
        <v>1351206</v>
      </c>
      <c r="C224" t="s">
        <v>696</v>
      </c>
      <c r="D224" t="s">
        <v>697</v>
      </c>
      <c r="E224" t="s">
        <v>29</v>
      </c>
      <c r="I224" t="s">
        <v>63</v>
      </c>
      <c r="J224" t="s">
        <v>82</v>
      </c>
      <c r="K224" t="s">
        <v>831</v>
      </c>
      <c r="L224">
        <v>139449947</v>
      </c>
      <c r="M224" t="s">
        <v>33</v>
      </c>
      <c r="N224" t="s">
        <v>831</v>
      </c>
      <c r="O224" t="s">
        <v>832</v>
      </c>
      <c r="P224" t="s">
        <v>833</v>
      </c>
      <c r="Q224" t="s">
        <v>737</v>
      </c>
      <c r="R224" t="s">
        <v>37</v>
      </c>
      <c r="S224">
        <v>810</v>
      </c>
      <c r="T224" s="1">
        <v>889433000</v>
      </c>
      <c r="W224" t="s">
        <v>38</v>
      </c>
      <c r="X224">
        <v>3</v>
      </c>
      <c r="Y224">
        <v>2</v>
      </c>
      <c r="Z224">
        <v>3</v>
      </c>
      <c r="AA224" s="2">
        <v>44708.662557870368</v>
      </c>
    </row>
    <row r="225" spans="1:27" x14ac:dyDescent="0.25">
      <c r="A225">
        <v>219</v>
      </c>
      <c r="B225">
        <v>1351207</v>
      </c>
      <c r="C225" t="s">
        <v>696</v>
      </c>
      <c r="D225" t="s">
        <v>697</v>
      </c>
      <c r="E225" t="s">
        <v>29</v>
      </c>
      <c r="G225" t="s">
        <v>834</v>
      </c>
      <c r="H225" t="s">
        <v>834</v>
      </c>
      <c r="I225" t="s">
        <v>63</v>
      </c>
      <c r="J225" t="s">
        <v>123</v>
      </c>
      <c r="K225" t="s">
        <v>835</v>
      </c>
      <c r="L225">
        <v>139449919</v>
      </c>
      <c r="M225" t="s">
        <v>33</v>
      </c>
      <c r="N225" t="s">
        <v>835</v>
      </c>
      <c r="O225" t="s">
        <v>836</v>
      </c>
      <c r="P225" t="s">
        <v>837</v>
      </c>
      <c r="Q225" t="s">
        <v>703</v>
      </c>
      <c r="R225" t="s">
        <v>37</v>
      </c>
      <c r="S225">
        <v>812</v>
      </c>
      <c r="T225" s="1">
        <v>889328858</v>
      </c>
      <c r="W225" t="s">
        <v>38</v>
      </c>
      <c r="X225">
        <v>3</v>
      </c>
      <c r="Y225">
        <v>1</v>
      </c>
      <c r="Z225">
        <v>2</v>
      </c>
      <c r="AA225" s="2">
        <v>44708.662557870368</v>
      </c>
    </row>
    <row r="226" spans="1:27" x14ac:dyDescent="0.25">
      <c r="A226">
        <v>220</v>
      </c>
      <c r="B226">
        <v>1351208</v>
      </c>
      <c r="C226" t="s">
        <v>696</v>
      </c>
      <c r="D226" t="s">
        <v>697</v>
      </c>
      <c r="E226" t="s">
        <v>29</v>
      </c>
      <c r="G226" t="s">
        <v>838</v>
      </c>
      <c r="H226" t="s">
        <v>838</v>
      </c>
      <c r="I226" t="s">
        <v>63</v>
      </c>
      <c r="J226" t="s">
        <v>93</v>
      </c>
      <c r="K226" t="s">
        <v>119</v>
      </c>
      <c r="L226">
        <v>139449567</v>
      </c>
      <c r="M226" t="s">
        <v>33</v>
      </c>
      <c r="N226" t="s">
        <v>119</v>
      </c>
      <c r="O226" t="s">
        <v>839</v>
      </c>
      <c r="P226" t="s">
        <v>840</v>
      </c>
      <c r="Q226" t="s">
        <v>703</v>
      </c>
      <c r="R226" t="s">
        <v>37</v>
      </c>
      <c r="S226">
        <v>812</v>
      </c>
      <c r="T226" s="1">
        <v>889460500</v>
      </c>
      <c r="W226" t="s">
        <v>38</v>
      </c>
      <c r="X226">
        <v>4</v>
      </c>
      <c r="Y226">
        <v>3</v>
      </c>
      <c r="Z226">
        <v>2</v>
      </c>
      <c r="AA226" s="2">
        <v>44708.662557870368</v>
      </c>
    </row>
    <row r="227" spans="1:27" x14ac:dyDescent="0.25">
      <c r="A227">
        <v>221</v>
      </c>
      <c r="B227">
        <v>1351209</v>
      </c>
      <c r="C227" t="s">
        <v>696</v>
      </c>
      <c r="D227" t="s">
        <v>697</v>
      </c>
      <c r="E227" t="s">
        <v>39</v>
      </c>
      <c r="I227" t="s">
        <v>63</v>
      </c>
      <c r="J227" t="s">
        <v>82</v>
      </c>
      <c r="K227" t="s">
        <v>841</v>
      </c>
      <c r="L227">
        <v>139449483</v>
      </c>
      <c r="M227" t="s">
        <v>33</v>
      </c>
      <c r="N227" t="s">
        <v>841</v>
      </c>
      <c r="O227" t="s">
        <v>842</v>
      </c>
      <c r="P227" t="s">
        <v>843</v>
      </c>
      <c r="Q227" t="s">
        <v>844</v>
      </c>
      <c r="R227" t="s">
        <v>37</v>
      </c>
      <c r="S227">
        <v>820</v>
      </c>
      <c r="T227" s="1">
        <v>889433000</v>
      </c>
      <c r="W227" t="s">
        <v>38</v>
      </c>
      <c r="X227">
        <v>3</v>
      </c>
      <c r="Y227">
        <v>2</v>
      </c>
      <c r="Z227">
        <v>3</v>
      </c>
      <c r="AA227" s="2">
        <v>44708.662557870368</v>
      </c>
    </row>
    <row r="228" spans="1:27" x14ac:dyDescent="0.25">
      <c r="A228">
        <v>222</v>
      </c>
      <c r="B228">
        <v>1351210</v>
      </c>
      <c r="C228" t="s">
        <v>696</v>
      </c>
      <c r="D228" t="s">
        <v>697</v>
      </c>
      <c r="E228" t="s">
        <v>39</v>
      </c>
      <c r="F228" t="s">
        <v>491</v>
      </c>
      <c r="H228" t="s">
        <v>491</v>
      </c>
      <c r="I228" t="s">
        <v>126</v>
      </c>
      <c r="J228" t="s">
        <v>68</v>
      </c>
      <c r="K228" t="s">
        <v>667</v>
      </c>
      <c r="L228">
        <v>139446743</v>
      </c>
      <c r="M228" t="s">
        <v>33</v>
      </c>
      <c r="N228" t="s">
        <v>667</v>
      </c>
      <c r="O228" t="s">
        <v>845</v>
      </c>
      <c r="P228" t="s">
        <v>846</v>
      </c>
      <c r="Q228" t="s">
        <v>737</v>
      </c>
      <c r="R228" t="s">
        <v>37</v>
      </c>
      <c r="S228">
        <v>810</v>
      </c>
      <c r="T228">
        <v>417508800</v>
      </c>
      <c r="W228" t="s">
        <v>274</v>
      </c>
      <c r="X228">
        <v>2</v>
      </c>
      <c r="Y228">
        <v>2</v>
      </c>
      <c r="Z228">
        <v>2</v>
      </c>
      <c r="AA228" s="2">
        <v>44708.662557870368</v>
      </c>
    </row>
    <row r="229" spans="1:27" x14ac:dyDescent="0.25">
      <c r="A229">
        <v>223</v>
      </c>
      <c r="B229">
        <v>1351211</v>
      </c>
      <c r="C229" t="s">
        <v>696</v>
      </c>
      <c r="D229" t="s">
        <v>697</v>
      </c>
      <c r="E229" t="s">
        <v>29</v>
      </c>
      <c r="F229" t="s">
        <v>847</v>
      </c>
      <c r="G229" t="s">
        <v>848</v>
      </c>
      <c r="H229" t="s">
        <v>848</v>
      </c>
      <c r="I229" t="s">
        <v>63</v>
      </c>
      <c r="J229" t="s">
        <v>849</v>
      </c>
      <c r="K229" t="s">
        <v>831</v>
      </c>
      <c r="L229">
        <v>139445751</v>
      </c>
      <c r="M229" t="s">
        <v>33</v>
      </c>
      <c r="N229" t="s">
        <v>831</v>
      </c>
      <c r="O229" t="s">
        <v>850</v>
      </c>
      <c r="P229" t="s">
        <v>851</v>
      </c>
      <c r="Q229" t="s">
        <v>809</v>
      </c>
      <c r="R229" t="s">
        <v>37</v>
      </c>
      <c r="S229">
        <v>810</v>
      </c>
      <c r="T229" s="1">
        <v>408108698</v>
      </c>
      <c r="W229" t="s">
        <v>38</v>
      </c>
      <c r="X229">
        <v>4</v>
      </c>
      <c r="Y229">
        <v>3</v>
      </c>
      <c r="Z229">
        <v>5</v>
      </c>
      <c r="AA229" s="2">
        <v>44708.662557870368</v>
      </c>
    </row>
    <row r="230" spans="1:27" x14ac:dyDescent="0.25">
      <c r="A230">
        <v>224</v>
      </c>
      <c r="B230">
        <v>1351212</v>
      </c>
      <c r="C230" t="s">
        <v>696</v>
      </c>
      <c r="D230" t="s">
        <v>697</v>
      </c>
      <c r="E230" t="s">
        <v>29</v>
      </c>
      <c r="F230" t="s">
        <v>240</v>
      </c>
      <c r="G230" t="s">
        <v>852</v>
      </c>
      <c r="H230" t="s">
        <v>852</v>
      </c>
      <c r="I230" t="s">
        <v>63</v>
      </c>
      <c r="J230" t="s">
        <v>849</v>
      </c>
      <c r="K230" t="s">
        <v>831</v>
      </c>
      <c r="L230">
        <v>139445503</v>
      </c>
      <c r="M230" t="s">
        <v>33</v>
      </c>
      <c r="N230" t="s">
        <v>831</v>
      </c>
      <c r="O230" t="s">
        <v>853</v>
      </c>
      <c r="P230" t="s">
        <v>854</v>
      </c>
      <c r="Q230" t="s">
        <v>707</v>
      </c>
      <c r="R230" t="s">
        <v>37</v>
      </c>
      <c r="S230">
        <v>820</v>
      </c>
      <c r="T230" s="1">
        <v>408108698</v>
      </c>
      <c r="W230" t="s">
        <v>38</v>
      </c>
      <c r="X230">
        <v>2</v>
      </c>
      <c r="Y230">
        <v>2</v>
      </c>
      <c r="Z230">
        <v>2</v>
      </c>
      <c r="AA230" s="2">
        <v>44708.662557870368</v>
      </c>
    </row>
    <row r="231" spans="1:27" x14ac:dyDescent="0.25">
      <c r="A231">
        <v>225</v>
      </c>
      <c r="B231">
        <v>1351213</v>
      </c>
      <c r="C231" t="s">
        <v>696</v>
      </c>
      <c r="D231" t="s">
        <v>697</v>
      </c>
      <c r="E231" t="s">
        <v>46</v>
      </c>
      <c r="G231" t="s">
        <v>855</v>
      </c>
      <c r="H231" t="s">
        <v>855</v>
      </c>
      <c r="I231" t="s">
        <v>63</v>
      </c>
      <c r="J231" t="s">
        <v>346</v>
      </c>
      <c r="K231" t="s">
        <v>165</v>
      </c>
      <c r="L231">
        <v>139444759</v>
      </c>
      <c r="M231" t="s">
        <v>33</v>
      </c>
      <c r="N231" t="s">
        <v>165</v>
      </c>
      <c r="O231" t="s">
        <v>856</v>
      </c>
      <c r="P231" t="s">
        <v>857</v>
      </c>
      <c r="Q231" t="s">
        <v>858</v>
      </c>
      <c r="R231" t="s">
        <v>37</v>
      </c>
      <c r="S231">
        <v>839</v>
      </c>
      <c r="T231" s="1">
        <v>889867131</v>
      </c>
      <c r="W231" t="s">
        <v>38</v>
      </c>
      <c r="X231">
        <v>1</v>
      </c>
      <c r="Y231">
        <v>1</v>
      </c>
      <c r="Z231">
        <v>2</v>
      </c>
      <c r="AA231" s="2">
        <v>44708.662557870368</v>
      </c>
    </row>
    <row r="232" spans="1:27" x14ac:dyDescent="0.25">
      <c r="A232">
        <v>226</v>
      </c>
      <c r="B232">
        <v>1351214</v>
      </c>
      <c r="C232" t="s">
        <v>696</v>
      </c>
      <c r="D232" t="s">
        <v>697</v>
      </c>
      <c r="E232" t="s">
        <v>29</v>
      </c>
      <c r="I232" t="s">
        <v>63</v>
      </c>
      <c r="J232" t="s">
        <v>82</v>
      </c>
      <c r="K232" t="s">
        <v>89</v>
      </c>
      <c r="L232">
        <v>139444671</v>
      </c>
      <c r="M232" t="s">
        <v>33</v>
      </c>
      <c r="N232" t="s">
        <v>89</v>
      </c>
      <c r="O232" t="s">
        <v>859</v>
      </c>
      <c r="P232" t="s">
        <v>860</v>
      </c>
      <c r="Q232" t="s">
        <v>786</v>
      </c>
      <c r="R232" t="s">
        <v>37</v>
      </c>
      <c r="S232">
        <v>810</v>
      </c>
      <c r="T232" s="1">
        <v>889433000</v>
      </c>
      <c r="W232" t="s">
        <v>38</v>
      </c>
      <c r="X232">
        <v>5</v>
      </c>
      <c r="Y232">
        <v>2</v>
      </c>
      <c r="Z232">
        <v>6</v>
      </c>
      <c r="AA232" s="2">
        <v>44708.662557870368</v>
      </c>
    </row>
    <row r="233" spans="1:27" x14ac:dyDescent="0.25">
      <c r="A233">
        <v>227</v>
      </c>
      <c r="B233">
        <v>1351215</v>
      </c>
      <c r="C233" t="s">
        <v>696</v>
      </c>
      <c r="D233" t="s">
        <v>697</v>
      </c>
      <c r="E233" t="s">
        <v>29</v>
      </c>
      <c r="F233" t="s">
        <v>861</v>
      </c>
      <c r="G233" t="s">
        <v>862</v>
      </c>
      <c r="H233" t="s">
        <v>862</v>
      </c>
      <c r="I233" t="s">
        <v>63</v>
      </c>
      <c r="J233" t="s">
        <v>408</v>
      </c>
      <c r="K233" t="s">
        <v>863</v>
      </c>
      <c r="L233">
        <v>139442919</v>
      </c>
      <c r="M233" t="s">
        <v>33</v>
      </c>
      <c r="N233" t="s">
        <v>863</v>
      </c>
      <c r="O233" t="s">
        <v>864</v>
      </c>
      <c r="P233" t="s">
        <v>865</v>
      </c>
      <c r="Q233" t="s">
        <v>798</v>
      </c>
      <c r="R233" t="s">
        <v>37</v>
      </c>
      <c r="S233">
        <v>812</v>
      </c>
      <c r="T233" s="1">
        <v>1300114970</v>
      </c>
      <c r="W233" t="s">
        <v>274</v>
      </c>
      <c r="X233">
        <v>5</v>
      </c>
      <c r="Y233">
        <v>3</v>
      </c>
      <c r="Z233">
        <v>2</v>
      </c>
      <c r="AA233" s="2">
        <v>44708.662557870368</v>
      </c>
    </row>
    <row r="234" spans="1:27" x14ac:dyDescent="0.25">
      <c r="A234">
        <v>228</v>
      </c>
      <c r="B234">
        <v>1351216</v>
      </c>
      <c r="C234" t="s">
        <v>696</v>
      </c>
      <c r="D234" t="s">
        <v>697</v>
      </c>
      <c r="E234" t="s">
        <v>29</v>
      </c>
      <c r="G234" t="s">
        <v>866</v>
      </c>
      <c r="H234" t="s">
        <v>866</v>
      </c>
      <c r="I234" t="s">
        <v>63</v>
      </c>
      <c r="J234" t="s">
        <v>157</v>
      </c>
      <c r="K234" t="s">
        <v>867</v>
      </c>
      <c r="L234">
        <v>139442843</v>
      </c>
      <c r="M234" t="s">
        <v>33</v>
      </c>
      <c r="N234" t="s">
        <v>867</v>
      </c>
      <c r="O234" t="s">
        <v>868</v>
      </c>
      <c r="P234" t="s">
        <v>869</v>
      </c>
      <c r="Q234" t="s">
        <v>870</v>
      </c>
      <c r="R234" t="s">
        <v>37</v>
      </c>
      <c r="S234">
        <v>812</v>
      </c>
      <c r="T234" s="1">
        <v>450473710</v>
      </c>
      <c r="W234" t="s">
        <v>38</v>
      </c>
      <c r="X234">
        <v>4</v>
      </c>
      <c r="Y234">
        <v>2</v>
      </c>
      <c r="Z234">
        <v>2</v>
      </c>
      <c r="AA234" s="2">
        <v>44708.662557870368</v>
      </c>
    </row>
    <row r="235" spans="1:27" x14ac:dyDescent="0.25">
      <c r="A235">
        <v>229</v>
      </c>
      <c r="B235">
        <v>1351217</v>
      </c>
      <c r="C235" t="s">
        <v>696</v>
      </c>
      <c r="D235" t="s">
        <v>697</v>
      </c>
      <c r="E235" t="s">
        <v>29</v>
      </c>
      <c r="G235" t="s">
        <v>871</v>
      </c>
      <c r="H235" t="s">
        <v>871</v>
      </c>
      <c r="I235" t="s">
        <v>63</v>
      </c>
      <c r="J235" t="s">
        <v>93</v>
      </c>
      <c r="K235" t="s">
        <v>119</v>
      </c>
      <c r="L235">
        <v>139442423</v>
      </c>
      <c r="M235" t="s">
        <v>33</v>
      </c>
      <c r="N235" t="s">
        <v>119</v>
      </c>
      <c r="O235" t="s">
        <v>872</v>
      </c>
      <c r="P235" t="s">
        <v>873</v>
      </c>
      <c r="Q235" t="s">
        <v>716</v>
      </c>
      <c r="R235" t="s">
        <v>37</v>
      </c>
      <c r="S235">
        <v>830</v>
      </c>
      <c r="T235" s="1">
        <v>889460500</v>
      </c>
      <c r="W235" t="s">
        <v>38</v>
      </c>
      <c r="X235">
        <v>4</v>
      </c>
      <c r="Y235">
        <v>2</v>
      </c>
      <c r="Z235">
        <v>2</v>
      </c>
      <c r="AA235" s="2">
        <v>44708.662557870368</v>
      </c>
    </row>
    <row r="236" spans="1:27" x14ac:dyDescent="0.25">
      <c r="A236">
        <v>230</v>
      </c>
      <c r="B236">
        <v>1351218</v>
      </c>
      <c r="C236" t="s">
        <v>696</v>
      </c>
      <c r="D236" t="s">
        <v>697</v>
      </c>
      <c r="E236" t="s">
        <v>29</v>
      </c>
      <c r="F236" t="s">
        <v>874</v>
      </c>
      <c r="G236" t="s">
        <v>875</v>
      </c>
      <c r="H236" t="s">
        <v>875</v>
      </c>
      <c r="I236" t="s">
        <v>63</v>
      </c>
      <c r="J236" t="s">
        <v>712</v>
      </c>
      <c r="K236" t="s">
        <v>876</v>
      </c>
      <c r="L236">
        <v>139439127</v>
      </c>
      <c r="M236" t="s">
        <v>33</v>
      </c>
      <c r="N236" t="s">
        <v>876</v>
      </c>
      <c r="O236" t="s">
        <v>877</v>
      </c>
      <c r="P236" t="s">
        <v>878</v>
      </c>
      <c r="Q236" t="s">
        <v>820</v>
      </c>
      <c r="R236" t="s">
        <v>37</v>
      </c>
      <c r="S236">
        <v>832</v>
      </c>
      <c r="T236" s="1">
        <v>889315000</v>
      </c>
      <c r="W236" t="s">
        <v>38</v>
      </c>
      <c r="X236">
        <v>3</v>
      </c>
      <c r="Y236">
        <v>2</v>
      </c>
      <c r="Z236">
        <v>3</v>
      </c>
      <c r="AA236" s="2">
        <v>44708.662557870368</v>
      </c>
    </row>
    <row r="237" spans="1:27" x14ac:dyDescent="0.25">
      <c r="A237">
        <v>231</v>
      </c>
      <c r="B237">
        <v>1351219</v>
      </c>
      <c r="C237" t="s">
        <v>696</v>
      </c>
      <c r="D237" t="s">
        <v>697</v>
      </c>
      <c r="E237" t="s">
        <v>39</v>
      </c>
      <c r="F237" t="s">
        <v>62</v>
      </c>
      <c r="H237" t="s">
        <v>62</v>
      </c>
      <c r="I237" t="s">
        <v>63</v>
      </c>
      <c r="J237" t="s">
        <v>64</v>
      </c>
      <c r="K237" t="s">
        <v>65</v>
      </c>
      <c r="L237">
        <v>139434039</v>
      </c>
      <c r="M237" t="s">
        <v>33</v>
      </c>
      <c r="N237" t="s">
        <v>65</v>
      </c>
      <c r="O237" t="s">
        <v>66</v>
      </c>
      <c r="P237" t="s">
        <v>67</v>
      </c>
      <c r="Q237" t="s">
        <v>36</v>
      </c>
      <c r="R237" t="s">
        <v>37</v>
      </c>
      <c r="S237">
        <v>800</v>
      </c>
      <c r="T237" s="1">
        <v>404877261</v>
      </c>
      <c r="W237" t="s">
        <v>38</v>
      </c>
      <c r="X237">
        <v>3</v>
      </c>
      <c r="Y237">
        <v>2</v>
      </c>
      <c r="Z237">
        <v>2</v>
      </c>
      <c r="AA237" s="2">
        <v>44708.662557870368</v>
      </c>
    </row>
    <row r="238" spans="1:27" x14ac:dyDescent="0.25">
      <c r="A238">
        <v>232</v>
      </c>
      <c r="B238">
        <v>1351220</v>
      </c>
      <c r="C238" t="s">
        <v>696</v>
      </c>
      <c r="D238" t="s">
        <v>697</v>
      </c>
      <c r="E238" t="s">
        <v>29</v>
      </c>
      <c r="I238" t="s">
        <v>63</v>
      </c>
      <c r="J238" t="s">
        <v>82</v>
      </c>
      <c r="K238" t="s">
        <v>879</v>
      </c>
      <c r="L238">
        <v>139433323</v>
      </c>
      <c r="M238" t="s">
        <v>33</v>
      </c>
      <c r="N238" t="s">
        <v>879</v>
      </c>
      <c r="O238" t="s">
        <v>880</v>
      </c>
      <c r="P238" t="s">
        <v>881</v>
      </c>
      <c r="Q238" t="s">
        <v>791</v>
      </c>
      <c r="R238" t="s">
        <v>37</v>
      </c>
      <c r="S238">
        <v>832</v>
      </c>
      <c r="T238" s="1">
        <v>889433000</v>
      </c>
      <c r="W238" t="s">
        <v>38</v>
      </c>
      <c r="X238">
        <v>3</v>
      </c>
      <c r="Y238">
        <v>1</v>
      </c>
      <c r="Z238">
        <v>2</v>
      </c>
      <c r="AA238" s="2">
        <v>44708.662557870368</v>
      </c>
    </row>
    <row r="239" spans="1:27" x14ac:dyDescent="0.25">
      <c r="A239">
        <v>233</v>
      </c>
      <c r="B239">
        <v>1351221</v>
      </c>
      <c r="C239" t="s">
        <v>696</v>
      </c>
      <c r="D239" t="s">
        <v>697</v>
      </c>
      <c r="E239" t="s">
        <v>46</v>
      </c>
      <c r="I239" t="s">
        <v>63</v>
      </c>
      <c r="J239" t="s">
        <v>68</v>
      </c>
      <c r="K239" t="s">
        <v>69</v>
      </c>
      <c r="L239">
        <v>139433055</v>
      </c>
      <c r="M239" t="s">
        <v>33</v>
      </c>
      <c r="N239" t="s">
        <v>69</v>
      </c>
      <c r="O239" t="s">
        <v>70</v>
      </c>
      <c r="P239" t="s">
        <v>71</v>
      </c>
      <c r="Q239" t="s">
        <v>36</v>
      </c>
      <c r="R239" t="s">
        <v>37</v>
      </c>
      <c r="S239">
        <v>800</v>
      </c>
      <c r="T239">
        <v>417508800</v>
      </c>
      <c r="W239" t="s">
        <v>38</v>
      </c>
      <c r="X239">
        <v>3</v>
      </c>
      <c r="Y239">
        <v>2</v>
      </c>
      <c r="Z239">
        <v>2</v>
      </c>
      <c r="AA239" s="2">
        <v>44708.662557870368</v>
      </c>
    </row>
    <row r="240" spans="1:27" x14ac:dyDescent="0.25">
      <c r="A240">
        <v>234</v>
      </c>
      <c r="B240">
        <v>1351222</v>
      </c>
      <c r="C240" t="s">
        <v>696</v>
      </c>
      <c r="D240" t="s">
        <v>697</v>
      </c>
      <c r="E240" t="s">
        <v>29</v>
      </c>
      <c r="F240" t="s">
        <v>882</v>
      </c>
      <c r="G240" t="s">
        <v>883</v>
      </c>
      <c r="H240" t="s">
        <v>883</v>
      </c>
      <c r="I240" t="s">
        <v>63</v>
      </c>
      <c r="J240" t="s">
        <v>123</v>
      </c>
      <c r="K240" t="s">
        <v>169</v>
      </c>
      <c r="L240">
        <v>139432899</v>
      </c>
      <c r="M240" t="s">
        <v>33</v>
      </c>
      <c r="N240" t="s">
        <v>169</v>
      </c>
      <c r="O240" t="s">
        <v>884</v>
      </c>
      <c r="P240" t="s">
        <v>885</v>
      </c>
      <c r="Q240" t="s">
        <v>798</v>
      </c>
      <c r="R240" t="s">
        <v>37</v>
      </c>
      <c r="S240">
        <v>812</v>
      </c>
      <c r="T240" s="1">
        <v>889328858</v>
      </c>
      <c r="W240" t="s">
        <v>38</v>
      </c>
      <c r="X240">
        <v>4</v>
      </c>
      <c r="Y240">
        <v>2</v>
      </c>
      <c r="Z240">
        <v>4</v>
      </c>
      <c r="AA240" s="2">
        <v>44708.662557870368</v>
      </c>
    </row>
    <row r="241" spans="1:27" x14ac:dyDescent="0.25">
      <c r="A241">
        <v>235</v>
      </c>
      <c r="B241">
        <v>1351223</v>
      </c>
      <c r="C241" t="s">
        <v>696</v>
      </c>
      <c r="D241" t="s">
        <v>697</v>
      </c>
      <c r="E241" t="s">
        <v>29</v>
      </c>
      <c r="I241" t="s">
        <v>63</v>
      </c>
      <c r="J241" t="s">
        <v>82</v>
      </c>
      <c r="K241" t="s">
        <v>89</v>
      </c>
      <c r="L241">
        <v>139432479</v>
      </c>
      <c r="M241" t="s">
        <v>33</v>
      </c>
      <c r="N241" t="s">
        <v>89</v>
      </c>
      <c r="O241" t="s">
        <v>886</v>
      </c>
      <c r="P241" t="s">
        <v>887</v>
      </c>
      <c r="Q241" t="s">
        <v>776</v>
      </c>
      <c r="R241" t="s">
        <v>37</v>
      </c>
      <c r="S241">
        <v>810</v>
      </c>
      <c r="T241" s="1">
        <v>889433000</v>
      </c>
      <c r="W241" t="s">
        <v>38</v>
      </c>
      <c r="X241">
        <v>5</v>
      </c>
      <c r="Y241">
        <v>3</v>
      </c>
      <c r="Z241">
        <v>2</v>
      </c>
      <c r="AA241" s="2">
        <v>44708.662557870368</v>
      </c>
    </row>
    <row r="242" spans="1:27" x14ac:dyDescent="0.25">
      <c r="A242">
        <v>236</v>
      </c>
      <c r="B242">
        <v>1351224</v>
      </c>
      <c r="C242" t="s">
        <v>696</v>
      </c>
      <c r="D242" t="s">
        <v>697</v>
      </c>
      <c r="E242" t="s">
        <v>29</v>
      </c>
      <c r="F242" t="s">
        <v>888</v>
      </c>
      <c r="G242" t="s">
        <v>889</v>
      </c>
      <c r="H242" t="s">
        <v>889</v>
      </c>
      <c r="I242" t="s">
        <v>73</v>
      </c>
      <c r="J242" t="s">
        <v>671</v>
      </c>
      <c r="K242" t="s">
        <v>890</v>
      </c>
      <c r="L242">
        <v>139430295</v>
      </c>
      <c r="M242" t="s">
        <v>33</v>
      </c>
      <c r="N242" t="s">
        <v>890</v>
      </c>
      <c r="O242" t="s">
        <v>891</v>
      </c>
      <c r="P242" t="s">
        <v>892</v>
      </c>
      <c r="Q242" t="s">
        <v>823</v>
      </c>
      <c r="R242" t="s">
        <v>37</v>
      </c>
      <c r="S242">
        <v>830</v>
      </c>
      <c r="T242" s="1">
        <v>889831888</v>
      </c>
      <c r="W242" t="s">
        <v>38</v>
      </c>
      <c r="X242">
        <v>3</v>
      </c>
      <c r="Y242">
        <v>1</v>
      </c>
      <c r="Z242">
        <v>4</v>
      </c>
      <c r="AA242" s="2">
        <v>44708.662557870368</v>
      </c>
    </row>
    <row r="243" spans="1:27" x14ac:dyDescent="0.25">
      <c r="A243">
        <v>237</v>
      </c>
      <c r="B243">
        <v>1351225</v>
      </c>
      <c r="C243" t="s">
        <v>696</v>
      </c>
      <c r="D243" t="s">
        <v>697</v>
      </c>
      <c r="E243" t="s">
        <v>29</v>
      </c>
      <c r="F243" t="s">
        <v>893</v>
      </c>
      <c r="G243" t="s">
        <v>894</v>
      </c>
      <c r="H243" t="s">
        <v>894</v>
      </c>
      <c r="I243" t="s">
        <v>73</v>
      </c>
      <c r="J243" t="s">
        <v>42</v>
      </c>
      <c r="K243" t="s">
        <v>895</v>
      </c>
      <c r="L243">
        <v>139429791</v>
      </c>
      <c r="M243" t="s">
        <v>33</v>
      </c>
      <c r="N243" t="s">
        <v>895</v>
      </c>
      <c r="O243" t="s">
        <v>896</v>
      </c>
      <c r="P243" t="s">
        <v>897</v>
      </c>
      <c r="Q243" t="s">
        <v>703</v>
      </c>
      <c r="R243" t="s">
        <v>37</v>
      </c>
      <c r="S243">
        <v>812</v>
      </c>
      <c r="T243">
        <v>411724000</v>
      </c>
      <c r="W243" t="s">
        <v>38</v>
      </c>
      <c r="X243">
        <v>4</v>
      </c>
      <c r="Y243">
        <v>2</v>
      </c>
      <c r="Z243">
        <v>5</v>
      </c>
      <c r="AA243" s="2">
        <v>44708.662557870368</v>
      </c>
    </row>
    <row r="244" spans="1:27" x14ac:dyDescent="0.25">
      <c r="A244">
        <v>238</v>
      </c>
      <c r="B244">
        <v>1351226</v>
      </c>
      <c r="C244" t="s">
        <v>696</v>
      </c>
      <c r="D244" t="s">
        <v>697</v>
      </c>
      <c r="E244" t="s">
        <v>46</v>
      </c>
      <c r="G244" t="s">
        <v>898</v>
      </c>
      <c r="H244" t="s">
        <v>898</v>
      </c>
      <c r="I244" t="s">
        <v>73</v>
      </c>
      <c r="J244" t="s">
        <v>265</v>
      </c>
      <c r="K244" t="s">
        <v>290</v>
      </c>
      <c r="L244">
        <v>139429603</v>
      </c>
      <c r="M244" t="s">
        <v>33</v>
      </c>
      <c r="N244" t="s">
        <v>290</v>
      </c>
      <c r="O244" t="s">
        <v>899</v>
      </c>
      <c r="P244" t="s">
        <v>900</v>
      </c>
      <c r="Q244" t="s">
        <v>743</v>
      </c>
      <c r="R244" t="s">
        <v>37</v>
      </c>
      <c r="S244">
        <v>830</v>
      </c>
      <c r="T244" s="1">
        <v>417718149</v>
      </c>
      <c r="W244" t="s">
        <v>38</v>
      </c>
      <c r="X244">
        <v>2</v>
      </c>
      <c r="Y244">
        <v>1</v>
      </c>
      <c r="Z244">
        <v>2</v>
      </c>
      <c r="AA244" s="2">
        <v>44708.662557870368</v>
      </c>
    </row>
    <row r="245" spans="1:27" x14ac:dyDescent="0.25">
      <c r="A245">
        <v>239</v>
      </c>
      <c r="B245">
        <v>1351227</v>
      </c>
      <c r="C245" t="s">
        <v>696</v>
      </c>
      <c r="D245" t="s">
        <v>697</v>
      </c>
      <c r="E245" t="s">
        <v>46</v>
      </c>
      <c r="I245" t="s">
        <v>73</v>
      </c>
      <c r="J245" t="s">
        <v>311</v>
      </c>
      <c r="K245" t="s">
        <v>901</v>
      </c>
      <c r="L245">
        <v>139428983</v>
      </c>
      <c r="M245" t="s">
        <v>33</v>
      </c>
      <c r="N245" t="s">
        <v>901</v>
      </c>
      <c r="O245" t="s">
        <v>902</v>
      </c>
      <c r="P245" t="s">
        <v>903</v>
      </c>
      <c r="Q245" t="s">
        <v>844</v>
      </c>
      <c r="R245" t="s">
        <v>37</v>
      </c>
      <c r="S245">
        <v>820</v>
      </c>
      <c r="T245" s="1">
        <v>1300299377</v>
      </c>
      <c r="W245" t="s">
        <v>274</v>
      </c>
      <c r="X245">
        <v>2</v>
      </c>
      <c r="Y245">
        <v>2</v>
      </c>
      <c r="Z245">
        <v>2</v>
      </c>
      <c r="AA245" s="2">
        <v>44708.662557870368</v>
      </c>
    </row>
    <row r="246" spans="1:27" x14ac:dyDescent="0.25">
      <c r="A246">
        <v>240</v>
      </c>
      <c r="B246">
        <v>1351228</v>
      </c>
      <c r="C246" t="s">
        <v>696</v>
      </c>
      <c r="D246" t="s">
        <v>697</v>
      </c>
      <c r="E246" t="s">
        <v>39</v>
      </c>
      <c r="F246" t="s">
        <v>491</v>
      </c>
      <c r="G246" t="s">
        <v>904</v>
      </c>
      <c r="H246" t="s">
        <v>491</v>
      </c>
      <c r="I246" t="s">
        <v>73</v>
      </c>
      <c r="J246" t="s">
        <v>311</v>
      </c>
      <c r="K246" t="s">
        <v>667</v>
      </c>
      <c r="L246">
        <v>139428911</v>
      </c>
      <c r="M246" t="s">
        <v>33</v>
      </c>
      <c r="N246" t="s">
        <v>667</v>
      </c>
      <c r="O246" t="s">
        <v>905</v>
      </c>
      <c r="P246" t="s">
        <v>906</v>
      </c>
      <c r="Q246" t="s">
        <v>737</v>
      </c>
      <c r="R246" t="s">
        <v>37</v>
      </c>
      <c r="S246">
        <v>810</v>
      </c>
      <c r="T246" s="1">
        <v>1300299377</v>
      </c>
      <c r="W246" t="s">
        <v>274</v>
      </c>
      <c r="X246">
        <v>2</v>
      </c>
      <c r="Y246">
        <v>2</v>
      </c>
      <c r="Z246">
        <v>2</v>
      </c>
      <c r="AA246" s="2">
        <v>44708.662557870368</v>
      </c>
    </row>
    <row r="247" spans="1:27" x14ac:dyDescent="0.25">
      <c r="A247">
        <v>241</v>
      </c>
      <c r="B247">
        <v>1351229</v>
      </c>
      <c r="C247" t="s">
        <v>696</v>
      </c>
      <c r="D247" t="s">
        <v>697</v>
      </c>
      <c r="E247" t="s">
        <v>46</v>
      </c>
      <c r="F247" t="s">
        <v>353</v>
      </c>
      <c r="H247" t="s">
        <v>353</v>
      </c>
      <c r="I247" t="s">
        <v>73</v>
      </c>
      <c r="J247" t="s">
        <v>181</v>
      </c>
      <c r="K247" t="s">
        <v>404</v>
      </c>
      <c r="L247">
        <v>139428271</v>
      </c>
      <c r="M247" t="s">
        <v>33</v>
      </c>
      <c r="N247" t="s">
        <v>404</v>
      </c>
      <c r="O247" t="s">
        <v>907</v>
      </c>
      <c r="P247" t="s">
        <v>908</v>
      </c>
      <c r="Q247" t="s">
        <v>909</v>
      </c>
      <c r="R247" t="s">
        <v>37</v>
      </c>
      <c r="S247">
        <v>820</v>
      </c>
      <c r="T247" s="1">
        <v>889418941</v>
      </c>
      <c r="W247" t="s">
        <v>38</v>
      </c>
      <c r="X247">
        <v>2</v>
      </c>
      <c r="Y247">
        <v>2</v>
      </c>
      <c r="Z247">
        <v>2</v>
      </c>
      <c r="AA247" s="2">
        <v>44708.662557870368</v>
      </c>
    </row>
    <row r="248" spans="1:27" x14ac:dyDescent="0.25">
      <c r="A248">
        <v>242</v>
      </c>
      <c r="B248">
        <v>1351230</v>
      </c>
      <c r="C248" t="s">
        <v>696</v>
      </c>
      <c r="D248" t="s">
        <v>697</v>
      </c>
      <c r="E248" t="s">
        <v>46</v>
      </c>
      <c r="I248" t="s">
        <v>73</v>
      </c>
      <c r="J248" t="s">
        <v>217</v>
      </c>
      <c r="K248" t="s">
        <v>910</v>
      </c>
      <c r="L248">
        <v>139427595</v>
      </c>
      <c r="M248" t="s">
        <v>33</v>
      </c>
      <c r="N248" t="s">
        <v>910</v>
      </c>
      <c r="O248" t="s">
        <v>911</v>
      </c>
      <c r="P248" t="s">
        <v>912</v>
      </c>
      <c r="Q248" t="s">
        <v>909</v>
      </c>
      <c r="R248" t="s">
        <v>37</v>
      </c>
      <c r="S248">
        <v>820</v>
      </c>
      <c r="T248" s="1">
        <v>889433500</v>
      </c>
      <c r="W248" t="s">
        <v>38</v>
      </c>
      <c r="X248">
        <v>3</v>
      </c>
      <c r="Y248">
        <v>2</v>
      </c>
      <c r="Z248">
        <v>2</v>
      </c>
      <c r="AA248" s="2">
        <v>44708.662557870368</v>
      </c>
    </row>
    <row r="249" spans="1:27" x14ac:dyDescent="0.25">
      <c r="A249">
        <v>243</v>
      </c>
      <c r="B249">
        <v>1351231</v>
      </c>
      <c r="C249" t="s">
        <v>696</v>
      </c>
      <c r="D249" t="s">
        <v>697</v>
      </c>
      <c r="E249" t="s">
        <v>29</v>
      </c>
      <c r="G249" t="s">
        <v>815</v>
      </c>
      <c r="H249" t="s">
        <v>815</v>
      </c>
      <c r="I249" t="s">
        <v>73</v>
      </c>
      <c r="J249" t="s">
        <v>913</v>
      </c>
      <c r="K249" t="s">
        <v>914</v>
      </c>
      <c r="L249">
        <v>600000995</v>
      </c>
      <c r="M249" t="s">
        <v>33</v>
      </c>
      <c r="N249" t="s">
        <v>914</v>
      </c>
      <c r="O249" t="s">
        <v>915</v>
      </c>
      <c r="P249" t="s">
        <v>916</v>
      </c>
      <c r="Q249" t="s">
        <v>917</v>
      </c>
      <c r="R249" t="s">
        <v>37</v>
      </c>
      <c r="S249">
        <v>832</v>
      </c>
      <c r="T249" s="1">
        <v>1300662746</v>
      </c>
      <c r="W249" t="s">
        <v>38</v>
      </c>
      <c r="X249">
        <v>4</v>
      </c>
      <c r="Y249">
        <v>2</v>
      </c>
      <c r="Z249">
        <v>2</v>
      </c>
      <c r="AA249" s="2">
        <v>44708.662557870368</v>
      </c>
    </row>
    <row r="250" spans="1:27" x14ac:dyDescent="0.25">
      <c r="A250">
        <v>244</v>
      </c>
      <c r="B250">
        <v>1351232</v>
      </c>
      <c r="C250" t="s">
        <v>696</v>
      </c>
      <c r="D250" t="s">
        <v>697</v>
      </c>
      <c r="E250" t="s">
        <v>29</v>
      </c>
      <c r="G250" t="s">
        <v>815</v>
      </c>
      <c r="H250" t="s">
        <v>815</v>
      </c>
      <c r="J250" t="s">
        <v>913</v>
      </c>
      <c r="K250" t="s">
        <v>918</v>
      </c>
      <c r="L250">
        <v>600000995</v>
      </c>
      <c r="M250" t="s">
        <v>33</v>
      </c>
      <c r="N250" t="s">
        <v>918</v>
      </c>
      <c r="O250" t="s">
        <v>919</v>
      </c>
      <c r="P250" t="s">
        <v>920</v>
      </c>
      <c r="Q250" t="s">
        <v>917</v>
      </c>
      <c r="R250" t="s">
        <v>37</v>
      </c>
      <c r="S250">
        <v>832</v>
      </c>
      <c r="T250" s="1">
        <v>1300662746</v>
      </c>
      <c r="W250" t="s">
        <v>38</v>
      </c>
      <c r="X250">
        <v>4</v>
      </c>
      <c r="Y250">
        <v>2</v>
      </c>
      <c r="Z250">
        <v>2</v>
      </c>
      <c r="AA250" s="2">
        <v>44708.662557870368</v>
      </c>
    </row>
    <row r="251" spans="1:27" x14ac:dyDescent="0.25">
      <c r="A251">
        <v>245</v>
      </c>
      <c r="B251">
        <v>1351233</v>
      </c>
      <c r="C251" t="s">
        <v>696</v>
      </c>
      <c r="D251" t="s">
        <v>697</v>
      </c>
      <c r="E251" t="s">
        <v>29</v>
      </c>
      <c r="G251" t="s">
        <v>815</v>
      </c>
      <c r="H251" t="s">
        <v>815</v>
      </c>
      <c r="J251" t="s">
        <v>913</v>
      </c>
      <c r="K251" t="s">
        <v>921</v>
      </c>
      <c r="L251">
        <v>600000995</v>
      </c>
      <c r="M251" t="s">
        <v>33</v>
      </c>
      <c r="N251" t="s">
        <v>921</v>
      </c>
      <c r="O251" t="s">
        <v>922</v>
      </c>
      <c r="P251" t="s">
        <v>923</v>
      </c>
      <c r="Q251" t="s">
        <v>917</v>
      </c>
      <c r="R251" t="s">
        <v>37</v>
      </c>
      <c r="S251">
        <v>832</v>
      </c>
      <c r="T251" s="1">
        <v>1300662746</v>
      </c>
      <c r="W251" t="s">
        <v>38</v>
      </c>
      <c r="X251">
        <v>4</v>
      </c>
      <c r="Y251">
        <v>2</v>
      </c>
      <c r="Z251">
        <v>2</v>
      </c>
      <c r="AA251" s="2">
        <v>44708.662557870368</v>
      </c>
    </row>
    <row r="252" spans="1:27" x14ac:dyDescent="0.25">
      <c r="A252">
        <v>246</v>
      </c>
      <c r="B252">
        <v>1351234</v>
      </c>
      <c r="C252" t="s">
        <v>696</v>
      </c>
      <c r="D252" t="s">
        <v>697</v>
      </c>
      <c r="E252" t="s">
        <v>704</v>
      </c>
      <c r="G252" t="s">
        <v>815</v>
      </c>
      <c r="H252" t="s">
        <v>815</v>
      </c>
      <c r="J252" t="s">
        <v>913</v>
      </c>
      <c r="K252" t="s">
        <v>924</v>
      </c>
      <c r="L252">
        <v>600000995</v>
      </c>
      <c r="M252" t="s">
        <v>33</v>
      </c>
      <c r="N252" t="s">
        <v>924</v>
      </c>
      <c r="O252" t="s">
        <v>925</v>
      </c>
      <c r="P252" t="s">
        <v>926</v>
      </c>
      <c r="Q252" t="s">
        <v>917</v>
      </c>
      <c r="R252" t="s">
        <v>37</v>
      </c>
      <c r="S252">
        <v>832</v>
      </c>
      <c r="T252" s="1">
        <v>1300662746</v>
      </c>
      <c r="W252" t="s">
        <v>38</v>
      </c>
      <c r="AA252" s="2">
        <v>44708.662557870368</v>
      </c>
    </row>
    <row r="253" spans="1:27" x14ac:dyDescent="0.25">
      <c r="A253">
        <v>247</v>
      </c>
      <c r="B253">
        <v>1351235</v>
      </c>
      <c r="C253" t="s">
        <v>696</v>
      </c>
      <c r="D253" t="s">
        <v>697</v>
      </c>
      <c r="E253" t="s">
        <v>704</v>
      </c>
      <c r="G253" t="s">
        <v>927</v>
      </c>
      <c r="H253" t="s">
        <v>927</v>
      </c>
      <c r="J253" t="s">
        <v>913</v>
      </c>
      <c r="K253" t="s">
        <v>928</v>
      </c>
      <c r="L253">
        <v>600000995</v>
      </c>
      <c r="M253" t="s">
        <v>33</v>
      </c>
      <c r="N253" t="s">
        <v>928</v>
      </c>
      <c r="O253" t="s">
        <v>929</v>
      </c>
      <c r="P253" t="s">
        <v>930</v>
      </c>
      <c r="Q253" t="s">
        <v>917</v>
      </c>
      <c r="R253" t="s">
        <v>37</v>
      </c>
      <c r="S253">
        <v>832</v>
      </c>
      <c r="T253" s="1">
        <v>1300662746</v>
      </c>
      <c r="W253" t="s">
        <v>38</v>
      </c>
      <c r="AA253" s="2">
        <v>44708.662557870368</v>
      </c>
    </row>
    <row r="254" spans="1:27" x14ac:dyDescent="0.25">
      <c r="A254">
        <v>248</v>
      </c>
      <c r="B254">
        <v>1351236</v>
      </c>
      <c r="C254" t="s">
        <v>696</v>
      </c>
      <c r="D254" t="s">
        <v>697</v>
      </c>
      <c r="E254" t="s">
        <v>29</v>
      </c>
      <c r="I254" t="s">
        <v>73</v>
      </c>
      <c r="J254" t="s">
        <v>82</v>
      </c>
      <c r="K254" t="s">
        <v>931</v>
      </c>
      <c r="L254">
        <v>139425115</v>
      </c>
      <c r="M254" t="s">
        <v>33</v>
      </c>
      <c r="N254" t="s">
        <v>931</v>
      </c>
      <c r="O254" t="s">
        <v>932</v>
      </c>
      <c r="P254" t="s">
        <v>933</v>
      </c>
      <c r="Q254" t="s">
        <v>823</v>
      </c>
      <c r="R254" t="s">
        <v>37</v>
      </c>
      <c r="S254">
        <v>830</v>
      </c>
      <c r="T254" s="1">
        <v>889433000</v>
      </c>
      <c r="W254" t="s">
        <v>38</v>
      </c>
      <c r="X254">
        <v>3</v>
      </c>
      <c r="Y254">
        <v>1</v>
      </c>
      <c r="Z254">
        <v>1</v>
      </c>
      <c r="AA254" s="2">
        <v>44708.662557870368</v>
      </c>
    </row>
    <row r="255" spans="1:27" x14ac:dyDescent="0.25">
      <c r="A255">
        <v>249</v>
      </c>
      <c r="B255">
        <v>1351237</v>
      </c>
      <c r="C255" t="s">
        <v>696</v>
      </c>
      <c r="D255" t="s">
        <v>697</v>
      </c>
      <c r="E255" t="s">
        <v>39</v>
      </c>
      <c r="I255" t="s">
        <v>73</v>
      </c>
      <c r="J255" t="s">
        <v>412</v>
      </c>
      <c r="K255" t="s">
        <v>290</v>
      </c>
      <c r="L255">
        <v>139424179</v>
      </c>
      <c r="M255" t="s">
        <v>33</v>
      </c>
      <c r="N255" t="s">
        <v>290</v>
      </c>
      <c r="O255" t="s">
        <v>934</v>
      </c>
      <c r="P255" t="s">
        <v>935</v>
      </c>
      <c r="Q255" t="s">
        <v>737</v>
      </c>
      <c r="R255" t="s">
        <v>37</v>
      </c>
      <c r="S255">
        <v>810</v>
      </c>
      <c r="T255" s="1">
        <v>889422283</v>
      </c>
      <c r="W255" t="s">
        <v>274</v>
      </c>
      <c r="X255">
        <v>2</v>
      </c>
      <c r="Y255">
        <v>1</v>
      </c>
      <c r="Z255">
        <v>1</v>
      </c>
      <c r="AA255" s="2">
        <v>44708.662557870368</v>
      </c>
    </row>
    <row r="256" spans="1:27" x14ac:dyDescent="0.25">
      <c r="A256">
        <v>250</v>
      </c>
      <c r="B256">
        <v>1351238</v>
      </c>
      <c r="C256" t="s">
        <v>696</v>
      </c>
      <c r="D256" t="s">
        <v>697</v>
      </c>
      <c r="E256" t="s">
        <v>29</v>
      </c>
      <c r="F256" t="s">
        <v>936</v>
      </c>
      <c r="G256" t="s">
        <v>937</v>
      </c>
      <c r="H256" t="s">
        <v>937</v>
      </c>
      <c r="I256" t="s">
        <v>73</v>
      </c>
      <c r="J256" t="s">
        <v>123</v>
      </c>
      <c r="K256" t="s">
        <v>938</v>
      </c>
      <c r="L256">
        <v>139423359</v>
      </c>
      <c r="M256" t="s">
        <v>33</v>
      </c>
      <c r="N256" t="s">
        <v>938</v>
      </c>
      <c r="O256" t="s">
        <v>939</v>
      </c>
      <c r="P256" t="s">
        <v>940</v>
      </c>
      <c r="Q256" t="s">
        <v>941</v>
      </c>
      <c r="R256" t="s">
        <v>37</v>
      </c>
      <c r="S256">
        <v>832</v>
      </c>
      <c r="T256" s="1">
        <v>889328858</v>
      </c>
      <c r="W256" t="s">
        <v>38</v>
      </c>
      <c r="X256">
        <v>5</v>
      </c>
      <c r="Y256">
        <v>3</v>
      </c>
      <c r="Z256">
        <v>3</v>
      </c>
      <c r="AA256" s="2">
        <v>44708.662557870368</v>
      </c>
    </row>
    <row r="257" spans="1:27" x14ac:dyDescent="0.25">
      <c r="A257">
        <v>251</v>
      </c>
      <c r="B257">
        <v>1351239</v>
      </c>
      <c r="C257" t="s">
        <v>696</v>
      </c>
      <c r="D257" t="s">
        <v>697</v>
      </c>
      <c r="E257" t="s">
        <v>46</v>
      </c>
      <c r="I257" t="s">
        <v>73</v>
      </c>
      <c r="J257" t="s">
        <v>82</v>
      </c>
      <c r="K257" t="s">
        <v>218</v>
      </c>
      <c r="L257">
        <v>139421739</v>
      </c>
      <c r="M257" t="s">
        <v>33</v>
      </c>
      <c r="N257" t="s">
        <v>218</v>
      </c>
      <c r="O257" t="s">
        <v>942</v>
      </c>
      <c r="P257" t="s">
        <v>943</v>
      </c>
      <c r="Q257" t="s">
        <v>844</v>
      </c>
      <c r="R257" t="s">
        <v>37</v>
      </c>
      <c r="S257">
        <v>820</v>
      </c>
      <c r="T257" s="1">
        <v>889433000</v>
      </c>
      <c r="W257" t="s">
        <v>38</v>
      </c>
      <c r="X257">
        <v>2</v>
      </c>
      <c r="Y257">
        <v>2</v>
      </c>
      <c r="Z257">
        <v>1</v>
      </c>
      <c r="AA257" s="2">
        <v>44708.662557870368</v>
      </c>
    </row>
    <row r="258" spans="1:27" x14ac:dyDescent="0.25">
      <c r="A258">
        <v>252</v>
      </c>
      <c r="B258">
        <v>1351240</v>
      </c>
      <c r="C258" t="s">
        <v>696</v>
      </c>
      <c r="D258" t="s">
        <v>697</v>
      </c>
      <c r="E258" t="s">
        <v>39</v>
      </c>
      <c r="I258" t="s">
        <v>73</v>
      </c>
      <c r="J258" t="s">
        <v>408</v>
      </c>
      <c r="K258" t="s">
        <v>931</v>
      </c>
      <c r="L258">
        <v>139420119</v>
      </c>
      <c r="M258" t="s">
        <v>33</v>
      </c>
      <c r="N258" t="s">
        <v>931</v>
      </c>
      <c r="O258" t="s">
        <v>944</v>
      </c>
      <c r="P258" t="s">
        <v>945</v>
      </c>
      <c r="Q258" t="s">
        <v>909</v>
      </c>
      <c r="R258" t="s">
        <v>37</v>
      </c>
      <c r="S258">
        <v>820</v>
      </c>
      <c r="T258" s="1">
        <v>1300114970</v>
      </c>
      <c r="W258" t="s">
        <v>274</v>
      </c>
      <c r="X258">
        <v>2</v>
      </c>
      <c r="Y258">
        <v>2</v>
      </c>
      <c r="Z258">
        <v>2</v>
      </c>
      <c r="AA258" s="2">
        <v>44708.662557870368</v>
      </c>
    </row>
    <row r="259" spans="1:27" x14ac:dyDescent="0.25">
      <c r="A259">
        <v>253</v>
      </c>
      <c r="B259">
        <v>1351241</v>
      </c>
      <c r="C259" t="s">
        <v>696</v>
      </c>
      <c r="D259" t="s">
        <v>697</v>
      </c>
      <c r="E259" t="s">
        <v>46</v>
      </c>
      <c r="G259" t="s">
        <v>72</v>
      </c>
      <c r="H259" t="s">
        <v>72</v>
      </c>
      <c r="I259" t="s">
        <v>946</v>
      </c>
      <c r="J259" t="s">
        <v>74</v>
      </c>
      <c r="K259" t="s">
        <v>75</v>
      </c>
      <c r="L259">
        <v>139419411</v>
      </c>
      <c r="M259" t="s">
        <v>33</v>
      </c>
      <c r="N259" t="s">
        <v>75</v>
      </c>
      <c r="O259" t="s">
        <v>76</v>
      </c>
      <c r="P259" t="s">
        <v>77</v>
      </c>
      <c r="Q259" t="s">
        <v>36</v>
      </c>
      <c r="R259" t="s">
        <v>37</v>
      </c>
      <c r="S259">
        <v>800</v>
      </c>
      <c r="T259" s="1">
        <v>889815000</v>
      </c>
      <c r="W259" t="s">
        <v>38</v>
      </c>
      <c r="X259">
        <v>2</v>
      </c>
      <c r="Y259">
        <v>1</v>
      </c>
      <c r="Z259">
        <v>1</v>
      </c>
      <c r="AA259" s="2">
        <v>44708.662557870368</v>
      </c>
    </row>
    <row r="260" spans="1:27" x14ac:dyDescent="0.25">
      <c r="A260">
        <v>254</v>
      </c>
      <c r="B260">
        <v>1351242</v>
      </c>
      <c r="C260" t="s">
        <v>696</v>
      </c>
      <c r="D260" t="s">
        <v>697</v>
      </c>
      <c r="E260" t="s">
        <v>29</v>
      </c>
      <c r="G260" t="s">
        <v>947</v>
      </c>
      <c r="H260" t="s">
        <v>947</v>
      </c>
      <c r="I260" t="s">
        <v>946</v>
      </c>
      <c r="J260" t="s">
        <v>217</v>
      </c>
      <c r="K260" t="s">
        <v>948</v>
      </c>
      <c r="L260">
        <v>139418419</v>
      </c>
      <c r="M260" t="s">
        <v>33</v>
      </c>
      <c r="N260" t="s">
        <v>948</v>
      </c>
      <c r="O260" t="s">
        <v>949</v>
      </c>
      <c r="P260" t="s">
        <v>950</v>
      </c>
      <c r="Q260" t="s">
        <v>737</v>
      </c>
      <c r="R260" t="s">
        <v>37</v>
      </c>
      <c r="S260">
        <v>810</v>
      </c>
      <c r="T260" s="1">
        <v>889433500</v>
      </c>
      <c r="W260" t="s">
        <v>38</v>
      </c>
      <c r="X260">
        <v>3</v>
      </c>
      <c r="Y260">
        <v>1</v>
      </c>
      <c r="Z260">
        <v>2</v>
      </c>
      <c r="AA260" s="2">
        <v>44708.662557870368</v>
      </c>
    </row>
    <row r="261" spans="1:27" x14ac:dyDescent="0.25">
      <c r="A261">
        <v>255</v>
      </c>
      <c r="B261">
        <v>1351243</v>
      </c>
      <c r="C261" t="s">
        <v>696</v>
      </c>
      <c r="D261" t="s">
        <v>697</v>
      </c>
      <c r="E261" t="s">
        <v>29</v>
      </c>
      <c r="G261" t="s">
        <v>951</v>
      </c>
      <c r="H261" t="s">
        <v>951</v>
      </c>
      <c r="I261" t="s">
        <v>946</v>
      </c>
      <c r="J261" t="s">
        <v>157</v>
      </c>
      <c r="K261" t="s">
        <v>448</v>
      </c>
      <c r="L261">
        <v>139417975</v>
      </c>
      <c r="M261" t="s">
        <v>33</v>
      </c>
      <c r="N261" t="s">
        <v>448</v>
      </c>
      <c r="O261" t="s">
        <v>952</v>
      </c>
      <c r="P261" t="s">
        <v>953</v>
      </c>
      <c r="Q261" t="s">
        <v>954</v>
      </c>
      <c r="R261" t="s">
        <v>37</v>
      </c>
      <c r="S261">
        <v>812</v>
      </c>
      <c r="T261" s="1">
        <v>450473710</v>
      </c>
      <c r="W261" t="s">
        <v>38</v>
      </c>
      <c r="X261">
        <v>3</v>
      </c>
      <c r="Y261">
        <v>1</v>
      </c>
      <c r="Z261">
        <v>2</v>
      </c>
      <c r="AA261" s="2">
        <v>44708.662557870368</v>
      </c>
    </row>
    <row r="262" spans="1:27" x14ac:dyDescent="0.25">
      <c r="A262">
        <v>256</v>
      </c>
      <c r="B262">
        <v>1351244</v>
      </c>
      <c r="C262" t="s">
        <v>696</v>
      </c>
      <c r="D262" t="s">
        <v>697</v>
      </c>
      <c r="E262" t="s">
        <v>39</v>
      </c>
      <c r="I262" t="s">
        <v>946</v>
      </c>
      <c r="J262" t="s">
        <v>278</v>
      </c>
      <c r="K262" t="s">
        <v>178</v>
      </c>
      <c r="L262">
        <v>139417559</v>
      </c>
      <c r="M262" t="s">
        <v>33</v>
      </c>
      <c r="N262" t="s">
        <v>178</v>
      </c>
      <c r="O262" t="s">
        <v>955</v>
      </c>
      <c r="P262" t="s">
        <v>956</v>
      </c>
      <c r="Q262" t="s">
        <v>844</v>
      </c>
      <c r="R262" t="s">
        <v>37</v>
      </c>
      <c r="S262">
        <v>820</v>
      </c>
      <c r="T262" s="1">
        <v>889811088</v>
      </c>
      <c r="W262" t="s">
        <v>38</v>
      </c>
      <c r="X262">
        <v>1</v>
      </c>
      <c r="Y262">
        <v>1</v>
      </c>
      <c r="Z262">
        <v>2</v>
      </c>
      <c r="AA262" s="2">
        <v>44708.662557870368</v>
      </c>
    </row>
    <row r="263" spans="1:27" x14ac:dyDescent="0.25">
      <c r="A263">
        <v>257</v>
      </c>
      <c r="B263">
        <v>1351245</v>
      </c>
      <c r="C263" t="s">
        <v>696</v>
      </c>
      <c r="D263" t="s">
        <v>697</v>
      </c>
      <c r="E263" t="s">
        <v>46</v>
      </c>
      <c r="I263" t="s">
        <v>946</v>
      </c>
      <c r="J263" t="s">
        <v>228</v>
      </c>
      <c r="K263" t="s">
        <v>957</v>
      </c>
      <c r="L263">
        <v>139415863</v>
      </c>
      <c r="M263" t="s">
        <v>33</v>
      </c>
      <c r="N263" t="s">
        <v>957</v>
      </c>
      <c r="O263" t="s">
        <v>958</v>
      </c>
      <c r="P263" t="s">
        <v>959</v>
      </c>
      <c r="Q263" t="s">
        <v>941</v>
      </c>
      <c r="R263" t="s">
        <v>37</v>
      </c>
      <c r="S263">
        <v>832</v>
      </c>
      <c r="T263" s="1">
        <v>889419959</v>
      </c>
      <c r="W263" t="s">
        <v>38</v>
      </c>
      <c r="X263">
        <v>2</v>
      </c>
      <c r="Y263">
        <v>2</v>
      </c>
      <c r="Z263">
        <v>2</v>
      </c>
      <c r="AA263" s="2">
        <v>44708.662557870368</v>
      </c>
    </row>
    <row r="264" spans="1:27" x14ac:dyDescent="0.25">
      <c r="A264">
        <v>258</v>
      </c>
      <c r="B264">
        <v>1351246</v>
      </c>
      <c r="C264" t="s">
        <v>696</v>
      </c>
      <c r="D264" t="s">
        <v>697</v>
      </c>
      <c r="E264" t="s">
        <v>29</v>
      </c>
      <c r="I264" t="s">
        <v>946</v>
      </c>
      <c r="J264" t="s">
        <v>82</v>
      </c>
      <c r="K264" t="s">
        <v>89</v>
      </c>
      <c r="L264">
        <v>139414379</v>
      </c>
      <c r="M264" t="s">
        <v>33</v>
      </c>
      <c r="N264" t="s">
        <v>89</v>
      </c>
      <c r="O264" t="s">
        <v>960</v>
      </c>
      <c r="P264" t="s">
        <v>961</v>
      </c>
      <c r="Q264" t="s">
        <v>844</v>
      </c>
      <c r="R264" t="s">
        <v>37</v>
      </c>
      <c r="S264">
        <v>820</v>
      </c>
      <c r="T264" s="1">
        <v>889433000</v>
      </c>
      <c r="W264" t="s">
        <v>38</v>
      </c>
      <c r="X264">
        <v>5</v>
      </c>
      <c r="Y264">
        <v>3</v>
      </c>
      <c r="Z264">
        <v>4</v>
      </c>
      <c r="AA264" s="2">
        <v>44708.662557870368</v>
      </c>
    </row>
    <row r="265" spans="1:27" x14ac:dyDescent="0.25">
      <c r="A265">
        <v>259</v>
      </c>
      <c r="B265">
        <v>1351247</v>
      </c>
      <c r="C265" t="s">
        <v>696</v>
      </c>
      <c r="D265" t="s">
        <v>697</v>
      </c>
      <c r="E265" t="s">
        <v>46</v>
      </c>
      <c r="G265" t="s">
        <v>962</v>
      </c>
      <c r="H265" t="s">
        <v>962</v>
      </c>
      <c r="I265" t="s">
        <v>946</v>
      </c>
      <c r="J265" t="s">
        <v>53</v>
      </c>
      <c r="K265" t="s">
        <v>186</v>
      </c>
      <c r="L265">
        <v>139413087</v>
      </c>
      <c r="M265" t="s">
        <v>33</v>
      </c>
      <c r="N265" t="s">
        <v>186</v>
      </c>
      <c r="O265" t="s">
        <v>963</v>
      </c>
      <c r="P265" t="s">
        <v>964</v>
      </c>
      <c r="Q265" t="s">
        <v>707</v>
      </c>
      <c r="R265" t="s">
        <v>37</v>
      </c>
      <c r="S265">
        <v>820</v>
      </c>
      <c r="T265" s="1">
        <v>889822403</v>
      </c>
      <c r="W265" t="s">
        <v>38</v>
      </c>
      <c r="X265">
        <v>2</v>
      </c>
      <c r="Y265">
        <v>1</v>
      </c>
      <c r="Z265">
        <v>2</v>
      </c>
      <c r="AA265" s="2">
        <v>44708.662557870368</v>
      </c>
    </row>
    <row r="266" spans="1:27" x14ac:dyDescent="0.25">
      <c r="A266">
        <v>260</v>
      </c>
      <c r="B266">
        <v>1351248</v>
      </c>
      <c r="C266" t="s">
        <v>696</v>
      </c>
      <c r="D266" t="s">
        <v>697</v>
      </c>
      <c r="E266" t="s">
        <v>29</v>
      </c>
      <c r="F266" t="s">
        <v>965</v>
      </c>
      <c r="G266" t="s">
        <v>755</v>
      </c>
      <c r="H266" t="s">
        <v>755</v>
      </c>
      <c r="I266" t="s">
        <v>946</v>
      </c>
      <c r="J266" t="s">
        <v>297</v>
      </c>
      <c r="K266" t="s">
        <v>210</v>
      </c>
      <c r="L266">
        <v>139412583</v>
      </c>
      <c r="M266" t="s">
        <v>33</v>
      </c>
      <c r="N266" t="s">
        <v>210</v>
      </c>
      <c r="O266" t="s">
        <v>966</v>
      </c>
      <c r="P266" t="s">
        <v>967</v>
      </c>
      <c r="Q266" t="s">
        <v>968</v>
      </c>
      <c r="R266" t="s">
        <v>37</v>
      </c>
      <c r="S266">
        <v>834</v>
      </c>
      <c r="T266">
        <v>429826650</v>
      </c>
      <c r="W266" t="s">
        <v>38</v>
      </c>
      <c r="X266">
        <v>4</v>
      </c>
      <c r="Y266">
        <v>2</v>
      </c>
      <c r="Z266">
        <v>4</v>
      </c>
      <c r="AA266" s="2">
        <v>44708.662557870368</v>
      </c>
    </row>
    <row r="267" spans="1:27" x14ac:dyDescent="0.25">
      <c r="A267">
        <v>261</v>
      </c>
      <c r="B267">
        <v>1351249</v>
      </c>
      <c r="C267" t="s">
        <v>696</v>
      </c>
      <c r="D267" t="s">
        <v>697</v>
      </c>
      <c r="E267" t="s">
        <v>29</v>
      </c>
      <c r="G267" t="s">
        <v>969</v>
      </c>
      <c r="H267" t="s">
        <v>969</v>
      </c>
      <c r="I267" t="s">
        <v>946</v>
      </c>
      <c r="J267" t="s">
        <v>131</v>
      </c>
      <c r="K267" t="s">
        <v>970</v>
      </c>
      <c r="L267">
        <v>139412287</v>
      </c>
      <c r="M267" t="s">
        <v>33</v>
      </c>
      <c r="N267" t="s">
        <v>970</v>
      </c>
      <c r="O267" t="s">
        <v>971</v>
      </c>
      <c r="P267" t="s">
        <v>972</v>
      </c>
      <c r="Q267" t="s">
        <v>973</v>
      </c>
      <c r="R267" t="s">
        <v>37</v>
      </c>
      <c r="S267">
        <v>830</v>
      </c>
      <c r="T267" s="1">
        <v>419592414</v>
      </c>
      <c r="W267" t="s">
        <v>135</v>
      </c>
      <c r="X267">
        <v>4</v>
      </c>
      <c r="Y267">
        <v>2</v>
      </c>
      <c r="Z267">
        <v>2</v>
      </c>
      <c r="AA267" s="2">
        <v>44708.662557870368</v>
      </c>
    </row>
    <row r="268" spans="1:27" x14ac:dyDescent="0.25">
      <c r="A268">
        <v>262</v>
      </c>
      <c r="B268">
        <v>1351250</v>
      </c>
      <c r="C268" t="s">
        <v>696</v>
      </c>
      <c r="D268" t="s">
        <v>697</v>
      </c>
      <c r="E268" t="s">
        <v>29</v>
      </c>
      <c r="G268" t="s">
        <v>974</v>
      </c>
      <c r="H268" t="s">
        <v>974</v>
      </c>
      <c r="I268" t="s">
        <v>946</v>
      </c>
      <c r="J268" t="s">
        <v>123</v>
      </c>
      <c r="K268" t="s">
        <v>768</v>
      </c>
      <c r="L268">
        <v>139412239</v>
      </c>
      <c r="M268" t="s">
        <v>33</v>
      </c>
      <c r="N268" t="s">
        <v>768</v>
      </c>
      <c r="O268" t="s">
        <v>975</v>
      </c>
      <c r="P268" t="s">
        <v>976</v>
      </c>
      <c r="Q268" t="s">
        <v>941</v>
      </c>
      <c r="R268" t="s">
        <v>37</v>
      </c>
      <c r="S268">
        <v>832</v>
      </c>
      <c r="T268" s="1">
        <v>889328858</v>
      </c>
      <c r="W268" t="s">
        <v>38</v>
      </c>
      <c r="X268">
        <v>3</v>
      </c>
      <c r="Y268">
        <v>2</v>
      </c>
      <c r="Z268">
        <v>2</v>
      </c>
      <c r="AA268" s="2">
        <v>44708.662557870368</v>
      </c>
    </row>
    <row r="269" spans="1:27" x14ac:dyDescent="0.25">
      <c r="A269">
        <v>263</v>
      </c>
      <c r="B269">
        <v>1351251</v>
      </c>
      <c r="C269" t="s">
        <v>696</v>
      </c>
      <c r="D269" t="s">
        <v>697</v>
      </c>
      <c r="E269" t="s">
        <v>46</v>
      </c>
      <c r="F269" t="s">
        <v>977</v>
      </c>
      <c r="G269" t="s">
        <v>978</v>
      </c>
      <c r="H269" t="s">
        <v>977</v>
      </c>
      <c r="I269" t="s">
        <v>946</v>
      </c>
      <c r="J269" t="s">
        <v>311</v>
      </c>
      <c r="K269" t="s">
        <v>979</v>
      </c>
      <c r="L269">
        <v>139411639</v>
      </c>
      <c r="M269" t="s">
        <v>33</v>
      </c>
      <c r="N269" t="s">
        <v>979</v>
      </c>
      <c r="O269" t="s">
        <v>980</v>
      </c>
      <c r="P269" t="s">
        <v>981</v>
      </c>
      <c r="Q269" t="s">
        <v>773</v>
      </c>
      <c r="R269" t="s">
        <v>37</v>
      </c>
      <c r="S269">
        <v>820</v>
      </c>
      <c r="T269" s="1">
        <v>1300299377</v>
      </c>
      <c r="W269" t="s">
        <v>135</v>
      </c>
      <c r="X269">
        <v>2</v>
      </c>
      <c r="Y269">
        <v>1</v>
      </c>
      <c r="Z269">
        <v>1</v>
      </c>
      <c r="AA269" s="2">
        <v>44708.662557870368</v>
      </c>
    </row>
    <row r="270" spans="1:27" x14ac:dyDescent="0.25">
      <c r="A270">
        <v>264</v>
      </c>
      <c r="B270">
        <v>1351252</v>
      </c>
      <c r="C270" t="s">
        <v>696</v>
      </c>
      <c r="D270" t="s">
        <v>697</v>
      </c>
      <c r="E270" t="s">
        <v>46</v>
      </c>
      <c r="I270" t="s">
        <v>78</v>
      </c>
      <c r="J270" t="s">
        <v>79</v>
      </c>
      <c r="K270" t="s">
        <v>59</v>
      </c>
      <c r="L270">
        <v>139407883</v>
      </c>
      <c r="M270" t="s">
        <v>33</v>
      </c>
      <c r="N270" t="s">
        <v>59</v>
      </c>
      <c r="O270" t="s">
        <v>80</v>
      </c>
      <c r="P270" t="s">
        <v>81</v>
      </c>
      <c r="Q270" t="s">
        <v>36</v>
      </c>
      <c r="R270" t="s">
        <v>37</v>
      </c>
      <c r="S270">
        <v>800</v>
      </c>
      <c r="T270" s="1">
        <v>889433000</v>
      </c>
      <c r="W270" t="s">
        <v>38</v>
      </c>
      <c r="X270">
        <v>2</v>
      </c>
      <c r="Y270">
        <v>2</v>
      </c>
      <c r="Z270">
        <v>1</v>
      </c>
      <c r="AA270" s="2">
        <v>44708.662557870368</v>
      </c>
    </row>
    <row r="271" spans="1:27" x14ac:dyDescent="0.25">
      <c r="A271">
        <v>265</v>
      </c>
      <c r="B271">
        <v>1351253</v>
      </c>
      <c r="C271" t="s">
        <v>696</v>
      </c>
      <c r="D271" t="s">
        <v>697</v>
      </c>
      <c r="E271" t="s">
        <v>29</v>
      </c>
      <c r="G271" t="s">
        <v>862</v>
      </c>
      <c r="H271" t="s">
        <v>862</v>
      </c>
      <c r="I271" t="s">
        <v>78</v>
      </c>
      <c r="J271" t="s">
        <v>293</v>
      </c>
      <c r="K271" t="s">
        <v>982</v>
      </c>
      <c r="L271">
        <v>139407867</v>
      </c>
      <c r="M271" t="s">
        <v>33</v>
      </c>
      <c r="N271" t="s">
        <v>982</v>
      </c>
      <c r="O271" t="s">
        <v>983</v>
      </c>
      <c r="P271" t="s">
        <v>984</v>
      </c>
      <c r="Q271" t="s">
        <v>743</v>
      </c>
      <c r="R271" t="s">
        <v>37</v>
      </c>
      <c r="S271">
        <v>830</v>
      </c>
      <c r="T271" s="1">
        <v>1300850855</v>
      </c>
      <c r="W271" t="s">
        <v>274</v>
      </c>
      <c r="X271">
        <v>3</v>
      </c>
      <c r="Y271">
        <v>1</v>
      </c>
      <c r="Z271">
        <v>3</v>
      </c>
      <c r="AA271" s="2">
        <v>44708.662557870368</v>
      </c>
    </row>
    <row r="272" spans="1:27" x14ac:dyDescent="0.25">
      <c r="A272">
        <v>266</v>
      </c>
      <c r="B272">
        <v>1351254</v>
      </c>
      <c r="C272" t="s">
        <v>696</v>
      </c>
      <c r="D272" t="s">
        <v>697</v>
      </c>
      <c r="E272" t="s">
        <v>985</v>
      </c>
      <c r="I272" t="s">
        <v>78</v>
      </c>
      <c r="J272" t="s">
        <v>79</v>
      </c>
      <c r="K272" t="s">
        <v>986</v>
      </c>
      <c r="L272">
        <v>139407859</v>
      </c>
      <c r="M272" t="s">
        <v>33</v>
      </c>
      <c r="N272" t="s">
        <v>986</v>
      </c>
      <c r="O272" t="s">
        <v>987</v>
      </c>
      <c r="P272" t="s">
        <v>988</v>
      </c>
      <c r="Q272" t="s">
        <v>968</v>
      </c>
      <c r="R272" t="s">
        <v>37</v>
      </c>
      <c r="S272">
        <v>834</v>
      </c>
      <c r="T272" s="1">
        <v>889433000</v>
      </c>
      <c r="W272" t="s">
        <v>38</v>
      </c>
      <c r="X272">
        <v>2</v>
      </c>
      <c r="Y272">
        <v>2</v>
      </c>
      <c r="Z272">
        <v>10</v>
      </c>
      <c r="AA272" s="2">
        <v>44708.662557870368</v>
      </c>
    </row>
    <row r="273" spans="1:27" x14ac:dyDescent="0.25">
      <c r="A273">
        <v>267</v>
      </c>
      <c r="B273">
        <v>1351255</v>
      </c>
      <c r="C273" t="s">
        <v>696</v>
      </c>
      <c r="D273" t="s">
        <v>697</v>
      </c>
      <c r="E273" t="s">
        <v>46</v>
      </c>
      <c r="G273" t="s">
        <v>989</v>
      </c>
      <c r="H273" t="s">
        <v>989</v>
      </c>
      <c r="I273" t="s">
        <v>78</v>
      </c>
      <c r="J273" t="s">
        <v>185</v>
      </c>
      <c r="K273" t="s">
        <v>990</v>
      </c>
      <c r="L273">
        <v>139406391</v>
      </c>
      <c r="M273" t="s">
        <v>33</v>
      </c>
      <c r="N273" t="s">
        <v>990</v>
      </c>
      <c r="O273" t="s">
        <v>991</v>
      </c>
      <c r="P273" t="s">
        <v>992</v>
      </c>
      <c r="Q273" t="s">
        <v>909</v>
      </c>
      <c r="R273" t="s">
        <v>37</v>
      </c>
      <c r="S273">
        <v>820</v>
      </c>
      <c r="T273" s="1">
        <v>889240900</v>
      </c>
      <c r="W273" t="s">
        <v>38</v>
      </c>
      <c r="X273">
        <v>2</v>
      </c>
      <c r="Y273">
        <v>2</v>
      </c>
      <c r="Z273">
        <v>2</v>
      </c>
      <c r="AA273" s="2">
        <v>44708.662557870368</v>
      </c>
    </row>
    <row r="274" spans="1:27" x14ac:dyDescent="0.25">
      <c r="A274">
        <v>268</v>
      </c>
      <c r="B274">
        <v>1351256</v>
      </c>
      <c r="C274" t="s">
        <v>696</v>
      </c>
      <c r="D274" t="s">
        <v>697</v>
      </c>
      <c r="E274" t="s">
        <v>46</v>
      </c>
      <c r="F274" t="s">
        <v>993</v>
      </c>
      <c r="G274" t="s">
        <v>993</v>
      </c>
      <c r="H274" t="s">
        <v>993</v>
      </c>
      <c r="J274" t="s">
        <v>82</v>
      </c>
      <c r="K274" t="s">
        <v>266</v>
      </c>
      <c r="L274">
        <v>139403051</v>
      </c>
      <c r="M274" t="s">
        <v>33</v>
      </c>
      <c r="N274" t="s">
        <v>266</v>
      </c>
      <c r="O274" t="s">
        <v>994</v>
      </c>
      <c r="P274" t="s">
        <v>995</v>
      </c>
      <c r="Q274" t="s">
        <v>737</v>
      </c>
      <c r="R274" t="s">
        <v>37</v>
      </c>
      <c r="S274">
        <v>810</v>
      </c>
      <c r="T274" s="1">
        <v>889433000</v>
      </c>
      <c r="W274" t="s">
        <v>38</v>
      </c>
      <c r="X274">
        <v>2</v>
      </c>
      <c r="Y274">
        <v>1</v>
      </c>
      <c r="Z274">
        <v>1</v>
      </c>
      <c r="AA274" s="2">
        <v>44708.662557870368</v>
      </c>
    </row>
    <row r="275" spans="1:27" x14ac:dyDescent="0.25">
      <c r="A275">
        <v>269</v>
      </c>
      <c r="B275">
        <v>1351257</v>
      </c>
      <c r="C275" t="s">
        <v>696</v>
      </c>
      <c r="D275" t="s">
        <v>697</v>
      </c>
      <c r="E275" t="s">
        <v>29</v>
      </c>
      <c r="G275" t="s">
        <v>996</v>
      </c>
      <c r="H275" t="s">
        <v>996</v>
      </c>
      <c r="J275" t="s">
        <v>185</v>
      </c>
      <c r="K275" t="s">
        <v>639</v>
      </c>
      <c r="L275">
        <v>139402963</v>
      </c>
      <c r="M275" t="s">
        <v>33</v>
      </c>
      <c r="N275" t="s">
        <v>639</v>
      </c>
      <c r="O275" t="s">
        <v>997</v>
      </c>
      <c r="P275" t="s">
        <v>998</v>
      </c>
      <c r="Q275" t="s">
        <v>791</v>
      </c>
      <c r="R275" t="s">
        <v>37</v>
      </c>
      <c r="S275">
        <v>832</v>
      </c>
      <c r="T275" s="1">
        <v>889240900</v>
      </c>
      <c r="W275" t="s">
        <v>38</v>
      </c>
      <c r="X275">
        <v>3</v>
      </c>
      <c r="Y275">
        <v>2</v>
      </c>
      <c r="Z275">
        <v>2</v>
      </c>
      <c r="AA275" s="2">
        <v>44708.662557870368</v>
      </c>
    </row>
    <row r="276" spans="1:27" x14ac:dyDescent="0.25">
      <c r="A276">
        <v>270</v>
      </c>
      <c r="B276">
        <v>1351258</v>
      </c>
      <c r="C276" t="s">
        <v>696</v>
      </c>
      <c r="D276" t="s">
        <v>697</v>
      </c>
      <c r="E276" t="s">
        <v>46</v>
      </c>
      <c r="G276" t="s">
        <v>999</v>
      </c>
      <c r="H276" t="s">
        <v>999</v>
      </c>
      <c r="J276" t="s">
        <v>145</v>
      </c>
      <c r="K276" t="s">
        <v>1000</v>
      </c>
      <c r="L276">
        <v>139400443</v>
      </c>
      <c r="M276" t="s">
        <v>33</v>
      </c>
      <c r="N276" t="s">
        <v>1000</v>
      </c>
      <c r="O276" t="s">
        <v>1001</v>
      </c>
      <c r="P276" t="s">
        <v>1002</v>
      </c>
      <c r="Q276" t="s">
        <v>707</v>
      </c>
      <c r="R276" t="s">
        <v>37</v>
      </c>
      <c r="S276">
        <v>820</v>
      </c>
      <c r="T276" s="1">
        <v>889306600</v>
      </c>
      <c r="W276" t="s">
        <v>38</v>
      </c>
      <c r="X276">
        <v>2</v>
      </c>
      <c r="Y276">
        <v>2</v>
      </c>
      <c r="Z276">
        <v>2</v>
      </c>
      <c r="AA276" s="2">
        <v>44708.662557870368</v>
      </c>
    </row>
    <row r="277" spans="1:27" x14ac:dyDescent="0.25">
      <c r="A277">
        <v>271</v>
      </c>
      <c r="B277">
        <v>1351259</v>
      </c>
      <c r="C277" t="s">
        <v>696</v>
      </c>
      <c r="D277" t="s">
        <v>697</v>
      </c>
      <c r="E277" t="s">
        <v>46</v>
      </c>
      <c r="J277" t="s">
        <v>82</v>
      </c>
      <c r="K277" t="s">
        <v>423</v>
      </c>
      <c r="L277">
        <v>139400367</v>
      </c>
      <c r="M277" t="s">
        <v>33</v>
      </c>
      <c r="N277" t="s">
        <v>423</v>
      </c>
      <c r="O277" t="s">
        <v>1003</v>
      </c>
      <c r="P277" t="s">
        <v>1004</v>
      </c>
      <c r="Q277" t="s">
        <v>1005</v>
      </c>
      <c r="R277" t="s">
        <v>37</v>
      </c>
      <c r="S277">
        <v>810</v>
      </c>
      <c r="T277" s="1">
        <v>889433000</v>
      </c>
      <c r="W277" t="s">
        <v>38</v>
      </c>
      <c r="X277">
        <v>2</v>
      </c>
      <c r="Y277">
        <v>1</v>
      </c>
      <c r="Z277">
        <v>0</v>
      </c>
      <c r="AA277" s="2">
        <v>44708.662557870368</v>
      </c>
    </row>
    <row r="278" spans="1:27" x14ac:dyDescent="0.25">
      <c r="A278">
        <v>272</v>
      </c>
      <c r="B278">
        <v>1351260</v>
      </c>
      <c r="C278" t="s">
        <v>696</v>
      </c>
      <c r="D278" t="s">
        <v>697</v>
      </c>
      <c r="E278" t="s">
        <v>46</v>
      </c>
      <c r="G278" t="s">
        <v>269</v>
      </c>
      <c r="H278" t="s">
        <v>269</v>
      </c>
      <c r="J278" t="s">
        <v>346</v>
      </c>
      <c r="K278" t="s">
        <v>86</v>
      </c>
      <c r="L278">
        <v>139400079</v>
      </c>
      <c r="M278" t="s">
        <v>33</v>
      </c>
      <c r="N278" t="s">
        <v>86</v>
      </c>
      <c r="O278" t="s">
        <v>1006</v>
      </c>
      <c r="P278" t="s">
        <v>1007</v>
      </c>
      <c r="Q278" t="s">
        <v>707</v>
      </c>
      <c r="R278" t="s">
        <v>37</v>
      </c>
      <c r="S278">
        <v>820</v>
      </c>
      <c r="T278" s="1">
        <v>889867131</v>
      </c>
      <c r="W278" t="s">
        <v>38</v>
      </c>
      <c r="X278">
        <v>2</v>
      </c>
      <c r="Y278">
        <v>1</v>
      </c>
      <c r="Z278">
        <v>1</v>
      </c>
      <c r="AA278" s="2">
        <v>44708.662557870368</v>
      </c>
    </row>
    <row r="279" spans="1:27" x14ac:dyDescent="0.25">
      <c r="A279">
        <v>273</v>
      </c>
      <c r="B279">
        <v>1351261</v>
      </c>
      <c r="C279" t="s">
        <v>696</v>
      </c>
      <c r="D279" t="s">
        <v>697</v>
      </c>
      <c r="E279" t="s">
        <v>46</v>
      </c>
      <c r="G279" t="s">
        <v>1008</v>
      </c>
      <c r="H279" t="s">
        <v>1008</v>
      </c>
      <c r="J279" t="s">
        <v>181</v>
      </c>
      <c r="K279" t="s">
        <v>1009</v>
      </c>
      <c r="L279">
        <v>139399967</v>
      </c>
      <c r="M279" t="s">
        <v>33</v>
      </c>
      <c r="N279" t="s">
        <v>1009</v>
      </c>
      <c r="O279" t="s">
        <v>1010</v>
      </c>
      <c r="P279" t="s">
        <v>1011</v>
      </c>
      <c r="Q279" t="s">
        <v>791</v>
      </c>
      <c r="R279" t="s">
        <v>37</v>
      </c>
      <c r="S279">
        <v>832</v>
      </c>
      <c r="T279" s="1">
        <v>889418941</v>
      </c>
      <c r="W279" t="s">
        <v>38</v>
      </c>
      <c r="X279">
        <v>2</v>
      </c>
      <c r="Y279">
        <v>1</v>
      </c>
      <c r="Z279">
        <v>3</v>
      </c>
      <c r="AA279" s="2">
        <v>44708.662557870368</v>
      </c>
    </row>
    <row r="280" spans="1:27" x14ac:dyDescent="0.25">
      <c r="A280">
        <v>274</v>
      </c>
      <c r="B280">
        <v>1351262</v>
      </c>
      <c r="C280" t="s">
        <v>696</v>
      </c>
      <c r="D280" t="s">
        <v>697</v>
      </c>
      <c r="E280" t="s">
        <v>704</v>
      </c>
      <c r="G280" t="s">
        <v>1012</v>
      </c>
      <c r="H280" t="s">
        <v>1012</v>
      </c>
      <c r="J280" t="s">
        <v>403</v>
      </c>
      <c r="K280" t="s">
        <v>1013</v>
      </c>
      <c r="L280">
        <v>203327539</v>
      </c>
      <c r="M280" t="s">
        <v>33</v>
      </c>
      <c r="N280" t="s">
        <v>1013</v>
      </c>
      <c r="O280" t="s">
        <v>1014</v>
      </c>
      <c r="P280" t="s">
        <v>1015</v>
      </c>
      <c r="Q280" t="s">
        <v>1016</v>
      </c>
      <c r="R280" t="s">
        <v>37</v>
      </c>
      <c r="S280">
        <v>830</v>
      </c>
      <c r="T280" s="1">
        <v>889828282</v>
      </c>
      <c r="W280" t="s">
        <v>38</v>
      </c>
      <c r="AA280" s="2">
        <v>44708.662557870368</v>
      </c>
    </row>
    <row r="281" spans="1:27" x14ac:dyDescent="0.25">
      <c r="A281">
        <v>275</v>
      </c>
      <c r="B281">
        <v>1351263</v>
      </c>
      <c r="C281" t="s">
        <v>696</v>
      </c>
      <c r="D281" t="s">
        <v>697</v>
      </c>
      <c r="E281" t="s">
        <v>985</v>
      </c>
      <c r="G281" t="s">
        <v>755</v>
      </c>
      <c r="H281" t="s">
        <v>755</v>
      </c>
      <c r="I281" t="s">
        <v>126</v>
      </c>
      <c r="J281" t="s">
        <v>1017</v>
      </c>
      <c r="K281" t="s">
        <v>1018</v>
      </c>
      <c r="L281">
        <v>139398515</v>
      </c>
      <c r="M281" t="s">
        <v>33</v>
      </c>
      <c r="N281" t="s">
        <v>1018</v>
      </c>
      <c r="O281" t="s">
        <v>1019</v>
      </c>
      <c r="P281" t="s">
        <v>1020</v>
      </c>
      <c r="Q281" t="s">
        <v>759</v>
      </c>
      <c r="R281" t="s">
        <v>37</v>
      </c>
      <c r="S281">
        <v>836</v>
      </c>
      <c r="T281" s="1">
        <v>889882343</v>
      </c>
      <c r="W281" t="s">
        <v>38</v>
      </c>
      <c r="X281">
        <v>4</v>
      </c>
      <c r="Y281">
        <v>2</v>
      </c>
      <c r="Z281">
        <v>6</v>
      </c>
      <c r="AA281" s="2">
        <v>44708.662557870368</v>
      </c>
    </row>
    <row r="282" spans="1:27" x14ac:dyDescent="0.25">
      <c r="A282">
        <v>276</v>
      </c>
      <c r="B282">
        <v>1351264</v>
      </c>
      <c r="C282" t="s">
        <v>696</v>
      </c>
      <c r="D282" t="s">
        <v>697</v>
      </c>
      <c r="E282" t="s">
        <v>46</v>
      </c>
      <c r="G282" t="s">
        <v>1021</v>
      </c>
      <c r="H282" t="s">
        <v>1021</v>
      </c>
      <c r="J282" t="s">
        <v>209</v>
      </c>
      <c r="K282" t="s">
        <v>1022</v>
      </c>
      <c r="L282">
        <v>139397735</v>
      </c>
      <c r="M282" t="s">
        <v>33</v>
      </c>
      <c r="N282" t="s">
        <v>1022</v>
      </c>
      <c r="O282" t="s">
        <v>1023</v>
      </c>
      <c r="P282" t="s">
        <v>1024</v>
      </c>
      <c r="Q282" t="s">
        <v>791</v>
      </c>
      <c r="R282" t="s">
        <v>37</v>
      </c>
      <c r="S282">
        <v>832</v>
      </c>
      <c r="T282" s="1">
        <v>889428942</v>
      </c>
      <c r="W282" t="s">
        <v>38</v>
      </c>
      <c r="X282">
        <v>2</v>
      </c>
      <c r="Y282">
        <v>1</v>
      </c>
      <c r="Z282">
        <v>1</v>
      </c>
      <c r="AA282" s="2">
        <v>44708.662557870368</v>
      </c>
    </row>
    <row r="283" spans="1:27" x14ac:dyDescent="0.25">
      <c r="A283">
        <v>277</v>
      </c>
      <c r="B283">
        <v>1351265</v>
      </c>
      <c r="C283" t="s">
        <v>696</v>
      </c>
      <c r="D283" t="s">
        <v>697</v>
      </c>
      <c r="E283" t="s">
        <v>29</v>
      </c>
      <c r="F283" t="s">
        <v>469</v>
      </c>
      <c r="G283" t="s">
        <v>1025</v>
      </c>
      <c r="H283" t="s">
        <v>1025</v>
      </c>
      <c r="J283" t="s">
        <v>123</v>
      </c>
      <c r="K283" t="s">
        <v>835</v>
      </c>
      <c r="L283">
        <v>139396347</v>
      </c>
      <c r="M283" t="s">
        <v>33</v>
      </c>
      <c r="N283" t="s">
        <v>835</v>
      </c>
      <c r="O283" t="s">
        <v>1026</v>
      </c>
      <c r="P283" t="s">
        <v>1027</v>
      </c>
      <c r="Q283" t="s">
        <v>716</v>
      </c>
      <c r="R283" t="s">
        <v>37</v>
      </c>
      <c r="S283">
        <v>830</v>
      </c>
      <c r="T283" s="1">
        <v>889328858</v>
      </c>
      <c r="W283" t="s">
        <v>38</v>
      </c>
      <c r="X283">
        <v>4</v>
      </c>
      <c r="Y283">
        <v>2</v>
      </c>
      <c r="Z283">
        <v>2</v>
      </c>
      <c r="AA283" s="2">
        <v>44708.662557870368</v>
      </c>
    </row>
    <row r="284" spans="1:27" x14ac:dyDescent="0.25">
      <c r="A284">
        <v>278</v>
      </c>
      <c r="B284">
        <v>1351266</v>
      </c>
      <c r="C284" t="s">
        <v>696</v>
      </c>
      <c r="D284" t="s">
        <v>697</v>
      </c>
      <c r="E284" t="s">
        <v>39</v>
      </c>
      <c r="J284" t="s">
        <v>82</v>
      </c>
      <c r="K284" t="s">
        <v>83</v>
      </c>
      <c r="L284">
        <v>139395811</v>
      </c>
      <c r="M284" t="s">
        <v>33</v>
      </c>
      <c r="N284" t="s">
        <v>83</v>
      </c>
      <c r="O284" t="s">
        <v>84</v>
      </c>
      <c r="P284" t="s">
        <v>85</v>
      </c>
      <c r="Q284" t="s">
        <v>36</v>
      </c>
      <c r="R284" t="s">
        <v>37</v>
      </c>
      <c r="S284">
        <v>800</v>
      </c>
      <c r="T284" s="1">
        <v>889433000</v>
      </c>
      <c r="W284" t="s">
        <v>38</v>
      </c>
      <c r="X284">
        <v>2</v>
      </c>
      <c r="Y284">
        <v>2</v>
      </c>
      <c r="Z284">
        <v>1</v>
      </c>
      <c r="AA284" s="2">
        <v>44708.662557870368</v>
      </c>
    </row>
    <row r="285" spans="1:27" x14ac:dyDescent="0.25">
      <c r="A285">
        <v>279</v>
      </c>
      <c r="B285">
        <v>1351267</v>
      </c>
      <c r="C285" t="s">
        <v>696</v>
      </c>
      <c r="D285" t="s">
        <v>697</v>
      </c>
      <c r="E285" t="s">
        <v>29</v>
      </c>
      <c r="J285" t="s">
        <v>79</v>
      </c>
      <c r="K285" t="s">
        <v>89</v>
      </c>
      <c r="L285">
        <v>139395087</v>
      </c>
      <c r="M285" t="s">
        <v>33</v>
      </c>
      <c r="N285" t="s">
        <v>89</v>
      </c>
      <c r="O285" t="s">
        <v>1028</v>
      </c>
      <c r="P285" t="s">
        <v>1029</v>
      </c>
      <c r="Q285" t="s">
        <v>1030</v>
      </c>
      <c r="R285" t="s">
        <v>37</v>
      </c>
      <c r="S285">
        <v>810</v>
      </c>
      <c r="T285" s="1">
        <v>889433000</v>
      </c>
      <c r="W285" t="s">
        <v>38</v>
      </c>
      <c r="X285">
        <v>3</v>
      </c>
      <c r="Y285">
        <v>1</v>
      </c>
      <c r="Z285">
        <v>2</v>
      </c>
      <c r="AA285" s="2">
        <v>44708.662557870368</v>
      </c>
    </row>
    <row r="286" spans="1:27" x14ac:dyDescent="0.25">
      <c r="A286">
        <v>280</v>
      </c>
      <c r="B286">
        <v>1351268</v>
      </c>
      <c r="C286" t="s">
        <v>696</v>
      </c>
      <c r="D286" t="s">
        <v>697</v>
      </c>
      <c r="E286" t="s">
        <v>46</v>
      </c>
      <c r="J286" t="s">
        <v>185</v>
      </c>
      <c r="K286" t="s">
        <v>1031</v>
      </c>
      <c r="L286">
        <v>139394699</v>
      </c>
      <c r="M286" t="s">
        <v>33</v>
      </c>
      <c r="N286" t="s">
        <v>1031</v>
      </c>
      <c r="O286" t="s">
        <v>1032</v>
      </c>
      <c r="P286" t="s">
        <v>1033</v>
      </c>
      <c r="Q286" t="s">
        <v>773</v>
      </c>
      <c r="R286" t="s">
        <v>37</v>
      </c>
      <c r="S286">
        <v>820</v>
      </c>
      <c r="T286" s="1">
        <v>889240900</v>
      </c>
      <c r="W286" t="s">
        <v>38</v>
      </c>
      <c r="X286">
        <v>1</v>
      </c>
      <c r="Y286">
        <v>1</v>
      </c>
      <c r="Z286">
        <v>0</v>
      </c>
      <c r="AA286" s="2">
        <v>44708.662557870368</v>
      </c>
    </row>
    <row r="287" spans="1:27" x14ac:dyDescent="0.25">
      <c r="A287">
        <v>281</v>
      </c>
      <c r="B287">
        <v>1351269</v>
      </c>
      <c r="C287" t="s">
        <v>696</v>
      </c>
      <c r="D287" t="s">
        <v>697</v>
      </c>
      <c r="E287" t="s">
        <v>46</v>
      </c>
      <c r="G287" t="s">
        <v>1034</v>
      </c>
      <c r="H287" t="s">
        <v>1034</v>
      </c>
      <c r="J287" t="s">
        <v>93</v>
      </c>
      <c r="K287" t="s">
        <v>713</v>
      </c>
      <c r="L287">
        <v>139393795</v>
      </c>
      <c r="M287" t="s">
        <v>33</v>
      </c>
      <c r="N287" t="s">
        <v>713</v>
      </c>
      <c r="O287" t="s">
        <v>1035</v>
      </c>
      <c r="P287" t="s">
        <v>1036</v>
      </c>
      <c r="Q287" t="s">
        <v>737</v>
      </c>
      <c r="R287" t="s">
        <v>37</v>
      </c>
      <c r="S287">
        <v>810</v>
      </c>
      <c r="T287" s="1">
        <v>889460500</v>
      </c>
      <c r="W287" t="s">
        <v>38</v>
      </c>
      <c r="X287">
        <v>3</v>
      </c>
      <c r="Y287">
        <v>2</v>
      </c>
      <c r="Z287">
        <v>3</v>
      </c>
      <c r="AA287" s="2">
        <v>44708.662557870368</v>
      </c>
    </row>
    <row r="288" spans="1:27" x14ac:dyDescent="0.25">
      <c r="A288">
        <v>282</v>
      </c>
      <c r="B288">
        <v>1351270</v>
      </c>
      <c r="C288" t="s">
        <v>696</v>
      </c>
      <c r="D288" t="s">
        <v>697</v>
      </c>
      <c r="E288" t="s">
        <v>29</v>
      </c>
      <c r="G288" t="s">
        <v>1037</v>
      </c>
      <c r="H288" t="s">
        <v>1037</v>
      </c>
      <c r="J288" t="s">
        <v>93</v>
      </c>
      <c r="K288" t="s">
        <v>1038</v>
      </c>
      <c r="L288">
        <v>139393387</v>
      </c>
      <c r="M288" t="s">
        <v>33</v>
      </c>
      <c r="N288" t="s">
        <v>1038</v>
      </c>
      <c r="O288" t="s">
        <v>1039</v>
      </c>
      <c r="P288" t="s">
        <v>1040</v>
      </c>
      <c r="Q288" t="s">
        <v>954</v>
      </c>
      <c r="R288" t="s">
        <v>37</v>
      </c>
      <c r="S288">
        <v>812</v>
      </c>
      <c r="T288" s="1">
        <v>889460500</v>
      </c>
      <c r="W288" t="s">
        <v>38</v>
      </c>
      <c r="X288">
        <v>4</v>
      </c>
      <c r="Y288">
        <v>2</v>
      </c>
      <c r="Z288">
        <v>3</v>
      </c>
      <c r="AA288" s="2">
        <v>44708.662557870368</v>
      </c>
    </row>
    <row r="289" spans="1:27" x14ac:dyDescent="0.25">
      <c r="A289">
        <v>283</v>
      </c>
      <c r="B289">
        <v>1351271</v>
      </c>
      <c r="C289" t="s">
        <v>696</v>
      </c>
      <c r="D289" t="s">
        <v>697</v>
      </c>
      <c r="E289" t="s">
        <v>39</v>
      </c>
      <c r="J289" t="s">
        <v>31</v>
      </c>
      <c r="K289" t="s">
        <v>86</v>
      </c>
      <c r="L289">
        <v>139393067</v>
      </c>
      <c r="M289" t="s">
        <v>33</v>
      </c>
      <c r="N289" t="s">
        <v>86</v>
      </c>
      <c r="O289" t="s">
        <v>87</v>
      </c>
      <c r="P289" t="s">
        <v>88</v>
      </c>
      <c r="Q289" t="s">
        <v>36</v>
      </c>
      <c r="R289" t="s">
        <v>37</v>
      </c>
      <c r="S289">
        <v>800</v>
      </c>
      <c r="T289" s="1">
        <v>889418289</v>
      </c>
      <c r="W289" t="s">
        <v>38</v>
      </c>
      <c r="X289">
        <v>1</v>
      </c>
      <c r="Y289">
        <v>1</v>
      </c>
      <c r="Z289">
        <v>1</v>
      </c>
      <c r="AA289" s="2">
        <v>44708.662557870368</v>
      </c>
    </row>
    <row r="290" spans="1:27" x14ac:dyDescent="0.25">
      <c r="A290">
        <v>284</v>
      </c>
      <c r="B290">
        <v>1351272</v>
      </c>
      <c r="C290" t="s">
        <v>696</v>
      </c>
      <c r="D290" t="s">
        <v>697</v>
      </c>
      <c r="E290" t="s">
        <v>29</v>
      </c>
      <c r="J290" t="s">
        <v>82</v>
      </c>
      <c r="K290" t="s">
        <v>831</v>
      </c>
      <c r="L290">
        <v>139391611</v>
      </c>
      <c r="M290" t="s">
        <v>33</v>
      </c>
      <c r="N290" t="s">
        <v>831</v>
      </c>
      <c r="O290" t="s">
        <v>1041</v>
      </c>
      <c r="P290" t="s">
        <v>1042</v>
      </c>
      <c r="Q290" t="s">
        <v>737</v>
      </c>
      <c r="R290" t="s">
        <v>37</v>
      </c>
      <c r="S290">
        <v>810</v>
      </c>
      <c r="T290" s="1">
        <v>889433000</v>
      </c>
      <c r="W290" t="s">
        <v>38</v>
      </c>
      <c r="X290">
        <v>4</v>
      </c>
      <c r="Y290">
        <v>3</v>
      </c>
      <c r="Z290">
        <v>2</v>
      </c>
      <c r="AA290" s="2">
        <v>44708.662557870368</v>
      </c>
    </row>
    <row r="291" spans="1:27" x14ac:dyDescent="0.25">
      <c r="A291">
        <v>285</v>
      </c>
      <c r="B291">
        <v>1351273</v>
      </c>
      <c r="C291" t="s">
        <v>696</v>
      </c>
      <c r="D291" t="s">
        <v>697</v>
      </c>
      <c r="E291" t="s">
        <v>29</v>
      </c>
      <c r="G291" t="s">
        <v>815</v>
      </c>
      <c r="H291" t="s">
        <v>815</v>
      </c>
      <c r="J291" t="s">
        <v>408</v>
      </c>
      <c r="K291" t="s">
        <v>1043</v>
      </c>
      <c r="L291">
        <v>139390543</v>
      </c>
      <c r="M291" t="s">
        <v>33</v>
      </c>
      <c r="N291" t="s">
        <v>1043</v>
      </c>
      <c r="O291" t="s">
        <v>1044</v>
      </c>
      <c r="P291" t="s">
        <v>1045</v>
      </c>
      <c r="Q291" t="s">
        <v>917</v>
      </c>
      <c r="R291" t="s">
        <v>37</v>
      </c>
      <c r="S291">
        <v>832</v>
      </c>
      <c r="T291" s="1">
        <v>1300114970</v>
      </c>
      <c r="W291" t="s">
        <v>274</v>
      </c>
      <c r="X291">
        <v>4</v>
      </c>
      <c r="Y291">
        <v>2</v>
      </c>
      <c r="Z291">
        <v>2</v>
      </c>
      <c r="AA291" s="2">
        <v>44708.662557870368</v>
      </c>
    </row>
    <row r="292" spans="1:27" x14ac:dyDescent="0.25">
      <c r="A292">
        <v>286</v>
      </c>
      <c r="B292">
        <v>1351274</v>
      </c>
      <c r="C292" t="s">
        <v>696</v>
      </c>
      <c r="D292" t="s">
        <v>697</v>
      </c>
      <c r="E292" t="s">
        <v>29</v>
      </c>
      <c r="G292" t="s">
        <v>1046</v>
      </c>
      <c r="H292" t="s">
        <v>1046</v>
      </c>
      <c r="J292" t="s">
        <v>209</v>
      </c>
      <c r="K292" t="s">
        <v>1047</v>
      </c>
      <c r="L292">
        <v>139389739</v>
      </c>
      <c r="M292" t="s">
        <v>33</v>
      </c>
      <c r="N292" t="s">
        <v>1047</v>
      </c>
      <c r="O292" t="s">
        <v>1048</v>
      </c>
      <c r="P292" t="s">
        <v>1049</v>
      </c>
      <c r="Q292" t="s">
        <v>844</v>
      </c>
      <c r="R292" t="s">
        <v>37</v>
      </c>
      <c r="S292">
        <v>820</v>
      </c>
      <c r="T292" s="1">
        <v>889428942</v>
      </c>
      <c r="W292" t="s">
        <v>38</v>
      </c>
      <c r="X292">
        <v>4</v>
      </c>
      <c r="Y292">
        <v>3</v>
      </c>
      <c r="Z292">
        <v>2</v>
      </c>
      <c r="AA292" s="2">
        <v>44708.662557870368</v>
      </c>
    </row>
    <row r="293" spans="1:27" x14ac:dyDescent="0.25">
      <c r="A293">
        <v>287</v>
      </c>
      <c r="B293">
        <v>1351275</v>
      </c>
      <c r="C293" t="s">
        <v>696</v>
      </c>
      <c r="D293" t="s">
        <v>697</v>
      </c>
      <c r="E293" t="s">
        <v>29</v>
      </c>
      <c r="G293" t="s">
        <v>794</v>
      </c>
      <c r="H293" t="s">
        <v>794</v>
      </c>
      <c r="J293" t="s">
        <v>93</v>
      </c>
      <c r="K293" t="s">
        <v>1050</v>
      </c>
      <c r="L293">
        <v>139388739</v>
      </c>
      <c r="M293" t="s">
        <v>33</v>
      </c>
      <c r="N293" t="s">
        <v>1050</v>
      </c>
      <c r="O293" t="s">
        <v>1051</v>
      </c>
      <c r="P293" t="s">
        <v>1052</v>
      </c>
      <c r="Q293" t="s">
        <v>798</v>
      </c>
      <c r="R293" t="s">
        <v>37</v>
      </c>
      <c r="S293">
        <v>812</v>
      </c>
      <c r="T293" s="1">
        <v>889460500</v>
      </c>
      <c r="W293" t="s">
        <v>38</v>
      </c>
      <c r="X293">
        <v>3</v>
      </c>
      <c r="Y293">
        <v>1</v>
      </c>
      <c r="Z293">
        <v>2</v>
      </c>
      <c r="AA293" s="2">
        <v>44708.662557870368</v>
      </c>
    </row>
    <row r="294" spans="1:27" x14ac:dyDescent="0.25">
      <c r="A294">
        <v>288</v>
      </c>
      <c r="B294">
        <v>1351276</v>
      </c>
      <c r="C294" t="s">
        <v>696</v>
      </c>
      <c r="D294" t="s">
        <v>697</v>
      </c>
      <c r="E294" t="s">
        <v>29</v>
      </c>
      <c r="G294" t="s">
        <v>1053</v>
      </c>
      <c r="H294" t="s">
        <v>1053</v>
      </c>
      <c r="J294" t="s">
        <v>93</v>
      </c>
      <c r="K294" t="s">
        <v>1038</v>
      </c>
      <c r="L294">
        <v>139387895</v>
      </c>
      <c r="M294" t="s">
        <v>33</v>
      </c>
      <c r="N294" t="s">
        <v>1038</v>
      </c>
      <c r="O294" t="s">
        <v>1054</v>
      </c>
      <c r="P294" t="s">
        <v>1055</v>
      </c>
      <c r="Q294" t="s">
        <v>716</v>
      </c>
      <c r="R294" t="s">
        <v>37</v>
      </c>
      <c r="S294">
        <v>830</v>
      </c>
      <c r="T294" s="1">
        <v>889460500</v>
      </c>
      <c r="W294" t="s">
        <v>38</v>
      </c>
      <c r="X294">
        <v>4</v>
      </c>
      <c r="Y294">
        <v>2</v>
      </c>
      <c r="Z294">
        <v>2</v>
      </c>
      <c r="AA294" s="2">
        <v>44708.662557870368</v>
      </c>
    </row>
    <row r="295" spans="1:27" x14ac:dyDescent="0.25">
      <c r="A295">
        <v>289</v>
      </c>
      <c r="B295">
        <v>1351277</v>
      </c>
      <c r="C295" t="s">
        <v>696</v>
      </c>
      <c r="D295" t="s">
        <v>697</v>
      </c>
      <c r="E295" t="s">
        <v>29</v>
      </c>
      <c r="J295" t="s">
        <v>82</v>
      </c>
      <c r="K295" t="s">
        <v>89</v>
      </c>
      <c r="L295">
        <v>139387107</v>
      </c>
      <c r="M295" t="s">
        <v>33</v>
      </c>
      <c r="N295" t="s">
        <v>89</v>
      </c>
      <c r="O295" t="s">
        <v>1056</v>
      </c>
      <c r="P295" t="s">
        <v>1057</v>
      </c>
      <c r="Q295" t="s">
        <v>743</v>
      </c>
      <c r="R295" t="s">
        <v>37</v>
      </c>
      <c r="S295">
        <v>830</v>
      </c>
      <c r="T295" s="1">
        <v>889433000</v>
      </c>
      <c r="W295" t="s">
        <v>38</v>
      </c>
      <c r="X295">
        <v>5</v>
      </c>
      <c r="Y295">
        <v>3</v>
      </c>
      <c r="Z295">
        <v>3</v>
      </c>
      <c r="AA295" s="2">
        <v>44708.662557870368</v>
      </c>
    </row>
    <row r="296" spans="1:27" x14ac:dyDescent="0.25">
      <c r="A296">
        <v>290</v>
      </c>
      <c r="B296">
        <v>1351278</v>
      </c>
      <c r="C296" t="s">
        <v>696</v>
      </c>
      <c r="D296" t="s">
        <v>697</v>
      </c>
      <c r="E296" t="s">
        <v>748</v>
      </c>
      <c r="G296" t="s">
        <v>777</v>
      </c>
      <c r="H296" t="s">
        <v>777</v>
      </c>
      <c r="I296" t="s">
        <v>126</v>
      </c>
      <c r="J296" t="s">
        <v>53</v>
      </c>
      <c r="K296" t="s">
        <v>1058</v>
      </c>
      <c r="L296">
        <v>139387071</v>
      </c>
      <c r="M296" t="s">
        <v>33</v>
      </c>
      <c r="N296" t="s">
        <v>1058</v>
      </c>
      <c r="O296" t="s">
        <v>1059</v>
      </c>
      <c r="P296" t="s">
        <v>1060</v>
      </c>
      <c r="Q296" t="s">
        <v>707</v>
      </c>
      <c r="R296" t="s">
        <v>37</v>
      </c>
      <c r="S296">
        <v>820</v>
      </c>
      <c r="T296" s="1">
        <v>889822403</v>
      </c>
      <c r="W296" t="s">
        <v>38</v>
      </c>
      <c r="X296">
        <v>3</v>
      </c>
      <c r="Y296">
        <v>3</v>
      </c>
      <c r="Z296">
        <v>3</v>
      </c>
      <c r="AA296" s="2">
        <v>44708.662557870368</v>
      </c>
    </row>
    <row r="297" spans="1:27" x14ac:dyDescent="0.25">
      <c r="A297">
        <v>291</v>
      </c>
      <c r="B297">
        <v>1351279</v>
      </c>
      <c r="C297" t="s">
        <v>696</v>
      </c>
      <c r="D297" t="s">
        <v>697</v>
      </c>
      <c r="E297" t="s">
        <v>29</v>
      </c>
      <c r="F297" t="s">
        <v>1061</v>
      </c>
      <c r="G297" t="s">
        <v>1062</v>
      </c>
      <c r="H297" t="s">
        <v>1062</v>
      </c>
      <c r="J297" t="s">
        <v>712</v>
      </c>
      <c r="K297" t="s">
        <v>825</v>
      </c>
      <c r="L297">
        <v>139386923</v>
      </c>
      <c r="M297" t="s">
        <v>33</v>
      </c>
      <c r="N297" t="s">
        <v>825</v>
      </c>
      <c r="O297" t="s">
        <v>1063</v>
      </c>
      <c r="P297" t="s">
        <v>1064</v>
      </c>
      <c r="Q297" t="s">
        <v>1065</v>
      </c>
      <c r="R297" t="s">
        <v>37</v>
      </c>
      <c r="S297">
        <v>838</v>
      </c>
      <c r="T297" s="1">
        <v>889315000</v>
      </c>
      <c r="W297" t="s">
        <v>38</v>
      </c>
      <c r="X297">
        <v>4</v>
      </c>
      <c r="Y297">
        <v>2</v>
      </c>
      <c r="Z297">
        <v>2</v>
      </c>
      <c r="AA297" s="2">
        <v>44708.662557870368</v>
      </c>
    </row>
    <row r="298" spans="1:27" x14ac:dyDescent="0.25">
      <c r="A298">
        <v>292</v>
      </c>
      <c r="B298">
        <v>1351280</v>
      </c>
      <c r="C298" t="s">
        <v>696</v>
      </c>
      <c r="D298" t="s">
        <v>697</v>
      </c>
      <c r="E298" t="s">
        <v>29</v>
      </c>
      <c r="F298" t="s">
        <v>1066</v>
      </c>
      <c r="G298" t="s">
        <v>1067</v>
      </c>
      <c r="H298" t="s">
        <v>1067</v>
      </c>
      <c r="J298" t="s">
        <v>712</v>
      </c>
      <c r="K298" t="s">
        <v>1068</v>
      </c>
      <c r="L298">
        <v>139385719</v>
      </c>
      <c r="M298" t="s">
        <v>33</v>
      </c>
      <c r="N298" t="s">
        <v>1068</v>
      </c>
      <c r="O298" t="s">
        <v>1069</v>
      </c>
      <c r="P298" t="s">
        <v>1070</v>
      </c>
      <c r="Q298" t="s">
        <v>781</v>
      </c>
      <c r="R298" t="s">
        <v>37</v>
      </c>
      <c r="S298">
        <v>832</v>
      </c>
      <c r="T298" s="1">
        <v>889315000</v>
      </c>
      <c r="W298" t="s">
        <v>38</v>
      </c>
      <c r="X298">
        <v>4</v>
      </c>
      <c r="Y298">
        <v>2</v>
      </c>
      <c r="Z298">
        <v>3</v>
      </c>
      <c r="AA298" s="2">
        <v>44708.662557870368</v>
      </c>
    </row>
    <row r="299" spans="1:27" x14ac:dyDescent="0.25">
      <c r="A299">
        <v>293</v>
      </c>
      <c r="B299">
        <v>1351281</v>
      </c>
      <c r="C299" t="s">
        <v>696</v>
      </c>
      <c r="D299" t="s">
        <v>697</v>
      </c>
      <c r="E299" t="s">
        <v>29</v>
      </c>
      <c r="F299" t="s">
        <v>1071</v>
      </c>
      <c r="G299" t="s">
        <v>1072</v>
      </c>
      <c r="H299" t="s">
        <v>1072</v>
      </c>
      <c r="I299" t="s">
        <v>126</v>
      </c>
      <c r="J299" t="s">
        <v>98</v>
      </c>
      <c r="K299" t="s">
        <v>127</v>
      </c>
      <c r="L299">
        <v>139385383</v>
      </c>
      <c r="M299" t="s">
        <v>33</v>
      </c>
      <c r="N299" t="s">
        <v>127</v>
      </c>
      <c r="O299" t="s">
        <v>1073</v>
      </c>
      <c r="P299" t="s">
        <v>1074</v>
      </c>
      <c r="Q299" t="s">
        <v>941</v>
      </c>
      <c r="R299" t="s">
        <v>37</v>
      </c>
      <c r="S299">
        <v>832</v>
      </c>
      <c r="T299" s="1">
        <v>889822500</v>
      </c>
      <c r="W299" t="s">
        <v>38</v>
      </c>
      <c r="X299">
        <v>6</v>
      </c>
      <c r="Y299">
        <v>2</v>
      </c>
      <c r="Z299">
        <v>2</v>
      </c>
      <c r="AA299" s="2">
        <v>44708.662557870368</v>
      </c>
    </row>
    <row r="300" spans="1:27" x14ac:dyDescent="0.25">
      <c r="A300">
        <v>294</v>
      </c>
      <c r="B300">
        <v>1351282</v>
      </c>
      <c r="C300" t="s">
        <v>696</v>
      </c>
      <c r="D300" t="s">
        <v>697</v>
      </c>
      <c r="E300" t="s">
        <v>29</v>
      </c>
      <c r="G300" t="s">
        <v>862</v>
      </c>
      <c r="H300" t="s">
        <v>862</v>
      </c>
      <c r="J300" t="s">
        <v>145</v>
      </c>
      <c r="K300" t="s">
        <v>1075</v>
      </c>
      <c r="L300">
        <v>139383779</v>
      </c>
      <c r="M300" t="s">
        <v>33</v>
      </c>
      <c r="N300" t="s">
        <v>1075</v>
      </c>
      <c r="O300" t="s">
        <v>1076</v>
      </c>
      <c r="P300" t="s">
        <v>1077</v>
      </c>
      <c r="Q300" t="s">
        <v>973</v>
      </c>
      <c r="R300" t="s">
        <v>37</v>
      </c>
      <c r="S300">
        <v>830</v>
      </c>
      <c r="T300" s="1">
        <v>889306600</v>
      </c>
      <c r="W300" t="s">
        <v>38</v>
      </c>
      <c r="X300">
        <v>4</v>
      </c>
      <c r="Y300">
        <v>3</v>
      </c>
      <c r="Z300">
        <v>6</v>
      </c>
      <c r="AA300" s="2">
        <v>44708.662557870368</v>
      </c>
    </row>
    <row r="301" spans="1:27" x14ac:dyDescent="0.25">
      <c r="A301">
        <v>295</v>
      </c>
      <c r="B301">
        <v>1351283</v>
      </c>
      <c r="C301" t="s">
        <v>696</v>
      </c>
      <c r="D301" t="s">
        <v>697</v>
      </c>
      <c r="E301" t="s">
        <v>29</v>
      </c>
      <c r="G301" t="s">
        <v>1078</v>
      </c>
      <c r="H301" t="s">
        <v>1078</v>
      </c>
      <c r="J301" t="s">
        <v>1079</v>
      </c>
      <c r="K301" t="s">
        <v>1080</v>
      </c>
      <c r="L301">
        <v>139383619</v>
      </c>
      <c r="M301" t="s">
        <v>33</v>
      </c>
      <c r="N301" t="s">
        <v>1080</v>
      </c>
      <c r="O301" t="s">
        <v>1081</v>
      </c>
      <c r="P301" t="s">
        <v>1082</v>
      </c>
      <c r="Q301" t="s">
        <v>759</v>
      </c>
      <c r="R301" t="s">
        <v>37</v>
      </c>
      <c r="S301">
        <v>836</v>
      </c>
      <c r="T301">
        <v>422315897</v>
      </c>
      <c r="W301" t="s">
        <v>38</v>
      </c>
      <c r="X301">
        <v>3</v>
      </c>
      <c r="Y301">
        <v>1</v>
      </c>
      <c r="Z301">
        <v>4</v>
      </c>
      <c r="AA301" s="2">
        <v>44708.662557870368</v>
      </c>
    </row>
    <row r="302" spans="1:27" x14ac:dyDescent="0.25">
      <c r="A302">
        <v>296</v>
      </c>
      <c r="B302">
        <v>1351284</v>
      </c>
      <c r="C302" t="s">
        <v>696</v>
      </c>
      <c r="D302" t="s">
        <v>697</v>
      </c>
      <c r="E302" t="s">
        <v>46</v>
      </c>
      <c r="G302" t="s">
        <v>989</v>
      </c>
      <c r="H302" t="s">
        <v>989</v>
      </c>
      <c r="J302" t="s">
        <v>145</v>
      </c>
      <c r="K302" t="s">
        <v>1083</v>
      </c>
      <c r="L302">
        <v>139383231</v>
      </c>
      <c r="M302" t="s">
        <v>33</v>
      </c>
      <c r="N302" t="s">
        <v>1083</v>
      </c>
      <c r="O302" t="s">
        <v>1084</v>
      </c>
      <c r="P302" t="s">
        <v>1085</v>
      </c>
      <c r="Q302" t="s">
        <v>707</v>
      </c>
      <c r="R302" t="s">
        <v>37</v>
      </c>
      <c r="S302">
        <v>820</v>
      </c>
      <c r="T302" s="1">
        <v>889306600</v>
      </c>
      <c r="W302" t="s">
        <v>38</v>
      </c>
      <c r="X302">
        <v>1</v>
      </c>
      <c r="Y302">
        <v>1</v>
      </c>
      <c r="Z302">
        <v>1</v>
      </c>
      <c r="AA302" s="2">
        <v>44708.662557870368</v>
      </c>
    </row>
    <row r="303" spans="1:27" x14ac:dyDescent="0.25">
      <c r="A303">
        <v>297</v>
      </c>
      <c r="B303">
        <v>1351285</v>
      </c>
      <c r="C303" t="s">
        <v>696</v>
      </c>
      <c r="D303" t="s">
        <v>697</v>
      </c>
      <c r="E303" t="s">
        <v>46</v>
      </c>
      <c r="J303" t="s">
        <v>739</v>
      </c>
      <c r="K303" t="s">
        <v>1086</v>
      </c>
      <c r="L303">
        <v>139382907</v>
      </c>
      <c r="M303" t="s">
        <v>33</v>
      </c>
      <c r="N303" t="s">
        <v>1086</v>
      </c>
      <c r="O303" t="s">
        <v>1087</v>
      </c>
      <c r="P303" t="s">
        <v>1088</v>
      </c>
      <c r="Q303" t="s">
        <v>844</v>
      </c>
      <c r="R303" t="s">
        <v>37</v>
      </c>
      <c r="S303">
        <v>820</v>
      </c>
      <c r="T303" s="1">
        <v>739998324</v>
      </c>
      <c r="W303" t="s">
        <v>38</v>
      </c>
      <c r="X303">
        <v>3</v>
      </c>
      <c r="Y303">
        <v>2</v>
      </c>
      <c r="Z303">
        <v>2</v>
      </c>
      <c r="AA303" s="2">
        <v>44708.662557870368</v>
      </c>
    </row>
    <row r="304" spans="1:27" x14ac:dyDescent="0.25">
      <c r="A304">
        <v>298</v>
      </c>
      <c r="B304">
        <v>1351286</v>
      </c>
      <c r="C304" t="s">
        <v>696</v>
      </c>
      <c r="D304" t="s">
        <v>697</v>
      </c>
      <c r="E304" t="s">
        <v>29</v>
      </c>
      <c r="J304" t="s">
        <v>181</v>
      </c>
      <c r="K304" t="s">
        <v>1089</v>
      </c>
      <c r="L304">
        <v>139382119</v>
      </c>
      <c r="M304" t="s">
        <v>33</v>
      </c>
      <c r="N304" t="s">
        <v>1089</v>
      </c>
      <c r="O304" t="s">
        <v>1090</v>
      </c>
      <c r="P304" t="s">
        <v>1091</v>
      </c>
      <c r="Q304" t="s">
        <v>1092</v>
      </c>
      <c r="R304" t="s">
        <v>37</v>
      </c>
      <c r="S304">
        <v>812</v>
      </c>
      <c r="T304" s="1">
        <v>889418941</v>
      </c>
      <c r="W304" t="s">
        <v>38</v>
      </c>
      <c r="X304">
        <v>3</v>
      </c>
      <c r="Y304">
        <v>1</v>
      </c>
      <c r="Z304">
        <v>2</v>
      </c>
      <c r="AA304" s="2">
        <v>44708.662557870368</v>
      </c>
    </row>
    <row r="305" spans="1:27" x14ac:dyDescent="0.25">
      <c r="A305">
        <v>299</v>
      </c>
      <c r="B305">
        <v>1351287</v>
      </c>
      <c r="C305" t="s">
        <v>696</v>
      </c>
      <c r="D305" t="s">
        <v>697</v>
      </c>
      <c r="E305" t="s">
        <v>29</v>
      </c>
      <c r="J305" t="s">
        <v>1093</v>
      </c>
      <c r="K305" t="s">
        <v>1094</v>
      </c>
      <c r="L305">
        <v>139381639</v>
      </c>
      <c r="M305" t="s">
        <v>33</v>
      </c>
      <c r="N305" t="s">
        <v>1094</v>
      </c>
      <c r="O305" t="s">
        <v>1095</v>
      </c>
      <c r="P305" t="s">
        <v>1096</v>
      </c>
      <c r="Q305" t="s">
        <v>909</v>
      </c>
      <c r="R305" t="s">
        <v>37</v>
      </c>
      <c r="S305">
        <v>820</v>
      </c>
      <c r="T305" t="s">
        <v>1097</v>
      </c>
      <c r="W305" t="s">
        <v>38</v>
      </c>
      <c r="X305">
        <v>3</v>
      </c>
      <c r="Y305">
        <v>2</v>
      </c>
      <c r="Z305">
        <v>1</v>
      </c>
      <c r="AA305" s="2">
        <v>44708.662557870368</v>
      </c>
    </row>
    <row r="306" spans="1:27" x14ac:dyDescent="0.25">
      <c r="A306">
        <v>300</v>
      </c>
      <c r="B306">
        <v>1351288</v>
      </c>
      <c r="C306" t="s">
        <v>696</v>
      </c>
      <c r="D306" t="s">
        <v>697</v>
      </c>
      <c r="E306" t="s">
        <v>748</v>
      </c>
      <c r="G306" t="s">
        <v>1098</v>
      </c>
      <c r="H306" t="s">
        <v>1098</v>
      </c>
      <c r="J306" t="s">
        <v>93</v>
      </c>
      <c r="K306" t="s">
        <v>119</v>
      </c>
      <c r="L306">
        <v>139380823</v>
      </c>
      <c r="M306" t="s">
        <v>33</v>
      </c>
      <c r="N306" t="s">
        <v>119</v>
      </c>
      <c r="O306" t="s">
        <v>1099</v>
      </c>
      <c r="P306" t="s">
        <v>1100</v>
      </c>
      <c r="Q306" t="s">
        <v>1101</v>
      </c>
      <c r="R306" t="s">
        <v>37</v>
      </c>
      <c r="S306">
        <v>820</v>
      </c>
      <c r="T306" s="1">
        <v>889460500</v>
      </c>
      <c r="W306" t="s">
        <v>38</v>
      </c>
      <c r="X306">
        <v>3</v>
      </c>
      <c r="Y306">
        <v>2</v>
      </c>
      <c r="Z306">
        <v>2</v>
      </c>
      <c r="AA306" s="2">
        <v>44708.662557870368</v>
      </c>
    </row>
    <row r="307" spans="1:27" x14ac:dyDescent="0.25">
      <c r="A307">
        <v>301</v>
      </c>
      <c r="B307">
        <v>1351289</v>
      </c>
      <c r="C307" t="s">
        <v>696</v>
      </c>
      <c r="D307" t="s">
        <v>697</v>
      </c>
      <c r="E307" t="s">
        <v>29</v>
      </c>
      <c r="G307" t="s">
        <v>787</v>
      </c>
      <c r="H307" t="s">
        <v>787</v>
      </c>
      <c r="J307" t="s">
        <v>209</v>
      </c>
      <c r="K307" t="s">
        <v>1102</v>
      </c>
      <c r="L307">
        <v>139378407</v>
      </c>
      <c r="M307" t="s">
        <v>33</v>
      </c>
      <c r="N307" t="s">
        <v>1102</v>
      </c>
      <c r="O307" t="s">
        <v>1103</v>
      </c>
      <c r="P307" t="s">
        <v>1104</v>
      </c>
      <c r="Q307" t="s">
        <v>781</v>
      </c>
      <c r="R307" t="s">
        <v>37</v>
      </c>
      <c r="S307">
        <v>832</v>
      </c>
      <c r="T307" s="1">
        <v>889428942</v>
      </c>
      <c r="W307" t="s">
        <v>38</v>
      </c>
      <c r="X307">
        <v>4</v>
      </c>
      <c r="Y307">
        <v>2</v>
      </c>
      <c r="Z307">
        <v>2</v>
      </c>
      <c r="AA307" s="2">
        <v>44708.662557870368</v>
      </c>
    </row>
    <row r="308" spans="1:27" x14ac:dyDescent="0.25">
      <c r="A308">
        <v>302</v>
      </c>
      <c r="B308">
        <v>1351290</v>
      </c>
      <c r="C308" t="s">
        <v>696</v>
      </c>
      <c r="D308" t="s">
        <v>697</v>
      </c>
      <c r="E308" t="s">
        <v>29</v>
      </c>
      <c r="J308" t="s">
        <v>82</v>
      </c>
      <c r="K308" t="s">
        <v>831</v>
      </c>
      <c r="L308">
        <v>139377791</v>
      </c>
      <c r="M308" t="s">
        <v>33</v>
      </c>
      <c r="N308" t="s">
        <v>831</v>
      </c>
      <c r="O308" t="s">
        <v>1105</v>
      </c>
      <c r="P308" t="s">
        <v>1106</v>
      </c>
      <c r="Q308" t="s">
        <v>773</v>
      </c>
      <c r="R308" t="s">
        <v>37</v>
      </c>
      <c r="S308">
        <v>820</v>
      </c>
      <c r="T308" s="1">
        <v>889433000</v>
      </c>
      <c r="W308" t="s">
        <v>38</v>
      </c>
      <c r="X308">
        <v>5</v>
      </c>
      <c r="Y308">
        <v>4</v>
      </c>
      <c r="Z308">
        <v>4</v>
      </c>
      <c r="AA308" s="2">
        <v>44708.662557870368</v>
      </c>
    </row>
    <row r="309" spans="1:27" x14ac:dyDescent="0.25">
      <c r="A309">
        <v>303</v>
      </c>
      <c r="B309">
        <v>1351291</v>
      </c>
      <c r="C309" t="s">
        <v>696</v>
      </c>
      <c r="D309" t="s">
        <v>697</v>
      </c>
      <c r="E309" t="s">
        <v>29</v>
      </c>
      <c r="G309" t="s">
        <v>862</v>
      </c>
      <c r="H309" t="s">
        <v>862</v>
      </c>
      <c r="I309" t="s">
        <v>126</v>
      </c>
      <c r="J309" t="s">
        <v>93</v>
      </c>
      <c r="K309" t="s">
        <v>127</v>
      </c>
      <c r="L309">
        <v>139376807</v>
      </c>
      <c r="M309" t="s">
        <v>33</v>
      </c>
      <c r="N309" t="s">
        <v>127</v>
      </c>
      <c r="O309" t="s">
        <v>1107</v>
      </c>
      <c r="P309" t="s">
        <v>1108</v>
      </c>
      <c r="Q309" t="s">
        <v>1109</v>
      </c>
      <c r="R309" t="s">
        <v>37</v>
      </c>
      <c r="S309">
        <v>812</v>
      </c>
      <c r="T309" s="1">
        <v>889460500</v>
      </c>
      <c r="W309" t="s">
        <v>38</v>
      </c>
      <c r="X309">
        <v>3</v>
      </c>
      <c r="Y309">
        <v>3</v>
      </c>
      <c r="Z309">
        <v>6</v>
      </c>
      <c r="AA309" s="2">
        <v>44708.662557870368</v>
      </c>
    </row>
    <row r="310" spans="1:27" x14ac:dyDescent="0.25">
      <c r="A310">
        <v>304</v>
      </c>
      <c r="B310">
        <v>1351292</v>
      </c>
      <c r="C310" t="s">
        <v>696</v>
      </c>
      <c r="D310" t="s">
        <v>697</v>
      </c>
      <c r="E310" t="s">
        <v>39</v>
      </c>
      <c r="I310" t="s">
        <v>126</v>
      </c>
      <c r="J310" t="s">
        <v>82</v>
      </c>
      <c r="K310" t="s">
        <v>1110</v>
      </c>
      <c r="L310">
        <v>139376015</v>
      </c>
      <c r="M310" t="s">
        <v>33</v>
      </c>
      <c r="N310" t="s">
        <v>1110</v>
      </c>
      <c r="O310" t="s">
        <v>1111</v>
      </c>
      <c r="P310" t="s">
        <v>1112</v>
      </c>
      <c r="Q310" t="s">
        <v>731</v>
      </c>
      <c r="R310" t="s">
        <v>37</v>
      </c>
      <c r="S310">
        <v>810</v>
      </c>
      <c r="T310" s="1">
        <v>889433000</v>
      </c>
      <c r="W310" t="s">
        <v>38</v>
      </c>
      <c r="X310">
        <v>1</v>
      </c>
      <c r="Y310">
        <v>1</v>
      </c>
      <c r="Z310">
        <v>1</v>
      </c>
      <c r="AA310" s="2">
        <v>44708.662557870368</v>
      </c>
    </row>
    <row r="311" spans="1:27" x14ac:dyDescent="0.25">
      <c r="A311">
        <v>305</v>
      </c>
      <c r="B311">
        <v>1351293</v>
      </c>
      <c r="C311" t="s">
        <v>696</v>
      </c>
      <c r="D311" t="s">
        <v>697</v>
      </c>
      <c r="E311" t="s">
        <v>748</v>
      </c>
      <c r="G311" t="s">
        <v>1113</v>
      </c>
      <c r="H311" t="s">
        <v>1113</v>
      </c>
      <c r="J311" t="s">
        <v>209</v>
      </c>
      <c r="K311" t="s">
        <v>573</v>
      </c>
      <c r="L311">
        <v>139375779</v>
      </c>
      <c r="M311" t="s">
        <v>33</v>
      </c>
      <c r="N311" t="s">
        <v>573</v>
      </c>
      <c r="O311" t="s">
        <v>1114</v>
      </c>
      <c r="P311" t="s">
        <v>1115</v>
      </c>
      <c r="Q311" t="s">
        <v>1116</v>
      </c>
      <c r="R311" t="s">
        <v>37</v>
      </c>
      <c r="S311">
        <v>810</v>
      </c>
      <c r="T311" s="1">
        <v>889428942</v>
      </c>
      <c r="W311" t="s">
        <v>38</v>
      </c>
      <c r="X311">
        <v>2</v>
      </c>
      <c r="Y311">
        <v>1</v>
      </c>
      <c r="Z311">
        <v>1</v>
      </c>
      <c r="AA311" s="2">
        <v>44708.662557870368</v>
      </c>
    </row>
    <row r="312" spans="1:27" x14ac:dyDescent="0.25">
      <c r="A312">
        <v>306</v>
      </c>
      <c r="B312">
        <v>1351294</v>
      </c>
      <c r="C312" t="s">
        <v>696</v>
      </c>
      <c r="D312" t="s">
        <v>697</v>
      </c>
      <c r="E312" t="s">
        <v>39</v>
      </c>
      <c r="J312" t="s">
        <v>82</v>
      </c>
      <c r="K312" t="s">
        <v>89</v>
      </c>
      <c r="L312">
        <v>139373983</v>
      </c>
      <c r="M312" t="s">
        <v>33</v>
      </c>
      <c r="N312" t="s">
        <v>89</v>
      </c>
      <c r="O312" t="s">
        <v>90</v>
      </c>
      <c r="P312" t="s">
        <v>91</v>
      </c>
      <c r="Q312" t="s">
        <v>36</v>
      </c>
      <c r="R312" t="s">
        <v>37</v>
      </c>
      <c r="S312">
        <v>800</v>
      </c>
      <c r="T312" s="1">
        <v>889433000</v>
      </c>
      <c r="W312" t="s">
        <v>38</v>
      </c>
      <c r="X312">
        <v>3</v>
      </c>
      <c r="Y312">
        <v>2</v>
      </c>
      <c r="Z312">
        <v>2</v>
      </c>
      <c r="AA312" s="2">
        <v>44708.662557870368</v>
      </c>
    </row>
    <row r="313" spans="1:27" x14ac:dyDescent="0.25">
      <c r="A313">
        <v>307</v>
      </c>
      <c r="B313">
        <v>1351295</v>
      </c>
      <c r="C313" t="s">
        <v>696</v>
      </c>
      <c r="D313" t="s">
        <v>697</v>
      </c>
      <c r="E313" t="s">
        <v>39</v>
      </c>
      <c r="F313" t="s">
        <v>599</v>
      </c>
      <c r="H313" t="s">
        <v>599</v>
      </c>
      <c r="I313" t="s">
        <v>126</v>
      </c>
      <c r="J313" t="s">
        <v>1117</v>
      </c>
      <c r="K313" t="s">
        <v>1118</v>
      </c>
      <c r="L313">
        <v>139372067</v>
      </c>
      <c r="M313" t="s">
        <v>33</v>
      </c>
      <c r="N313" t="s">
        <v>1118</v>
      </c>
      <c r="O313" t="s">
        <v>1119</v>
      </c>
      <c r="P313" t="s">
        <v>1120</v>
      </c>
      <c r="Q313" t="s">
        <v>707</v>
      </c>
      <c r="R313" t="s">
        <v>37</v>
      </c>
      <c r="S313">
        <v>820</v>
      </c>
      <c r="T313">
        <v>417272077</v>
      </c>
      <c r="W313" t="s">
        <v>38</v>
      </c>
      <c r="X313">
        <v>2</v>
      </c>
      <c r="Y313">
        <v>2</v>
      </c>
      <c r="Z313">
        <v>2</v>
      </c>
      <c r="AA313" s="2">
        <v>44708.662557870368</v>
      </c>
    </row>
    <row r="314" spans="1:27" x14ac:dyDescent="0.25">
      <c r="A314">
        <v>308</v>
      </c>
      <c r="B314">
        <v>1351296</v>
      </c>
      <c r="C314" t="s">
        <v>696</v>
      </c>
      <c r="D314" t="s">
        <v>697</v>
      </c>
      <c r="E314" t="s">
        <v>39</v>
      </c>
      <c r="F314" t="s">
        <v>1121</v>
      </c>
      <c r="H314" t="s">
        <v>1121</v>
      </c>
      <c r="J314" t="s">
        <v>181</v>
      </c>
      <c r="K314" t="s">
        <v>1122</v>
      </c>
      <c r="L314">
        <v>139371843</v>
      </c>
      <c r="M314" t="s">
        <v>33</v>
      </c>
      <c r="N314" t="s">
        <v>1122</v>
      </c>
      <c r="O314" t="s">
        <v>1123</v>
      </c>
      <c r="P314" t="s">
        <v>1124</v>
      </c>
      <c r="Q314" t="s">
        <v>1101</v>
      </c>
      <c r="R314" t="s">
        <v>37</v>
      </c>
      <c r="S314">
        <v>820</v>
      </c>
      <c r="T314" s="1">
        <v>889418941</v>
      </c>
      <c r="W314" t="s">
        <v>38</v>
      </c>
      <c r="X314">
        <v>3</v>
      </c>
      <c r="Y314">
        <v>2</v>
      </c>
      <c r="Z314">
        <v>2</v>
      </c>
      <c r="AA314" s="2">
        <v>44708.662557870368</v>
      </c>
    </row>
    <row r="315" spans="1:27" x14ac:dyDescent="0.25">
      <c r="A315">
        <v>309</v>
      </c>
      <c r="B315">
        <v>1351297</v>
      </c>
      <c r="C315" t="s">
        <v>696</v>
      </c>
      <c r="D315" t="s">
        <v>697</v>
      </c>
      <c r="E315" t="s">
        <v>29</v>
      </c>
      <c r="F315" t="s">
        <v>1021</v>
      </c>
      <c r="G315" t="s">
        <v>1125</v>
      </c>
      <c r="H315" t="s">
        <v>1125</v>
      </c>
      <c r="J315" t="s">
        <v>181</v>
      </c>
      <c r="K315" t="s">
        <v>1126</v>
      </c>
      <c r="L315">
        <v>139369823</v>
      </c>
      <c r="M315" t="s">
        <v>33</v>
      </c>
      <c r="N315" t="s">
        <v>1126</v>
      </c>
      <c r="O315" t="s">
        <v>1127</v>
      </c>
      <c r="P315" t="s">
        <v>1128</v>
      </c>
      <c r="Q315" t="s">
        <v>747</v>
      </c>
      <c r="R315" t="s">
        <v>37</v>
      </c>
      <c r="S315">
        <v>830</v>
      </c>
      <c r="T315" s="1">
        <v>889418941</v>
      </c>
      <c r="W315" t="s">
        <v>38</v>
      </c>
      <c r="X315">
        <v>5</v>
      </c>
      <c r="Y315">
        <v>2</v>
      </c>
      <c r="Z315">
        <v>4</v>
      </c>
      <c r="AA315" s="2">
        <v>44708.662557870368</v>
      </c>
    </row>
    <row r="316" spans="1:27" x14ac:dyDescent="0.25">
      <c r="A316">
        <v>310</v>
      </c>
      <c r="B316">
        <v>1351298</v>
      </c>
      <c r="C316" t="s">
        <v>696</v>
      </c>
      <c r="D316" t="s">
        <v>697</v>
      </c>
      <c r="E316" t="s">
        <v>46</v>
      </c>
      <c r="F316" t="s">
        <v>336</v>
      </c>
      <c r="H316" t="s">
        <v>336</v>
      </c>
      <c r="J316" t="s">
        <v>42</v>
      </c>
      <c r="K316" t="s">
        <v>1129</v>
      </c>
      <c r="L316">
        <v>139369455</v>
      </c>
      <c r="M316" t="s">
        <v>33</v>
      </c>
      <c r="N316" t="s">
        <v>1129</v>
      </c>
      <c r="O316" t="s">
        <v>1130</v>
      </c>
      <c r="P316" t="s">
        <v>1131</v>
      </c>
      <c r="Q316" t="s">
        <v>703</v>
      </c>
      <c r="R316" t="s">
        <v>37</v>
      </c>
      <c r="S316">
        <v>812</v>
      </c>
      <c r="T316">
        <v>411724000</v>
      </c>
      <c r="W316" t="s">
        <v>38</v>
      </c>
      <c r="X316">
        <v>2</v>
      </c>
      <c r="Y316">
        <v>1</v>
      </c>
      <c r="Z316">
        <v>1</v>
      </c>
      <c r="AA316" s="2">
        <v>44708.662557870368</v>
      </c>
    </row>
    <row r="317" spans="1:27" x14ac:dyDescent="0.25">
      <c r="A317">
        <v>311</v>
      </c>
      <c r="B317">
        <v>1351299</v>
      </c>
      <c r="C317" t="s">
        <v>696</v>
      </c>
      <c r="D317" t="s">
        <v>697</v>
      </c>
      <c r="E317" t="s">
        <v>39</v>
      </c>
      <c r="J317" t="s">
        <v>412</v>
      </c>
      <c r="K317" t="s">
        <v>1132</v>
      </c>
      <c r="L317">
        <v>139368543</v>
      </c>
      <c r="M317" t="s">
        <v>33</v>
      </c>
      <c r="N317" t="s">
        <v>1132</v>
      </c>
      <c r="O317" t="s">
        <v>1133</v>
      </c>
      <c r="P317" t="s">
        <v>1134</v>
      </c>
      <c r="Q317" t="s">
        <v>1135</v>
      </c>
      <c r="R317" t="s">
        <v>37</v>
      </c>
      <c r="S317">
        <v>820</v>
      </c>
      <c r="T317" s="1">
        <v>889422283</v>
      </c>
      <c r="W317" t="s">
        <v>274</v>
      </c>
      <c r="X317">
        <v>2</v>
      </c>
      <c r="Y317">
        <v>2</v>
      </c>
      <c r="Z317">
        <v>1</v>
      </c>
      <c r="AA317" s="2">
        <v>44708.662557870368</v>
      </c>
    </row>
    <row r="318" spans="1:27" x14ac:dyDescent="0.25">
      <c r="A318">
        <v>312</v>
      </c>
      <c r="B318">
        <v>1351300</v>
      </c>
      <c r="C318" t="s">
        <v>696</v>
      </c>
      <c r="D318" t="s">
        <v>697</v>
      </c>
      <c r="E318" t="s">
        <v>29</v>
      </c>
      <c r="G318" t="s">
        <v>1136</v>
      </c>
      <c r="H318" t="s">
        <v>1136</v>
      </c>
      <c r="J318" t="s">
        <v>265</v>
      </c>
      <c r="K318" t="s">
        <v>347</v>
      </c>
      <c r="L318">
        <v>139367687</v>
      </c>
      <c r="M318" t="s">
        <v>33</v>
      </c>
      <c r="N318" t="s">
        <v>347</v>
      </c>
      <c r="O318" t="s">
        <v>1137</v>
      </c>
      <c r="P318" t="s">
        <v>1138</v>
      </c>
      <c r="Q318" t="s">
        <v>743</v>
      </c>
      <c r="R318" t="s">
        <v>37</v>
      </c>
      <c r="S318">
        <v>830</v>
      </c>
      <c r="T318" s="1">
        <v>417718149</v>
      </c>
      <c r="W318" t="s">
        <v>38</v>
      </c>
      <c r="X318">
        <v>3</v>
      </c>
      <c r="Y318">
        <v>1</v>
      </c>
      <c r="Z318">
        <v>4</v>
      </c>
      <c r="AA318" s="2">
        <v>44708.662557870368</v>
      </c>
    </row>
    <row r="319" spans="1:27" x14ac:dyDescent="0.25">
      <c r="A319">
        <v>313</v>
      </c>
      <c r="B319">
        <v>1351301</v>
      </c>
      <c r="C319" t="s">
        <v>696</v>
      </c>
      <c r="D319" t="s">
        <v>697</v>
      </c>
      <c r="E319" t="s">
        <v>29</v>
      </c>
      <c r="G319" t="s">
        <v>951</v>
      </c>
      <c r="H319" t="s">
        <v>951</v>
      </c>
      <c r="J319" t="s">
        <v>82</v>
      </c>
      <c r="K319" t="s">
        <v>89</v>
      </c>
      <c r="L319">
        <v>139367311</v>
      </c>
      <c r="M319" t="s">
        <v>33</v>
      </c>
      <c r="N319" t="s">
        <v>89</v>
      </c>
      <c r="O319" t="s">
        <v>1139</v>
      </c>
      <c r="P319" t="s">
        <v>1140</v>
      </c>
      <c r="Q319" t="s">
        <v>1109</v>
      </c>
      <c r="R319" t="s">
        <v>37</v>
      </c>
      <c r="S319">
        <v>812</v>
      </c>
      <c r="T319" s="1">
        <v>889433000</v>
      </c>
      <c r="W319" t="s">
        <v>38</v>
      </c>
      <c r="X319">
        <v>3</v>
      </c>
      <c r="Y319">
        <v>1</v>
      </c>
      <c r="Z319">
        <v>2</v>
      </c>
      <c r="AA319" s="2">
        <v>44708.662557870368</v>
      </c>
    </row>
    <row r="320" spans="1:27" x14ac:dyDescent="0.25">
      <c r="A320">
        <v>314</v>
      </c>
      <c r="B320">
        <v>1351302</v>
      </c>
      <c r="C320" t="s">
        <v>696</v>
      </c>
      <c r="D320" t="s">
        <v>697</v>
      </c>
      <c r="E320" t="s">
        <v>748</v>
      </c>
      <c r="J320" t="s">
        <v>1141</v>
      </c>
      <c r="K320" t="s">
        <v>1142</v>
      </c>
      <c r="L320">
        <v>139366871</v>
      </c>
      <c r="M320" t="s">
        <v>33</v>
      </c>
      <c r="N320" t="s">
        <v>1142</v>
      </c>
      <c r="O320" t="s">
        <v>1143</v>
      </c>
      <c r="P320" t="s">
        <v>1144</v>
      </c>
      <c r="Q320" t="s">
        <v>1101</v>
      </c>
      <c r="R320" t="s">
        <v>37</v>
      </c>
      <c r="S320">
        <v>820</v>
      </c>
      <c r="T320" s="1">
        <v>408952595</v>
      </c>
      <c r="W320" t="s">
        <v>38</v>
      </c>
      <c r="X320">
        <v>3</v>
      </c>
      <c r="Y320">
        <v>3</v>
      </c>
      <c r="Z320">
        <v>3</v>
      </c>
      <c r="AA320" s="2">
        <v>44708.662557870368</v>
      </c>
    </row>
    <row r="321" spans="1:27" x14ac:dyDescent="0.25">
      <c r="A321">
        <v>315</v>
      </c>
      <c r="B321">
        <v>1351303</v>
      </c>
      <c r="C321" t="s">
        <v>696</v>
      </c>
      <c r="D321" t="s">
        <v>697</v>
      </c>
      <c r="E321" t="s">
        <v>29</v>
      </c>
      <c r="G321" t="s">
        <v>1145</v>
      </c>
      <c r="H321" t="s">
        <v>1145</v>
      </c>
      <c r="I321" t="s">
        <v>126</v>
      </c>
      <c r="J321" t="s">
        <v>123</v>
      </c>
      <c r="K321" t="s">
        <v>1146</v>
      </c>
      <c r="L321">
        <v>139365199</v>
      </c>
      <c r="M321" t="s">
        <v>33</v>
      </c>
      <c r="N321" t="s">
        <v>1146</v>
      </c>
      <c r="O321" t="s">
        <v>1147</v>
      </c>
      <c r="P321" t="s">
        <v>1148</v>
      </c>
      <c r="Q321" t="s">
        <v>716</v>
      </c>
      <c r="R321" t="s">
        <v>37</v>
      </c>
      <c r="S321">
        <v>830</v>
      </c>
      <c r="T321" s="1">
        <v>889328858</v>
      </c>
      <c r="W321" t="s">
        <v>38</v>
      </c>
      <c r="X321">
        <v>3</v>
      </c>
      <c r="Y321">
        <v>2</v>
      </c>
      <c r="Z321">
        <v>2</v>
      </c>
      <c r="AA321" s="2">
        <v>44708.662557870368</v>
      </c>
    </row>
    <row r="322" spans="1:27" x14ac:dyDescent="0.25">
      <c r="A322">
        <v>316</v>
      </c>
      <c r="B322">
        <v>1351304</v>
      </c>
      <c r="C322" t="s">
        <v>696</v>
      </c>
      <c r="D322" t="s">
        <v>697</v>
      </c>
      <c r="E322" t="s">
        <v>29</v>
      </c>
      <c r="G322" t="s">
        <v>1149</v>
      </c>
      <c r="H322" t="s">
        <v>1149</v>
      </c>
      <c r="J322" t="s">
        <v>185</v>
      </c>
      <c r="K322" t="s">
        <v>1150</v>
      </c>
      <c r="L322">
        <v>139364171</v>
      </c>
      <c r="M322" t="s">
        <v>33</v>
      </c>
      <c r="N322" t="s">
        <v>1150</v>
      </c>
      <c r="O322" t="s">
        <v>1151</v>
      </c>
      <c r="P322" t="s">
        <v>1152</v>
      </c>
      <c r="Q322" t="s">
        <v>917</v>
      </c>
      <c r="R322" t="s">
        <v>37</v>
      </c>
      <c r="S322">
        <v>832</v>
      </c>
      <c r="T322" s="1">
        <v>889240900</v>
      </c>
      <c r="W322" t="s">
        <v>38</v>
      </c>
      <c r="X322">
        <v>4</v>
      </c>
      <c r="Y322">
        <v>2</v>
      </c>
      <c r="Z322">
        <v>2</v>
      </c>
      <c r="AA322" s="2">
        <v>44708.662557870368</v>
      </c>
    </row>
    <row r="323" spans="1:27" x14ac:dyDescent="0.25">
      <c r="A323">
        <v>317</v>
      </c>
      <c r="B323">
        <v>1351305</v>
      </c>
      <c r="C323" t="s">
        <v>696</v>
      </c>
      <c r="D323" t="s">
        <v>697</v>
      </c>
      <c r="E323" t="s">
        <v>29</v>
      </c>
      <c r="G323" t="s">
        <v>1153</v>
      </c>
      <c r="H323" t="s">
        <v>1153</v>
      </c>
      <c r="J323" t="s">
        <v>225</v>
      </c>
      <c r="K323" t="s">
        <v>1154</v>
      </c>
      <c r="L323">
        <v>139364059</v>
      </c>
      <c r="M323" t="s">
        <v>33</v>
      </c>
      <c r="N323" t="s">
        <v>1154</v>
      </c>
      <c r="O323" t="s">
        <v>1155</v>
      </c>
      <c r="P323" t="s">
        <v>1156</v>
      </c>
      <c r="Q323" t="s">
        <v>743</v>
      </c>
      <c r="R323" t="s">
        <v>37</v>
      </c>
      <c r="S323">
        <v>830</v>
      </c>
      <c r="T323" s="1">
        <v>438404848</v>
      </c>
      <c r="W323" t="s">
        <v>38</v>
      </c>
      <c r="X323">
        <v>3</v>
      </c>
      <c r="Y323">
        <v>1</v>
      </c>
      <c r="Z323">
        <v>2</v>
      </c>
      <c r="AA323" s="2">
        <v>44708.662557870368</v>
      </c>
    </row>
    <row r="324" spans="1:27" x14ac:dyDescent="0.25">
      <c r="A324">
        <v>318</v>
      </c>
      <c r="B324">
        <v>1351306</v>
      </c>
      <c r="C324" t="s">
        <v>696</v>
      </c>
      <c r="D324" t="s">
        <v>697</v>
      </c>
      <c r="E324" t="s">
        <v>29</v>
      </c>
      <c r="F324" t="s">
        <v>1157</v>
      </c>
      <c r="G324" t="s">
        <v>1158</v>
      </c>
      <c r="H324" t="s">
        <v>1158</v>
      </c>
      <c r="J324" t="s">
        <v>82</v>
      </c>
      <c r="K324" t="s">
        <v>1159</v>
      </c>
      <c r="L324">
        <v>139363919</v>
      </c>
      <c r="M324" t="s">
        <v>33</v>
      </c>
      <c r="N324" t="s">
        <v>1159</v>
      </c>
      <c r="O324" t="s">
        <v>1160</v>
      </c>
      <c r="P324" t="s">
        <v>1161</v>
      </c>
      <c r="Q324" t="s">
        <v>1162</v>
      </c>
      <c r="R324" t="s">
        <v>37</v>
      </c>
      <c r="S324">
        <v>835</v>
      </c>
      <c r="T324" s="1">
        <v>889433000</v>
      </c>
      <c r="W324" t="s">
        <v>38</v>
      </c>
      <c r="X324">
        <v>4</v>
      </c>
      <c r="Y324">
        <v>4</v>
      </c>
      <c r="Z324">
        <v>10</v>
      </c>
      <c r="AA324" s="2">
        <v>44708.662557870368</v>
      </c>
    </row>
    <row r="325" spans="1:27" x14ac:dyDescent="0.25">
      <c r="A325">
        <v>319</v>
      </c>
      <c r="B325">
        <v>1351307</v>
      </c>
      <c r="C325" t="s">
        <v>696</v>
      </c>
      <c r="D325" t="s">
        <v>697</v>
      </c>
      <c r="E325" t="s">
        <v>704</v>
      </c>
      <c r="G325" t="s">
        <v>815</v>
      </c>
      <c r="H325" t="s">
        <v>815</v>
      </c>
      <c r="J325" t="s">
        <v>1163</v>
      </c>
      <c r="K325" t="s">
        <v>1164</v>
      </c>
      <c r="L325">
        <v>600031186</v>
      </c>
      <c r="M325" t="s">
        <v>33</v>
      </c>
      <c r="N325" t="s">
        <v>1164</v>
      </c>
      <c r="Q325" t="s">
        <v>1165</v>
      </c>
      <c r="R325" t="s">
        <v>37</v>
      </c>
      <c r="S325">
        <v>810</v>
      </c>
      <c r="T325" s="1">
        <v>1300737589</v>
      </c>
      <c r="W325" t="s">
        <v>38</v>
      </c>
      <c r="AA325" s="2">
        <v>44708.662557870368</v>
      </c>
    </row>
    <row r="326" spans="1:27" x14ac:dyDescent="0.25">
      <c r="A326">
        <v>320</v>
      </c>
      <c r="B326">
        <v>1351308</v>
      </c>
      <c r="C326" t="s">
        <v>696</v>
      </c>
      <c r="D326" t="s">
        <v>697</v>
      </c>
      <c r="E326" t="s">
        <v>704</v>
      </c>
      <c r="G326" t="s">
        <v>815</v>
      </c>
      <c r="H326" t="s">
        <v>815</v>
      </c>
      <c r="J326" t="s">
        <v>1163</v>
      </c>
      <c r="K326" t="s">
        <v>1164</v>
      </c>
      <c r="L326">
        <v>600031186</v>
      </c>
      <c r="M326" t="s">
        <v>33</v>
      </c>
      <c r="N326" t="s">
        <v>1164</v>
      </c>
      <c r="Q326" t="s">
        <v>1165</v>
      </c>
      <c r="R326" t="s">
        <v>37</v>
      </c>
      <c r="S326">
        <v>810</v>
      </c>
      <c r="T326" s="1">
        <v>1300737589</v>
      </c>
      <c r="W326" t="s">
        <v>38</v>
      </c>
      <c r="AA326" s="2">
        <v>44708.662557870368</v>
      </c>
    </row>
    <row r="327" spans="1:27" x14ac:dyDescent="0.25">
      <c r="A327">
        <v>321</v>
      </c>
      <c r="B327">
        <v>1351309</v>
      </c>
      <c r="C327" t="s">
        <v>696</v>
      </c>
      <c r="D327" t="s">
        <v>697</v>
      </c>
      <c r="E327" t="s">
        <v>704</v>
      </c>
      <c r="G327" t="s">
        <v>815</v>
      </c>
      <c r="H327" t="s">
        <v>815</v>
      </c>
      <c r="J327" t="s">
        <v>1163</v>
      </c>
      <c r="K327" t="s">
        <v>1164</v>
      </c>
      <c r="L327">
        <v>600031186</v>
      </c>
      <c r="M327" t="s">
        <v>33</v>
      </c>
      <c r="N327" t="s">
        <v>1164</v>
      </c>
      <c r="O327" t="s">
        <v>1166</v>
      </c>
      <c r="P327" t="s">
        <v>1167</v>
      </c>
      <c r="Q327" t="s">
        <v>1165</v>
      </c>
      <c r="R327" t="s">
        <v>37</v>
      </c>
      <c r="S327">
        <v>810</v>
      </c>
      <c r="T327" s="1">
        <v>1300737589</v>
      </c>
      <c r="W327" t="s">
        <v>38</v>
      </c>
      <c r="AA327" s="2">
        <v>44708.662557870368</v>
      </c>
    </row>
    <row r="328" spans="1:27" x14ac:dyDescent="0.25">
      <c r="A328">
        <v>322</v>
      </c>
      <c r="B328">
        <v>1351310</v>
      </c>
      <c r="C328" t="s">
        <v>696</v>
      </c>
      <c r="D328" t="s">
        <v>697</v>
      </c>
      <c r="E328" t="s">
        <v>1168</v>
      </c>
      <c r="J328" t="s">
        <v>412</v>
      </c>
      <c r="K328" t="s">
        <v>1169</v>
      </c>
      <c r="L328">
        <v>139363619</v>
      </c>
      <c r="M328" t="s">
        <v>33</v>
      </c>
      <c r="N328" t="s">
        <v>1169</v>
      </c>
      <c r="O328" t="s">
        <v>1170</v>
      </c>
      <c r="P328" t="s">
        <v>1171</v>
      </c>
      <c r="Q328" t="s">
        <v>737</v>
      </c>
      <c r="R328" t="s">
        <v>37</v>
      </c>
      <c r="S328">
        <v>810</v>
      </c>
      <c r="T328" s="1">
        <v>889422283</v>
      </c>
      <c r="W328" t="s">
        <v>274</v>
      </c>
      <c r="X328">
        <v>3</v>
      </c>
      <c r="Y328">
        <v>1</v>
      </c>
      <c r="Z328">
        <v>1</v>
      </c>
      <c r="AA328" s="2">
        <v>44708.662557870368</v>
      </c>
    </row>
    <row r="329" spans="1:27" x14ac:dyDescent="0.25">
      <c r="A329">
        <v>323</v>
      </c>
      <c r="B329">
        <v>1351311</v>
      </c>
      <c r="C329" t="s">
        <v>696</v>
      </c>
      <c r="D329" t="s">
        <v>697</v>
      </c>
      <c r="E329" t="s">
        <v>46</v>
      </c>
      <c r="F329" t="s">
        <v>92</v>
      </c>
      <c r="H329" t="s">
        <v>92</v>
      </c>
      <c r="J329" t="s">
        <v>93</v>
      </c>
      <c r="K329" t="s">
        <v>94</v>
      </c>
      <c r="L329">
        <v>139363187</v>
      </c>
      <c r="M329" t="s">
        <v>33</v>
      </c>
      <c r="N329" t="s">
        <v>94</v>
      </c>
      <c r="O329" t="s">
        <v>95</v>
      </c>
      <c r="P329" t="s">
        <v>96</v>
      </c>
      <c r="Q329" t="s">
        <v>36</v>
      </c>
      <c r="R329" t="s">
        <v>37</v>
      </c>
      <c r="S329">
        <v>800</v>
      </c>
      <c r="T329" s="1">
        <v>889460500</v>
      </c>
      <c r="W329" t="s">
        <v>38</v>
      </c>
      <c r="X329">
        <v>2</v>
      </c>
      <c r="Y329">
        <v>2</v>
      </c>
      <c r="Z329">
        <v>2</v>
      </c>
      <c r="AA329" s="2">
        <v>44708.662557870368</v>
      </c>
    </row>
    <row r="330" spans="1:27" x14ac:dyDescent="0.25">
      <c r="A330">
        <v>324</v>
      </c>
      <c r="B330">
        <v>1351312</v>
      </c>
      <c r="C330" t="s">
        <v>696</v>
      </c>
      <c r="D330" t="s">
        <v>697</v>
      </c>
      <c r="E330" t="s">
        <v>985</v>
      </c>
      <c r="G330" t="s">
        <v>1062</v>
      </c>
      <c r="H330" t="s">
        <v>1062</v>
      </c>
      <c r="J330" t="s">
        <v>293</v>
      </c>
      <c r="K330" t="s">
        <v>1172</v>
      </c>
      <c r="L330">
        <v>139362975</v>
      </c>
      <c r="M330" t="s">
        <v>33</v>
      </c>
      <c r="N330" t="s">
        <v>1172</v>
      </c>
      <c r="O330" t="s">
        <v>1173</v>
      </c>
      <c r="P330" t="s">
        <v>1174</v>
      </c>
      <c r="Q330" t="s">
        <v>759</v>
      </c>
      <c r="R330" t="s">
        <v>37</v>
      </c>
      <c r="S330">
        <v>836</v>
      </c>
      <c r="T330" s="1">
        <v>1300850855</v>
      </c>
      <c r="W330" t="s">
        <v>274</v>
      </c>
      <c r="X330">
        <v>4</v>
      </c>
      <c r="Y330">
        <v>2</v>
      </c>
      <c r="Z330">
        <v>3</v>
      </c>
      <c r="AA330" s="2">
        <v>44708.662557870368</v>
      </c>
    </row>
    <row r="331" spans="1:27" x14ac:dyDescent="0.25">
      <c r="A331">
        <v>325</v>
      </c>
      <c r="B331">
        <v>1351313</v>
      </c>
      <c r="C331" t="s">
        <v>696</v>
      </c>
      <c r="D331" t="s">
        <v>697</v>
      </c>
      <c r="E331" t="s">
        <v>29</v>
      </c>
      <c r="J331" t="s">
        <v>228</v>
      </c>
      <c r="K331" t="s">
        <v>1175</v>
      </c>
      <c r="L331">
        <v>139362087</v>
      </c>
      <c r="M331" t="s">
        <v>33</v>
      </c>
      <c r="N331" t="s">
        <v>1175</v>
      </c>
      <c r="O331" t="s">
        <v>1176</v>
      </c>
      <c r="P331" t="s">
        <v>1177</v>
      </c>
      <c r="Q331" t="s">
        <v>1178</v>
      </c>
      <c r="R331" t="s">
        <v>37</v>
      </c>
      <c r="S331">
        <v>810</v>
      </c>
      <c r="T331" s="1">
        <v>889419959</v>
      </c>
      <c r="W331" t="s">
        <v>38</v>
      </c>
      <c r="X331">
        <v>3</v>
      </c>
      <c r="Y331">
        <v>1</v>
      </c>
      <c r="Z331">
        <v>3</v>
      </c>
      <c r="AA331" s="2">
        <v>44708.662557870368</v>
      </c>
    </row>
    <row r="332" spans="1:27" x14ac:dyDescent="0.25">
      <c r="A332">
        <v>326</v>
      </c>
      <c r="B332">
        <v>1351314</v>
      </c>
      <c r="C332" t="s">
        <v>696</v>
      </c>
      <c r="D332" t="s">
        <v>697</v>
      </c>
      <c r="E332" t="s">
        <v>39</v>
      </c>
      <c r="I332" t="s">
        <v>126</v>
      </c>
      <c r="J332" t="s">
        <v>103</v>
      </c>
      <c r="K332" t="s">
        <v>127</v>
      </c>
      <c r="L332">
        <v>139356439</v>
      </c>
      <c r="M332" t="s">
        <v>33</v>
      </c>
      <c r="N332" t="s">
        <v>127</v>
      </c>
      <c r="O332" t="s">
        <v>1179</v>
      </c>
      <c r="P332" t="s">
        <v>1180</v>
      </c>
      <c r="Q332" t="s">
        <v>1135</v>
      </c>
      <c r="R332" t="s">
        <v>37</v>
      </c>
      <c r="S332">
        <v>820</v>
      </c>
      <c r="T332">
        <v>416175735</v>
      </c>
      <c r="W332" t="s">
        <v>38</v>
      </c>
      <c r="X332">
        <v>2</v>
      </c>
      <c r="Y332">
        <v>2</v>
      </c>
      <c r="Z332">
        <v>2</v>
      </c>
      <c r="AA332" s="2">
        <v>44708.662557870368</v>
      </c>
    </row>
    <row r="333" spans="1:27" x14ac:dyDescent="0.25">
      <c r="A333">
        <v>327</v>
      </c>
      <c r="B333">
        <v>1351315</v>
      </c>
      <c r="C333" t="s">
        <v>696</v>
      </c>
      <c r="D333" t="s">
        <v>697</v>
      </c>
      <c r="E333" t="s">
        <v>39</v>
      </c>
      <c r="J333" t="s">
        <v>1181</v>
      </c>
      <c r="K333" t="s">
        <v>413</v>
      </c>
      <c r="L333">
        <v>139361499</v>
      </c>
      <c r="M333" t="s">
        <v>33</v>
      </c>
      <c r="N333" t="s">
        <v>413</v>
      </c>
      <c r="O333" t="s">
        <v>1182</v>
      </c>
      <c r="P333" t="s">
        <v>1183</v>
      </c>
      <c r="Q333" t="s">
        <v>781</v>
      </c>
      <c r="R333" t="s">
        <v>37</v>
      </c>
      <c r="S333">
        <v>832</v>
      </c>
      <c r="T333">
        <v>484067003</v>
      </c>
      <c r="W333" t="s">
        <v>274</v>
      </c>
      <c r="X333">
        <v>3</v>
      </c>
      <c r="Y333">
        <v>2</v>
      </c>
      <c r="Z333">
        <v>2</v>
      </c>
      <c r="AA333" s="2">
        <v>44708.662557870368</v>
      </c>
    </row>
    <row r="334" spans="1:27" x14ac:dyDescent="0.25">
      <c r="A334">
        <v>328</v>
      </c>
      <c r="B334">
        <v>1351316</v>
      </c>
      <c r="C334" t="s">
        <v>696</v>
      </c>
      <c r="D334" t="s">
        <v>697</v>
      </c>
      <c r="E334" t="s">
        <v>39</v>
      </c>
      <c r="J334" t="s">
        <v>1181</v>
      </c>
      <c r="K334" t="s">
        <v>1184</v>
      </c>
      <c r="L334">
        <v>139361483</v>
      </c>
      <c r="M334" t="s">
        <v>33</v>
      </c>
      <c r="N334" t="s">
        <v>1184</v>
      </c>
      <c r="O334" t="s">
        <v>1185</v>
      </c>
      <c r="P334" t="s">
        <v>1186</v>
      </c>
      <c r="Q334" t="s">
        <v>781</v>
      </c>
      <c r="R334" t="s">
        <v>37</v>
      </c>
      <c r="S334">
        <v>832</v>
      </c>
      <c r="T334">
        <v>484067003</v>
      </c>
      <c r="W334" t="s">
        <v>274</v>
      </c>
      <c r="X334">
        <v>1</v>
      </c>
      <c r="Y334">
        <v>1</v>
      </c>
      <c r="Z334">
        <v>1</v>
      </c>
      <c r="AA334" s="2">
        <v>44708.662557870368</v>
      </c>
    </row>
    <row r="335" spans="1:27" x14ac:dyDescent="0.25">
      <c r="A335">
        <v>329</v>
      </c>
      <c r="B335">
        <v>1351317</v>
      </c>
      <c r="C335" t="s">
        <v>696</v>
      </c>
      <c r="D335" t="s">
        <v>697</v>
      </c>
      <c r="E335" t="s">
        <v>39</v>
      </c>
      <c r="J335" t="s">
        <v>1181</v>
      </c>
      <c r="K335" t="s">
        <v>400</v>
      </c>
      <c r="L335">
        <v>139361427</v>
      </c>
      <c r="M335" t="s">
        <v>33</v>
      </c>
      <c r="N335" t="s">
        <v>400</v>
      </c>
      <c r="O335" t="s">
        <v>1187</v>
      </c>
      <c r="P335" t="s">
        <v>1188</v>
      </c>
      <c r="Q335" t="s">
        <v>781</v>
      </c>
      <c r="R335" t="s">
        <v>37</v>
      </c>
      <c r="S335">
        <v>832</v>
      </c>
      <c r="T335">
        <v>484067003</v>
      </c>
      <c r="W335" t="s">
        <v>274</v>
      </c>
      <c r="X335">
        <v>2</v>
      </c>
      <c r="Y335">
        <v>2</v>
      </c>
      <c r="Z335">
        <v>2</v>
      </c>
      <c r="AA335" s="2">
        <v>44708.662557870368</v>
      </c>
    </row>
    <row r="336" spans="1:27" x14ac:dyDescent="0.25">
      <c r="A336">
        <v>330</v>
      </c>
      <c r="B336">
        <v>1351318</v>
      </c>
      <c r="C336" t="s">
        <v>696</v>
      </c>
      <c r="D336" t="s">
        <v>697</v>
      </c>
      <c r="E336" t="s">
        <v>29</v>
      </c>
      <c r="F336" t="s">
        <v>1189</v>
      </c>
      <c r="G336" t="s">
        <v>1190</v>
      </c>
      <c r="H336" t="s">
        <v>1190</v>
      </c>
      <c r="J336" t="s">
        <v>1191</v>
      </c>
      <c r="K336" t="s">
        <v>1192</v>
      </c>
      <c r="L336">
        <v>139360135</v>
      </c>
      <c r="M336" t="s">
        <v>33</v>
      </c>
      <c r="N336" t="s">
        <v>1192</v>
      </c>
      <c r="O336" t="s">
        <v>1193</v>
      </c>
      <c r="P336" t="s">
        <v>1194</v>
      </c>
      <c r="Q336" t="s">
        <v>743</v>
      </c>
      <c r="R336" t="s">
        <v>37</v>
      </c>
      <c r="S336">
        <v>830</v>
      </c>
      <c r="T336" s="1">
        <v>417897921</v>
      </c>
      <c r="W336" t="s">
        <v>38</v>
      </c>
      <c r="X336">
        <v>4</v>
      </c>
      <c r="Y336">
        <v>3</v>
      </c>
      <c r="Z336">
        <v>2</v>
      </c>
      <c r="AA336" s="2">
        <v>44708.662557870368</v>
      </c>
    </row>
    <row r="337" spans="1:27" x14ac:dyDescent="0.25">
      <c r="A337">
        <v>331</v>
      </c>
      <c r="B337">
        <v>1351319</v>
      </c>
      <c r="C337" t="s">
        <v>696</v>
      </c>
      <c r="D337" t="s">
        <v>697</v>
      </c>
      <c r="E337" t="s">
        <v>29</v>
      </c>
      <c r="J337" t="s">
        <v>177</v>
      </c>
      <c r="K337" t="s">
        <v>502</v>
      </c>
      <c r="L337">
        <v>139358871</v>
      </c>
      <c r="M337" t="s">
        <v>33</v>
      </c>
      <c r="N337" t="s">
        <v>502</v>
      </c>
      <c r="O337" t="s">
        <v>1195</v>
      </c>
      <c r="P337" t="s">
        <v>1196</v>
      </c>
      <c r="Q337" t="s">
        <v>791</v>
      </c>
      <c r="R337" t="s">
        <v>37</v>
      </c>
      <c r="S337">
        <v>832</v>
      </c>
      <c r="T337" s="1">
        <v>889831800</v>
      </c>
      <c r="W337" t="s">
        <v>38</v>
      </c>
      <c r="X337">
        <v>3</v>
      </c>
      <c r="Y337">
        <v>2</v>
      </c>
      <c r="Z337">
        <v>0</v>
      </c>
      <c r="AA337" s="2">
        <v>44708.662557870368</v>
      </c>
    </row>
    <row r="338" spans="1:27" x14ac:dyDescent="0.25">
      <c r="A338">
        <v>332</v>
      </c>
      <c r="B338">
        <v>1351320</v>
      </c>
      <c r="C338" t="s">
        <v>696</v>
      </c>
      <c r="D338" t="s">
        <v>697</v>
      </c>
      <c r="E338" t="s">
        <v>29</v>
      </c>
      <c r="G338" t="s">
        <v>1197</v>
      </c>
      <c r="H338" t="s">
        <v>1197</v>
      </c>
      <c r="J338" t="s">
        <v>408</v>
      </c>
      <c r="K338" t="s">
        <v>1198</v>
      </c>
      <c r="L338">
        <v>139356871</v>
      </c>
      <c r="M338" t="s">
        <v>33</v>
      </c>
      <c r="N338" t="s">
        <v>1198</v>
      </c>
      <c r="O338" t="s">
        <v>1199</v>
      </c>
      <c r="P338" t="s">
        <v>1200</v>
      </c>
      <c r="Q338" t="s">
        <v>703</v>
      </c>
      <c r="R338" t="s">
        <v>37</v>
      </c>
      <c r="S338">
        <v>812</v>
      </c>
      <c r="T338" s="1">
        <v>1300114970</v>
      </c>
      <c r="W338" t="s">
        <v>274</v>
      </c>
      <c r="X338">
        <v>3</v>
      </c>
      <c r="Y338">
        <v>1</v>
      </c>
      <c r="Z338">
        <v>5</v>
      </c>
      <c r="AA338" s="2">
        <v>44708.662557870368</v>
      </c>
    </row>
    <row r="339" spans="1:27" x14ac:dyDescent="0.25">
      <c r="A339">
        <v>333</v>
      </c>
      <c r="B339">
        <v>1351321</v>
      </c>
      <c r="C339" t="s">
        <v>696</v>
      </c>
      <c r="D339" t="s">
        <v>697</v>
      </c>
      <c r="E339" t="s">
        <v>29</v>
      </c>
      <c r="F339" t="s">
        <v>97</v>
      </c>
      <c r="H339" t="s">
        <v>97</v>
      </c>
      <c r="J339" t="s">
        <v>98</v>
      </c>
      <c r="K339" t="s">
        <v>99</v>
      </c>
      <c r="L339">
        <v>139356543</v>
      </c>
      <c r="M339" t="s">
        <v>33</v>
      </c>
      <c r="N339" t="s">
        <v>99</v>
      </c>
      <c r="O339" t="s">
        <v>100</v>
      </c>
      <c r="P339" t="s">
        <v>101</v>
      </c>
      <c r="Q339" t="s">
        <v>36</v>
      </c>
      <c r="R339" t="s">
        <v>37</v>
      </c>
      <c r="S339">
        <v>800</v>
      </c>
      <c r="T339" s="1">
        <v>889822500</v>
      </c>
      <c r="W339" t="s">
        <v>38</v>
      </c>
      <c r="X339">
        <v>3</v>
      </c>
      <c r="Y339">
        <v>2</v>
      </c>
      <c r="Z339">
        <v>2</v>
      </c>
      <c r="AA339" s="2">
        <v>44708.662557870368</v>
      </c>
    </row>
    <row r="340" spans="1:27" x14ac:dyDescent="0.25">
      <c r="A340">
        <v>334</v>
      </c>
      <c r="B340">
        <v>1351322</v>
      </c>
      <c r="C340" t="s">
        <v>696</v>
      </c>
      <c r="D340" t="s">
        <v>697</v>
      </c>
      <c r="E340" t="s">
        <v>1201</v>
      </c>
      <c r="F340" t="s">
        <v>1202</v>
      </c>
      <c r="J340" t="s">
        <v>663</v>
      </c>
      <c r="K340" t="s">
        <v>614</v>
      </c>
      <c r="L340">
        <v>700199623</v>
      </c>
      <c r="M340" t="s">
        <v>33</v>
      </c>
      <c r="N340" t="s">
        <v>614</v>
      </c>
      <c r="O340" t="s">
        <v>1203</v>
      </c>
      <c r="P340" t="s">
        <v>1204</v>
      </c>
      <c r="Q340" t="s">
        <v>707</v>
      </c>
      <c r="R340" t="s">
        <v>37</v>
      </c>
      <c r="S340">
        <v>820</v>
      </c>
      <c r="T340" s="1">
        <v>1300609392</v>
      </c>
      <c r="W340" t="s">
        <v>274</v>
      </c>
      <c r="X340">
        <v>3</v>
      </c>
      <c r="Y340">
        <v>2</v>
      </c>
      <c r="Z340">
        <v>2</v>
      </c>
      <c r="AA340" s="2">
        <v>44708.662557870368</v>
      </c>
    </row>
    <row r="341" spans="1:27" x14ac:dyDescent="0.25">
      <c r="A341">
        <v>335</v>
      </c>
      <c r="B341">
        <v>1351323</v>
      </c>
      <c r="C341" t="s">
        <v>696</v>
      </c>
      <c r="D341" t="s">
        <v>697</v>
      </c>
      <c r="E341" t="s">
        <v>29</v>
      </c>
      <c r="G341" t="s">
        <v>1205</v>
      </c>
      <c r="H341" t="s">
        <v>1205</v>
      </c>
      <c r="J341" t="s">
        <v>663</v>
      </c>
      <c r="K341" t="s">
        <v>1206</v>
      </c>
      <c r="L341">
        <v>139349547</v>
      </c>
      <c r="M341" t="s">
        <v>33</v>
      </c>
      <c r="N341" t="s">
        <v>1206</v>
      </c>
      <c r="O341" t="s">
        <v>1207</v>
      </c>
      <c r="P341" t="s">
        <v>1208</v>
      </c>
      <c r="Q341" t="s">
        <v>781</v>
      </c>
      <c r="R341" t="s">
        <v>37</v>
      </c>
      <c r="S341">
        <v>832</v>
      </c>
      <c r="T341" s="1">
        <v>1300609392</v>
      </c>
      <c r="W341" t="s">
        <v>274</v>
      </c>
      <c r="X341">
        <v>4</v>
      </c>
      <c r="Y341">
        <v>2</v>
      </c>
      <c r="Z341">
        <v>4</v>
      </c>
      <c r="AA341" s="2">
        <v>44708.662557870368</v>
      </c>
    </row>
    <row r="342" spans="1:27" x14ac:dyDescent="0.25">
      <c r="A342">
        <v>336</v>
      </c>
      <c r="B342">
        <v>1351324</v>
      </c>
      <c r="C342" t="s">
        <v>696</v>
      </c>
      <c r="D342" t="s">
        <v>697</v>
      </c>
      <c r="E342" t="s">
        <v>39</v>
      </c>
      <c r="F342" t="s">
        <v>102</v>
      </c>
      <c r="H342" t="s">
        <v>102</v>
      </c>
      <c r="J342" t="s">
        <v>103</v>
      </c>
      <c r="K342" t="s">
        <v>104</v>
      </c>
      <c r="L342">
        <v>139349347</v>
      </c>
      <c r="M342" t="s">
        <v>33</v>
      </c>
      <c r="N342" t="s">
        <v>104</v>
      </c>
      <c r="O342" t="s">
        <v>105</v>
      </c>
      <c r="P342" t="s">
        <v>106</v>
      </c>
      <c r="Q342" t="s">
        <v>36</v>
      </c>
      <c r="R342" t="s">
        <v>37</v>
      </c>
      <c r="S342">
        <v>800</v>
      </c>
      <c r="T342">
        <v>416175735</v>
      </c>
      <c r="W342" t="s">
        <v>38</v>
      </c>
      <c r="X342">
        <v>3</v>
      </c>
      <c r="Y342">
        <v>2</v>
      </c>
      <c r="Z342">
        <v>2</v>
      </c>
      <c r="AA342" s="2">
        <v>44708.662557870368</v>
      </c>
    </row>
    <row r="343" spans="1:27" x14ac:dyDescent="0.25">
      <c r="A343">
        <v>337</v>
      </c>
      <c r="B343">
        <v>1351325</v>
      </c>
      <c r="C343" t="s">
        <v>696</v>
      </c>
      <c r="D343" t="s">
        <v>697</v>
      </c>
      <c r="E343" t="s">
        <v>29</v>
      </c>
      <c r="J343" t="s">
        <v>232</v>
      </c>
      <c r="K343" t="s">
        <v>271</v>
      </c>
      <c r="L343">
        <v>139349231</v>
      </c>
      <c r="M343" t="s">
        <v>33</v>
      </c>
      <c r="N343" t="s">
        <v>271</v>
      </c>
      <c r="O343" t="s">
        <v>1209</v>
      </c>
      <c r="P343" t="s">
        <v>1210</v>
      </c>
      <c r="Q343" t="s">
        <v>781</v>
      </c>
      <c r="R343" t="s">
        <v>37</v>
      </c>
      <c r="S343">
        <v>832</v>
      </c>
      <c r="T343">
        <v>451125286</v>
      </c>
      <c r="W343" t="s">
        <v>38</v>
      </c>
      <c r="X343">
        <v>4</v>
      </c>
      <c r="Y343">
        <v>2</v>
      </c>
      <c r="Z343">
        <v>0</v>
      </c>
      <c r="AA343" s="2">
        <v>44708.662557870368</v>
      </c>
    </row>
    <row r="344" spans="1:27" x14ac:dyDescent="0.25">
      <c r="A344">
        <v>338</v>
      </c>
      <c r="B344">
        <v>1351326</v>
      </c>
      <c r="C344" t="s">
        <v>696</v>
      </c>
      <c r="D344" t="s">
        <v>697</v>
      </c>
      <c r="E344" t="s">
        <v>29</v>
      </c>
      <c r="G344" t="s">
        <v>1062</v>
      </c>
      <c r="H344" t="s">
        <v>1062</v>
      </c>
      <c r="J344" t="s">
        <v>82</v>
      </c>
      <c r="K344" t="s">
        <v>1211</v>
      </c>
      <c r="L344">
        <v>139348191</v>
      </c>
      <c r="M344" t="s">
        <v>33</v>
      </c>
      <c r="N344" t="s">
        <v>1211</v>
      </c>
      <c r="O344" t="s">
        <v>1212</v>
      </c>
      <c r="P344" t="s">
        <v>1213</v>
      </c>
      <c r="Q344" t="s">
        <v>968</v>
      </c>
      <c r="R344" t="s">
        <v>37</v>
      </c>
      <c r="S344">
        <v>834</v>
      </c>
      <c r="T344" s="1">
        <v>889433000</v>
      </c>
      <c r="W344" t="s">
        <v>38</v>
      </c>
      <c r="X344">
        <v>4</v>
      </c>
      <c r="Y344">
        <v>2</v>
      </c>
      <c r="Z344">
        <v>4</v>
      </c>
      <c r="AA344" s="2">
        <v>44708.662557870368</v>
      </c>
    </row>
    <row r="345" spans="1:27" x14ac:dyDescent="0.25">
      <c r="A345">
        <v>339</v>
      </c>
      <c r="B345">
        <v>1351327</v>
      </c>
      <c r="C345" t="s">
        <v>696</v>
      </c>
      <c r="D345" t="s">
        <v>697</v>
      </c>
      <c r="E345" t="s">
        <v>29</v>
      </c>
      <c r="F345" t="s">
        <v>893</v>
      </c>
      <c r="G345" t="s">
        <v>1214</v>
      </c>
      <c r="H345" t="s">
        <v>1214</v>
      </c>
      <c r="J345" t="s">
        <v>712</v>
      </c>
      <c r="K345" t="s">
        <v>1215</v>
      </c>
      <c r="L345">
        <v>139348015</v>
      </c>
      <c r="M345" t="s">
        <v>33</v>
      </c>
      <c r="N345" t="s">
        <v>1215</v>
      </c>
      <c r="O345" t="s">
        <v>1216</v>
      </c>
      <c r="P345" t="s">
        <v>1217</v>
      </c>
      <c r="Q345" t="s">
        <v>716</v>
      </c>
      <c r="R345" t="s">
        <v>37</v>
      </c>
      <c r="S345">
        <v>830</v>
      </c>
      <c r="T345" s="1">
        <v>889315000</v>
      </c>
      <c r="W345" t="s">
        <v>38</v>
      </c>
      <c r="X345">
        <v>5</v>
      </c>
      <c r="Y345">
        <v>3</v>
      </c>
      <c r="Z345">
        <v>2</v>
      </c>
      <c r="AA345" s="2">
        <v>44708.662557870368</v>
      </c>
    </row>
    <row r="346" spans="1:27" x14ac:dyDescent="0.25">
      <c r="A346">
        <v>340</v>
      </c>
      <c r="B346">
        <v>1351328</v>
      </c>
      <c r="C346" t="s">
        <v>696</v>
      </c>
      <c r="D346" t="s">
        <v>697</v>
      </c>
      <c r="E346" t="s">
        <v>29</v>
      </c>
      <c r="J346" t="s">
        <v>412</v>
      </c>
      <c r="K346" t="s">
        <v>241</v>
      </c>
      <c r="L346">
        <v>139347107</v>
      </c>
      <c r="M346" t="s">
        <v>33</v>
      </c>
      <c r="N346" t="s">
        <v>241</v>
      </c>
      <c r="O346" t="s">
        <v>1218</v>
      </c>
      <c r="P346" t="s">
        <v>1219</v>
      </c>
      <c r="Q346" t="s">
        <v>747</v>
      </c>
      <c r="R346" t="s">
        <v>37</v>
      </c>
      <c r="S346">
        <v>830</v>
      </c>
      <c r="T346" s="1">
        <v>889422283</v>
      </c>
      <c r="W346" t="s">
        <v>274</v>
      </c>
      <c r="X346">
        <v>3</v>
      </c>
      <c r="Y346">
        <v>1</v>
      </c>
      <c r="Z346">
        <v>1</v>
      </c>
      <c r="AA346" s="2">
        <v>44708.662557870368</v>
      </c>
    </row>
    <row r="347" spans="1:27" x14ac:dyDescent="0.25">
      <c r="A347">
        <v>341</v>
      </c>
      <c r="B347">
        <v>1351329</v>
      </c>
      <c r="C347" t="s">
        <v>696</v>
      </c>
      <c r="D347" t="s">
        <v>697</v>
      </c>
      <c r="E347" t="s">
        <v>29</v>
      </c>
      <c r="G347" t="s">
        <v>1220</v>
      </c>
      <c r="H347" t="s">
        <v>1220</v>
      </c>
      <c r="J347" t="s">
        <v>185</v>
      </c>
      <c r="K347" t="s">
        <v>1018</v>
      </c>
      <c r="L347">
        <v>139344487</v>
      </c>
      <c r="M347" t="s">
        <v>33</v>
      </c>
      <c r="N347" t="s">
        <v>1018</v>
      </c>
      <c r="O347" t="s">
        <v>1221</v>
      </c>
      <c r="P347" t="s">
        <v>1222</v>
      </c>
      <c r="Q347" t="s">
        <v>1223</v>
      </c>
      <c r="R347" t="s">
        <v>37</v>
      </c>
      <c r="S347">
        <v>832</v>
      </c>
      <c r="T347" s="1">
        <v>889240900</v>
      </c>
      <c r="W347" t="s">
        <v>38</v>
      </c>
      <c r="X347">
        <v>5</v>
      </c>
      <c r="Y347">
        <v>2</v>
      </c>
      <c r="Z347">
        <v>2</v>
      </c>
      <c r="AA347" s="2">
        <v>44708.662557870368</v>
      </c>
    </row>
    <row r="348" spans="1:27" x14ac:dyDescent="0.25">
      <c r="A348">
        <v>342</v>
      </c>
      <c r="B348">
        <v>1351330</v>
      </c>
      <c r="C348" t="s">
        <v>696</v>
      </c>
      <c r="D348" t="s">
        <v>697</v>
      </c>
      <c r="E348" t="s">
        <v>29</v>
      </c>
      <c r="G348" t="s">
        <v>1224</v>
      </c>
      <c r="H348" t="s">
        <v>1224</v>
      </c>
      <c r="J348" t="s">
        <v>185</v>
      </c>
      <c r="K348" t="s">
        <v>644</v>
      </c>
      <c r="L348">
        <v>139344491</v>
      </c>
      <c r="M348" t="s">
        <v>33</v>
      </c>
      <c r="N348" t="s">
        <v>644</v>
      </c>
      <c r="O348" t="s">
        <v>1225</v>
      </c>
      <c r="P348" t="s">
        <v>1226</v>
      </c>
      <c r="Q348" t="s">
        <v>941</v>
      </c>
      <c r="R348" t="s">
        <v>37</v>
      </c>
      <c r="S348">
        <v>832</v>
      </c>
      <c r="T348" s="1">
        <v>889240900</v>
      </c>
      <c r="W348" t="s">
        <v>38</v>
      </c>
      <c r="X348">
        <v>3</v>
      </c>
      <c r="Y348">
        <v>1</v>
      </c>
      <c r="Z348">
        <v>2</v>
      </c>
      <c r="AA348" s="2">
        <v>44708.662557870368</v>
      </c>
    </row>
    <row r="349" spans="1:27" x14ac:dyDescent="0.25">
      <c r="A349">
        <v>343</v>
      </c>
      <c r="B349">
        <v>1351331</v>
      </c>
      <c r="C349" t="s">
        <v>696</v>
      </c>
      <c r="D349" t="s">
        <v>697</v>
      </c>
      <c r="E349" t="s">
        <v>29</v>
      </c>
      <c r="J349" t="s">
        <v>82</v>
      </c>
      <c r="K349" t="s">
        <v>89</v>
      </c>
      <c r="L349">
        <v>139342091</v>
      </c>
      <c r="M349" t="s">
        <v>33</v>
      </c>
      <c r="N349" t="s">
        <v>89</v>
      </c>
      <c r="O349" t="s">
        <v>1227</v>
      </c>
      <c r="P349" t="s">
        <v>1228</v>
      </c>
      <c r="Q349" t="s">
        <v>1116</v>
      </c>
      <c r="R349" t="s">
        <v>37</v>
      </c>
      <c r="S349">
        <v>810</v>
      </c>
      <c r="T349" s="1">
        <v>889433000</v>
      </c>
      <c r="W349" t="s">
        <v>38</v>
      </c>
      <c r="X349">
        <v>3</v>
      </c>
      <c r="Y349">
        <v>1</v>
      </c>
      <c r="Z349">
        <v>0</v>
      </c>
      <c r="AA349" s="2">
        <v>44708.662557870368</v>
      </c>
    </row>
    <row r="350" spans="1:27" x14ac:dyDescent="0.25">
      <c r="A350">
        <v>344</v>
      </c>
      <c r="B350">
        <v>1351332</v>
      </c>
      <c r="C350" t="s">
        <v>696</v>
      </c>
      <c r="D350" t="s">
        <v>697</v>
      </c>
      <c r="E350" t="s">
        <v>29</v>
      </c>
      <c r="F350" t="s">
        <v>1229</v>
      </c>
      <c r="G350" t="s">
        <v>1062</v>
      </c>
      <c r="H350" t="s">
        <v>1062</v>
      </c>
      <c r="I350" t="s">
        <v>126</v>
      </c>
      <c r="J350" t="s">
        <v>712</v>
      </c>
      <c r="K350" t="s">
        <v>127</v>
      </c>
      <c r="L350">
        <v>139341183</v>
      </c>
      <c r="M350" t="s">
        <v>33</v>
      </c>
      <c r="N350" t="s">
        <v>127</v>
      </c>
      <c r="O350" t="s">
        <v>1230</v>
      </c>
      <c r="P350" t="s">
        <v>1231</v>
      </c>
      <c r="Q350" t="s">
        <v>759</v>
      </c>
      <c r="R350" t="s">
        <v>37</v>
      </c>
      <c r="S350">
        <v>836</v>
      </c>
      <c r="T350" s="1">
        <v>889315000</v>
      </c>
      <c r="W350" t="s">
        <v>38</v>
      </c>
      <c r="X350">
        <v>3</v>
      </c>
      <c r="Y350">
        <v>1</v>
      </c>
      <c r="Z350">
        <v>2</v>
      </c>
      <c r="AA350" s="2">
        <v>44708.662557870368</v>
      </c>
    </row>
    <row r="351" spans="1:27" x14ac:dyDescent="0.25">
      <c r="A351">
        <v>345</v>
      </c>
      <c r="B351">
        <v>1351333</v>
      </c>
      <c r="C351" t="s">
        <v>696</v>
      </c>
      <c r="D351" t="s">
        <v>697</v>
      </c>
      <c r="E351" t="s">
        <v>1168</v>
      </c>
      <c r="G351" t="s">
        <v>1232</v>
      </c>
      <c r="H351" t="s">
        <v>1232</v>
      </c>
      <c r="J351" t="s">
        <v>712</v>
      </c>
      <c r="K351" t="s">
        <v>1233</v>
      </c>
      <c r="L351">
        <v>139340991</v>
      </c>
      <c r="M351" t="s">
        <v>33</v>
      </c>
      <c r="N351" t="s">
        <v>1233</v>
      </c>
      <c r="O351" t="s">
        <v>1234</v>
      </c>
      <c r="P351" t="s">
        <v>1235</v>
      </c>
      <c r="Q351" t="s">
        <v>858</v>
      </c>
      <c r="R351" t="s">
        <v>37</v>
      </c>
      <c r="S351">
        <v>839</v>
      </c>
      <c r="T351" s="1">
        <v>889315000</v>
      </c>
      <c r="W351" t="s">
        <v>38</v>
      </c>
      <c r="X351">
        <v>3</v>
      </c>
      <c r="Y351">
        <v>2</v>
      </c>
      <c r="Z351">
        <v>2</v>
      </c>
      <c r="AA351" s="2">
        <v>44708.662557870368</v>
      </c>
    </row>
    <row r="352" spans="1:27" x14ac:dyDescent="0.25">
      <c r="A352">
        <v>346</v>
      </c>
      <c r="B352">
        <v>1351334</v>
      </c>
      <c r="C352" t="s">
        <v>696</v>
      </c>
      <c r="D352" t="s">
        <v>697</v>
      </c>
      <c r="E352" t="s">
        <v>29</v>
      </c>
      <c r="F352" t="s">
        <v>1236</v>
      </c>
      <c r="G352" t="s">
        <v>1237</v>
      </c>
      <c r="H352" t="s">
        <v>1237</v>
      </c>
      <c r="I352" t="s">
        <v>126</v>
      </c>
      <c r="J352" t="s">
        <v>297</v>
      </c>
      <c r="K352" t="s">
        <v>1238</v>
      </c>
      <c r="L352">
        <v>139340351</v>
      </c>
      <c r="M352" t="s">
        <v>33</v>
      </c>
      <c r="N352" t="s">
        <v>1238</v>
      </c>
      <c r="O352" t="s">
        <v>1239</v>
      </c>
      <c r="P352" t="s">
        <v>1240</v>
      </c>
      <c r="Q352" t="s">
        <v>725</v>
      </c>
      <c r="R352" t="s">
        <v>37</v>
      </c>
      <c r="S352">
        <v>836</v>
      </c>
      <c r="T352">
        <v>429826650</v>
      </c>
      <c r="W352" t="s">
        <v>38</v>
      </c>
      <c r="X352">
        <v>3</v>
      </c>
      <c r="Y352">
        <v>2</v>
      </c>
      <c r="Z352">
        <v>2</v>
      </c>
      <c r="AA352" s="2">
        <v>44708.662557870368</v>
      </c>
    </row>
    <row r="353" spans="1:27" x14ac:dyDescent="0.25">
      <c r="A353">
        <v>347</v>
      </c>
      <c r="B353">
        <v>1351335</v>
      </c>
      <c r="C353" t="s">
        <v>696</v>
      </c>
      <c r="D353" t="s">
        <v>697</v>
      </c>
      <c r="E353" t="s">
        <v>29</v>
      </c>
      <c r="J353" t="s">
        <v>79</v>
      </c>
      <c r="K353" t="s">
        <v>1241</v>
      </c>
      <c r="L353">
        <v>139339651</v>
      </c>
      <c r="M353" t="s">
        <v>33</v>
      </c>
      <c r="N353" t="s">
        <v>1241</v>
      </c>
      <c r="O353" t="s">
        <v>1242</v>
      </c>
      <c r="P353" t="s">
        <v>1243</v>
      </c>
      <c r="Q353" t="s">
        <v>917</v>
      </c>
      <c r="R353" t="s">
        <v>37</v>
      </c>
      <c r="S353">
        <v>832</v>
      </c>
      <c r="T353" s="1">
        <v>889433000</v>
      </c>
      <c r="W353" t="s">
        <v>38</v>
      </c>
      <c r="X353">
        <v>4</v>
      </c>
      <c r="Y353">
        <v>2</v>
      </c>
      <c r="Z353">
        <v>4</v>
      </c>
      <c r="AA353" s="2">
        <v>44708.662557870368</v>
      </c>
    </row>
    <row r="354" spans="1:27" x14ac:dyDescent="0.25">
      <c r="A354">
        <v>348</v>
      </c>
      <c r="B354">
        <v>1351336</v>
      </c>
      <c r="C354" t="s">
        <v>696</v>
      </c>
      <c r="D354" t="s">
        <v>697</v>
      </c>
      <c r="E354" t="s">
        <v>46</v>
      </c>
      <c r="J354" t="s">
        <v>107</v>
      </c>
      <c r="K354" t="s">
        <v>108</v>
      </c>
      <c r="L354">
        <v>139339003</v>
      </c>
      <c r="M354" t="s">
        <v>33</v>
      </c>
      <c r="N354" t="s">
        <v>108</v>
      </c>
      <c r="O354" t="s">
        <v>109</v>
      </c>
      <c r="P354" t="s">
        <v>110</v>
      </c>
      <c r="Q354" t="s">
        <v>36</v>
      </c>
      <c r="R354" t="s">
        <v>37</v>
      </c>
      <c r="S354">
        <v>800</v>
      </c>
      <c r="T354">
        <v>889855678</v>
      </c>
      <c r="W354" t="s">
        <v>38</v>
      </c>
      <c r="X354">
        <v>2</v>
      </c>
      <c r="Y354">
        <v>2</v>
      </c>
      <c r="Z354">
        <v>2</v>
      </c>
      <c r="AA354" s="2">
        <v>44708.662557870368</v>
      </c>
    </row>
    <row r="355" spans="1:27" x14ac:dyDescent="0.25">
      <c r="A355">
        <v>349</v>
      </c>
      <c r="B355">
        <v>1351337</v>
      </c>
      <c r="C355" t="s">
        <v>696</v>
      </c>
      <c r="D355" t="s">
        <v>697</v>
      </c>
      <c r="E355" t="s">
        <v>748</v>
      </c>
      <c r="J355" t="s">
        <v>82</v>
      </c>
      <c r="K355" t="s">
        <v>1244</v>
      </c>
      <c r="L355">
        <v>139337367</v>
      </c>
      <c r="M355" t="s">
        <v>33</v>
      </c>
      <c r="N355" t="s">
        <v>1244</v>
      </c>
      <c r="O355" t="s">
        <v>1245</v>
      </c>
      <c r="P355" t="s">
        <v>1246</v>
      </c>
      <c r="Q355" t="s">
        <v>707</v>
      </c>
      <c r="R355" t="s">
        <v>37</v>
      </c>
      <c r="S355">
        <v>820</v>
      </c>
      <c r="T355" s="1">
        <v>889433000</v>
      </c>
      <c r="W355" t="s">
        <v>38</v>
      </c>
      <c r="X355">
        <v>3</v>
      </c>
      <c r="Y355">
        <v>2</v>
      </c>
      <c r="Z355">
        <v>2</v>
      </c>
      <c r="AA355" s="2">
        <v>44708.662557870368</v>
      </c>
    </row>
    <row r="356" spans="1:27" x14ac:dyDescent="0.25">
      <c r="A356">
        <v>350</v>
      </c>
      <c r="B356">
        <v>1351338</v>
      </c>
      <c r="C356" t="s">
        <v>696</v>
      </c>
      <c r="D356" t="s">
        <v>697</v>
      </c>
      <c r="E356" t="s">
        <v>748</v>
      </c>
      <c r="I356" t="s">
        <v>126</v>
      </c>
      <c r="J356" t="s">
        <v>739</v>
      </c>
      <c r="K356" t="s">
        <v>1086</v>
      </c>
      <c r="L356">
        <v>139336711</v>
      </c>
      <c r="M356" t="s">
        <v>33</v>
      </c>
      <c r="N356" t="s">
        <v>1086</v>
      </c>
      <c r="O356" t="s">
        <v>1247</v>
      </c>
      <c r="P356" t="s">
        <v>1248</v>
      </c>
      <c r="Q356" t="s">
        <v>731</v>
      </c>
      <c r="R356" t="s">
        <v>37</v>
      </c>
      <c r="S356">
        <v>810</v>
      </c>
      <c r="T356" s="1">
        <v>739998324</v>
      </c>
      <c r="W356" t="s">
        <v>38</v>
      </c>
      <c r="X356">
        <v>2</v>
      </c>
      <c r="Y356">
        <v>1</v>
      </c>
      <c r="Z356">
        <v>2</v>
      </c>
      <c r="AA356" s="2">
        <v>44708.662557870368</v>
      </c>
    </row>
    <row r="357" spans="1:27" x14ac:dyDescent="0.25">
      <c r="A357">
        <v>351</v>
      </c>
      <c r="B357">
        <v>1351339</v>
      </c>
      <c r="C357" t="s">
        <v>696</v>
      </c>
      <c r="D357" t="s">
        <v>697</v>
      </c>
      <c r="E357" t="s">
        <v>39</v>
      </c>
      <c r="F357" t="s">
        <v>111</v>
      </c>
      <c r="H357" t="s">
        <v>111</v>
      </c>
      <c r="J357" t="s">
        <v>98</v>
      </c>
      <c r="K357" t="s">
        <v>112</v>
      </c>
      <c r="L357">
        <v>139336003</v>
      </c>
      <c r="M357" t="s">
        <v>33</v>
      </c>
      <c r="N357" t="s">
        <v>112</v>
      </c>
      <c r="O357" t="s">
        <v>113</v>
      </c>
      <c r="P357" t="s">
        <v>114</v>
      </c>
      <c r="Q357" t="s">
        <v>36</v>
      </c>
      <c r="R357" t="s">
        <v>37</v>
      </c>
      <c r="S357">
        <v>800</v>
      </c>
      <c r="T357" s="1">
        <v>889822500</v>
      </c>
      <c r="W357" t="s">
        <v>38</v>
      </c>
      <c r="X357">
        <v>1</v>
      </c>
      <c r="Y357">
        <v>1</v>
      </c>
      <c r="Z357">
        <v>1</v>
      </c>
      <c r="AA357" s="2">
        <v>44708.662557870368</v>
      </c>
    </row>
    <row r="358" spans="1:27" x14ac:dyDescent="0.25">
      <c r="A358">
        <v>352</v>
      </c>
      <c r="B358">
        <v>1351340</v>
      </c>
      <c r="C358" t="s">
        <v>696</v>
      </c>
      <c r="D358" t="s">
        <v>697</v>
      </c>
      <c r="E358" t="s">
        <v>29</v>
      </c>
      <c r="G358" t="s">
        <v>755</v>
      </c>
      <c r="H358" t="s">
        <v>755</v>
      </c>
      <c r="J358" t="s">
        <v>477</v>
      </c>
      <c r="K358" t="s">
        <v>1249</v>
      </c>
      <c r="L358">
        <v>139335535</v>
      </c>
      <c r="M358" t="s">
        <v>33</v>
      </c>
      <c r="N358" t="s">
        <v>1249</v>
      </c>
      <c r="O358" t="s">
        <v>1250</v>
      </c>
      <c r="P358" t="s">
        <v>1251</v>
      </c>
      <c r="Q358" t="s">
        <v>1162</v>
      </c>
      <c r="R358" t="s">
        <v>37</v>
      </c>
      <c r="S358">
        <v>835</v>
      </c>
      <c r="T358" s="1">
        <v>889831266</v>
      </c>
      <c r="W358" t="s">
        <v>38</v>
      </c>
      <c r="X358">
        <v>3</v>
      </c>
      <c r="Y358">
        <v>1</v>
      </c>
      <c r="Z358">
        <v>2</v>
      </c>
      <c r="AA358" s="2">
        <v>44708.662557870368</v>
      </c>
    </row>
    <row r="359" spans="1:27" x14ac:dyDescent="0.25">
      <c r="A359">
        <v>353</v>
      </c>
      <c r="B359">
        <v>1351341</v>
      </c>
      <c r="C359" t="s">
        <v>696</v>
      </c>
      <c r="D359" t="s">
        <v>697</v>
      </c>
      <c r="E359" t="s">
        <v>29</v>
      </c>
      <c r="G359" t="s">
        <v>1252</v>
      </c>
      <c r="H359" t="s">
        <v>1252</v>
      </c>
      <c r="J359" t="s">
        <v>181</v>
      </c>
      <c r="K359" t="s">
        <v>1253</v>
      </c>
      <c r="L359">
        <v>139329847</v>
      </c>
      <c r="M359" t="s">
        <v>33</v>
      </c>
      <c r="N359" t="s">
        <v>1253</v>
      </c>
      <c r="O359" t="s">
        <v>1254</v>
      </c>
      <c r="P359" t="s">
        <v>1255</v>
      </c>
      <c r="Q359" t="s">
        <v>823</v>
      </c>
      <c r="R359" t="s">
        <v>37</v>
      </c>
      <c r="S359">
        <v>830</v>
      </c>
      <c r="T359" s="1">
        <v>889418941</v>
      </c>
      <c r="W359" t="s">
        <v>38</v>
      </c>
      <c r="X359">
        <v>3</v>
      </c>
      <c r="Y359">
        <v>1</v>
      </c>
      <c r="Z359">
        <v>2</v>
      </c>
      <c r="AA359" s="2">
        <v>44708.662557870368</v>
      </c>
    </row>
    <row r="360" spans="1:27" x14ac:dyDescent="0.25">
      <c r="A360">
        <v>354</v>
      </c>
      <c r="B360">
        <v>1351342</v>
      </c>
      <c r="C360" t="s">
        <v>696</v>
      </c>
      <c r="D360" t="s">
        <v>697</v>
      </c>
      <c r="E360" t="s">
        <v>29</v>
      </c>
      <c r="F360" t="s">
        <v>1256</v>
      </c>
      <c r="G360" t="s">
        <v>1257</v>
      </c>
      <c r="H360" t="s">
        <v>1257</v>
      </c>
      <c r="J360" t="s">
        <v>712</v>
      </c>
      <c r="K360" t="s">
        <v>1258</v>
      </c>
      <c r="L360">
        <v>139328787</v>
      </c>
      <c r="M360" t="s">
        <v>33</v>
      </c>
      <c r="N360" t="s">
        <v>1258</v>
      </c>
      <c r="O360" t="s">
        <v>1259</v>
      </c>
      <c r="P360" t="s">
        <v>1260</v>
      </c>
      <c r="Q360" t="s">
        <v>820</v>
      </c>
      <c r="R360" t="s">
        <v>37</v>
      </c>
      <c r="S360">
        <v>832</v>
      </c>
      <c r="T360" s="1">
        <v>889315000</v>
      </c>
      <c r="W360" t="s">
        <v>38</v>
      </c>
      <c r="X360">
        <v>3</v>
      </c>
      <c r="Y360">
        <v>2</v>
      </c>
      <c r="Z360">
        <v>2</v>
      </c>
      <c r="AA360" s="2">
        <v>44708.662557870368</v>
      </c>
    </row>
    <row r="361" spans="1:27" x14ac:dyDescent="0.25">
      <c r="A361">
        <v>355</v>
      </c>
      <c r="B361">
        <v>1351343</v>
      </c>
      <c r="C361" t="s">
        <v>696</v>
      </c>
      <c r="D361" t="s">
        <v>697</v>
      </c>
      <c r="E361" t="s">
        <v>46</v>
      </c>
      <c r="G361" t="s">
        <v>1261</v>
      </c>
      <c r="H361" t="s">
        <v>1261</v>
      </c>
      <c r="J361" t="s">
        <v>663</v>
      </c>
      <c r="K361" t="s">
        <v>347</v>
      </c>
      <c r="L361">
        <v>139328583</v>
      </c>
      <c r="M361" t="s">
        <v>33</v>
      </c>
      <c r="N361" t="s">
        <v>347</v>
      </c>
      <c r="Q361" t="s">
        <v>759</v>
      </c>
      <c r="R361" t="s">
        <v>37</v>
      </c>
      <c r="S361">
        <v>836</v>
      </c>
      <c r="T361" s="1">
        <v>1300609392</v>
      </c>
      <c r="W361" t="s">
        <v>274</v>
      </c>
      <c r="X361">
        <v>3</v>
      </c>
      <c r="Y361">
        <v>2</v>
      </c>
      <c r="Z361">
        <v>2</v>
      </c>
      <c r="AA361" s="2">
        <v>44708.662557870368</v>
      </c>
    </row>
    <row r="362" spans="1:27" x14ac:dyDescent="0.25">
      <c r="A362">
        <v>356</v>
      </c>
      <c r="B362">
        <v>1351344</v>
      </c>
      <c r="C362" t="s">
        <v>696</v>
      </c>
      <c r="D362" t="s">
        <v>697</v>
      </c>
      <c r="E362" t="s">
        <v>29</v>
      </c>
      <c r="G362" t="s">
        <v>1262</v>
      </c>
      <c r="H362" t="s">
        <v>1262</v>
      </c>
      <c r="J362" t="s">
        <v>42</v>
      </c>
      <c r="K362" t="s">
        <v>1263</v>
      </c>
      <c r="L362">
        <v>139327983</v>
      </c>
      <c r="M362" t="s">
        <v>33</v>
      </c>
      <c r="N362" t="s">
        <v>1263</v>
      </c>
      <c r="O362" t="s">
        <v>1264</v>
      </c>
      <c r="P362" t="s">
        <v>1265</v>
      </c>
      <c r="Q362" t="s">
        <v>716</v>
      </c>
      <c r="R362" t="s">
        <v>37</v>
      </c>
      <c r="S362">
        <v>830</v>
      </c>
      <c r="T362">
        <v>411724000</v>
      </c>
      <c r="W362" t="s">
        <v>38</v>
      </c>
      <c r="X362">
        <v>6</v>
      </c>
      <c r="Y362">
        <v>3</v>
      </c>
      <c r="Z362">
        <v>2</v>
      </c>
      <c r="AA362" s="2">
        <v>44708.662557870368</v>
      </c>
    </row>
    <row r="363" spans="1:27" x14ac:dyDescent="0.25">
      <c r="A363">
        <v>357</v>
      </c>
      <c r="B363">
        <v>1351345</v>
      </c>
      <c r="C363" t="s">
        <v>696</v>
      </c>
      <c r="D363" t="s">
        <v>697</v>
      </c>
      <c r="E363" t="s">
        <v>29</v>
      </c>
      <c r="F363" t="s">
        <v>754</v>
      </c>
      <c r="G363" t="s">
        <v>755</v>
      </c>
      <c r="H363" t="s">
        <v>755</v>
      </c>
      <c r="I363" t="s">
        <v>126</v>
      </c>
      <c r="J363" t="s">
        <v>671</v>
      </c>
      <c r="K363" t="s">
        <v>1266</v>
      </c>
      <c r="L363">
        <v>139327067</v>
      </c>
      <c r="M363" t="s">
        <v>33</v>
      </c>
      <c r="N363" t="s">
        <v>1266</v>
      </c>
      <c r="O363" t="s">
        <v>1267</v>
      </c>
      <c r="P363" t="s">
        <v>1268</v>
      </c>
      <c r="Q363" t="s">
        <v>725</v>
      </c>
      <c r="R363" t="s">
        <v>37</v>
      </c>
      <c r="S363">
        <v>836</v>
      </c>
      <c r="T363" s="1">
        <v>889831888</v>
      </c>
      <c r="W363" t="s">
        <v>38</v>
      </c>
      <c r="X363">
        <v>5</v>
      </c>
      <c r="Y363">
        <v>2</v>
      </c>
      <c r="Z363">
        <v>12</v>
      </c>
      <c r="AA363" s="2">
        <v>44708.662557870368</v>
      </c>
    </row>
    <row r="364" spans="1:27" x14ac:dyDescent="0.25">
      <c r="A364">
        <v>358</v>
      </c>
      <c r="B364">
        <v>1351346</v>
      </c>
      <c r="C364" t="s">
        <v>696</v>
      </c>
      <c r="D364" t="s">
        <v>697</v>
      </c>
      <c r="E364" t="s">
        <v>29</v>
      </c>
      <c r="G364" t="s">
        <v>1269</v>
      </c>
      <c r="H364" t="s">
        <v>1269</v>
      </c>
      <c r="I364" t="s">
        <v>126</v>
      </c>
      <c r="J364" t="s">
        <v>31</v>
      </c>
      <c r="K364" t="s">
        <v>1270</v>
      </c>
      <c r="L364">
        <v>139326799</v>
      </c>
      <c r="M364" t="s">
        <v>33</v>
      </c>
      <c r="N364" t="s">
        <v>1270</v>
      </c>
      <c r="O364" t="s">
        <v>1271</v>
      </c>
      <c r="P364" t="s">
        <v>1272</v>
      </c>
      <c r="Q364" t="s">
        <v>710</v>
      </c>
      <c r="R364" t="s">
        <v>37</v>
      </c>
      <c r="S364">
        <v>810</v>
      </c>
      <c r="T364" s="1">
        <v>889418289</v>
      </c>
      <c r="W364" t="s">
        <v>38</v>
      </c>
      <c r="X364">
        <v>5</v>
      </c>
      <c r="Y364">
        <v>2</v>
      </c>
      <c r="Z364">
        <v>4</v>
      </c>
      <c r="AA364" s="2">
        <v>44708.662557870368</v>
      </c>
    </row>
    <row r="365" spans="1:27" x14ac:dyDescent="0.25">
      <c r="A365">
        <v>359</v>
      </c>
      <c r="B365">
        <v>1351347</v>
      </c>
      <c r="C365" t="s">
        <v>696</v>
      </c>
      <c r="D365" t="s">
        <v>697</v>
      </c>
      <c r="E365" t="s">
        <v>29</v>
      </c>
      <c r="G365" t="s">
        <v>1273</v>
      </c>
      <c r="H365" t="s">
        <v>1273</v>
      </c>
      <c r="J365" t="s">
        <v>93</v>
      </c>
      <c r="K365" t="s">
        <v>1274</v>
      </c>
      <c r="L365">
        <v>139325515</v>
      </c>
      <c r="M365" t="s">
        <v>33</v>
      </c>
      <c r="N365" t="s">
        <v>1274</v>
      </c>
      <c r="O365" t="s">
        <v>1275</v>
      </c>
      <c r="P365" t="s">
        <v>1276</v>
      </c>
      <c r="Q365" t="s">
        <v>731</v>
      </c>
      <c r="R365" t="s">
        <v>37</v>
      </c>
      <c r="S365">
        <v>810</v>
      </c>
      <c r="T365" s="1">
        <v>889460500</v>
      </c>
      <c r="W365" t="s">
        <v>38</v>
      </c>
      <c r="X365">
        <v>4</v>
      </c>
      <c r="Y365">
        <v>2</v>
      </c>
      <c r="Z365">
        <v>2</v>
      </c>
      <c r="AA365" s="2">
        <v>44708.662557870368</v>
      </c>
    </row>
    <row r="366" spans="1:27" x14ac:dyDescent="0.25">
      <c r="A366">
        <v>360</v>
      </c>
      <c r="B366">
        <v>1351348</v>
      </c>
      <c r="C366" t="s">
        <v>696</v>
      </c>
      <c r="D366" t="s">
        <v>697</v>
      </c>
      <c r="E366" t="s">
        <v>29</v>
      </c>
      <c r="J366" t="s">
        <v>82</v>
      </c>
      <c r="K366" t="s">
        <v>89</v>
      </c>
      <c r="L366">
        <v>139324499</v>
      </c>
      <c r="M366" t="s">
        <v>33</v>
      </c>
      <c r="N366" t="s">
        <v>89</v>
      </c>
      <c r="O366" t="s">
        <v>1277</v>
      </c>
      <c r="P366" t="s">
        <v>1278</v>
      </c>
      <c r="Q366" t="s">
        <v>1279</v>
      </c>
      <c r="R366" t="s">
        <v>37</v>
      </c>
      <c r="S366">
        <v>820</v>
      </c>
      <c r="T366" s="1">
        <v>889433000</v>
      </c>
      <c r="W366" t="s">
        <v>38</v>
      </c>
      <c r="X366">
        <v>5</v>
      </c>
      <c r="Y366">
        <v>2</v>
      </c>
      <c r="Z366">
        <v>2</v>
      </c>
      <c r="AA366" s="2">
        <v>44708.662557870368</v>
      </c>
    </row>
    <row r="367" spans="1:27" x14ac:dyDescent="0.25">
      <c r="A367">
        <v>361</v>
      </c>
      <c r="B367">
        <v>1351349</v>
      </c>
      <c r="C367" t="s">
        <v>696</v>
      </c>
      <c r="D367" t="s">
        <v>697</v>
      </c>
      <c r="E367" t="s">
        <v>29</v>
      </c>
      <c r="J367" t="s">
        <v>82</v>
      </c>
      <c r="K367" t="s">
        <v>831</v>
      </c>
      <c r="L367">
        <v>139324479</v>
      </c>
      <c r="M367" t="s">
        <v>33</v>
      </c>
      <c r="N367" t="s">
        <v>831</v>
      </c>
      <c r="O367" t="s">
        <v>1280</v>
      </c>
      <c r="P367" t="s">
        <v>1281</v>
      </c>
      <c r="Q367" t="s">
        <v>703</v>
      </c>
      <c r="R367" t="s">
        <v>37</v>
      </c>
      <c r="S367">
        <v>812</v>
      </c>
      <c r="T367" s="1">
        <v>889433000</v>
      </c>
      <c r="W367" t="s">
        <v>38</v>
      </c>
      <c r="X367">
        <v>5</v>
      </c>
      <c r="Y367">
        <v>3</v>
      </c>
      <c r="Z367">
        <v>4</v>
      </c>
      <c r="AA367" s="2">
        <v>44708.662557870368</v>
      </c>
    </row>
    <row r="368" spans="1:27" x14ac:dyDescent="0.25">
      <c r="A368">
        <v>362</v>
      </c>
      <c r="B368">
        <v>1351350</v>
      </c>
      <c r="C368" t="s">
        <v>696</v>
      </c>
      <c r="D368" t="s">
        <v>697</v>
      </c>
      <c r="E368" t="s">
        <v>29</v>
      </c>
      <c r="F368" t="s">
        <v>469</v>
      </c>
      <c r="G368" t="s">
        <v>1282</v>
      </c>
      <c r="H368" t="s">
        <v>1282</v>
      </c>
      <c r="J368" t="s">
        <v>712</v>
      </c>
      <c r="K368" t="s">
        <v>1283</v>
      </c>
      <c r="L368">
        <v>139323731</v>
      </c>
      <c r="M368" t="s">
        <v>33</v>
      </c>
      <c r="N368" t="s">
        <v>1283</v>
      </c>
      <c r="O368" t="s">
        <v>1284</v>
      </c>
      <c r="P368" t="s">
        <v>1285</v>
      </c>
      <c r="Q368" t="s">
        <v>791</v>
      </c>
      <c r="R368" t="s">
        <v>37</v>
      </c>
      <c r="S368">
        <v>832</v>
      </c>
      <c r="T368" s="1">
        <v>889315000</v>
      </c>
      <c r="W368" t="s">
        <v>38</v>
      </c>
      <c r="X368">
        <v>3</v>
      </c>
      <c r="Y368">
        <v>2</v>
      </c>
      <c r="Z368">
        <v>2</v>
      </c>
      <c r="AA368" s="2">
        <v>44708.662557870368</v>
      </c>
    </row>
    <row r="369" spans="1:27" x14ac:dyDescent="0.25">
      <c r="A369">
        <v>363</v>
      </c>
      <c r="B369">
        <v>1351351</v>
      </c>
      <c r="C369" t="s">
        <v>696</v>
      </c>
      <c r="D369" t="s">
        <v>697</v>
      </c>
      <c r="E369" t="s">
        <v>29</v>
      </c>
      <c r="F369" t="s">
        <v>1286</v>
      </c>
      <c r="G369" t="s">
        <v>1287</v>
      </c>
      <c r="H369" t="s">
        <v>1287</v>
      </c>
      <c r="I369" t="s">
        <v>126</v>
      </c>
      <c r="J369" t="s">
        <v>712</v>
      </c>
      <c r="K369" t="s">
        <v>127</v>
      </c>
      <c r="L369">
        <v>139323543</v>
      </c>
      <c r="M369" t="s">
        <v>33</v>
      </c>
      <c r="N369" t="s">
        <v>127</v>
      </c>
      <c r="O369" t="s">
        <v>1288</v>
      </c>
      <c r="P369" t="s">
        <v>1289</v>
      </c>
      <c r="Q369" t="s">
        <v>743</v>
      </c>
      <c r="R369" t="s">
        <v>37</v>
      </c>
      <c r="S369">
        <v>830</v>
      </c>
      <c r="T369" s="1">
        <v>889315000</v>
      </c>
      <c r="W369" t="s">
        <v>38</v>
      </c>
      <c r="X369">
        <v>3</v>
      </c>
      <c r="Y369">
        <v>1</v>
      </c>
      <c r="Z369">
        <v>4</v>
      </c>
      <c r="AA369" s="2">
        <v>44708.662557870368</v>
      </c>
    </row>
    <row r="370" spans="1:27" x14ac:dyDescent="0.25">
      <c r="A370">
        <v>364</v>
      </c>
      <c r="B370">
        <v>1351352</v>
      </c>
      <c r="C370" t="s">
        <v>696</v>
      </c>
      <c r="D370" t="s">
        <v>697</v>
      </c>
      <c r="E370" t="s">
        <v>748</v>
      </c>
      <c r="G370" t="s">
        <v>761</v>
      </c>
      <c r="H370" t="s">
        <v>761</v>
      </c>
      <c r="J370" t="s">
        <v>181</v>
      </c>
      <c r="K370" t="s">
        <v>1290</v>
      </c>
      <c r="L370">
        <v>139323219</v>
      </c>
      <c r="M370" t="s">
        <v>33</v>
      </c>
      <c r="N370" t="s">
        <v>1290</v>
      </c>
      <c r="O370" t="s">
        <v>1291</v>
      </c>
      <c r="P370" t="s">
        <v>1292</v>
      </c>
      <c r="Q370" t="s">
        <v>773</v>
      </c>
      <c r="R370" t="s">
        <v>37</v>
      </c>
      <c r="S370">
        <v>820</v>
      </c>
      <c r="T370" s="1">
        <v>889418941</v>
      </c>
      <c r="W370" t="s">
        <v>38</v>
      </c>
      <c r="X370">
        <v>3</v>
      </c>
      <c r="Y370">
        <v>2</v>
      </c>
      <c r="Z370">
        <v>2</v>
      </c>
      <c r="AA370" s="2">
        <v>44708.662557870368</v>
      </c>
    </row>
    <row r="371" spans="1:27" x14ac:dyDescent="0.25">
      <c r="A371">
        <v>365</v>
      </c>
      <c r="B371">
        <v>1351353</v>
      </c>
      <c r="C371" t="s">
        <v>696</v>
      </c>
      <c r="D371" t="s">
        <v>697</v>
      </c>
      <c r="E371" t="s">
        <v>46</v>
      </c>
      <c r="G371" t="s">
        <v>1293</v>
      </c>
      <c r="H371" t="s">
        <v>1293</v>
      </c>
      <c r="I371" t="s">
        <v>126</v>
      </c>
      <c r="J371" t="s">
        <v>93</v>
      </c>
      <c r="K371" t="s">
        <v>1038</v>
      </c>
      <c r="L371">
        <v>139322707</v>
      </c>
      <c r="M371" t="s">
        <v>33</v>
      </c>
      <c r="N371" t="s">
        <v>1038</v>
      </c>
      <c r="O371" t="s">
        <v>1294</v>
      </c>
      <c r="P371" t="s">
        <v>1295</v>
      </c>
      <c r="Q371" t="s">
        <v>731</v>
      </c>
      <c r="R371" t="s">
        <v>37</v>
      </c>
      <c r="S371">
        <v>810</v>
      </c>
      <c r="T371" s="1">
        <v>889460500</v>
      </c>
      <c r="W371" t="s">
        <v>38</v>
      </c>
      <c r="X371">
        <v>2</v>
      </c>
      <c r="Y371">
        <v>1</v>
      </c>
      <c r="Z371">
        <v>1</v>
      </c>
      <c r="AA371" s="2">
        <v>44708.662557870368</v>
      </c>
    </row>
    <row r="372" spans="1:27" x14ac:dyDescent="0.25">
      <c r="A372">
        <v>366</v>
      </c>
      <c r="B372">
        <v>1351354</v>
      </c>
      <c r="C372" t="s">
        <v>696</v>
      </c>
      <c r="D372" t="s">
        <v>697</v>
      </c>
      <c r="E372" t="s">
        <v>46</v>
      </c>
      <c r="F372" t="s">
        <v>115</v>
      </c>
      <c r="H372" t="s">
        <v>115</v>
      </c>
      <c r="J372" t="s">
        <v>42</v>
      </c>
      <c r="K372" t="s">
        <v>116</v>
      </c>
      <c r="L372">
        <v>139319539</v>
      </c>
      <c r="M372" t="s">
        <v>33</v>
      </c>
      <c r="N372" t="s">
        <v>116</v>
      </c>
      <c r="O372" t="s">
        <v>117</v>
      </c>
      <c r="P372" t="s">
        <v>118</v>
      </c>
      <c r="Q372" t="s">
        <v>36</v>
      </c>
      <c r="R372" t="s">
        <v>37</v>
      </c>
      <c r="S372">
        <v>800</v>
      </c>
      <c r="T372">
        <v>411724000</v>
      </c>
      <c r="W372" t="s">
        <v>38</v>
      </c>
      <c r="X372">
        <v>1</v>
      </c>
      <c r="Y372">
        <v>1</v>
      </c>
      <c r="Z372">
        <v>0</v>
      </c>
      <c r="AA372" s="2">
        <v>44708.662557870368</v>
      </c>
    </row>
    <row r="373" spans="1:27" x14ac:dyDescent="0.25">
      <c r="A373">
        <v>367</v>
      </c>
      <c r="B373">
        <v>1351355</v>
      </c>
      <c r="C373" t="s">
        <v>696</v>
      </c>
      <c r="D373" t="s">
        <v>697</v>
      </c>
      <c r="E373" t="s">
        <v>46</v>
      </c>
      <c r="J373" t="s">
        <v>93</v>
      </c>
      <c r="K373" t="s">
        <v>119</v>
      </c>
      <c r="L373">
        <v>139319111</v>
      </c>
      <c r="M373" t="s">
        <v>33</v>
      </c>
      <c r="N373" t="s">
        <v>119</v>
      </c>
      <c r="O373" t="s">
        <v>120</v>
      </c>
      <c r="P373" t="s">
        <v>121</v>
      </c>
      <c r="Q373" t="s">
        <v>36</v>
      </c>
      <c r="R373" t="s">
        <v>37</v>
      </c>
      <c r="S373">
        <v>800</v>
      </c>
      <c r="T373" s="1">
        <v>889460500</v>
      </c>
      <c r="W373" t="s">
        <v>38</v>
      </c>
      <c r="X373">
        <v>1</v>
      </c>
      <c r="Y373">
        <v>1</v>
      </c>
      <c r="Z373">
        <v>0</v>
      </c>
      <c r="AA373" s="2">
        <v>44708.662557870368</v>
      </c>
    </row>
    <row r="374" spans="1:27" x14ac:dyDescent="0.25">
      <c r="A374">
        <v>368</v>
      </c>
      <c r="B374">
        <v>1351356</v>
      </c>
      <c r="C374" t="s">
        <v>696</v>
      </c>
      <c r="D374" t="s">
        <v>697</v>
      </c>
      <c r="E374" t="s">
        <v>29</v>
      </c>
      <c r="F374" t="s">
        <v>122</v>
      </c>
      <c r="H374" t="s">
        <v>122</v>
      </c>
      <c r="J374" t="s">
        <v>123</v>
      </c>
      <c r="K374" t="s">
        <v>59</v>
      </c>
      <c r="L374">
        <v>139318927</v>
      </c>
      <c r="M374" t="s">
        <v>33</v>
      </c>
      <c r="N374" t="s">
        <v>59</v>
      </c>
      <c r="O374" t="s">
        <v>124</v>
      </c>
      <c r="P374" t="s">
        <v>125</v>
      </c>
      <c r="Q374" t="s">
        <v>36</v>
      </c>
      <c r="R374" t="s">
        <v>37</v>
      </c>
      <c r="S374">
        <v>800</v>
      </c>
      <c r="T374" s="1">
        <v>889328858</v>
      </c>
      <c r="W374" t="s">
        <v>38</v>
      </c>
      <c r="X374">
        <v>2</v>
      </c>
      <c r="Y374">
        <v>2</v>
      </c>
      <c r="Z374">
        <v>1</v>
      </c>
      <c r="AA374" s="2">
        <v>44708.662557870368</v>
      </c>
    </row>
    <row r="375" spans="1:27" x14ac:dyDescent="0.25">
      <c r="A375">
        <v>369</v>
      </c>
      <c r="B375">
        <v>1351357</v>
      </c>
      <c r="C375" t="s">
        <v>696</v>
      </c>
      <c r="D375" t="s">
        <v>697</v>
      </c>
      <c r="E375" t="s">
        <v>29</v>
      </c>
      <c r="I375" t="s">
        <v>126</v>
      </c>
      <c r="J375" t="s">
        <v>82</v>
      </c>
      <c r="K375" t="s">
        <v>127</v>
      </c>
      <c r="L375">
        <v>139317639</v>
      </c>
      <c r="M375" t="s">
        <v>33</v>
      </c>
      <c r="N375" t="s">
        <v>127</v>
      </c>
      <c r="O375" t="s">
        <v>1296</v>
      </c>
      <c r="P375" t="s">
        <v>1297</v>
      </c>
      <c r="Q375" t="s">
        <v>1178</v>
      </c>
      <c r="R375" t="s">
        <v>37</v>
      </c>
      <c r="S375">
        <v>810</v>
      </c>
      <c r="T375" s="1">
        <v>889433000</v>
      </c>
      <c r="W375" t="s">
        <v>38</v>
      </c>
      <c r="X375">
        <v>4</v>
      </c>
      <c r="Y375">
        <v>2</v>
      </c>
      <c r="Z375">
        <v>3</v>
      </c>
      <c r="AA375" s="2">
        <v>44708.662557870368</v>
      </c>
    </row>
    <row r="376" spans="1:27" x14ac:dyDescent="0.25">
      <c r="A376">
        <v>370</v>
      </c>
      <c r="B376">
        <v>1351358</v>
      </c>
      <c r="C376" t="s">
        <v>696</v>
      </c>
      <c r="D376" t="s">
        <v>697</v>
      </c>
      <c r="E376" t="s">
        <v>39</v>
      </c>
      <c r="F376" t="s">
        <v>197</v>
      </c>
      <c r="H376" t="s">
        <v>197</v>
      </c>
      <c r="J376" t="s">
        <v>98</v>
      </c>
      <c r="K376" t="s">
        <v>173</v>
      </c>
      <c r="L376">
        <v>139317155</v>
      </c>
      <c r="M376" t="s">
        <v>33</v>
      </c>
      <c r="N376" t="s">
        <v>173</v>
      </c>
      <c r="O376" t="s">
        <v>1298</v>
      </c>
      <c r="P376" t="s">
        <v>1299</v>
      </c>
      <c r="Q376" t="s">
        <v>773</v>
      </c>
      <c r="R376" t="s">
        <v>37</v>
      </c>
      <c r="S376">
        <v>820</v>
      </c>
      <c r="T376" s="1">
        <v>889822500</v>
      </c>
      <c r="W376" t="s">
        <v>38</v>
      </c>
      <c r="X376">
        <v>2</v>
      </c>
      <c r="Y376">
        <v>1</v>
      </c>
      <c r="Z376">
        <v>0</v>
      </c>
      <c r="AA376" s="2">
        <v>44708.662557870368</v>
      </c>
    </row>
    <row r="377" spans="1:27" x14ac:dyDescent="0.25">
      <c r="A377">
        <v>371</v>
      </c>
      <c r="B377">
        <v>1351359</v>
      </c>
      <c r="C377" t="s">
        <v>696</v>
      </c>
      <c r="D377" t="s">
        <v>697</v>
      </c>
      <c r="E377" t="s">
        <v>1168</v>
      </c>
      <c r="G377" t="s">
        <v>1300</v>
      </c>
      <c r="H377" t="s">
        <v>1300</v>
      </c>
      <c r="I377" t="s">
        <v>126</v>
      </c>
      <c r="J377" t="s">
        <v>93</v>
      </c>
      <c r="K377" t="s">
        <v>1301</v>
      </c>
      <c r="L377">
        <v>139316963</v>
      </c>
      <c r="M377" t="s">
        <v>33</v>
      </c>
      <c r="N377" t="s">
        <v>1301</v>
      </c>
      <c r="O377" t="s">
        <v>1302</v>
      </c>
      <c r="P377" t="s">
        <v>1303</v>
      </c>
      <c r="Q377" t="s">
        <v>917</v>
      </c>
      <c r="R377" t="s">
        <v>37</v>
      </c>
      <c r="S377">
        <v>832</v>
      </c>
      <c r="T377" s="1">
        <v>889460500</v>
      </c>
      <c r="W377" t="s">
        <v>38</v>
      </c>
      <c r="X377">
        <v>3</v>
      </c>
      <c r="Y377">
        <v>2</v>
      </c>
      <c r="Z377">
        <v>2</v>
      </c>
      <c r="AA377" s="2">
        <v>44708.662557870368</v>
      </c>
    </row>
    <row r="378" spans="1:27" x14ac:dyDescent="0.25">
      <c r="A378">
        <v>372</v>
      </c>
      <c r="B378">
        <v>1351360</v>
      </c>
      <c r="C378" t="s">
        <v>696</v>
      </c>
      <c r="D378" t="s">
        <v>697</v>
      </c>
      <c r="E378" t="s">
        <v>29</v>
      </c>
      <c r="G378" t="s">
        <v>951</v>
      </c>
      <c r="H378" t="s">
        <v>951</v>
      </c>
      <c r="J378" t="s">
        <v>82</v>
      </c>
      <c r="K378" t="s">
        <v>249</v>
      </c>
      <c r="L378">
        <v>139316855</v>
      </c>
      <c r="M378" t="s">
        <v>33</v>
      </c>
      <c r="N378" t="s">
        <v>249</v>
      </c>
      <c r="O378" t="s">
        <v>1304</v>
      </c>
      <c r="P378" t="s">
        <v>1305</v>
      </c>
      <c r="Q378" t="s">
        <v>1005</v>
      </c>
      <c r="R378" t="s">
        <v>37</v>
      </c>
      <c r="S378">
        <v>810</v>
      </c>
      <c r="T378" s="1">
        <v>889433000</v>
      </c>
      <c r="W378" t="s">
        <v>38</v>
      </c>
      <c r="X378">
        <v>4</v>
      </c>
      <c r="Y378">
        <v>2</v>
      </c>
      <c r="Z378">
        <v>2</v>
      </c>
      <c r="AA378" s="2">
        <v>44708.662557870368</v>
      </c>
    </row>
    <row r="379" spans="1:27" x14ac:dyDescent="0.25">
      <c r="A379">
        <v>373</v>
      </c>
      <c r="B379">
        <v>1351361</v>
      </c>
      <c r="C379" t="s">
        <v>696</v>
      </c>
      <c r="D379" t="s">
        <v>697</v>
      </c>
      <c r="E379" t="s">
        <v>29</v>
      </c>
      <c r="G379" t="s">
        <v>1306</v>
      </c>
      <c r="H379" t="s">
        <v>1306</v>
      </c>
      <c r="J379" t="s">
        <v>1307</v>
      </c>
      <c r="K379" t="s">
        <v>1308</v>
      </c>
      <c r="L379">
        <v>139314251</v>
      </c>
      <c r="M379" t="s">
        <v>33</v>
      </c>
      <c r="N379" t="s">
        <v>1308</v>
      </c>
      <c r="O379" t="s">
        <v>1309</v>
      </c>
      <c r="P379" t="s">
        <v>1310</v>
      </c>
      <c r="Q379" t="s">
        <v>1101</v>
      </c>
      <c r="R379" t="s">
        <v>37</v>
      </c>
      <c r="S379">
        <v>820</v>
      </c>
      <c r="T379" s="1">
        <v>889812666</v>
      </c>
      <c r="W379" t="s">
        <v>38</v>
      </c>
      <c r="X379">
        <v>4</v>
      </c>
      <c r="Y379">
        <v>2</v>
      </c>
      <c r="Z379">
        <v>4</v>
      </c>
      <c r="AA379" s="2">
        <v>44708.662557870368</v>
      </c>
    </row>
    <row r="380" spans="1:27" x14ac:dyDescent="0.25">
      <c r="A380">
        <v>374</v>
      </c>
      <c r="B380">
        <v>1351362</v>
      </c>
      <c r="C380" t="s">
        <v>696</v>
      </c>
      <c r="D380" t="s">
        <v>697</v>
      </c>
      <c r="E380" t="s">
        <v>29</v>
      </c>
      <c r="J380" t="s">
        <v>98</v>
      </c>
      <c r="K380" t="s">
        <v>1311</v>
      </c>
      <c r="L380">
        <v>139313995</v>
      </c>
      <c r="M380" t="s">
        <v>33</v>
      </c>
      <c r="N380" t="s">
        <v>1311</v>
      </c>
      <c r="O380" t="s">
        <v>1312</v>
      </c>
      <c r="P380" t="s">
        <v>1313</v>
      </c>
      <c r="Q380" t="s">
        <v>773</v>
      </c>
      <c r="R380" t="s">
        <v>37</v>
      </c>
      <c r="S380">
        <v>820</v>
      </c>
      <c r="T380" s="1">
        <v>889822500</v>
      </c>
      <c r="W380" t="s">
        <v>38</v>
      </c>
      <c r="X380">
        <v>3</v>
      </c>
      <c r="Y380">
        <v>2</v>
      </c>
      <c r="Z380">
        <v>2</v>
      </c>
      <c r="AA380" s="2">
        <v>44708.662557870368</v>
      </c>
    </row>
    <row r="381" spans="1:27" x14ac:dyDescent="0.25">
      <c r="A381">
        <v>375</v>
      </c>
      <c r="B381">
        <v>1351363</v>
      </c>
      <c r="C381" t="s">
        <v>696</v>
      </c>
      <c r="D381" t="s">
        <v>697</v>
      </c>
      <c r="E381" t="s">
        <v>39</v>
      </c>
      <c r="I381" t="s">
        <v>126</v>
      </c>
      <c r="J381" t="s">
        <v>79</v>
      </c>
      <c r="K381" t="s">
        <v>127</v>
      </c>
      <c r="L381">
        <v>139313595</v>
      </c>
      <c r="M381" t="s">
        <v>33</v>
      </c>
      <c r="N381" t="s">
        <v>127</v>
      </c>
      <c r="O381" t="s">
        <v>128</v>
      </c>
      <c r="P381" t="s">
        <v>129</v>
      </c>
      <c r="Q381" t="s">
        <v>36</v>
      </c>
      <c r="R381" t="s">
        <v>37</v>
      </c>
      <c r="S381">
        <v>800</v>
      </c>
      <c r="T381" s="1">
        <v>889433000</v>
      </c>
      <c r="W381" t="s">
        <v>38</v>
      </c>
      <c r="X381">
        <v>3</v>
      </c>
      <c r="Y381">
        <v>2</v>
      </c>
      <c r="Z381">
        <v>2</v>
      </c>
      <c r="AA381" s="2">
        <v>44708.662557870368</v>
      </c>
    </row>
    <row r="382" spans="1:27" x14ac:dyDescent="0.25">
      <c r="A382">
        <v>376</v>
      </c>
      <c r="B382">
        <v>1351364</v>
      </c>
      <c r="C382" t="s">
        <v>696</v>
      </c>
      <c r="D382" t="s">
        <v>697</v>
      </c>
      <c r="E382" t="s">
        <v>29</v>
      </c>
      <c r="F382" t="s">
        <v>1314</v>
      </c>
      <c r="G382" t="s">
        <v>755</v>
      </c>
      <c r="H382" t="s">
        <v>755</v>
      </c>
      <c r="I382" t="s">
        <v>126</v>
      </c>
      <c r="J382" t="s">
        <v>297</v>
      </c>
      <c r="K382" t="s">
        <v>1238</v>
      </c>
      <c r="L382">
        <v>139312991</v>
      </c>
      <c r="M382" t="s">
        <v>33</v>
      </c>
      <c r="N382" t="s">
        <v>1238</v>
      </c>
      <c r="O382" t="s">
        <v>1315</v>
      </c>
      <c r="P382" t="s">
        <v>1316</v>
      </c>
      <c r="Q382" t="s">
        <v>1317</v>
      </c>
      <c r="R382" t="s">
        <v>37</v>
      </c>
      <c r="S382">
        <v>836</v>
      </c>
      <c r="T382">
        <v>429826650</v>
      </c>
      <c r="W382" t="s">
        <v>38</v>
      </c>
      <c r="X382">
        <v>3</v>
      </c>
      <c r="Y382">
        <v>1</v>
      </c>
      <c r="Z382">
        <v>2</v>
      </c>
      <c r="AA382" s="2">
        <v>44708.662557870368</v>
      </c>
    </row>
    <row r="383" spans="1:27" x14ac:dyDescent="0.25">
      <c r="A383">
        <v>377</v>
      </c>
      <c r="B383">
        <v>1351365</v>
      </c>
      <c r="C383" t="s">
        <v>696</v>
      </c>
      <c r="D383" t="s">
        <v>697</v>
      </c>
      <c r="E383" t="s">
        <v>39</v>
      </c>
      <c r="F383" t="s">
        <v>130</v>
      </c>
      <c r="H383" t="s">
        <v>130</v>
      </c>
      <c r="J383" t="s">
        <v>131</v>
      </c>
      <c r="K383" t="s">
        <v>132</v>
      </c>
      <c r="L383">
        <v>139312507</v>
      </c>
      <c r="M383" t="s">
        <v>33</v>
      </c>
      <c r="N383" t="s">
        <v>132</v>
      </c>
      <c r="O383" t="s">
        <v>133</v>
      </c>
      <c r="P383" t="s">
        <v>134</v>
      </c>
      <c r="Q383" t="s">
        <v>36</v>
      </c>
      <c r="R383" t="s">
        <v>37</v>
      </c>
      <c r="S383">
        <v>800</v>
      </c>
      <c r="T383" s="1">
        <v>419592414</v>
      </c>
      <c r="W383" t="s">
        <v>135</v>
      </c>
      <c r="X383">
        <v>2</v>
      </c>
      <c r="Y383">
        <v>2</v>
      </c>
      <c r="Z383">
        <v>2</v>
      </c>
      <c r="AA383" s="2">
        <v>44708.662557870368</v>
      </c>
    </row>
    <row r="384" spans="1:27" x14ac:dyDescent="0.25">
      <c r="A384">
        <v>378</v>
      </c>
      <c r="B384">
        <v>1351366</v>
      </c>
      <c r="C384" t="s">
        <v>696</v>
      </c>
      <c r="D384" t="s">
        <v>697</v>
      </c>
      <c r="E384" t="s">
        <v>704</v>
      </c>
      <c r="G384" t="s">
        <v>1318</v>
      </c>
      <c r="H384" t="s">
        <v>1318</v>
      </c>
      <c r="J384" t="s">
        <v>217</v>
      </c>
      <c r="K384" t="s">
        <v>581</v>
      </c>
      <c r="L384">
        <v>203317435</v>
      </c>
      <c r="M384" t="s">
        <v>33</v>
      </c>
      <c r="N384" t="s">
        <v>581</v>
      </c>
      <c r="O384" t="s">
        <v>1319</v>
      </c>
      <c r="P384" t="s">
        <v>1320</v>
      </c>
      <c r="Q384" t="s">
        <v>1321</v>
      </c>
      <c r="R384" t="s">
        <v>37</v>
      </c>
      <c r="S384">
        <v>820</v>
      </c>
      <c r="T384" s="1">
        <v>889433500</v>
      </c>
      <c r="W384" t="s">
        <v>38</v>
      </c>
      <c r="AA384" s="2">
        <v>44708.662557870368</v>
      </c>
    </row>
    <row r="385" spans="1:27" x14ac:dyDescent="0.25">
      <c r="A385">
        <v>379</v>
      </c>
      <c r="B385">
        <v>1351367</v>
      </c>
      <c r="C385" t="s">
        <v>696</v>
      </c>
      <c r="D385" t="s">
        <v>697</v>
      </c>
      <c r="E385" t="s">
        <v>46</v>
      </c>
      <c r="G385" t="s">
        <v>1322</v>
      </c>
      <c r="H385" t="s">
        <v>1322</v>
      </c>
      <c r="J385" t="s">
        <v>209</v>
      </c>
      <c r="K385" t="s">
        <v>1323</v>
      </c>
      <c r="L385">
        <v>139312015</v>
      </c>
      <c r="M385" t="s">
        <v>33</v>
      </c>
      <c r="N385" t="s">
        <v>1323</v>
      </c>
      <c r="O385" t="s">
        <v>1324</v>
      </c>
      <c r="P385" t="s">
        <v>1325</v>
      </c>
      <c r="Q385" t="s">
        <v>1116</v>
      </c>
      <c r="R385" t="s">
        <v>37</v>
      </c>
      <c r="S385">
        <v>810</v>
      </c>
      <c r="T385" s="1">
        <v>889428942</v>
      </c>
      <c r="W385" t="s">
        <v>38</v>
      </c>
      <c r="X385">
        <v>2</v>
      </c>
      <c r="Y385">
        <v>1</v>
      </c>
      <c r="Z385">
        <v>2</v>
      </c>
      <c r="AA385" s="2">
        <v>44708.662557870368</v>
      </c>
    </row>
    <row r="386" spans="1:27" x14ac:dyDescent="0.25">
      <c r="A386">
        <v>380</v>
      </c>
      <c r="B386">
        <v>1351368</v>
      </c>
      <c r="C386" t="s">
        <v>696</v>
      </c>
      <c r="D386" t="s">
        <v>697</v>
      </c>
      <c r="E386" t="s">
        <v>29</v>
      </c>
      <c r="J386" t="s">
        <v>79</v>
      </c>
      <c r="K386" t="s">
        <v>1326</v>
      </c>
      <c r="L386">
        <v>139309519</v>
      </c>
      <c r="M386" t="s">
        <v>33</v>
      </c>
      <c r="N386" t="s">
        <v>1326</v>
      </c>
      <c r="O386" t="s">
        <v>1327</v>
      </c>
      <c r="P386" t="s">
        <v>1328</v>
      </c>
      <c r="Q386" t="s">
        <v>941</v>
      </c>
      <c r="R386" t="s">
        <v>37</v>
      </c>
      <c r="S386">
        <v>832</v>
      </c>
      <c r="T386" s="1">
        <v>889433000</v>
      </c>
      <c r="W386" t="s">
        <v>38</v>
      </c>
      <c r="X386">
        <v>3</v>
      </c>
      <c r="Y386">
        <v>2</v>
      </c>
      <c r="Z386">
        <v>2</v>
      </c>
      <c r="AA386" s="2">
        <v>44708.662557870368</v>
      </c>
    </row>
    <row r="387" spans="1:27" x14ac:dyDescent="0.25">
      <c r="A387">
        <v>381</v>
      </c>
      <c r="B387">
        <v>1351369</v>
      </c>
      <c r="C387" t="s">
        <v>696</v>
      </c>
      <c r="D387" t="s">
        <v>697</v>
      </c>
      <c r="E387" t="s">
        <v>29</v>
      </c>
      <c r="I387" t="s">
        <v>126</v>
      </c>
      <c r="J387" t="s">
        <v>79</v>
      </c>
      <c r="K387" t="s">
        <v>127</v>
      </c>
      <c r="L387">
        <v>139309431</v>
      </c>
      <c r="M387" t="s">
        <v>33</v>
      </c>
      <c r="N387" t="s">
        <v>127</v>
      </c>
      <c r="O387" t="s">
        <v>1329</v>
      </c>
      <c r="P387" t="s">
        <v>1330</v>
      </c>
      <c r="Q387" t="s">
        <v>917</v>
      </c>
      <c r="R387" t="s">
        <v>37</v>
      </c>
      <c r="S387">
        <v>832</v>
      </c>
      <c r="T387" s="1">
        <v>889433000</v>
      </c>
      <c r="W387" t="s">
        <v>38</v>
      </c>
      <c r="X387">
        <v>3</v>
      </c>
      <c r="Y387">
        <v>2</v>
      </c>
      <c r="Z387">
        <v>2</v>
      </c>
      <c r="AA387" s="2">
        <v>44708.662557870368</v>
      </c>
    </row>
    <row r="388" spans="1:27" x14ac:dyDescent="0.25">
      <c r="A388">
        <v>382</v>
      </c>
      <c r="B388">
        <v>1351370</v>
      </c>
      <c r="C388" t="s">
        <v>696</v>
      </c>
      <c r="D388" t="s">
        <v>697</v>
      </c>
      <c r="E388" t="s">
        <v>1168</v>
      </c>
      <c r="J388" t="s">
        <v>82</v>
      </c>
      <c r="K388" t="s">
        <v>279</v>
      </c>
      <c r="L388">
        <v>139309071</v>
      </c>
      <c r="M388" t="s">
        <v>33</v>
      </c>
      <c r="N388" t="s">
        <v>279</v>
      </c>
      <c r="O388" t="s">
        <v>1331</v>
      </c>
      <c r="P388" t="s">
        <v>1332</v>
      </c>
      <c r="Q388" t="s">
        <v>941</v>
      </c>
      <c r="R388" t="s">
        <v>37</v>
      </c>
      <c r="S388">
        <v>832</v>
      </c>
      <c r="T388" s="1">
        <v>889433000</v>
      </c>
      <c r="W388" t="s">
        <v>38</v>
      </c>
      <c r="X388">
        <v>3</v>
      </c>
      <c r="Y388">
        <v>2</v>
      </c>
      <c r="Z388">
        <v>2</v>
      </c>
      <c r="AA388" s="2">
        <v>44708.662557870368</v>
      </c>
    </row>
    <row r="389" spans="1:27" x14ac:dyDescent="0.25">
      <c r="A389">
        <v>383</v>
      </c>
      <c r="B389">
        <v>1351371</v>
      </c>
      <c r="C389" t="s">
        <v>696</v>
      </c>
      <c r="D389" t="s">
        <v>697</v>
      </c>
      <c r="E389" t="s">
        <v>29</v>
      </c>
      <c r="J389" t="s">
        <v>79</v>
      </c>
      <c r="K389" t="s">
        <v>1333</v>
      </c>
      <c r="L389">
        <v>139308527</v>
      </c>
      <c r="M389" t="s">
        <v>33</v>
      </c>
      <c r="N389" t="s">
        <v>1333</v>
      </c>
      <c r="O389" t="s">
        <v>1334</v>
      </c>
      <c r="P389" t="s">
        <v>1335</v>
      </c>
      <c r="Q389" t="s">
        <v>917</v>
      </c>
      <c r="R389" t="s">
        <v>37</v>
      </c>
      <c r="S389">
        <v>832</v>
      </c>
      <c r="T389" s="1">
        <v>889433000</v>
      </c>
      <c r="W389" t="s">
        <v>38</v>
      </c>
      <c r="X389">
        <v>4</v>
      </c>
      <c r="Y389">
        <v>2</v>
      </c>
      <c r="Z389">
        <v>2</v>
      </c>
      <c r="AA389" s="2">
        <v>44708.662557870368</v>
      </c>
    </row>
    <row r="390" spans="1:27" x14ac:dyDescent="0.25">
      <c r="A390">
        <v>384</v>
      </c>
      <c r="B390">
        <v>1351372</v>
      </c>
      <c r="C390" t="s">
        <v>696</v>
      </c>
      <c r="D390" t="s">
        <v>697</v>
      </c>
      <c r="E390" t="s">
        <v>29</v>
      </c>
      <c r="G390" t="s">
        <v>1336</v>
      </c>
      <c r="H390" t="s">
        <v>1336</v>
      </c>
      <c r="J390" t="s">
        <v>278</v>
      </c>
      <c r="K390" t="s">
        <v>1337</v>
      </c>
      <c r="L390">
        <v>139308355</v>
      </c>
      <c r="M390" t="s">
        <v>33</v>
      </c>
      <c r="N390" t="s">
        <v>1337</v>
      </c>
      <c r="O390" t="s">
        <v>1338</v>
      </c>
      <c r="P390" t="s">
        <v>1339</v>
      </c>
      <c r="Q390" t="s">
        <v>844</v>
      </c>
      <c r="R390" t="s">
        <v>37</v>
      </c>
      <c r="S390">
        <v>820</v>
      </c>
      <c r="T390" s="1">
        <v>889811088</v>
      </c>
      <c r="W390" t="s">
        <v>38</v>
      </c>
      <c r="X390">
        <v>4</v>
      </c>
      <c r="Y390">
        <v>2</v>
      </c>
      <c r="Z390">
        <v>2</v>
      </c>
      <c r="AA390" s="2">
        <v>44708.662557870368</v>
      </c>
    </row>
    <row r="391" spans="1:27" x14ac:dyDescent="0.25">
      <c r="A391">
        <v>385</v>
      </c>
      <c r="B391">
        <v>1351373</v>
      </c>
      <c r="C391" t="s">
        <v>696</v>
      </c>
      <c r="D391" t="s">
        <v>697</v>
      </c>
      <c r="E391" t="s">
        <v>704</v>
      </c>
      <c r="G391" t="s">
        <v>1340</v>
      </c>
      <c r="H391" t="s">
        <v>1340</v>
      </c>
      <c r="J391" t="s">
        <v>712</v>
      </c>
      <c r="K391" t="s">
        <v>1341</v>
      </c>
      <c r="L391">
        <v>203316907</v>
      </c>
      <c r="M391" t="s">
        <v>33</v>
      </c>
      <c r="N391" t="s">
        <v>1341</v>
      </c>
      <c r="O391" t="s">
        <v>1342</v>
      </c>
      <c r="P391" t="s">
        <v>1343</v>
      </c>
      <c r="Q391" t="s">
        <v>759</v>
      </c>
      <c r="R391" t="s">
        <v>37</v>
      </c>
      <c r="S391">
        <v>836</v>
      </c>
      <c r="T391" s="1">
        <v>889315000</v>
      </c>
      <c r="W391" t="s">
        <v>38</v>
      </c>
      <c r="AA391" s="2">
        <v>44708.662557870368</v>
      </c>
    </row>
    <row r="392" spans="1:27" x14ac:dyDescent="0.25">
      <c r="A392">
        <v>386</v>
      </c>
      <c r="B392">
        <v>1351374</v>
      </c>
      <c r="C392" t="s">
        <v>696</v>
      </c>
      <c r="D392" t="s">
        <v>697</v>
      </c>
      <c r="E392" t="s">
        <v>46</v>
      </c>
      <c r="G392" t="s">
        <v>1344</v>
      </c>
      <c r="H392" t="s">
        <v>1344</v>
      </c>
      <c r="J392" t="s">
        <v>712</v>
      </c>
      <c r="K392" t="s">
        <v>1345</v>
      </c>
      <c r="L392">
        <v>139304907</v>
      </c>
      <c r="M392" t="s">
        <v>33</v>
      </c>
      <c r="N392" t="s">
        <v>1345</v>
      </c>
      <c r="O392" t="s">
        <v>1346</v>
      </c>
      <c r="P392" t="s">
        <v>1347</v>
      </c>
      <c r="Q392" t="s">
        <v>791</v>
      </c>
      <c r="R392" t="s">
        <v>37</v>
      </c>
      <c r="S392">
        <v>832</v>
      </c>
      <c r="T392" s="1">
        <v>889315000</v>
      </c>
      <c r="W392" t="s">
        <v>38</v>
      </c>
      <c r="X392">
        <v>2</v>
      </c>
      <c r="Y392">
        <v>1</v>
      </c>
      <c r="Z392">
        <v>2</v>
      </c>
      <c r="AA392" s="2">
        <v>44708.662557870368</v>
      </c>
    </row>
    <row r="393" spans="1:27" x14ac:dyDescent="0.25">
      <c r="A393">
        <v>387</v>
      </c>
      <c r="B393">
        <v>1351375</v>
      </c>
      <c r="C393" t="s">
        <v>696</v>
      </c>
      <c r="D393" t="s">
        <v>697</v>
      </c>
      <c r="E393" t="s">
        <v>46</v>
      </c>
      <c r="G393" t="s">
        <v>1348</v>
      </c>
      <c r="H393" t="s">
        <v>1348</v>
      </c>
      <c r="J393" t="s">
        <v>93</v>
      </c>
      <c r="K393" t="s">
        <v>119</v>
      </c>
      <c r="L393">
        <v>139303955</v>
      </c>
      <c r="M393" t="s">
        <v>33</v>
      </c>
      <c r="N393" t="s">
        <v>119</v>
      </c>
      <c r="O393" t="s">
        <v>1349</v>
      </c>
      <c r="P393" t="s">
        <v>1350</v>
      </c>
      <c r="Q393" t="s">
        <v>1030</v>
      </c>
      <c r="R393" t="s">
        <v>37</v>
      </c>
      <c r="S393">
        <v>810</v>
      </c>
      <c r="T393" s="1">
        <v>889460500</v>
      </c>
      <c r="W393" t="s">
        <v>38</v>
      </c>
      <c r="X393">
        <v>2</v>
      </c>
      <c r="Y393">
        <v>1</v>
      </c>
      <c r="Z393">
        <v>1</v>
      </c>
      <c r="AA393" s="2">
        <v>44708.662557870368</v>
      </c>
    </row>
    <row r="394" spans="1:27" x14ac:dyDescent="0.25">
      <c r="A394">
        <v>388</v>
      </c>
      <c r="B394">
        <v>1351376</v>
      </c>
      <c r="C394" t="s">
        <v>696</v>
      </c>
      <c r="D394" t="s">
        <v>697</v>
      </c>
      <c r="E394" t="s">
        <v>29</v>
      </c>
      <c r="G394" t="s">
        <v>1025</v>
      </c>
      <c r="H394" t="s">
        <v>1025</v>
      </c>
      <c r="J394" t="s">
        <v>98</v>
      </c>
      <c r="K394" t="s">
        <v>841</v>
      </c>
      <c r="L394">
        <v>139303919</v>
      </c>
      <c r="M394" t="s">
        <v>33</v>
      </c>
      <c r="N394" t="s">
        <v>841</v>
      </c>
      <c r="O394" t="s">
        <v>1351</v>
      </c>
      <c r="P394" t="s">
        <v>1352</v>
      </c>
      <c r="Q394" t="s">
        <v>1016</v>
      </c>
      <c r="R394" t="s">
        <v>37</v>
      </c>
      <c r="S394">
        <v>830</v>
      </c>
      <c r="T394" s="1">
        <v>889822500</v>
      </c>
      <c r="W394" t="s">
        <v>38</v>
      </c>
      <c r="X394">
        <v>4</v>
      </c>
      <c r="Y394">
        <v>2</v>
      </c>
      <c r="Z394">
        <v>2</v>
      </c>
      <c r="AA394" s="2">
        <v>44708.662557870368</v>
      </c>
    </row>
    <row r="395" spans="1:27" x14ac:dyDescent="0.25">
      <c r="A395">
        <v>389</v>
      </c>
      <c r="B395">
        <v>1351377</v>
      </c>
      <c r="C395" t="s">
        <v>696</v>
      </c>
      <c r="D395" t="s">
        <v>697</v>
      </c>
      <c r="E395" t="s">
        <v>29</v>
      </c>
      <c r="G395" t="s">
        <v>1353</v>
      </c>
      <c r="H395" t="s">
        <v>1353</v>
      </c>
      <c r="J395" t="s">
        <v>93</v>
      </c>
      <c r="K395" t="s">
        <v>1354</v>
      </c>
      <c r="L395">
        <v>139301931</v>
      </c>
      <c r="M395" t="s">
        <v>33</v>
      </c>
      <c r="N395" t="s">
        <v>1354</v>
      </c>
      <c r="O395" t="s">
        <v>1355</v>
      </c>
      <c r="P395" t="s">
        <v>1356</v>
      </c>
      <c r="Q395" t="s">
        <v>1005</v>
      </c>
      <c r="R395" t="s">
        <v>37</v>
      </c>
      <c r="S395">
        <v>810</v>
      </c>
      <c r="T395" s="1">
        <v>889460500</v>
      </c>
      <c r="W395" t="s">
        <v>38</v>
      </c>
      <c r="X395">
        <v>4</v>
      </c>
      <c r="Y395">
        <v>2</v>
      </c>
      <c r="Z395">
        <v>2</v>
      </c>
      <c r="AA395" s="2">
        <v>44708.662557870368</v>
      </c>
    </row>
    <row r="396" spans="1:27" x14ac:dyDescent="0.25">
      <c r="A396">
        <v>390</v>
      </c>
      <c r="B396">
        <v>1351378</v>
      </c>
      <c r="C396" t="s">
        <v>696</v>
      </c>
      <c r="D396" t="s">
        <v>697</v>
      </c>
      <c r="E396" t="s">
        <v>29</v>
      </c>
      <c r="G396" t="s">
        <v>1357</v>
      </c>
      <c r="H396" t="s">
        <v>1357</v>
      </c>
      <c r="J396" t="s">
        <v>712</v>
      </c>
      <c r="K396" t="s">
        <v>1358</v>
      </c>
      <c r="L396">
        <v>139301143</v>
      </c>
      <c r="M396" t="s">
        <v>33</v>
      </c>
      <c r="N396" t="s">
        <v>1358</v>
      </c>
      <c r="O396" t="s">
        <v>1359</v>
      </c>
      <c r="P396" t="s">
        <v>1360</v>
      </c>
      <c r="Q396" t="s">
        <v>820</v>
      </c>
      <c r="R396" t="s">
        <v>37</v>
      </c>
      <c r="S396">
        <v>832</v>
      </c>
      <c r="T396" s="1">
        <v>889315000</v>
      </c>
      <c r="W396" t="s">
        <v>38</v>
      </c>
      <c r="X396">
        <v>4</v>
      </c>
      <c r="Y396">
        <v>2</v>
      </c>
      <c r="Z396">
        <v>2</v>
      </c>
      <c r="AA396" s="2">
        <v>44708.662557870368</v>
      </c>
    </row>
    <row r="397" spans="1:27" x14ac:dyDescent="0.25">
      <c r="A397">
        <v>391</v>
      </c>
      <c r="B397">
        <v>1351379</v>
      </c>
      <c r="C397" t="s">
        <v>696</v>
      </c>
      <c r="D397" t="s">
        <v>697</v>
      </c>
      <c r="E397" t="s">
        <v>29</v>
      </c>
      <c r="J397" t="s">
        <v>79</v>
      </c>
      <c r="K397" t="s">
        <v>1361</v>
      </c>
      <c r="L397">
        <v>136402774</v>
      </c>
      <c r="M397" t="s">
        <v>33</v>
      </c>
      <c r="N397" t="s">
        <v>1361</v>
      </c>
      <c r="O397" t="s">
        <v>1362</v>
      </c>
      <c r="P397" t="s">
        <v>1363</v>
      </c>
      <c r="Q397" t="s">
        <v>917</v>
      </c>
      <c r="R397" t="s">
        <v>37</v>
      </c>
      <c r="S397">
        <v>832</v>
      </c>
      <c r="T397" s="1">
        <v>889433000</v>
      </c>
      <c r="W397" t="s">
        <v>38</v>
      </c>
      <c r="X397">
        <v>4</v>
      </c>
      <c r="Y397">
        <v>2</v>
      </c>
      <c r="Z397">
        <v>2</v>
      </c>
      <c r="AA397" s="2">
        <v>44708.662557870368</v>
      </c>
    </row>
    <row r="398" spans="1:27" x14ac:dyDescent="0.25">
      <c r="A398">
        <v>392</v>
      </c>
      <c r="B398">
        <v>1351380</v>
      </c>
      <c r="C398" t="s">
        <v>696</v>
      </c>
      <c r="D398" t="s">
        <v>697</v>
      </c>
      <c r="E398" t="s">
        <v>704</v>
      </c>
      <c r="G398" t="s">
        <v>1136</v>
      </c>
      <c r="H398" t="s">
        <v>1136</v>
      </c>
      <c r="J398" t="s">
        <v>315</v>
      </c>
      <c r="K398" t="s">
        <v>256</v>
      </c>
      <c r="L398">
        <v>203315019</v>
      </c>
      <c r="M398" t="s">
        <v>33</v>
      </c>
      <c r="N398" t="s">
        <v>256</v>
      </c>
      <c r="O398" t="s">
        <v>1364</v>
      </c>
      <c r="P398" t="s">
        <v>1365</v>
      </c>
      <c r="Q398" t="s">
        <v>747</v>
      </c>
      <c r="R398" t="s">
        <v>37</v>
      </c>
      <c r="S398">
        <v>830</v>
      </c>
      <c r="T398" s="1">
        <v>418892861</v>
      </c>
      <c r="W398" t="s">
        <v>135</v>
      </c>
      <c r="AA398" s="2">
        <v>44708.662557870368</v>
      </c>
    </row>
    <row r="399" spans="1:27" x14ac:dyDescent="0.25">
      <c r="A399">
        <v>393</v>
      </c>
      <c r="B399">
        <v>1351381</v>
      </c>
      <c r="C399" t="s">
        <v>696</v>
      </c>
      <c r="D399" t="s">
        <v>697</v>
      </c>
      <c r="E399" t="s">
        <v>46</v>
      </c>
      <c r="J399" t="s">
        <v>408</v>
      </c>
      <c r="K399" t="s">
        <v>1366</v>
      </c>
      <c r="L399">
        <v>139300435</v>
      </c>
      <c r="M399" t="s">
        <v>33</v>
      </c>
      <c r="N399" t="s">
        <v>1366</v>
      </c>
      <c r="O399" t="s">
        <v>1367</v>
      </c>
      <c r="P399" t="s">
        <v>1368</v>
      </c>
      <c r="Q399" t="s">
        <v>707</v>
      </c>
      <c r="R399" t="s">
        <v>37</v>
      </c>
      <c r="S399">
        <v>820</v>
      </c>
      <c r="T399" s="1">
        <v>1300114970</v>
      </c>
      <c r="W399" t="s">
        <v>274</v>
      </c>
      <c r="X399">
        <v>2</v>
      </c>
      <c r="Y399">
        <v>2</v>
      </c>
      <c r="Z399">
        <v>2</v>
      </c>
      <c r="AA399" s="2">
        <v>44708.662557870368</v>
      </c>
    </row>
    <row r="400" spans="1:27" x14ac:dyDescent="0.25">
      <c r="A400">
        <v>394</v>
      </c>
      <c r="B400">
        <v>1351382</v>
      </c>
      <c r="C400" t="s">
        <v>696</v>
      </c>
      <c r="D400" t="s">
        <v>697</v>
      </c>
      <c r="E400" t="s">
        <v>39</v>
      </c>
      <c r="F400" t="s">
        <v>136</v>
      </c>
      <c r="H400" t="s">
        <v>136</v>
      </c>
      <c r="J400" t="s">
        <v>31</v>
      </c>
      <c r="K400" t="s">
        <v>137</v>
      </c>
      <c r="L400">
        <v>139299807</v>
      </c>
      <c r="M400" t="s">
        <v>33</v>
      </c>
      <c r="N400" t="s">
        <v>137</v>
      </c>
      <c r="O400" t="s">
        <v>138</v>
      </c>
      <c r="P400" t="s">
        <v>139</v>
      </c>
      <c r="Q400" t="s">
        <v>36</v>
      </c>
      <c r="R400" t="s">
        <v>37</v>
      </c>
      <c r="S400">
        <v>800</v>
      </c>
      <c r="T400" s="1">
        <v>889418289</v>
      </c>
      <c r="W400" t="s">
        <v>38</v>
      </c>
      <c r="X400">
        <v>2</v>
      </c>
      <c r="Y400">
        <v>2</v>
      </c>
      <c r="Z400">
        <v>2</v>
      </c>
      <c r="AA400" s="2">
        <v>44708.662557870368</v>
      </c>
    </row>
    <row r="401" spans="1:27" x14ac:dyDescent="0.25">
      <c r="A401">
        <v>395</v>
      </c>
      <c r="B401">
        <v>1351383</v>
      </c>
      <c r="C401" t="s">
        <v>696</v>
      </c>
      <c r="D401" t="s">
        <v>697</v>
      </c>
      <c r="E401" t="s">
        <v>29</v>
      </c>
      <c r="G401" t="s">
        <v>1369</v>
      </c>
      <c r="H401" t="s">
        <v>1369</v>
      </c>
      <c r="J401" t="s">
        <v>123</v>
      </c>
      <c r="K401" t="s">
        <v>1323</v>
      </c>
      <c r="L401">
        <v>139298959</v>
      </c>
      <c r="M401" t="s">
        <v>33</v>
      </c>
      <c r="N401" t="s">
        <v>1323</v>
      </c>
      <c r="O401" t="s">
        <v>1370</v>
      </c>
      <c r="P401" t="s">
        <v>1371</v>
      </c>
      <c r="Q401" t="s">
        <v>973</v>
      </c>
      <c r="R401" t="s">
        <v>37</v>
      </c>
      <c r="S401">
        <v>830</v>
      </c>
      <c r="T401" s="1">
        <v>889328858</v>
      </c>
      <c r="W401" t="s">
        <v>38</v>
      </c>
      <c r="X401">
        <v>2</v>
      </c>
      <c r="Y401">
        <v>1</v>
      </c>
      <c r="Z401">
        <v>1</v>
      </c>
      <c r="AA401" s="2">
        <v>44708.662557870368</v>
      </c>
    </row>
    <row r="402" spans="1:27" x14ac:dyDescent="0.25">
      <c r="A402">
        <v>396</v>
      </c>
      <c r="B402">
        <v>1351384</v>
      </c>
      <c r="C402" t="s">
        <v>696</v>
      </c>
      <c r="D402" t="s">
        <v>697</v>
      </c>
      <c r="E402" t="s">
        <v>29</v>
      </c>
      <c r="G402" t="s">
        <v>951</v>
      </c>
      <c r="H402" t="s">
        <v>951</v>
      </c>
      <c r="J402" t="s">
        <v>123</v>
      </c>
      <c r="K402" t="s">
        <v>1372</v>
      </c>
      <c r="L402">
        <v>139298955</v>
      </c>
      <c r="M402" t="s">
        <v>33</v>
      </c>
      <c r="N402" t="s">
        <v>1372</v>
      </c>
      <c r="O402" t="s">
        <v>1373</v>
      </c>
      <c r="P402" t="s">
        <v>1374</v>
      </c>
      <c r="Q402" t="s">
        <v>1178</v>
      </c>
      <c r="R402" t="s">
        <v>37</v>
      </c>
      <c r="S402">
        <v>810</v>
      </c>
      <c r="T402" s="1">
        <v>889328858</v>
      </c>
      <c r="W402" t="s">
        <v>38</v>
      </c>
      <c r="X402">
        <v>4</v>
      </c>
      <c r="Y402">
        <v>2</v>
      </c>
      <c r="Z402">
        <v>2</v>
      </c>
      <c r="AA402" s="2">
        <v>44708.662557870368</v>
      </c>
    </row>
    <row r="403" spans="1:27" x14ac:dyDescent="0.25">
      <c r="A403">
        <v>397</v>
      </c>
      <c r="B403">
        <v>1351385</v>
      </c>
      <c r="C403" t="s">
        <v>696</v>
      </c>
      <c r="D403" t="s">
        <v>697</v>
      </c>
      <c r="E403" t="s">
        <v>39</v>
      </c>
      <c r="J403" t="s">
        <v>82</v>
      </c>
      <c r="K403" t="s">
        <v>89</v>
      </c>
      <c r="L403">
        <v>139298643</v>
      </c>
      <c r="M403" t="s">
        <v>33</v>
      </c>
      <c r="N403" t="s">
        <v>89</v>
      </c>
      <c r="O403" t="s">
        <v>1375</v>
      </c>
      <c r="P403" t="s">
        <v>1376</v>
      </c>
      <c r="Q403" t="s">
        <v>707</v>
      </c>
      <c r="R403" t="s">
        <v>37</v>
      </c>
      <c r="S403">
        <v>820</v>
      </c>
      <c r="T403" s="1">
        <v>889433000</v>
      </c>
      <c r="W403" t="s">
        <v>38</v>
      </c>
      <c r="X403">
        <v>3</v>
      </c>
      <c r="Y403">
        <v>2</v>
      </c>
      <c r="Z403">
        <v>2</v>
      </c>
      <c r="AA403" s="2">
        <v>44708.662557870368</v>
      </c>
    </row>
    <row r="404" spans="1:27" x14ac:dyDescent="0.25">
      <c r="A404">
        <v>398</v>
      </c>
      <c r="B404">
        <v>1351386</v>
      </c>
      <c r="C404" t="s">
        <v>696</v>
      </c>
      <c r="D404" t="s">
        <v>697</v>
      </c>
      <c r="E404" t="s">
        <v>29</v>
      </c>
      <c r="G404" t="s">
        <v>951</v>
      </c>
      <c r="H404" t="s">
        <v>951</v>
      </c>
      <c r="I404" t="s">
        <v>126</v>
      </c>
      <c r="J404" t="s">
        <v>93</v>
      </c>
      <c r="K404" t="s">
        <v>127</v>
      </c>
      <c r="L404">
        <v>139298639</v>
      </c>
      <c r="M404" t="s">
        <v>33</v>
      </c>
      <c r="N404" t="s">
        <v>127</v>
      </c>
      <c r="O404" t="s">
        <v>1377</v>
      </c>
      <c r="P404" t="s">
        <v>1378</v>
      </c>
      <c r="Q404" t="s">
        <v>954</v>
      </c>
      <c r="R404" t="s">
        <v>37</v>
      </c>
      <c r="S404">
        <v>812</v>
      </c>
      <c r="T404" s="1">
        <v>889460500</v>
      </c>
      <c r="W404" t="s">
        <v>38</v>
      </c>
      <c r="X404">
        <v>4</v>
      </c>
      <c r="Y404">
        <v>2</v>
      </c>
      <c r="Z404">
        <v>2</v>
      </c>
      <c r="AA404" s="2">
        <v>44708.662557870368</v>
      </c>
    </row>
    <row r="405" spans="1:27" x14ac:dyDescent="0.25">
      <c r="A405">
        <v>399</v>
      </c>
      <c r="B405">
        <v>1351387</v>
      </c>
      <c r="C405" t="s">
        <v>696</v>
      </c>
      <c r="D405" t="s">
        <v>697</v>
      </c>
      <c r="E405" t="s">
        <v>39</v>
      </c>
      <c r="J405" t="s">
        <v>412</v>
      </c>
      <c r="K405" t="s">
        <v>416</v>
      </c>
      <c r="L405">
        <v>139293471</v>
      </c>
      <c r="M405" t="s">
        <v>33</v>
      </c>
      <c r="N405" t="s">
        <v>416</v>
      </c>
      <c r="O405" t="s">
        <v>1379</v>
      </c>
      <c r="P405" t="s">
        <v>1380</v>
      </c>
      <c r="Q405" t="s">
        <v>707</v>
      </c>
      <c r="R405" t="s">
        <v>37</v>
      </c>
      <c r="S405">
        <v>820</v>
      </c>
      <c r="T405" s="1">
        <v>889422283</v>
      </c>
      <c r="W405" t="s">
        <v>274</v>
      </c>
      <c r="X405">
        <v>1</v>
      </c>
      <c r="Y405">
        <v>1</v>
      </c>
      <c r="Z405">
        <v>1</v>
      </c>
      <c r="AA405" s="2">
        <v>44708.662557870368</v>
      </c>
    </row>
    <row r="406" spans="1:27" x14ac:dyDescent="0.25">
      <c r="A406">
        <v>400</v>
      </c>
      <c r="B406">
        <v>1351388</v>
      </c>
      <c r="C406" t="s">
        <v>696</v>
      </c>
      <c r="D406" t="s">
        <v>697</v>
      </c>
      <c r="E406" t="s">
        <v>46</v>
      </c>
      <c r="J406" t="s">
        <v>1381</v>
      </c>
      <c r="K406" t="s">
        <v>1382</v>
      </c>
      <c r="L406">
        <v>139289623</v>
      </c>
      <c r="M406" t="s">
        <v>33</v>
      </c>
      <c r="N406" t="s">
        <v>1382</v>
      </c>
      <c r="O406" t="s">
        <v>1383</v>
      </c>
      <c r="P406" t="s">
        <v>1384</v>
      </c>
      <c r="Q406" t="s">
        <v>731</v>
      </c>
      <c r="R406" t="s">
        <v>37</v>
      </c>
      <c r="S406">
        <v>810</v>
      </c>
      <c r="T406" s="1">
        <v>889411970</v>
      </c>
      <c r="W406" t="s">
        <v>38</v>
      </c>
      <c r="X406">
        <v>2</v>
      </c>
      <c r="Y406">
        <v>1</v>
      </c>
      <c r="Z406">
        <v>1</v>
      </c>
      <c r="AA406" s="2">
        <v>44708.662557870368</v>
      </c>
    </row>
    <row r="407" spans="1:27" x14ac:dyDescent="0.25">
      <c r="A407">
        <v>401</v>
      </c>
      <c r="B407">
        <v>1351389</v>
      </c>
      <c r="C407" t="s">
        <v>696</v>
      </c>
      <c r="D407" t="s">
        <v>697</v>
      </c>
      <c r="E407" t="s">
        <v>29</v>
      </c>
      <c r="G407" t="s">
        <v>1385</v>
      </c>
      <c r="H407" t="s">
        <v>1385</v>
      </c>
      <c r="J407" t="s">
        <v>225</v>
      </c>
      <c r="K407" t="s">
        <v>1386</v>
      </c>
      <c r="L407">
        <v>136645606</v>
      </c>
      <c r="M407" t="s">
        <v>33</v>
      </c>
      <c r="N407" t="s">
        <v>1386</v>
      </c>
      <c r="O407" t="s">
        <v>1387</v>
      </c>
      <c r="P407" t="s">
        <v>1388</v>
      </c>
      <c r="Q407" t="s">
        <v>1109</v>
      </c>
      <c r="R407" t="s">
        <v>37</v>
      </c>
      <c r="S407">
        <v>812</v>
      </c>
      <c r="T407" s="1">
        <v>438404848</v>
      </c>
      <c r="W407" t="s">
        <v>38</v>
      </c>
      <c r="X407">
        <v>3</v>
      </c>
      <c r="Y407">
        <v>1</v>
      </c>
      <c r="Z407">
        <v>4</v>
      </c>
      <c r="AA407" s="2">
        <v>44708.662557870368</v>
      </c>
    </row>
    <row r="408" spans="1:27" x14ac:dyDescent="0.25">
      <c r="A408">
        <v>402</v>
      </c>
      <c r="B408">
        <v>1351390</v>
      </c>
      <c r="C408" t="s">
        <v>696</v>
      </c>
      <c r="D408" t="s">
        <v>697</v>
      </c>
      <c r="E408" t="s">
        <v>39</v>
      </c>
      <c r="J408" t="s">
        <v>228</v>
      </c>
      <c r="K408" t="s">
        <v>32</v>
      </c>
      <c r="L408">
        <v>130650546</v>
      </c>
      <c r="M408" t="s">
        <v>33</v>
      </c>
      <c r="N408" t="s">
        <v>32</v>
      </c>
      <c r="O408" t="s">
        <v>1389</v>
      </c>
      <c r="P408" t="s">
        <v>1390</v>
      </c>
      <c r="Q408" t="s">
        <v>707</v>
      </c>
      <c r="R408" t="s">
        <v>37</v>
      </c>
      <c r="S408">
        <v>820</v>
      </c>
      <c r="T408" s="1">
        <v>889419959</v>
      </c>
      <c r="W408" t="s">
        <v>38</v>
      </c>
      <c r="X408">
        <v>2</v>
      </c>
      <c r="Y408">
        <v>2</v>
      </c>
      <c r="Z408">
        <v>2</v>
      </c>
      <c r="AA408" s="2">
        <v>44708.662557870368</v>
      </c>
    </row>
    <row r="409" spans="1:27" x14ac:dyDescent="0.25">
      <c r="A409">
        <v>403</v>
      </c>
      <c r="B409">
        <v>1351391</v>
      </c>
      <c r="C409" t="s">
        <v>696</v>
      </c>
      <c r="D409" t="s">
        <v>697</v>
      </c>
      <c r="E409" t="s">
        <v>29</v>
      </c>
      <c r="G409" t="s">
        <v>1391</v>
      </c>
      <c r="H409" t="s">
        <v>1391</v>
      </c>
      <c r="J409" t="s">
        <v>1117</v>
      </c>
      <c r="K409" t="s">
        <v>1392</v>
      </c>
      <c r="L409">
        <v>139289359</v>
      </c>
      <c r="M409" t="s">
        <v>33</v>
      </c>
      <c r="N409" t="s">
        <v>1392</v>
      </c>
      <c r="O409" t="s">
        <v>1393</v>
      </c>
      <c r="P409" t="s">
        <v>1394</v>
      </c>
      <c r="Q409" t="s">
        <v>1395</v>
      </c>
      <c r="R409" t="s">
        <v>37</v>
      </c>
      <c r="S409">
        <v>822</v>
      </c>
      <c r="T409">
        <v>417272077</v>
      </c>
      <c r="W409" t="s">
        <v>38</v>
      </c>
      <c r="X409">
        <v>4</v>
      </c>
      <c r="Y409">
        <v>2</v>
      </c>
      <c r="Z409">
        <v>4</v>
      </c>
      <c r="AA409" s="2">
        <v>44708.662557870368</v>
      </c>
    </row>
    <row r="410" spans="1:27" x14ac:dyDescent="0.25">
      <c r="A410">
        <v>404</v>
      </c>
      <c r="B410">
        <v>1351392</v>
      </c>
      <c r="C410" t="s">
        <v>696</v>
      </c>
      <c r="D410" t="s">
        <v>697</v>
      </c>
      <c r="E410" t="s">
        <v>29</v>
      </c>
      <c r="F410" t="s">
        <v>1396</v>
      </c>
      <c r="G410" t="s">
        <v>1397</v>
      </c>
      <c r="H410" t="s">
        <v>1397</v>
      </c>
      <c r="J410" t="s">
        <v>123</v>
      </c>
      <c r="K410" t="s">
        <v>1398</v>
      </c>
      <c r="L410">
        <v>139287887</v>
      </c>
      <c r="M410" t="s">
        <v>33</v>
      </c>
      <c r="N410" t="s">
        <v>1398</v>
      </c>
      <c r="O410" t="s">
        <v>1399</v>
      </c>
      <c r="P410" t="s">
        <v>1400</v>
      </c>
      <c r="Q410" t="s">
        <v>1162</v>
      </c>
      <c r="R410" t="s">
        <v>37</v>
      </c>
      <c r="S410">
        <v>835</v>
      </c>
      <c r="T410" s="1">
        <v>889328858</v>
      </c>
      <c r="W410" t="s">
        <v>38</v>
      </c>
      <c r="X410">
        <v>4</v>
      </c>
      <c r="Y410">
        <v>2</v>
      </c>
      <c r="Z410">
        <v>7</v>
      </c>
      <c r="AA410" s="2">
        <v>44708.662557870368</v>
      </c>
    </row>
    <row r="411" spans="1:27" x14ac:dyDescent="0.25">
      <c r="A411">
        <v>405</v>
      </c>
      <c r="B411">
        <v>1351393</v>
      </c>
      <c r="C411" t="s">
        <v>696</v>
      </c>
      <c r="D411" t="s">
        <v>697</v>
      </c>
      <c r="E411" t="s">
        <v>39</v>
      </c>
      <c r="G411" t="s">
        <v>140</v>
      </c>
      <c r="J411" t="s">
        <v>98</v>
      </c>
      <c r="K411" t="s">
        <v>141</v>
      </c>
      <c r="L411">
        <v>139287567</v>
      </c>
      <c r="M411" t="s">
        <v>33</v>
      </c>
      <c r="N411" t="s">
        <v>141</v>
      </c>
      <c r="O411" t="s">
        <v>142</v>
      </c>
      <c r="P411" t="s">
        <v>143</v>
      </c>
      <c r="Q411" t="s">
        <v>36</v>
      </c>
      <c r="R411" t="s">
        <v>37</v>
      </c>
      <c r="S411">
        <v>800</v>
      </c>
      <c r="T411" s="1">
        <v>889822500</v>
      </c>
      <c r="W411" t="s">
        <v>38</v>
      </c>
      <c r="X411">
        <v>1</v>
      </c>
      <c r="Y411">
        <v>1</v>
      </c>
      <c r="Z411">
        <v>1</v>
      </c>
      <c r="AA411" s="2">
        <v>44708.662557870368</v>
      </c>
    </row>
    <row r="412" spans="1:27" x14ac:dyDescent="0.25">
      <c r="A412">
        <v>406</v>
      </c>
      <c r="B412">
        <v>1351394</v>
      </c>
      <c r="C412" t="s">
        <v>696</v>
      </c>
      <c r="D412" t="s">
        <v>697</v>
      </c>
      <c r="E412" t="s">
        <v>29</v>
      </c>
      <c r="G412" t="s">
        <v>1401</v>
      </c>
      <c r="H412" t="s">
        <v>1401</v>
      </c>
      <c r="J412" t="s">
        <v>408</v>
      </c>
      <c r="K412" t="s">
        <v>1402</v>
      </c>
      <c r="L412">
        <v>139286595</v>
      </c>
      <c r="M412" t="s">
        <v>33</v>
      </c>
      <c r="N412" t="s">
        <v>1402</v>
      </c>
      <c r="O412" t="s">
        <v>1403</v>
      </c>
      <c r="P412" t="s">
        <v>1404</v>
      </c>
      <c r="Q412" t="s">
        <v>743</v>
      </c>
      <c r="R412" t="s">
        <v>37</v>
      </c>
      <c r="S412">
        <v>830</v>
      </c>
      <c r="T412" s="1">
        <v>1300114970</v>
      </c>
      <c r="W412" t="s">
        <v>274</v>
      </c>
      <c r="X412">
        <v>3</v>
      </c>
      <c r="Y412">
        <v>2</v>
      </c>
      <c r="Z412">
        <v>5</v>
      </c>
      <c r="AA412" s="2">
        <v>44708.662557870368</v>
      </c>
    </row>
    <row r="413" spans="1:27" x14ac:dyDescent="0.25">
      <c r="A413">
        <v>407</v>
      </c>
      <c r="B413">
        <v>1351395</v>
      </c>
      <c r="C413" t="s">
        <v>696</v>
      </c>
      <c r="D413" t="s">
        <v>697</v>
      </c>
      <c r="E413" t="s">
        <v>29</v>
      </c>
      <c r="J413" t="s">
        <v>79</v>
      </c>
      <c r="K413" t="s">
        <v>1405</v>
      </c>
      <c r="L413">
        <v>139285131</v>
      </c>
      <c r="M413" t="s">
        <v>33</v>
      </c>
      <c r="N413" t="s">
        <v>1405</v>
      </c>
      <c r="O413" t="s">
        <v>1406</v>
      </c>
      <c r="P413" t="s">
        <v>1407</v>
      </c>
      <c r="Q413" t="s">
        <v>759</v>
      </c>
      <c r="R413" t="s">
        <v>37</v>
      </c>
      <c r="S413">
        <v>836</v>
      </c>
      <c r="T413" s="1">
        <v>889433000</v>
      </c>
      <c r="W413" t="s">
        <v>38</v>
      </c>
      <c r="X413">
        <v>6</v>
      </c>
      <c r="Y413">
        <v>4</v>
      </c>
      <c r="Z413">
        <v>10</v>
      </c>
      <c r="AA413" s="2">
        <v>44708.662557870368</v>
      </c>
    </row>
    <row r="414" spans="1:27" x14ac:dyDescent="0.25">
      <c r="A414">
        <v>408</v>
      </c>
      <c r="B414">
        <v>1351396</v>
      </c>
      <c r="C414" t="s">
        <v>696</v>
      </c>
      <c r="D414" t="s">
        <v>697</v>
      </c>
      <c r="E414" t="s">
        <v>748</v>
      </c>
      <c r="G414" t="s">
        <v>1408</v>
      </c>
      <c r="H414" t="s">
        <v>1408</v>
      </c>
      <c r="I414" t="s">
        <v>126</v>
      </c>
      <c r="J414" t="s">
        <v>123</v>
      </c>
      <c r="K414" t="s">
        <v>218</v>
      </c>
      <c r="L414">
        <v>139282191</v>
      </c>
      <c r="M414" t="s">
        <v>33</v>
      </c>
      <c r="N414" t="s">
        <v>218</v>
      </c>
      <c r="O414" t="s">
        <v>1409</v>
      </c>
      <c r="P414" t="s">
        <v>1410</v>
      </c>
      <c r="Q414" t="s">
        <v>941</v>
      </c>
      <c r="R414" t="s">
        <v>37</v>
      </c>
      <c r="S414">
        <v>832</v>
      </c>
      <c r="T414" s="1">
        <v>889328858</v>
      </c>
      <c r="W414" t="s">
        <v>38</v>
      </c>
      <c r="X414">
        <v>3</v>
      </c>
      <c r="Y414">
        <v>2</v>
      </c>
      <c r="Z414">
        <v>2</v>
      </c>
      <c r="AA414" s="2">
        <v>44708.662557870368</v>
      </c>
    </row>
    <row r="415" spans="1:27" x14ac:dyDescent="0.25">
      <c r="A415">
        <v>409</v>
      </c>
      <c r="B415">
        <v>1351397</v>
      </c>
      <c r="C415" t="s">
        <v>696</v>
      </c>
      <c r="D415" t="s">
        <v>697</v>
      </c>
      <c r="E415" t="s">
        <v>29</v>
      </c>
      <c r="G415" t="s">
        <v>1224</v>
      </c>
      <c r="H415" t="s">
        <v>1224</v>
      </c>
      <c r="J415" t="s">
        <v>739</v>
      </c>
      <c r="K415" t="s">
        <v>756</v>
      </c>
      <c r="L415">
        <v>139281335</v>
      </c>
      <c r="M415" t="s">
        <v>33</v>
      </c>
      <c r="N415" t="s">
        <v>756</v>
      </c>
      <c r="O415" t="s">
        <v>1411</v>
      </c>
      <c r="P415" t="s">
        <v>1412</v>
      </c>
      <c r="Q415" t="s">
        <v>1016</v>
      </c>
      <c r="R415" t="s">
        <v>37</v>
      </c>
      <c r="S415">
        <v>830</v>
      </c>
      <c r="T415" s="1">
        <v>739998324</v>
      </c>
      <c r="W415" t="s">
        <v>38</v>
      </c>
      <c r="X415">
        <v>4</v>
      </c>
      <c r="Y415">
        <v>2</v>
      </c>
      <c r="Z415">
        <v>2</v>
      </c>
      <c r="AA415" s="2">
        <v>44708.662557870368</v>
      </c>
    </row>
    <row r="416" spans="1:27" x14ac:dyDescent="0.25">
      <c r="A416">
        <v>410</v>
      </c>
      <c r="B416">
        <v>1351398</v>
      </c>
      <c r="C416" t="s">
        <v>696</v>
      </c>
      <c r="D416" t="s">
        <v>697</v>
      </c>
      <c r="E416" t="s">
        <v>46</v>
      </c>
      <c r="G416" t="s">
        <v>144</v>
      </c>
      <c r="H416" t="s">
        <v>144</v>
      </c>
      <c r="J416" t="s">
        <v>145</v>
      </c>
      <c r="K416" t="s">
        <v>146</v>
      </c>
      <c r="L416">
        <v>139278451</v>
      </c>
      <c r="M416" t="s">
        <v>33</v>
      </c>
      <c r="N416" t="s">
        <v>146</v>
      </c>
      <c r="O416" t="s">
        <v>147</v>
      </c>
      <c r="P416" t="s">
        <v>148</v>
      </c>
      <c r="Q416" t="s">
        <v>36</v>
      </c>
      <c r="R416" t="s">
        <v>37</v>
      </c>
      <c r="S416">
        <v>800</v>
      </c>
      <c r="T416" s="1">
        <v>889306600</v>
      </c>
      <c r="W416" t="s">
        <v>38</v>
      </c>
      <c r="X416">
        <v>1</v>
      </c>
      <c r="Y416">
        <v>1</v>
      </c>
      <c r="Z416">
        <v>1</v>
      </c>
      <c r="AA416" s="2">
        <v>44708.662557870368</v>
      </c>
    </row>
    <row r="417" spans="1:27" x14ac:dyDescent="0.25">
      <c r="A417">
        <v>411</v>
      </c>
      <c r="B417">
        <v>1351399</v>
      </c>
      <c r="C417" t="s">
        <v>696</v>
      </c>
      <c r="D417" t="s">
        <v>697</v>
      </c>
      <c r="E417" t="s">
        <v>46</v>
      </c>
      <c r="J417" t="s">
        <v>145</v>
      </c>
      <c r="K417" t="s">
        <v>149</v>
      </c>
      <c r="L417">
        <v>139278075</v>
      </c>
      <c r="M417" t="s">
        <v>33</v>
      </c>
      <c r="N417" t="s">
        <v>149</v>
      </c>
      <c r="O417" t="s">
        <v>150</v>
      </c>
      <c r="P417" t="s">
        <v>151</v>
      </c>
      <c r="Q417" t="s">
        <v>36</v>
      </c>
      <c r="R417" t="s">
        <v>37</v>
      </c>
      <c r="S417">
        <v>800</v>
      </c>
      <c r="T417" s="1">
        <v>889306600</v>
      </c>
      <c r="W417" t="s">
        <v>38</v>
      </c>
      <c r="X417">
        <v>1</v>
      </c>
      <c r="Y417">
        <v>1</v>
      </c>
      <c r="Z417">
        <v>1</v>
      </c>
      <c r="AA417" s="2">
        <v>44708.662557870368</v>
      </c>
    </row>
    <row r="418" spans="1:27" x14ac:dyDescent="0.25">
      <c r="A418">
        <v>412</v>
      </c>
      <c r="B418">
        <v>1351400</v>
      </c>
      <c r="C418" t="s">
        <v>696</v>
      </c>
      <c r="D418" t="s">
        <v>697</v>
      </c>
      <c r="E418" t="s">
        <v>46</v>
      </c>
      <c r="F418" t="s">
        <v>152</v>
      </c>
      <c r="G418" t="s">
        <v>152</v>
      </c>
      <c r="H418" t="s">
        <v>152</v>
      </c>
      <c r="I418" t="s">
        <v>126</v>
      </c>
      <c r="J418" t="s">
        <v>153</v>
      </c>
      <c r="K418" t="s">
        <v>154</v>
      </c>
      <c r="L418">
        <v>139277147</v>
      </c>
      <c r="M418" t="s">
        <v>33</v>
      </c>
      <c r="N418" t="s">
        <v>154</v>
      </c>
      <c r="O418" t="s">
        <v>155</v>
      </c>
      <c r="P418" t="s">
        <v>156</v>
      </c>
      <c r="Q418" t="s">
        <v>36</v>
      </c>
      <c r="R418" t="s">
        <v>37</v>
      </c>
      <c r="S418">
        <v>800</v>
      </c>
      <c r="T418" s="1">
        <v>889970888</v>
      </c>
      <c r="W418" t="s">
        <v>38</v>
      </c>
      <c r="X418">
        <v>3</v>
      </c>
      <c r="Y418">
        <v>3</v>
      </c>
      <c r="Z418">
        <v>4</v>
      </c>
      <c r="AA418" s="2">
        <v>44708.662557870368</v>
      </c>
    </row>
    <row r="419" spans="1:27" x14ac:dyDescent="0.25">
      <c r="A419">
        <v>413</v>
      </c>
      <c r="B419">
        <v>1351401</v>
      </c>
      <c r="C419" t="s">
        <v>696</v>
      </c>
      <c r="D419" t="s">
        <v>697</v>
      </c>
      <c r="E419" t="s">
        <v>46</v>
      </c>
      <c r="J419" t="s">
        <v>360</v>
      </c>
      <c r="K419" t="s">
        <v>931</v>
      </c>
      <c r="L419">
        <v>139276935</v>
      </c>
      <c r="M419" t="s">
        <v>33</v>
      </c>
      <c r="N419" t="s">
        <v>931</v>
      </c>
      <c r="O419" t="s">
        <v>1413</v>
      </c>
      <c r="P419" t="s">
        <v>1414</v>
      </c>
      <c r="Q419" t="s">
        <v>707</v>
      </c>
      <c r="R419" t="s">
        <v>37</v>
      </c>
      <c r="S419">
        <v>820</v>
      </c>
      <c r="T419" s="1">
        <v>889421200</v>
      </c>
      <c r="W419" t="s">
        <v>38</v>
      </c>
      <c r="X419">
        <v>2</v>
      </c>
      <c r="Y419">
        <v>1</v>
      </c>
      <c r="Z419">
        <v>2</v>
      </c>
      <c r="AA419" s="2">
        <v>44708.662557870368</v>
      </c>
    </row>
    <row r="420" spans="1:27" x14ac:dyDescent="0.25">
      <c r="A420">
        <v>414</v>
      </c>
      <c r="B420">
        <v>1351402</v>
      </c>
      <c r="C420" t="s">
        <v>696</v>
      </c>
      <c r="D420" t="s">
        <v>697</v>
      </c>
      <c r="E420" t="s">
        <v>29</v>
      </c>
      <c r="F420" t="s">
        <v>1415</v>
      </c>
      <c r="G420" t="s">
        <v>1416</v>
      </c>
      <c r="H420" t="s">
        <v>1416</v>
      </c>
      <c r="J420" t="s">
        <v>181</v>
      </c>
      <c r="K420" t="s">
        <v>1417</v>
      </c>
      <c r="L420">
        <v>139276923</v>
      </c>
      <c r="M420" t="s">
        <v>33</v>
      </c>
      <c r="N420" t="s">
        <v>1417</v>
      </c>
      <c r="O420" t="s">
        <v>1418</v>
      </c>
      <c r="P420" t="s">
        <v>1419</v>
      </c>
      <c r="Q420" t="s">
        <v>781</v>
      </c>
      <c r="R420" t="s">
        <v>37</v>
      </c>
      <c r="S420">
        <v>832</v>
      </c>
      <c r="T420" s="1">
        <v>889418941</v>
      </c>
      <c r="W420" t="s">
        <v>38</v>
      </c>
      <c r="X420">
        <v>4</v>
      </c>
      <c r="Y420">
        <v>2</v>
      </c>
      <c r="Z420">
        <v>4</v>
      </c>
      <c r="AA420" s="2">
        <v>44708.662557870368</v>
      </c>
    </row>
    <row r="421" spans="1:27" x14ac:dyDescent="0.25">
      <c r="A421">
        <v>415</v>
      </c>
      <c r="B421">
        <v>1351403</v>
      </c>
      <c r="C421" t="s">
        <v>696</v>
      </c>
      <c r="D421" t="s">
        <v>697</v>
      </c>
      <c r="E421" t="s">
        <v>29</v>
      </c>
      <c r="J421" t="s">
        <v>739</v>
      </c>
      <c r="K421" t="s">
        <v>1420</v>
      </c>
      <c r="L421">
        <v>139276803</v>
      </c>
      <c r="M421" t="s">
        <v>33</v>
      </c>
      <c r="N421" t="s">
        <v>1420</v>
      </c>
      <c r="O421" t="s">
        <v>1421</v>
      </c>
      <c r="P421" t="s">
        <v>1422</v>
      </c>
      <c r="Q421" t="s">
        <v>743</v>
      </c>
      <c r="R421" t="s">
        <v>37</v>
      </c>
      <c r="S421">
        <v>830</v>
      </c>
      <c r="T421" s="1">
        <v>739998324</v>
      </c>
      <c r="W421" t="s">
        <v>38</v>
      </c>
      <c r="X421">
        <v>3</v>
      </c>
      <c r="Y421">
        <v>2</v>
      </c>
      <c r="Z421">
        <v>4</v>
      </c>
      <c r="AA421" s="2">
        <v>44708.662557870368</v>
      </c>
    </row>
    <row r="422" spans="1:27" x14ac:dyDescent="0.25">
      <c r="A422">
        <v>416</v>
      </c>
      <c r="B422">
        <v>1351404</v>
      </c>
      <c r="C422" t="s">
        <v>696</v>
      </c>
      <c r="D422" t="s">
        <v>697</v>
      </c>
      <c r="E422" t="s">
        <v>29</v>
      </c>
      <c r="F422" t="s">
        <v>1423</v>
      </c>
      <c r="G422" t="s">
        <v>1424</v>
      </c>
      <c r="H422" t="s">
        <v>1424</v>
      </c>
      <c r="I422" t="s">
        <v>126</v>
      </c>
      <c r="J422" t="s">
        <v>712</v>
      </c>
      <c r="K422" t="s">
        <v>127</v>
      </c>
      <c r="L422">
        <v>139276731</v>
      </c>
      <c r="M422" t="s">
        <v>33</v>
      </c>
      <c r="N422" t="s">
        <v>127</v>
      </c>
      <c r="O422" t="s">
        <v>1425</v>
      </c>
      <c r="P422" t="s">
        <v>1426</v>
      </c>
      <c r="Q422" t="s">
        <v>820</v>
      </c>
      <c r="R422" t="s">
        <v>37</v>
      </c>
      <c r="S422">
        <v>832</v>
      </c>
      <c r="T422" s="1">
        <v>889315000</v>
      </c>
      <c r="W422" t="s">
        <v>38</v>
      </c>
      <c r="X422">
        <v>4</v>
      </c>
      <c r="Y422">
        <v>2</v>
      </c>
      <c r="Z422">
        <v>3</v>
      </c>
      <c r="AA422" s="2">
        <v>44708.662557870368</v>
      </c>
    </row>
    <row r="423" spans="1:27" x14ac:dyDescent="0.25">
      <c r="A423">
        <v>417</v>
      </c>
      <c r="B423">
        <v>1351405</v>
      </c>
      <c r="C423" t="s">
        <v>696</v>
      </c>
      <c r="D423" t="s">
        <v>697</v>
      </c>
      <c r="E423" t="s">
        <v>29</v>
      </c>
      <c r="G423" t="s">
        <v>1427</v>
      </c>
      <c r="H423" t="s">
        <v>1427</v>
      </c>
      <c r="J423" t="s">
        <v>278</v>
      </c>
      <c r="K423" t="s">
        <v>249</v>
      </c>
      <c r="L423">
        <v>139274403</v>
      </c>
      <c r="M423" t="s">
        <v>33</v>
      </c>
      <c r="N423" t="s">
        <v>249</v>
      </c>
      <c r="O423" t="s">
        <v>1428</v>
      </c>
      <c r="P423" t="s">
        <v>1429</v>
      </c>
      <c r="Q423" t="s">
        <v>1005</v>
      </c>
      <c r="R423" t="s">
        <v>37</v>
      </c>
      <c r="S423">
        <v>810</v>
      </c>
      <c r="T423" s="1">
        <v>889811088</v>
      </c>
      <c r="W423" t="s">
        <v>38</v>
      </c>
      <c r="X423">
        <v>3</v>
      </c>
      <c r="Y423">
        <v>3</v>
      </c>
      <c r="Z423">
        <v>2</v>
      </c>
      <c r="AA423" s="2">
        <v>44708.662557870368</v>
      </c>
    </row>
    <row r="424" spans="1:27" x14ac:dyDescent="0.25">
      <c r="A424">
        <v>418</v>
      </c>
      <c r="B424">
        <v>1351406</v>
      </c>
      <c r="C424" t="s">
        <v>696</v>
      </c>
      <c r="D424" t="s">
        <v>697</v>
      </c>
      <c r="E424" t="s">
        <v>29</v>
      </c>
      <c r="F424" t="s">
        <v>419</v>
      </c>
      <c r="G424" t="s">
        <v>1430</v>
      </c>
      <c r="H424" t="s">
        <v>1430</v>
      </c>
      <c r="J424" t="s">
        <v>1431</v>
      </c>
      <c r="K424" t="s">
        <v>1432</v>
      </c>
      <c r="L424">
        <v>139274295</v>
      </c>
      <c r="M424" t="s">
        <v>33</v>
      </c>
      <c r="N424" t="s">
        <v>1432</v>
      </c>
      <c r="O424" t="s">
        <v>1433</v>
      </c>
      <c r="P424" t="s">
        <v>1434</v>
      </c>
      <c r="Q424" t="s">
        <v>1016</v>
      </c>
      <c r="R424" t="s">
        <v>37</v>
      </c>
      <c r="S424">
        <v>830</v>
      </c>
      <c r="T424" s="1">
        <v>409768420</v>
      </c>
      <c r="W424" t="s">
        <v>38</v>
      </c>
      <c r="X424">
        <v>4</v>
      </c>
      <c r="Y424">
        <v>2</v>
      </c>
      <c r="Z424">
        <v>4</v>
      </c>
      <c r="AA424" s="2">
        <v>44708.662557870368</v>
      </c>
    </row>
    <row r="425" spans="1:27" x14ac:dyDescent="0.25">
      <c r="A425">
        <v>419</v>
      </c>
      <c r="B425">
        <v>1351407</v>
      </c>
      <c r="C425" t="s">
        <v>696</v>
      </c>
      <c r="D425" t="s">
        <v>697</v>
      </c>
      <c r="E425" t="s">
        <v>29</v>
      </c>
      <c r="G425" t="s">
        <v>1435</v>
      </c>
      <c r="H425" t="s">
        <v>1435</v>
      </c>
      <c r="J425" t="s">
        <v>750</v>
      </c>
      <c r="K425" t="s">
        <v>1436</v>
      </c>
      <c r="L425">
        <v>139273703</v>
      </c>
      <c r="M425" t="s">
        <v>33</v>
      </c>
      <c r="N425" t="s">
        <v>1436</v>
      </c>
      <c r="O425" t="s">
        <v>1437</v>
      </c>
      <c r="P425" t="s">
        <v>1438</v>
      </c>
      <c r="Q425" t="s">
        <v>703</v>
      </c>
      <c r="R425" t="s">
        <v>37</v>
      </c>
      <c r="S425">
        <v>812</v>
      </c>
      <c r="T425" s="1">
        <v>889929980</v>
      </c>
      <c r="W425" t="s">
        <v>38</v>
      </c>
      <c r="X425">
        <v>5</v>
      </c>
      <c r="Y425">
        <v>3</v>
      </c>
      <c r="Z425">
        <v>2</v>
      </c>
      <c r="AA425" s="2">
        <v>44708.662557870368</v>
      </c>
    </row>
    <row r="426" spans="1:27" x14ac:dyDescent="0.25">
      <c r="A426">
        <v>420</v>
      </c>
      <c r="B426">
        <v>1351408</v>
      </c>
      <c r="C426" t="s">
        <v>696</v>
      </c>
      <c r="D426" t="s">
        <v>697</v>
      </c>
      <c r="E426" t="s">
        <v>29</v>
      </c>
      <c r="J426" t="s">
        <v>74</v>
      </c>
      <c r="K426" t="s">
        <v>308</v>
      </c>
      <c r="L426">
        <v>139273615</v>
      </c>
      <c r="M426" t="s">
        <v>33</v>
      </c>
      <c r="N426" t="s">
        <v>308</v>
      </c>
      <c r="O426" t="s">
        <v>1439</v>
      </c>
      <c r="P426" t="s">
        <v>1440</v>
      </c>
      <c r="Q426" t="s">
        <v>1116</v>
      </c>
      <c r="R426" t="s">
        <v>37</v>
      </c>
      <c r="S426">
        <v>810</v>
      </c>
      <c r="T426" s="1">
        <v>889815000</v>
      </c>
      <c r="W426" t="s">
        <v>255</v>
      </c>
      <c r="X426">
        <v>2</v>
      </c>
      <c r="Y426">
        <v>1</v>
      </c>
      <c r="Z426">
        <v>1</v>
      </c>
      <c r="AA426" s="2">
        <v>44708.662557870368</v>
      </c>
    </row>
    <row r="427" spans="1:27" x14ac:dyDescent="0.25">
      <c r="A427">
        <v>421</v>
      </c>
      <c r="B427">
        <v>1351409</v>
      </c>
      <c r="C427" t="s">
        <v>696</v>
      </c>
      <c r="D427" t="s">
        <v>697</v>
      </c>
      <c r="E427" t="s">
        <v>29</v>
      </c>
      <c r="G427" t="s">
        <v>1025</v>
      </c>
      <c r="H427" t="s">
        <v>1025</v>
      </c>
      <c r="I427" t="s">
        <v>126</v>
      </c>
      <c r="J427" t="s">
        <v>712</v>
      </c>
      <c r="K427" t="s">
        <v>127</v>
      </c>
      <c r="L427">
        <v>139272883</v>
      </c>
      <c r="M427" t="s">
        <v>33</v>
      </c>
      <c r="N427" t="s">
        <v>127</v>
      </c>
      <c r="O427" t="s">
        <v>1441</v>
      </c>
      <c r="P427" t="s">
        <v>1442</v>
      </c>
      <c r="Q427" t="s">
        <v>814</v>
      </c>
      <c r="R427" t="s">
        <v>37</v>
      </c>
      <c r="S427">
        <v>810</v>
      </c>
      <c r="T427" s="1">
        <v>889315000</v>
      </c>
      <c r="W427" t="s">
        <v>38</v>
      </c>
      <c r="X427">
        <v>3</v>
      </c>
      <c r="Y427">
        <v>1</v>
      </c>
      <c r="Z427">
        <v>2</v>
      </c>
      <c r="AA427" s="2">
        <v>44708.662557870368</v>
      </c>
    </row>
    <row r="428" spans="1:27" x14ac:dyDescent="0.25">
      <c r="A428">
        <v>422</v>
      </c>
      <c r="B428">
        <v>1351410</v>
      </c>
      <c r="C428" t="s">
        <v>696</v>
      </c>
      <c r="D428" t="s">
        <v>697</v>
      </c>
      <c r="E428" t="s">
        <v>29</v>
      </c>
      <c r="G428" t="s">
        <v>1443</v>
      </c>
      <c r="H428" t="s">
        <v>1443</v>
      </c>
      <c r="I428" t="s">
        <v>126</v>
      </c>
      <c r="J428" t="s">
        <v>82</v>
      </c>
      <c r="K428" t="s">
        <v>127</v>
      </c>
      <c r="L428">
        <v>139272587</v>
      </c>
      <c r="M428" t="s">
        <v>33</v>
      </c>
      <c r="N428" t="s">
        <v>127</v>
      </c>
      <c r="O428" t="s">
        <v>1444</v>
      </c>
      <c r="P428" t="s">
        <v>1445</v>
      </c>
      <c r="Q428" t="s">
        <v>710</v>
      </c>
      <c r="R428" t="s">
        <v>37</v>
      </c>
      <c r="S428">
        <v>810</v>
      </c>
      <c r="T428" s="1">
        <v>889433000</v>
      </c>
      <c r="W428" t="s">
        <v>38</v>
      </c>
      <c r="X428">
        <v>4</v>
      </c>
      <c r="Y428">
        <v>2</v>
      </c>
      <c r="Z428">
        <v>2</v>
      </c>
      <c r="AA428" s="2">
        <v>44708.662557870368</v>
      </c>
    </row>
    <row r="429" spans="1:27" x14ac:dyDescent="0.25">
      <c r="A429">
        <v>423</v>
      </c>
      <c r="B429">
        <v>1351411</v>
      </c>
      <c r="C429" t="s">
        <v>696</v>
      </c>
      <c r="D429" t="s">
        <v>697</v>
      </c>
      <c r="E429" t="s">
        <v>748</v>
      </c>
      <c r="G429" t="s">
        <v>314</v>
      </c>
      <c r="H429" t="s">
        <v>314</v>
      </c>
      <c r="J429" t="s">
        <v>82</v>
      </c>
      <c r="K429" t="s">
        <v>89</v>
      </c>
      <c r="L429">
        <v>139272291</v>
      </c>
      <c r="M429" t="s">
        <v>33</v>
      </c>
      <c r="N429" t="s">
        <v>89</v>
      </c>
      <c r="O429" t="s">
        <v>1446</v>
      </c>
      <c r="P429" t="s">
        <v>1447</v>
      </c>
      <c r="Q429" t="s">
        <v>707</v>
      </c>
      <c r="R429" t="s">
        <v>37</v>
      </c>
      <c r="S429">
        <v>820</v>
      </c>
      <c r="T429" s="1">
        <v>889433000</v>
      </c>
      <c r="W429" t="s">
        <v>38</v>
      </c>
      <c r="X429">
        <v>3</v>
      </c>
      <c r="Y429">
        <v>2</v>
      </c>
      <c r="Z429">
        <v>2</v>
      </c>
      <c r="AA429" s="2">
        <v>44708.662557870368</v>
      </c>
    </row>
    <row r="430" spans="1:27" x14ac:dyDescent="0.25">
      <c r="A430">
        <v>424</v>
      </c>
      <c r="B430">
        <v>1351412</v>
      </c>
      <c r="C430" t="s">
        <v>696</v>
      </c>
      <c r="D430" t="s">
        <v>697</v>
      </c>
      <c r="E430" t="s">
        <v>46</v>
      </c>
      <c r="F430" t="s">
        <v>319</v>
      </c>
      <c r="G430" t="s">
        <v>319</v>
      </c>
      <c r="H430" t="s">
        <v>319</v>
      </c>
      <c r="I430" t="s">
        <v>126</v>
      </c>
      <c r="J430" t="s">
        <v>185</v>
      </c>
      <c r="K430" t="s">
        <v>1448</v>
      </c>
      <c r="L430">
        <v>139272035</v>
      </c>
      <c r="M430" t="s">
        <v>33</v>
      </c>
      <c r="N430" t="s">
        <v>1448</v>
      </c>
      <c r="O430" t="s">
        <v>1449</v>
      </c>
      <c r="P430" t="s">
        <v>1450</v>
      </c>
      <c r="Q430" t="s">
        <v>809</v>
      </c>
      <c r="R430" t="s">
        <v>37</v>
      </c>
      <c r="S430">
        <v>810</v>
      </c>
      <c r="T430" s="1">
        <v>889240900</v>
      </c>
      <c r="W430" t="s">
        <v>38</v>
      </c>
      <c r="X430">
        <v>2</v>
      </c>
      <c r="Y430">
        <v>2</v>
      </c>
      <c r="Z430">
        <v>2</v>
      </c>
      <c r="AA430" s="2">
        <v>44708.662557870368</v>
      </c>
    </row>
    <row r="431" spans="1:27" x14ac:dyDescent="0.25">
      <c r="A431">
        <v>425</v>
      </c>
      <c r="B431">
        <v>1351413</v>
      </c>
      <c r="C431" t="s">
        <v>696</v>
      </c>
      <c r="D431" t="s">
        <v>697</v>
      </c>
      <c r="E431" t="s">
        <v>1451</v>
      </c>
      <c r="G431" t="s">
        <v>204</v>
      </c>
      <c r="H431" t="s">
        <v>204</v>
      </c>
      <c r="J431" t="s">
        <v>209</v>
      </c>
      <c r="K431" t="s">
        <v>1452</v>
      </c>
      <c r="L431">
        <v>139271063</v>
      </c>
      <c r="M431" t="s">
        <v>33</v>
      </c>
      <c r="N431" t="s">
        <v>1452</v>
      </c>
      <c r="O431" t="s">
        <v>1453</v>
      </c>
      <c r="P431" t="s">
        <v>1454</v>
      </c>
      <c r="Q431" t="s">
        <v>1321</v>
      </c>
      <c r="R431" t="s">
        <v>37</v>
      </c>
      <c r="S431">
        <v>820</v>
      </c>
      <c r="T431" s="1">
        <v>889428942</v>
      </c>
      <c r="W431" t="s">
        <v>38</v>
      </c>
      <c r="X431">
        <v>2</v>
      </c>
      <c r="Y431">
        <v>1</v>
      </c>
      <c r="Z431">
        <v>1</v>
      </c>
      <c r="AA431" s="2">
        <v>44708.662557870368</v>
      </c>
    </row>
    <row r="432" spans="1:27" x14ac:dyDescent="0.25">
      <c r="A432">
        <v>426</v>
      </c>
      <c r="B432">
        <v>1351414</v>
      </c>
      <c r="C432" t="s">
        <v>696</v>
      </c>
      <c r="D432" t="s">
        <v>697</v>
      </c>
      <c r="E432" t="s">
        <v>748</v>
      </c>
      <c r="G432" t="s">
        <v>1455</v>
      </c>
      <c r="H432" t="s">
        <v>1455</v>
      </c>
      <c r="J432" t="s">
        <v>185</v>
      </c>
      <c r="K432" t="s">
        <v>1456</v>
      </c>
      <c r="L432">
        <v>139270331</v>
      </c>
      <c r="M432" t="s">
        <v>33</v>
      </c>
      <c r="N432" t="s">
        <v>1456</v>
      </c>
      <c r="O432" t="s">
        <v>1457</v>
      </c>
      <c r="P432" t="s">
        <v>1458</v>
      </c>
      <c r="Q432" t="s">
        <v>1321</v>
      </c>
      <c r="R432" t="s">
        <v>37</v>
      </c>
      <c r="S432">
        <v>820</v>
      </c>
      <c r="T432" s="1">
        <v>889240900</v>
      </c>
      <c r="W432" t="s">
        <v>38</v>
      </c>
      <c r="X432">
        <v>3</v>
      </c>
      <c r="Y432">
        <v>2</v>
      </c>
      <c r="Z432">
        <v>3</v>
      </c>
      <c r="AA432" s="2">
        <v>44708.662557870368</v>
      </c>
    </row>
    <row r="433" spans="1:27" x14ac:dyDescent="0.25">
      <c r="A433">
        <v>427</v>
      </c>
      <c r="B433">
        <v>1351415</v>
      </c>
      <c r="C433" t="s">
        <v>696</v>
      </c>
      <c r="D433" t="s">
        <v>697</v>
      </c>
      <c r="E433" t="s">
        <v>985</v>
      </c>
      <c r="G433" t="s">
        <v>1459</v>
      </c>
      <c r="H433" t="s">
        <v>1459</v>
      </c>
      <c r="J433" t="s">
        <v>1460</v>
      </c>
      <c r="K433" t="s">
        <v>1461</v>
      </c>
      <c r="L433">
        <v>139270223</v>
      </c>
      <c r="M433" t="s">
        <v>33</v>
      </c>
      <c r="N433" t="s">
        <v>1461</v>
      </c>
      <c r="O433" t="s">
        <v>1462</v>
      </c>
      <c r="P433" t="s">
        <v>1463</v>
      </c>
      <c r="Q433" t="s">
        <v>1395</v>
      </c>
      <c r="R433" t="s">
        <v>37</v>
      </c>
      <c r="S433">
        <v>822</v>
      </c>
      <c r="T433">
        <v>476448709</v>
      </c>
      <c r="W433" t="s">
        <v>274</v>
      </c>
      <c r="X433">
        <v>5</v>
      </c>
      <c r="Y433">
        <v>2</v>
      </c>
      <c r="Z433">
        <v>4</v>
      </c>
      <c r="AA433" s="2">
        <v>44708.662557870368</v>
      </c>
    </row>
    <row r="434" spans="1:27" x14ac:dyDescent="0.25">
      <c r="A434">
        <v>428</v>
      </c>
      <c r="B434">
        <v>1351416</v>
      </c>
      <c r="C434" t="s">
        <v>696</v>
      </c>
      <c r="D434" t="s">
        <v>697</v>
      </c>
      <c r="E434" t="s">
        <v>46</v>
      </c>
      <c r="J434" t="s">
        <v>107</v>
      </c>
      <c r="K434" t="s">
        <v>512</v>
      </c>
      <c r="L434">
        <v>139269767</v>
      </c>
      <c r="M434" t="s">
        <v>33</v>
      </c>
      <c r="N434" t="s">
        <v>512</v>
      </c>
      <c r="O434" t="s">
        <v>1464</v>
      </c>
      <c r="P434" t="s">
        <v>1465</v>
      </c>
      <c r="Q434" t="s">
        <v>731</v>
      </c>
      <c r="R434" t="s">
        <v>37</v>
      </c>
      <c r="S434">
        <v>810</v>
      </c>
      <c r="T434">
        <v>889855678</v>
      </c>
      <c r="W434" t="s">
        <v>38</v>
      </c>
      <c r="X434">
        <v>2</v>
      </c>
      <c r="Y434">
        <v>1</v>
      </c>
      <c r="Z434">
        <v>1</v>
      </c>
      <c r="AA434" s="2">
        <v>44708.662557870368</v>
      </c>
    </row>
    <row r="435" spans="1:27" x14ac:dyDescent="0.25">
      <c r="A435">
        <v>429</v>
      </c>
      <c r="B435">
        <v>1351417</v>
      </c>
      <c r="C435" t="s">
        <v>696</v>
      </c>
      <c r="D435" t="s">
        <v>697</v>
      </c>
      <c r="E435" t="s">
        <v>29</v>
      </c>
      <c r="G435" t="s">
        <v>1466</v>
      </c>
      <c r="H435" t="s">
        <v>1466</v>
      </c>
      <c r="I435" t="s">
        <v>126</v>
      </c>
      <c r="J435" t="s">
        <v>82</v>
      </c>
      <c r="K435" t="s">
        <v>1110</v>
      </c>
      <c r="L435">
        <v>139269363</v>
      </c>
      <c r="M435" t="s">
        <v>33</v>
      </c>
      <c r="N435" t="s">
        <v>1110</v>
      </c>
      <c r="O435" t="s">
        <v>1467</v>
      </c>
      <c r="P435" t="s">
        <v>1468</v>
      </c>
      <c r="Q435" t="s">
        <v>737</v>
      </c>
      <c r="R435" t="s">
        <v>37</v>
      </c>
      <c r="S435">
        <v>810</v>
      </c>
      <c r="T435" s="1">
        <v>889433000</v>
      </c>
      <c r="W435" t="s">
        <v>38</v>
      </c>
      <c r="X435">
        <v>5</v>
      </c>
      <c r="Y435">
        <v>3</v>
      </c>
      <c r="Z435">
        <v>2</v>
      </c>
      <c r="AA435" s="2">
        <v>44708.662557870368</v>
      </c>
    </row>
    <row r="436" spans="1:27" x14ac:dyDescent="0.25">
      <c r="A436">
        <v>430</v>
      </c>
      <c r="B436">
        <v>1351418</v>
      </c>
      <c r="C436" t="s">
        <v>696</v>
      </c>
      <c r="D436" t="s">
        <v>697</v>
      </c>
      <c r="E436" t="s">
        <v>29</v>
      </c>
      <c r="G436" t="s">
        <v>1469</v>
      </c>
      <c r="H436" t="s">
        <v>1469</v>
      </c>
      <c r="I436" t="s">
        <v>126</v>
      </c>
      <c r="J436" t="s">
        <v>98</v>
      </c>
      <c r="K436" t="s">
        <v>1470</v>
      </c>
      <c r="L436">
        <v>139268867</v>
      </c>
      <c r="M436" t="s">
        <v>33</v>
      </c>
      <c r="N436" t="s">
        <v>1470</v>
      </c>
      <c r="O436" t="s">
        <v>1471</v>
      </c>
      <c r="P436" t="s">
        <v>1472</v>
      </c>
      <c r="Q436" t="s">
        <v>1279</v>
      </c>
      <c r="R436" t="s">
        <v>37</v>
      </c>
      <c r="S436">
        <v>820</v>
      </c>
      <c r="T436" s="1">
        <v>889822500</v>
      </c>
      <c r="W436" t="s">
        <v>38</v>
      </c>
      <c r="X436">
        <v>5</v>
      </c>
      <c r="Y436">
        <v>3</v>
      </c>
      <c r="Z436">
        <v>4</v>
      </c>
      <c r="AA436" s="2">
        <v>44708.662557870368</v>
      </c>
    </row>
    <row r="437" spans="1:27" x14ac:dyDescent="0.25">
      <c r="A437">
        <v>431</v>
      </c>
      <c r="B437">
        <v>1351419</v>
      </c>
      <c r="C437" t="s">
        <v>696</v>
      </c>
      <c r="D437" t="s">
        <v>697</v>
      </c>
      <c r="E437" t="s">
        <v>29</v>
      </c>
      <c r="G437" t="s">
        <v>824</v>
      </c>
      <c r="H437" t="s">
        <v>824</v>
      </c>
      <c r="J437" t="s">
        <v>209</v>
      </c>
      <c r="K437" t="s">
        <v>1473</v>
      </c>
      <c r="L437">
        <v>139268563</v>
      </c>
      <c r="M437" t="s">
        <v>33</v>
      </c>
      <c r="N437" t="s">
        <v>1473</v>
      </c>
      <c r="O437" t="s">
        <v>1474</v>
      </c>
      <c r="P437" t="s">
        <v>1475</v>
      </c>
      <c r="Q437" t="s">
        <v>716</v>
      </c>
      <c r="R437" t="s">
        <v>37</v>
      </c>
      <c r="S437">
        <v>830</v>
      </c>
      <c r="T437" s="1">
        <v>889428942</v>
      </c>
      <c r="W437" t="s">
        <v>38</v>
      </c>
      <c r="X437">
        <v>4</v>
      </c>
      <c r="Y437">
        <v>2</v>
      </c>
      <c r="Z437">
        <v>2</v>
      </c>
      <c r="AA437" s="2">
        <v>44708.662557870368</v>
      </c>
    </row>
    <row r="438" spans="1:27" x14ac:dyDescent="0.25">
      <c r="A438">
        <v>432</v>
      </c>
      <c r="B438">
        <v>1351420</v>
      </c>
      <c r="C438" t="s">
        <v>696</v>
      </c>
      <c r="D438" t="s">
        <v>697</v>
      </c>
      <c r="E438" t="s">
        <v>29</v>
      </c>
      <c r="J438" t="s">
        <v>103</v>
      </c>
      <c r="K438" t="s">
        <v>1420</v>
      </c>
      <c r="L438">
        <v>139267787</v>
      </c>
      <c r="M438" t="s">
        <v>33</v>
      </c>
      <c r="N438" t="s">
        <v>1420</v>
      </c>
      <c r="O438" t="s">
        <v>1476</v>
      </c>
      <c r="P438" t="s">
        <v>1477</v>
      </c>
      <c r="Q438" t="s">
        <v>973</v>
      </c>
      <c r="R438" t="s">
        <v>37</v>
      </c>
      <c r="S438">
        <v>830</v>
      </c>
      <c r="T438">
        <v>416175735</v>
      </c>
      <c r="W438" t="s">
        <v>38</v>
      </c>
      <c r="X438">
        <v>3</v>
      </c>
      <c r="Y438">
        <v>1</v>
      </c>
      <c r="Z438">
        <v>2</v>
      </c>
      <c r="AA438" s="2">
        <v>44708.662557870368</v>
      </c>
    </row>
    <row r="439" spans="1:27" x14ac:dyDescent="0.25">
      <c r="A439">
        <v>433</v>
      </c>
      <c r="B439">
        <v>1351421</v>
      </c>
      <c r="C439" t="s">
        <v>696</v>
      </c>
      <c r="D439" t="s">
        <v>697</v>
      </c>
      <c r="E439" t="s">
        <v>29</v>
      </c>
      <c r="F439" t="s">
        <v>1478</v>
      </c>
      <c r="G439" t="s">
        <v>1046</v>
      </c>
      <c r="H439" t="s">
        <v>1046</v>
      </c>
      <c r="I439" t="s">
        <v>126</v>
      </c>
      <c r="J439" t="s">
        <v>123</v>
      </c>
      <c r="K439" t="s">
        <v>1420</v>
      </c>
      <c r="L439">
        <v>139267403</v>
      </c>
      <c r="M439" t="s">
        <v>33</v>
      </c>
      <c r="N439" t="s">
        <v>1420</v>
      </c>
      <c r="O439" t="s">
        <v>1479</v>
      </c>
      <c r="P439" t="s">
        <v>1480</v>
      </c>
      <c r="Q439" t="s">
        <v>747</v>
      </c>
      <c r="R439" t="s">
        <v>37</v>
      </c>
      <c r="S439">
        <v>830</v>
      </c>
      <c r="T439" s="1">
        <v>889328858</v>
      </c>
      <c r="W439" t="s">
        <v>38</v>
      </c>
      <c r="X439">
        <v>3</v>
      </c>
      <c r="Y439">
        <v>1</v>
      </c>
      <c r="Z439">
        <v>4</v>
      </c>
      <c r="AA439" s="2">
        <v>44708.662557870368</v>
      </c>
    </row>
    <row r="440" spans="1:27" x14ac:dyDescent="0.25">
      <c r="A440">
        <v>434</v>
      </c>
      <c r="B440">
        <v>1351422</v>
      </c>
      <c r="C440" t="s">
        <v>696</v>
      </c>
      <c r="D440" t="s">
        <v>697</v>
      </c>
      <c r="E440" t="s">
        <v>46</v>
      </c>
      <c r="G440" t="s">
        <v>97</v>
      </c>
      <c r="H440" t="s">
        <v>97</v>
      </c>
      <c r="J440" t="s">
        <v>157</v>
      </c>
      <c r="K440" t="s">
        <v>158</v>
      </c>
      <c r="L440">
        <v>139267215</v>
      </c>
      <c r="M440" t="s">
        <v>33</v>
      </c>
      <c r="N440" t="s">
        <v>158</v>
      </c>
      <c r="O440" t="s">
        <v>159</v>
      </c>
      <c r="P440" t="s">
        <v>160</v>
      </c>
      <c r="Q440" t="s">
        <v>36</v>
      </c>
      <c r="R440" t="s">
        <v>37</v>
      </c>
      <c r="S440">
        <v>800</v>
      </c>
      <c r="T440" s="1">
        <v>450473710</v>
      </c>
      <c r="W440" t="s">
        <v>38</v>
      </c>
      <c r="X440">
        <v>3</v>
      </c>
      <c r="Y440">
        <v>2</v>
      </c>
      <c r="Z440">
        <v>2</v>
      </c>
      <c r="AA440" s="2">
        <v>44708.662557870368</v>
      </c>
    </row>
    <row r="441" spans="1:27" x14ac:dyDescent="0.25">
      <c r="A441">
        <v>435</v>
      </c>
      <c r="B441">
        <v>1351423</v>
      </c>
      <c r="C441" t="s">
        <v>696</v>
      </c>
      <c r="D441" t="s">
        <v>697</v>
      </c>
      <c r="E441" t="s">
        <v>29</v>
      </c>
      <c r="G441" t="s">
        <v>1481</v>
      </c>
      <c r="H441" t="s">
        <v>1481</v>
      </c>
      <c r="I441" t="s">
        <v>126</v>
      </c>
      <c r="J441" t="s">
        <v>82</v>
      </c>
      <c r="K441" t="s">
        <v>127</v>
      </c>
      <c r="L441">
        <v>139267155</v>
      </c>
      <c r="M441" t="s">
        <v>33</v>
      </c>
      <c r="N441" t="s">
        <v>127</v>
      </c>
      <c r="O441" t="s">
        <v>1482</v>
      </c>
      <c r="P441" t="s">
        <v>1483</v>
      </c>
      <c r="Q441" t="s">
        <v>1484</v>
      </c>
      <c r="R441" t="s">
        <v>37</v>
      </c>
      <c r="S441">
        <v>810</v>
      </c>
      <c r="T441" s="1">
        <v>889433000</v>
      </c>
      <c r="W441" t="s">
        <v>38</v>
      </c>
      <c r="X441">
        <v>4</v>
      </c>
      <c r="Y441">
        <v>2</v>
      </c>
      <c r="Z441">
        <v>2</v>
      </c>
      <c r="AA441" s="2">
        <v>44708.662557870368</v>
      </c>
    </row>
    <row r="442" spans="1:27" x14ac:dyDescent="0.25">
      <c r="A442">
        <v>436</v>
      </c>
      <c r="B442">
        <v>1351424</v>
      </c>
      <c r="C442" t="s">
        <v>696</v>
      </c>
      <c r="D442" t="s">
        <v>697</v>
      </c>
      <c r="E442" t="s">
        <v>29</v>
      </c>
      <c r="I442" t="s">
        <v>126</v>
      </c>
      <c r="J442" t="s">
        <v>412</v>
      </c>
      <c r="K442" t="s">
        <v>1485</v>
      </c>
      <c r="L442">
        <v>139267051</v>
      </c>
      <c r="M442" t="s">
        <v>33</v>
      </c>
      <c r="N442" t="s">
        <v>1485</v>
      </c>
      <c r="O442" t="s">
        <v>1486</v>
      </c>
      <c r="P442" t="s">
        <v>1487</v>
      </c>
      <c r="Q442" t="s">
        <v>1223</v>
      </c>
      <c r="R442" t="s">
        <v>37</v>
      </c>
      <c r="S442">
        <v>832</v>
      </c>
      <c r="T442" s="1">
        <v>889422283</v>
      </c>
      <c r="W442" t="s">
        <v>274</v>
      </c>
      <c r="X442">
        <v>4</v>
      </c>
      <c r="Y442">
        <v>2</v>
      </c>
      <c r="Z442">
        <v>4</v>
      </c>
      <c r="AA442" s="2">
        <v>44708.662557870368</v>
      </c>
    </row>
    <row r="443" spans="1:27" x14ac:dyDescent="0.25">
      <c r="A443">
        <v>437</v>
      </c>
      <c r="B443">
        <v>1351425</v>
      </c>
      <c r="C443" t="s">
        <v>696</v>
      </c>
      <c r="D443" t="s">
        <v>697</v>
      </c>
      <c r="E443" t="s">
        <v>29</v>
      </c>
      <c r="J443" t="s">
        <v>79</v>
      </c>
      <c r="K443" t="s">
        <v>89</v>
      </c>
      <c r="L443">
        <v>139266299</v>
      </c>
      <c r="M443" t="s">
        <v>33</v>
      </c>
      <c r="N443" t="s">
        <v>89</v>
      </c>
      <c r="O443" t="s">
        <v>1488</v>
      </c>
      <c r="P443" t="s">
        <v>1489</v>
      </c>
      <c r="Q443" t="s">
        <v>917</v>
      </c>
      <c r="R443" t="s">
        <v>37</v>
      </c>
      <c r="S443">
        <v>832</v>
      </c>
      <c r="T443" s="1">
        <v>889433000</v>
      </c>
      <c r="W443" t="s">
        <v>38</v>
      </c>
      <c r="X443">
        <v>4</v>
      </c>
      <c r="Y443">
        <v>2</v>
      </c>
      <c r="Z443">
        <v>2</v>
      </c>
      <c r="AA443" s="2">
        <v>44708.662557870368</v>
      </c>
    </row>
    <row r="444" spans="1:27" x14ac:dyDescent="0.25">
      <c r="A444">
        <v>438</v>
      </c>
      <c r="B444">
        <v>1351426</v>
      </c>
      <c r="C444" t="s">
        <v>696</v>
      </c>
      <c r="D444" t="s">
        <v>697</v>
      </c>
      <c r="E444" t="s">
        <v>29</v>
      </c>
      <c r="G444" t="s">
        <v>1490</v>
      </c>
      <c r="H444" t="s">
        <v>1490</v>
      </c>
      <c r="J444" t="s">
        <v>82</v>
      </c>
      <c r="K444" t="s">
        <v>1491</v>
      </c>
      <c r="L444">
        <v>139264571</v>
      </c>
      <c r="M444" t="s">
        <v>33</v>
      </c>
      <c r="N444" t="s">
        <v>1491</v>
      </c>
      <c r="O444" t="s">
        <v>1492</v>
      </c>
      <c r="P444" t="s">
        <v>1493</v>
      </c>
      <c r="Q444" t="s">
        <v>941</v>
      </c>
      <c r="R444" t="s">
        <v>37</v>
      </c>
      <c r="S444">
        <v>832</v>
      </c>
      <c r="T444" s="1">
        <v>889433000</v>
      </c>
      <c r="W444" t="s">
        <v>38</v>
      </c>
      <c r="X444">
        <v>4</v>
      </c>
      <c r="Y444">
        <v>2</v>
      </c>
      <c r="Z444">
        <v>2</v>
      </c>
      <c r="AA444" s="2">
        <v>44708.662557870368</v>
      </c>
    </row>
    <row r="445" spans="1:27" x14ac:dyDescent="0.25">
      <c r="A445">
        <v>439</v>
      </c>
      <c r="B445">
        <v>1351427</v>
      </c>
      <c r="C445" t="s">
        <v>696</v>
      </c>
      <c r="D445" t="s">
        <v>697</v>
      </c>
      <c r="E445" t="s">
        <v>29</v>
      </c>
      <c r="G445" t="s">
        <v>1494</v>
      </c>
      <c r="H445" t="s">
        <v>1494</v>
      </c>
      <c r="J445" t="s">
        <v>93</v>
      </c>
      <c r="K445" t="s">
        <v>1495</v>
      </c>
      <c r="L445">
        <v>139264147</v>
      </c>
      <c r="M445" t="s">
        <v>33</v>
      </c>
      <c r="N445" t="s">
        <v>1495</v>
      </c>
      <c r="O445" t="s">
        <v>1496</v>
      </c>
      <c r="P445" t="s">
        <v>1497</v>
      </c>
      <c r="Q445" t="s">
        <v>973</v>
      </c>
      <c r="R445" t="s">
        <v>37</v>
      </c>
      <c r="S445">
        <v>830</v>
      </c>
      <c r="T445" s="1">
        <v>889460500</v>
      </c>
      <c r="W445" t="s">
        <v>38</v>
      </c>
      <c r="X445">
        <v>3</v>
      </c>
      <c r="Y445">
        <v>2</v>
      </c>
      <c r="Z445">
        <v>2</v>
      </c>
      <c r="AA445" s="2">
        <v>44708.662557870368</v>
      </c>
    </row>
    <row r="446" spans="1:27" x14ac:dyDescent="0.25">
      <c r="A446">
        <v>440</v>
      </c>
      <c r="B446">
        <v>1351428</v>
      </c>
      <c r="C446" t="s">
        <v>696</v>
      </c>
      <c r="D446" t="s">
        <v>697</v>
      </c>
      <c r="E446" t="s">
        <v>29</v>
      </c>
      <c r="G446" t="s">
        <v>1498</v>
      </c>
      <c r="H446" t="s">
        <v>1498</v>
      </c>
      <c r="J446" t="s">
        <v>1499</v>
      </c>
      <c r="K446" t="s">
        <v>524</v>
      </c>
      <c r="L446">
        <v>139262619</v>
      </c>
      <c r="M446" t="s">
        <v>33</v>
      </c>
      <c r="N446" t="s">
        <v>524</v>
      </c>
      <c r="O446" t="s">
        <v>1500</v>
      </c>
      <c r="P446" t="s">
        <v>1501</v>
      </c>
      <c r="Q446" t="s">
        <v>747</v>
      </c>
      <c r="R446" t="s">
        <v>37</v>
      </c>
      <c r="S446">
        <v>830</v>
      </c>
      <c r="T446" s="1">
        <v>418895345</v>
      </c>
      <c r="W446" t="s">
        <v>38</v>
      </c>
      <c r="X446">
        <v>4</v>
      </c>
      <c r="Y446">
        <v>1</v>
      </c>
      <c r="Z446">
        <v>6</v>
      </c>
      <c r="AA446" s="2">
        <v>44708.662557870368</v>
      </c>
    </row>
    <row r="447" spans="1:27" x14ac:dyDescent="0.25">
      <c r="A447">
        <v>441</v>
      </c>
      <c r="B447">
        <v>1351429</v>
      </c>
      <c r="C447" t="s">
        <v>696</v>
      </c>
      <c r="D447" t="s">
        <v>697</v>
      </c>
      <c r="E447" t="s">
        <v>29</v>
      </c>
      <c r="J447" t="s">
        <v>82</v>
      </c>
      <c r="K447" t="s">
        <v>154</v>
      </c>
      <c r="L447">
        <v>139262079</v>
      </c>
      <c r="M447" t="s">
        <v>33</v>
      </c>
      <c r="N447" t="s">
        <v>154</v>
      </c>
      <c r="O447" t="s">
        <v>1502</v>
      </c>
      <c r="P447" t="s">
        <v>1503</v>
      </c>
      <c r="Q447" t="s">
        <v>707</v>
      </c>
      <c r="R447" t="s">
        <v>37</v>
      </c>
      <c r="S447">
        <v>820</v>
      </c>
      <c r="T447" s="1">
        <v>889433000</v>
      </c>
      <c r="W447" t="s">
        <v>38</v>
      </c>
      <c r="X447">
        <v>4</v>
      </c>
      <c r="Y447">
        <v>2</v>
      </c>
      <c r="Z447">
        <v>2</v>
      </c>
      <c r="AA447" s="2">
        <v>44708.662557870368</v>
      </c>
    </row>
    <row r="448" spans="1:27" x14ac:dyDescent="0.25">
      <c r="A448">
        <v>442</v>
      </c>
      <c r="B448">
        <v>1351430</v>
      </c>
      <c r="C448" t="s">
        <v>696</v>
      </c>
      <c r="D448" t="s">
        <v>697</v>
      </c>
      <c r="E448" t="s">
        <v>29</v>
      </c>
      <c r="G448" t="s">
        <v>1504</v>
      </c>
      <c r="H448" t="s">
        <v>1504</v>
      </c>
      <c r="J448" t="s">
        <v>181</v>
      </c>
      <c r="K448" t="s">
        <v>1505</v>
      </c>
      <c r="L448">
        <v>139261963</v>
      </c>
      <c r="M448" t="s">
        <v>33</v>
      </c>
      <c r="N448" t="s">
        <v>1505</v>
      </c>
      <c r="O448" t="s">
        <v>1506</v>
      </c>
      <c r="P448" t="s">
        <v>1507</v>
      </c>
      <c r="Q448" t="s">
        <v>747</v>
      </c>
      <c r="R448" t="s">
        <v>37</v>
      </c>
      <c r="S448">
        <v>830</v>
      </c>
      <c r="T448" s="1">
        <v>889418941</v>
      </c>
      <c r="W448" t="s">
        <v>38</v>
      </c>
      <c r="X448">
        <v>4</v>
      </c>
      <c r="Y448">
        <v>2</v>
      </c>
      <c r="Z448">
        <v>4</v>
      </c>
      <c r="AA448" s="2">
        <v>44708.662557870368</v>
      </c>
    </row>
    <row r="449" spans="1:27" x14ac:dyDescent="0.25">
      <c r="A449">
        <v>443</v>
      </c>
      <c r="B449">
        <v>1351431</v>
      </c>
      <c r="C449" t="s">
        <v>696</v>
      </c>
      <c r="D449" t="s">
        <v>697</v>
      </c>
      <c r="E449" t="s">
        <v>39</v>
      </c>
      <c r="J449" t="s">
        <v>82</v>
      </c>
      <c r="K449" t="s">
        <v>1508</v>
      </c>
      <c r="L449">
        <v>139259919</v>
      </c>
      <c r="M449" t="s">
        <v>33</v>
      </c>
      <c r="N449" t="s">
        <v>1508</v>
      </c>
      <c r="O449" t="s">
        <v>1509</v>
      </c>
      <c r="P449" t="s">
        <v>1510</v>
      </c>
      <c r="Q449" t="s">
        <v>1135</v>
      </c>
      <c r="R449" t="s">
        <v>37</v>
      </c>
      <c r="S449">
        <v>820</v>
      </c>
      <c r="T449" s="1">
        <v>889433000</v>
      </c>
      <c r="W449" t="s">
        <v>38</v>
      </c>
      <c r="X449">
        <v>3</v>
      </c>
      <c r="Y449">
        <v>2</v>
      </c>
      <c r="Z449">
        <v>2</v>
      </c>
      <c r="AA449" s="2">
        <v>44708.662557870368</v>
      </c>
    </row>
    <row r="450" spans="1:27" x14ac:dyDescent="0.25">
      <c r="A450">
        <v>444</v>
      </c>
      <c r="B450">
        <v>1351432</v>
      </c>
      <c r="C450" t="s">
        <v>696</v>
      </c>
      <c r="D450" t="s">
        <v>697</v>
      </c>
      <c r="E450" t="s">
        <v>29</v>
      </c>
      <c r="F450" t="s">
        <v>1511</v>
      </c>
      <c r="G450" t="s">
        <v>862</v>
      </c>
      <c r="H450" t="s">
        <v>862</v>
      </c>
      <c r="I450" t="s">
        <v>126</v>
      </c>
      <c r="J450" t="s">
        <v>712</v>
      </c>
      <c r="K450" t="s">
        <v>1038</v>
      </c>
      <c r="L450">
        <v>139259135</v>
      </c>
      <c r="M450" t="s">
        <v>33</v>
      </c>
      <c r="N450" t="s">
        <v>1038</v>
      </c>
      <c r="O450" t="s">
        <v>1512</v>
      </c>
      <c r="P450" t="s">
        <v>1513</v>
      </c>
      <c r="Q450" t="s">
        <v>743</v>
      </c>
      <c r="R450" t="s">
        <v>37</v>
      </c>
      <c r="S450">
        <v>830</v>
      </c>
      <c r="T450" s="1">
        <v>889315000</v>
      </c>
      <c r="W450" t="s">
        <v>38</v>
      </c>
      <c r="X450">
        <v>3</v>
      </c>
      <c r="Y450">
        <v>1</v>
      </c>
      <c r="Z450">
        <v>4</v>
      </c>
      <c r="AA450" s="2">
        <v>44708.662557870368</v>
      </c>
    </row>
    <row r="451" spans="1:27" x14ac:dyDescent="0.25">
      <c r="A451">
        <v>445</v>
      </c>
      <c r="B451">
        <v>1351433</v>
      </c>
      <c r="C451" t="s">
        <v>696</v>
      </c>
      <c r="D451" t="s">
        <v>697</v>
      </c>
      <c r="E451" t="s">
        <v>46</v>
      </c>
      <c r="G451" t="s">
        <v>1514</v>
      </c>
      <c r="H451" t="s">
        <v>1514</v>
      </c>
      <c r="I451" t="s">
        <v>126</v>
      </c>
      <c r="J451" t="s">
        <v>93</v>
      </c>
      <c r="K451" t="s">
        <v>127</v>
      </c>
      <c r="L451">
        <v>139258683</v>
      </c>
      <c r="M451" t="s">
        <v>33</v>
      </c>
      <c r="N451" t="s">
        <v>127</v>
      </c>
      <c r="O451" t="s">
        <v>1515</v>
      </c>
      <c r="P451" t="s">
        <v>1516</v>
      </c>
      <c r="Q451" t="s">
        <v>1101</v>
      </c>
      <c r="R451" t="s">
        <v>37</v>
      </c>
      <c r="S451">
        <v>820</v>
      </c>
      <c r="T451" s="1">
        <v>889460500</v>
      </c>
      <c r="W451" t="s">
        <v>38</v>
      </c>
      <c r="X451">
        <v>3</v>
      </c>
      <c r="Y451">
        <v>2</v>
      </c>
      <c r="Z451">
        <v>2</v>
      </c>
      <c r="AA451" s="2">
        <v>44708.662557870368</v>
      </c>
    </row>
    <row r="452" spans="1:27" x14ac:dyDescent="0.25">
      <c r="A452">
        <v>446</v>
      </c>
      <c r="B452">
        <v>1351434</v>
      </c>
      <c r="C452" t="s">
        <v>696</v>
      </c>
      <c r="D452" t="s">
        <v>697</v>
      </c>
      <c r="E452" t="s">
        <v>29</v>
      </c>
      <c r="I452" t="s">
        <v>126</v>
      </c>
      <c r="J452" t="s">
        <v>82</v>
      </c>
      <c r="K452" t="s">
        <v>127</v>
      </c>
      <c r="L452">
        <v>139258399</v>
      </c>
      <c r="M452" t="s">
        <v>33</v>
      </c>
      <c r="N452" t="s">
        <v>127</v>
      </c>
      <c r="O452" t="s">
        <v>1517</v>
      </c>
      <c r="P452" t="s">
        <v>1518</v>
      </c>
      <c r="Q452" t="s">
        <v>1223</v>
      </c>
      <c r="R452" t="s">
        <v>37</v>
      </c>
      <c r="S452">
        <v>832</v>
      </c>
      <c r="T452" s="1">
        <v>889433000</v>
      </c>
      <c r="W452" t="s">
        <v>38</v>
      </c>
      <c r="X452">
        <v>5</v>
      </c>
      <c r="Y452">
        <v>2</v>
      </c>
      <c r="Z452">
        <v>4</v>
      </c>
      <c r="AA452" s="2">
        <v>44708.662557870368</v>
      </c>
    </row>
    <row r="453" spans="1:27" x14ac:dyDescent="0.25">
      <c r="A453">
        <v>447</v>
      </c>
      <c r="B453">
        <v>1351435</v>
      </c>
      <c r="C453" t="s">
        <v>696</v>
      </c>
      <c r="D453" t="s">
        <v>697</v>
      </c>
      <c r="E453" t="s">
        <v>748</v>
      </c>
      <c r="I453" t="s">
        <v>126</v>
      </c>
      <c r="J453" t="s">
        <v>82</v>
      </c>
      <c r="K453" t="s">
        <v>127</v>
      </c>
      <c r="L453">
        <v>139255579</v>
      </c>
      <c r="M453" t="s">
        <v>33</v>
      </c>
      <c r="N453" t="s">
        <v>127</v>
      </c>
      <c r="O453" t="s">
        <v>1519</v>
      </c>
      <c r="P453" t="s">
        <v>1520</v>
      </c>
      <c r="Q453" t="s">
        <v>731</v>
      </c>
      <c r="R453" t="s">
        <v>37</v>
      </c>
      <c r="S453">
        <v>810</v>
      </c>
      <c r="T453" s="1">
        <v>889433000</v>
      </c>
      <c r="W453" t="s">
        <v>38</v>
      </c>
      <c r="X453">
        <v>2</v>
      </c>
      <c r="Y453">
        <v>1</v>
      </c>
      <c r="Z453">
        <v>1</v>
      </c>
      <c r="AA453" s="2">
        <v>44708.662557870368</v>
      </c>
    </row>
    <row r="454" spans="1:27" x14ac:dyDescent="0.25">
      <c r="A454">
        <v>448</v>
      </c>
      <c r="B454">
        <v>1351436</v>
      </c>
      <c r="C454" t="s">
        <v>696</v>
      </c>
      <c r="D454" t="s">
        <v>697</v>
      </c>
      <c r="E454" t="s">
        <v>29</v>
      </c>
      <c r="I454" t="s">
        <v>126</v>
      </c>
      <c r="J454" t="s">
        <v>739</v>
      </c>
      <c r="K454" t="s">
        <v>1086</v>
      </c>
      <c r="L454">
        <v>139255079</v>
      </c>
      <c r="M454" t="s">
        <v>33</v>
      </c>
      <c r="N454" t="s">
        <v>1086</v>
      </c>
      <c r="O454" t="s">
        <v>1521</v>
      </c>
      <c r="P454" t="s">
        <v>1522</v>
      </c>
      <c r="Q454" t="s">
        <v>743</v>
      </c>
      <c r="R454" t="s">
        <v>37</v>
      </c>
      <c r="S454">
        <v>830</v>
      </c>
      <c r="T454" s="1">
        <v>739998324</v>
      </c>
      <c r="W454" t="s">
        <v>38</v>
      </c>
      <c r="X454">
        <v>3</v>
      </c>
      <c r="Y454">
        <v>1</v>
      </c>
      <c r="Z454">
        <v>2</v>
      </c>
      <c r="AA454" s="2">
        <v>44708.662557870368</v>
      </c>
    </row>
    <row r="455" spans="1:27" x14ac:dyDescent="0.25">
      <c r="A455">
        <v>449</v>
      </c>
      <c r="B455">
        <v>1351437</v>
      </c>
      <c r="C455" t="s">
        <v>696</v>
      </c>
      <c r="D455" t="s">
        <v>697</v>
      </c>
      <c r="E455" t="s">
        <v>29</v>
      </c>
      <c r="F455" t="s">
        <v>1523</v>
      </c>
      <c r="G455" t="s">
        <v>1524</v>
      </c>
      <c r="H455" t="s">
        <v>1524</v>
      </c>
      <c r="I455" t="s">
        <v>126</v>
      </c>
      <c r="J455" t="s">
        <v>712</v>
      </c>
      <c r="K455" t="s">
        <v>127</v>
      </c>
      <c r="L455">
        <v>139254759</v>
      </c>
      <c r="M455" t="s">
        <v>33</v>
      </c>
      <c r="N455" t="s">
        <v>127</v>
      </c>
      <c r="O455" t="s">
        <v>1525</v>
      </c>
      <c r="P455" t="s">
        <v>1526</v>
      </c>
      <c r="Q455" t="s">
        <v>917</v>
      </c>
      <c r="R455" t="s">
        <v>37</v>
      </c>
      <c r="S455">
        <v>832</v>
      </c>
      <c r="T455" s="1">
        <v>889315000</v>
      </c>
      <c r="W455" t="s">
        <v>38</v>
      </c>
      <c r="X455">
        <v>3</v>
      </c>
      <c r="Y455">
        <v>2</v>
      </c>
      <c r="Z455">
        <v>2</v>
      </c>
      <c r="AA455" s="2">
        <v>44708.662557870368</v>
      </c>
    </row>
    <row r="456" spans="1:27" x14ac:dyDescent="0.25">
      <c r="A456">
        <v>450</v>
      </c>
      <c r="B456">
        <v>1351438</v>
      </c>
      <c r="C456" t="s">
        <v>696</v>
      </c>
      <c r="D456" t="s">
        <v>697</v>
      </c>
      <c r="E456" t="s">
        <v>1201</v>
      </c>
      <c r="G456" t="s">
        <v>1527</v>
      </c>
      <c r="J456" t="s">
        <v>1528</v>
      </c>
      <c r="K456" t="s">
        <v>581</v>
      </c>
      <c r="L456">
        <v>139253139</v>
      </c>
      <c r="M456" t="s">
        <v>33</v>
      </c>
      <c r="N456" t="s">
        <v>581</v>
      </c>
      <c r="O456" t="s">
        <v>1529</v>
      </c>
      <c r="P456" t="s">
        <v>1530</v>
      </c>
      <c r="Q456" t="s">
        <v>716</v>
      </c>
      <c r="R456" t="s">
        <v>37</v>
      </c>
      <c r="S456">
        <v>830</v>
      </c>
      <c r="T456" s="1">
        <v>889327777</v>
      </c>
      <c r="W456" t="s">
        <v>274</v>
      </c>
      <c r="X456">
        <v>0</v>
      </c>
      <c r="Y456">
        <v>1</v>
      </c>
      <c r="Z456">
        <v>0</v>
      </c>
      <c r="AA456" s="2">
        <v>44708.662557870368</v>
      </c>
    </row>
    <row r="457" spans="1:27" x14ac:dyDescent="0.25">
      <c r="A457">
        <v>451</v>
      </c>
      <c r="B457">
        <v>1351439</v>
      </c>
      <c r="C457" t="s">
        <v>696</v>
      </c>
      <c r="D457" t="s">
        <v>697</v>
      </c>
      <c r="E457" t="s">
        <v>29</v>
      </c>
      <c r="F457" t="s">
        <v>350</v>
      </c>
      <c r="G457" t="s">
        <v>1531</v>
      </c>
      <c r="H457" t="s">
        <v>1531</v>
      </c>
      <c r="J457" t="s">
        <v>1532</v>
      </c>
      <c r="K457" t="s">
        <v>1122</v>
      </c>
      <c r="L457">
        <v>139251103</v>
      </c>
      <c r="M457" t="s">
        <v>33</v>
      </c>
      <c r="N457" t="s">
        <v>1122</v>
      </c>
      <c r="O457" t="s">
        <v>1533</v>
      </c>
      <c r="P457" t="s">
        <v>1534</v>
      </c>
      <c r="Q457" t="s">
        <v>743</v>
      </c>
      <c r="R457" t="s">
        <v>37</v>
      </c>
      <c r="S457">
        <v>830</v>
      </c>
      <c r="T457" s="1">
        <v>889312005</v>
      </c>
      <c r="W457" t="s">
        <v>135</v>
      </c>
      <c r="X457">
        <v>5</v>
      </c>
      <c r="Y457">
        <v>2</v>
      </c>
      <c r="Z457">
        <v>2</v>
      </c>
      <c r="AA457" s="2">
        <v>44708.662557870368</v>
      </c>
    </row>
    <row r="458" spans="1:27" x14ac:dyDescent="0.25">
      <c r="A458">
        <v>452</v>
      </c>
      <c r="B458">
        <v>1351440</v>
      </c>
      <c r="C458" t="s">
        <v>696</v>
      </c>
      <c r="D458" t="s">
        <v>697</v>
      </c>
      <c r="E458" t="s">
        <v>29</v>
      </c>
      <c r="G458" t="s">
        <v>1535</v>
      </c>
      <c r="H458" t="s">
        <v>1535</v>
      </c>
      <c r="J458" t="s">
        <v>185</v>
      </c>
      <c r="K458" t="s">
        <v>1536</v>
      </c>
      <c r="L458">
        <v>139249015</v>
      </c>
      <c r="M458" t="s">
        <v>33</v>
      </c>
      <c r="N458" t="s">
        <v>1536</v>
      </c>
      <c r="O458" t="s">
        <v>1537</v>
      </c>
      <c r="P458" t="s">
        <v>1538</v>
      </c>
      <c r="Q458" t="s">
        <v>1135</v>
      </c>
      <c r="R458" t="s">
        <v>37</v>
      </c>
      <c r="S458">
        <v>820</v>
      </c>
      <c r="T458" s="1">
        <v>889240900</v>
      </c>
      <c r="W458" t="s">
        <v>38</v>
      </c>
      <c r="X458">
        <v>4</v>
      </c>
      <c r="Y458">
        <v>3</v>
      </c>
      <c r="Z458">
        <v>4</v>
      </c>
      <c r="AA458" s="2">
        <v>44708.662557870368</v>
      </c>
    </row>
    <row r="459" spans="1:27" x14ac:dyDescent="0.25">
      <c r="A459">
        <v>453</v>
      </c>
      <c r="B459">
        <v>1351441</v>
      </c>
      <c r="C459" t="s">
        <v>696</v>
      </c>
      <c r="D459" t="s">
        <v>697</v>
      </c>
      <c r="E459" t="s">
        <v>29</v>
      </c>
      <c r="G459" t="s">
        <v>1539</v>
      </c>
      <c r="H459" t="s">
        <v>1539</v>
      </c>
      <c r="I459" t="s">
        <v>126</v>
      </c>
      <c r="J459" t="s">
        <v>82</v>
      </c>
      <c r="K459" t="s">
        <v>127</v>
      </c>
      <c r="L459">
        <v>139247999</v>
      </c>
      <c r="M459" t="s">
        <v>33</v>
      </c>
      <c r="N459" t="s">
        <v>127</v>
      </c>
      <c r="O459" t="s">
        <v>1540</v>
      </c>
      <c r="P459" t="s">
        <v>1541</v>
      </c>
      <c r="Q459" t="s">
        <v>703</v>
      </c>
      <c r="R459" t="s">
        <v>37</v>
      </c>
      <c r="S459">
        <v>812</v>
      </c>
      <c r="T459" s="1">
        <v>889433000</v>
      </c>
      <c r="W459" t="s">
        <v>38</v>
      </c>
      <c r="X459">
        <v>4</v>
      </c>
      <c r="Y459">
        <v>2</v>
      </c>
      <c r="Z459">
        <v>2</v>
      </c>
      <c r="AA459" s="2">
        <v>44708.662557870368</v>
      </c>
    </row>
    <row r="460" spans="1:27" x14ac:dyDescent="0.25">
      <c r="A460">
        <v>454</v>
      </c>
      <c r="B460">
        <v>1351442</v>
      </c>
      <c r="C460" t="s">
        <v>696</v>
      </c>
      <c r="D460" t="s">
        <v>697</v>
      </c>
      <c r="E460" t="s">
        <v>46</v>
      </c>
      <c r="J460" t="s">
        <v>739</v>
      </c>
      <c r="K460" t="s">
        <v>1542</v>
      </c>
      <c r="L460">
        <v>139246879</v>
      </c>
      <c r="M460" t="s">
        <v>33</v>
      </c>
      <c r="N460" t="s">
        <v>1542</v>
      </c>
      <c r="O460" t="s">
        <v>1543</v>
      </c>
      <c r="P460" t="s">
        <v>1544</v>
      </c>
      <c r="Q460" t="s">
        <v>798</v>
      </c>
      <c r="R460" t="s">
        <v>37</v>
      </c>
      <c r="S460">
        <v>812</v>
      </c>
      <c r="T460" s="1">
        <v>739998324</v>
      </c>
      <c r="W460" t="s">
        <v>38</v>
      </c>
      <c r="X460">
        <v>2</v>
      </c>
      <c r="Y460">
        <v>1</v>
      </c>
      <c r="Z460">
        <v>1</v>
      </c>
      <c r="AA460" s="2">
        <v>44708.662557870368</v>
      </c>
    </row>
    <row r="461" spans="1:27" x14ac:dyDescent="0.25">
      <c r="A461">
        <v>455</v>
      </c>
      <c r="B461">
        <v>1351443</v>
      </c>
      <c r="C461" t="s">
        <v>696</v>
      </c>
      <c r="D461" t="s">
        <v>697</v>
      </c>
      <c r="E461" t="s">
        <v>29</v>
      </c>
      <c r="J461" t="s">
        <v>228</v>
      </c>
      <c r="K461" t="s">
        <v>1175</v>
      </c>
      <c r="L461">
        <v>139246323</v>
      </c>
      <c r="M461" t="s">
        <v>33</v>
      </c>
      <c r="N461" t="s">
        <v>1175</v>
      </c>
      <c r="O461" t="s">
        <v>1545</v>
      </c>
      <c r="P461" t="s">
        <v>1546</v>
      </c>
      <c r="Q461" t="s">
        <v>917</v>
      </c>
      <c r="R461" t="s">
        <v>37</v>
      </c>
      <c r="S461">
        <v>832</v>
      </c>
      <c r="T461" s="1">
        <v>889419959</v>
      </c>
      <c r="W461" t="s">
        <v>38</v>
      </c>
      <c r="X461">
        <v>3</v>
      </c>
      <c r="Y461">
        <v>2</v>
      </c>
      <c r="Z461">
        <v>4</v>
      </c>
      <c r="AA461" s="2">
        <v>44708.662557870368</v>
      </c>
    </row>
    <row r="462" spans="1:27" x14ac:dyDescent="0.25">
      <c r="A462">
        <v>456</v>
      </c>
      <c r="B462">
        <v>1351444</v>
      </c>
      <c r="C462" t="s">
        <v>696</v>
      </c>
      <c r="D462" t="s">
        <v>697</v>
      </c>
      <c r="E462" t="s">
        <v>29</v>
      </c>
      <c r="F462" t="s">
        <v>1547</v>
      </c>
      <c r="G462" t="s">
        <v>1197</v>
      </c>
      <c r="H462" t="s">
        <v>1197</v>
      </c>
      <c r="J462" t="s">
        <v>265</v>
      </c>
      <c r="K462" t="s">
        <v>186</v>
      </c>
      <c r="L462">
        <v>139245739</v>
      </c>
      <c r="M462" t="s">
        <v>33</v>
      </c>
      <c r="N462" t="s">
        <v>186</v>
      </c>
      <c r="O462" t="s">
        <v>1548</v>
      </c>
      <c r="P462" t="s">
        <v>1549</v>
      </c>
      <c r="Q462" t="s">
        <v>743</v>
      </c>
      <c r="R462" t="s">
        <v>37</v>
      </c>
      <c r="S462">
        <v>830</v>
      </c>
      <c r="T462" s="1">
        <v>417718149</v>
      </c>
      <c r="W462" t="s">
        <v>38</v>
      </c>
      <c r="X462">
        <v>3</v>
      </c>
      <c r="Y462">
        <v>1</v>
      </c>
      <c r="Z462">
        <v>2</v>
      </c>
      <c r="AA462" s="2">
        <v>44708.662557870368</v>
      </c>
    </row>
    <row r="463" spans="1:27" x14ac:dyDescent="0.25">
      <c r="A463">
        <v>457</v>
      </c>
      <c r="B463">
        <v>1351445</v>
      </c>
      <c r="C463" t="s">
        <v>696</v>
      </c>
      <c r="D463" t="s">
        <v>697</v>
      </c>
      <c r="E463" t="s">
        <v>46</v>
      </c>
      <c r="J463" t="s">
        <v>181</v>
      </c>
      <c r="K463" t="s">
        <v>828</v>
      </c>
      <c r="L463">
        <v>139242627</v>
      </c>
      <c r="M463" t="s">
        <v>33</v>
      </c>
      <c r="N463" t="s">
        <v>828</v>
      </c>
      <c r="O463" t="s">
        <v>1550</v>
      </c>
      <c r="P463" t="s">
        <v>1551</v>
      </c>
      <c r="Q463" t="s">
        <v>844</v>
      </c>
      <c r="R463" t="s">
        <v>37</v>
      </c>
      <c r="S463">
        <v>820</v>
      </c>
      <c r="T463" s="1">
        <v>889418941</v>
      </c>
      <c r="W463" t="s">
        <v>38</v>
      </c>
      <c r="X463">
        <v>1</v>
      </c>
      <c r="Y463">
        <v>1</v>
      </c>
      <c r="Z463">
        <v>1</v>
      </c>
      <c r="AA463" s="2">
        <v>44708.662557870368</v>
      </c>
    </row>
    <row r="464" spans="1:27" x14ac:dyDescent="0.25">
      <c r="A464">
        <v>458</v>
      </c>
      <c r="B464">
        <v>1351446</v>
      </c>
      <c r="C464" t="s">
        <v>696</v>
      </c>
      <c r="D464" t="s">
        <v>697</v>
      </c>
      <c r="E464" t="s">
        <v>29</v>
      </c>
      <c r="G464" t="s">
        <v>1552</v>
      </c>
      <c r="H464" t="s">
        <v>1552</v>
      </c>
      <c r="J464" t="s">
        <v>181</v>
      </c>
      <c r="K464" t="s">
        <v>1553</v>
      </c>
      <c r="L464">
        <v>139241971</v>
      </c>
      <c r="M464" t="s">
        <v>33</v>
      </c>
      <c r="N464" t="s">
        <v>1553</v>
      </c>
      <c r="O464" t="s">
        <v>1554</v>
      </c>
      <c r="P464" t="s">
        <v>1555</v>
      </c>
      <c r="Q464" t="s">
        <v>941</v>
      </c>
      <c r="R464" t="s">
        <v>37</v>
      </c>
      <c r="S464">
        <v>832</v>
      </c>
      <c r="T464" s="1">
        <v>889418941</v>
      </c>
      <c r="W464" t="s">
        <v>38</v>
      </c>
      <c r="X464">
        <v>3</v>
      </c>
      <c r="Y464">
        <v>2</v>
      </c>
      <c r="Z464">
        <v>2</v>
      </c>
      <c r="AA464" s="2">
        <v>44708.662557870368</v>
      </c>
    </row>
    <row r="465" spans="1:27" x14ac:dyDescent="0.25">
      <c r="A465">
        <v>459</v>
      </c>
      <c r="B465">
        <v>1351447</v>
      </c>
      <c r="C465" t="s">
        <v>696</v>
      </c>
      <c r="D465" t="s">
        <v>697</v>
      </c>
      <c r="E465" t="s">
        <v>46</v>
      </c>
      <c r="F465" t="s">
        <v>1556</v>
      </c>
      <c r="H465" t="s">
        <v>1556</v>
      </c>
      <c r="J465" t="s">
        <v>181</v>
      </c>
      <c r="K465" t="s">
        <v>1557</v>
      </c>
      <c r="L465">
        <v>139241767</v>
      </c>
      <c r="M465" t="s">
        <v>33</v>
      </c>
      <c r="N465" t="s">
        <v>1557</v>
      </c>
      <c r="O465" t="s">
        <v>1558</v>
      </c>
      <c r="P465" t="s">
        <v>1559</v>
      </c>
      <c r="Q465" t="s">
        <v>1116</v>
      </c>
      <c r="R465" t="s">
        <v>37</v>
      </c>
      <c r="S465">
        <v>810</v>
      </c>
      <c r="T465" s="1">
        <v>889418941</v>
      </c>
      <c r="W465" t="s">
        <v>38</v>
      </c>
      <c r="X465">
        <v>2</v>
      </c>
      <c r="Y465">
        <v>1</v>
      </c>
      <c r="Z465">
        <v>2</v>
      </c>
      <c r="AA465" s="2">
        <v>44708.662557870368</v>
      </c>
    </row>
    <row r="466" spans="1:27" x14ac:dyDescent="0.25">
      <c r="A466">
        <v>460</v>
      </c>
      <c r="B466">
        <v>1351448</v>
      </c>
      <c r="C466" t="s">
        <v>696</v>
      </c>
      <c r="D466" t="s">
        <v>697</v>
      </c>
      <c r="E466" t="s">
        <v>29</v>
      </c>
      <c r="G466" t="s">
        <v>1560</v>
      </c>
      <c r="H466" t="s">
        <v>1560</v>
      </c>
      <c r="J466" t="s">
        <v>209</v>
      </c>
      <c r="K466" t="s">
        <v>1561</v>
      </c>
      <c r="L466">
        <v>139240359</v>
      </c>
      <c r="M466" t="s">
        <v>33</v>
      </c>
      <c r="N466" t="s">
        <v>1561</v>
      </c>
      <c r="O466" t="s">
        <v>1562</v>
      </c>
      <c r="P466" t="s">
        <v>1563</v>
      </c>
      <c r="Q466" t="s">
        <v>707</v>
      </c>
      <c r="R466" t="s">
        <v>37</v>
      </c>
      <c r="S466">
        <v>820</v>
      </c>
      <c r="T466" s="1">
        <v>889428942</v>
      </c>
      <c r="W466" t="s">
        <v>38</v>
      </c>
      <c r="X466">
        <v>4</v>
      </c>
      <c r="Y466">
        <v>2</v>
      </c>
      <c r="Z466">
        <v>4</v>
      </c>
      <c r="AA466" s="2">
        <v>44708.662557870368</v>
      </c>
    </row>
    <row r="467" spans="1:27" x14ac:dyDescent="0.25">
      <c r="A467">
        <v>461</v>
      </c>
      <c r="B467">
        <v>1351449</v>
      </c>
      <c r="C467" t="s">
        <v>696</v>
      </c>
      <c r="D467" t="s">
        <v>697</v>
      </c>
      <c r="E467" t="s">
        <v>1168</v>
      </c>
      <c r="G467" t="s">
        <v>1564</v>
      </c>
      <c r="H467" t="s">
        <v>1564</v>
      </c>
      <c r="J467" t="s">
        <v>209</v>
      </c>
      <c r="K467" t="s">
        <v>1565</v>
      </c>
      <c r="L467">
        <v>139240011</v>
      </c>
      <c r="M467" t="s">
        <v>33</v>
      </c>
      <c r="N467" t="s">
        <v>1565</v>
      </c>
      <c r="O467" t="s">
        <v>1566</v>
      </c>
      <c r="P467" t="s">
        <v>1567</v>
      </c>
      <c r="Q467" t="s">
        <v>941</v>
      </c>
      <c r="R467" t="s">
        <v>37</v>
      </c>
      <c r="S467">
        <v>832</v>
      </c>
      <c r="T467" s="1">
        <v>889428942</v>
      </c>
      <c r="W467" t="s">
        <v>38</v>
      </c>
      <c r="X467">
        <v>3</v>
      </c>
      <c r="Y467">
        <v>2</v>
      </c>
      <c r="Z467">
        <v>4</v>
      </c>
      <c r="AA467" s="2">
        <v>44708.662557870368</v>
      </c>
    </row>
    <row r="468" spans="1:27" x14ac:dyDescent="0.25">
      <c r="A468">
        <v>462</v>
      </c>
      <c r="B468">
        <v>1351450</v>
      </c>
      <c r="C468" t="s">
        <v>696</v>
      </c>
      <c r="D468" t="s">
        <v>697</v>
      </c>
      <c r="E468" t="s">
        <v>29</v>
      </c>
      <c r="J468" t="s">
        <v>82</v>
      </c>
      <c r="K468" t="s">
        <v>524</v>
      </c>
      <c r="L468">
        <v>139239155</v>
      </c>
      <c r="M468" t="s">
        <v>33</v>
      </c>
      <c r="N468" t="s">
        <v>524</v>
      </c>
      <c r="O468" t="s">
        <v>1568</v>
      </c>
      <c r="P468" t="s">
        <v>1569</v>
      </c>
      <c r="Q468" t="s">
        <v>820</v>
      </c>
      <c r="R468" t="s">
        <v>37</v>
      </c>
      <c r="S468">
        <v>832</v>
      </c>
      <c r="T468" s="1">
        <v>889433000</v>
      </c>
      <c r="W468" t="s">
        <v>38</v>
      </c>
      <c r="X468">
        <v>3</v>
      </c>
      <c r="Y468">
        <v>2</v>
      </c>
      <c r="Z468">
        <v>1</v>
      </c>
      <c r="AA468" s="2">
        <v>44708.662557870368</v>
      </c>
    </row>
    <row r="469" spans="1:27" x14ac:dyDescent="0.25">
      <c r="A469">
        <v>463</v>
      </c>
      <c r="B469">
        <v>1351451</v>
      </c>
      <c r="C469" t="s">
        <v>696</v>
      </c>
      <c r="D469" t="s">
        <v>697</v>
      </c>
      <c r="E469" t="s">
        <v>46</v>
      </c>
      <c r="G469" t="s">
        <v>1570</v>
      </c>
      <c r="H469" t="s">
        <v>1570</v>
      </c>
      <c r="J469" t="s">
        <v>311</v>
      </c>
      <c r="K469" t="s">
        <v>1571</v>
      </c>
      <c r="L469">
        <v>139238999</v>
      </c>
      <c r="M469" t="s">
        <v>33</v>
      </c>
      <c r="N469" t="s">
        <v>1571</v>
      </c>
      <c r="O469" t="s">
        <v>1572</v>
      </c>
      <c r="P469" t="s">
        <v>1573</v>
      </c>
      <c r="Q469" t="s">
        <v>731</v>
      </c>
      <c r="R469" t="s">
        <v>37</v>
      </c>
      <c r="S469">
        <v>810</v>
      </c>
      <c r="T469" s="1">
        <v>1300299377</v>
      </c>
      <c r="W469" t="s">
        <v>274</v>
      </c>
      <c r="X469">
        <v>1</v>
      </c>
      <c r="Y469">
        <v>1</v>
      </c>
      <c r="Z469">
        <v>1</v>
      </c>
      <c r="AA469" s="2">
        <v>44708.662557870368</v>
      </c>
    </row>
    <row r="470" spans="1:27" x14ac:dyDescent="0.25">
      <c r="A470">
        <v>464</v>
      </c>
      <c r="B470">
        <v>1351452</v>
      </c>
      <c r="C470" t="s">
        <v>696</v>
      </c>
      <c r="D470" t="s">
        <v>697</v>
      </c>
      <c r="E470" t="s">
        <v>29</v>
      </c>
      <c r="F470" t="s">
        <v>1455</v>
      </c>
      <c r="G470" t="s">
        <v>1574</v>
      </c>
      <c r="H470" t="s">
        <v>1574</v>
      </c>
      <c r="I470" t="s">
        <v>126</v>
      </c>
      <c r="J470" t="s">
        <v>123</v>
      </c>
      <c r="K470" t="s">
        <v>1575</v>
      </c>
      <c r="L470">
        <v>139238631</v>
      </c>
      <c r="M470" t="s">
        <v>33</v>
      </c>
      <c r="N470" t="s">
        <v>1575</v>
      </c>
      <c r="O470" t="s">
        <v>1576</v>
      </c>
      <c r="P470" t="s">
        <v>1577</v>
      </c>
      <c r="Q470" t="s">
        <v>716</v>
      </c>
      <c r="R470" t="s">
        <v>37</v>
      </c>
      <c r="S470">
        <v>830</v>
      </c>
      <c r="T470" s="1">
        <v>889328858</v>
      </c>
      <c r="W470" t="s">
        <v>38</v>
      </c>
      <c r="X470">
        <v>3</v>
      </c>
      <c r="Y470">
        <v>2</v>
      </c>
      <c r="Z470">
        <v>4</v>
      </c>
      <c r="AA470" s="2">
        <v>44708.662557870368</v>
      </c>
    </row>
    <row r="471" spans="1:27" x14ac:dyDescent="0.25">
      <c r="A471">
        <v>465</v>
      </c>
      <c r="B471">
        <v>1351453</v>
      </c>
      <c r="C471" t="s">
        <v>696</v>
      </c>
      <c r="D471" t="s">
        <v>697</v>
      </c>
      <c r="E471" t="s">
        <v>46</v>
      </c>
      <c r="G471" t="s">
        <v>1578</v>
      </c>
      <c r="H471" t="s">
        <v>1578</v>
      </c>
      <c r="J471" t="s">
        <v>107</v>
      </c>
      <c r="K471" t="s">
        <v>573</v>
      </c>
      <c r="L471">
        <v>139237099</v>
      </c>
      <c r="M471" t="s">
        <v>33</v>
      </c>
      <c r="N471" t="s">
        <v>573</v>
      </c>
      <c r="O471" t="s">
        <v>1579</v>
      </c>
      <c r="P471" t="s">
        <v>1580</v>
      </c>
      <c r="Q471" t="s">
        <v>731</v>
      </c>
      <c r="R471" t="s">
        <v>37</v>
      </c>
      <c r="S471">
        <v>810</v>
      </c>
      <c r="T471">
        <v>889855678</v>
      </c>
      <c r="W471" t="s">
        <v>38</v>
      </c>
      <c r="X471">
        <v>2</v>
      </c>
      <c r="Y471">
        <v>1</v>
      </c>
      <c r="Z471">
        <v>1</v>
      </c>
      <c r="AA471" s="2">
        <v>44708.662557870368</v>
      </c>
    </row>
    <row r="472" spans="1:27" x14ac:dyDescent="0.25">
      <c r="A472">
        <v>466</v>
      </c>
      <c r="B472">
        <v>1351454</v>
      </c>
      <c r="C472" t="s">
        <v>696</v>
      </c>
      <c r="D472" t="s">
        <v>697</v>
      </c>
      <c r="E472" t="s">
        <v>29</v>
      </c>
      <c r="G472" t="s">
        <v>1581</v>
      </c>
      <c r="H472" t="s">
        <v>1581</v>
      </c>
      <c r="I472" t="s">
        <v>126</v>
      </c>
      <c r="J472" t="s">
        <v>123</v>
      </c>
      <c r="K472" t="s">
        <v>1233</v>
      </c>
      <c r="L472">
        <v>139236027</v>
      </c>
      <c r="M472" t="s">
        <v>33</v>
      </c>
      <c r="N472" t="s">
        <v>1233</v>
      </c>
      <c r="O472" t="s">
        <v>1582</v>
      </c>
      <c r="P472" t="s">
        <v>1583</v>
      </c>
      <c r="Q472" t="s">
        <v>941</v>
      </c>
      <c r="R472" t="s">
        <v>37</v>
      </c>
      <c r="S472">
        <v>832</v>
      </c>
      <c r="T472" s="1">
        <v>889328858</v>
      </c>
      <c r="W472" t="s">
        <v>38</v>
      </c>
      <c r="X472">
        <v>4</v>
      </c>
      <c r="Y472">
        <v>2</v>
      </c>
      <c r="Z472">
        <v>3</v>
      </c>
      <c r="AA472" s="2">
        <v>44708.662557870368</v>
      </c>
    </row>
    <row r="473" spans="1:27" x14ac:dyDescent="0.25">
      <c r="A473">
        <v>467</v>
      </c>
      <c r="B473">
        <v>1351455</v>
      </c>
      <c r="C473" t="s">
        <v>696</v>
      </c>
      <c r="D473" t="s">
        <v>697</v>
      </c>
      <c r="E473" t="s">
        <v>39</v>
      </c>
      <c r="F473" t="s">
        <v>111</v>
      </c>
      <c r="H473" t="s">
        <v>111</v>
      </c>
      <c r="J473" t="s">
        <v>64</v>
      </c>
      <c r="K473" t="s">
        <v>1584</v>
      </c>
      <c r="L473">
        <v>139234963</v>
      </c>
      <c r="M473" t="s">
        <v>33</v>
      </c>
      <c r="N473" t="s">
        <v>1584</v>
      </c>
      <c r="O473" t="s">
        <v>1585</v>
      </c>
      <c r="P473" t="s">
        <v>1586</v>
      </c>
      <c r="Q473" t="s">
        <v>844</v>
      </c>
      <c r="R473" t="s">
        <v>37</v>
      </c>
      <c r="S473">
        <v>820</v>
      </c>
      <c r="T473" s="1">
        <v>404877261</v>
      </c>
      <c r="W473" t="s">
        <v>38</v>
      </c>
      <c r="X473">
        <v>2</v>
      </c>
      <c r="Y473">
        <v>1</v>
      </c>
      <c r="Z473">
        <v>1</v>
      </c>
      <c r="AA473" s="2">
        <v>44708.662557870368</v>
      </c>
    </row>
    <row r="474" spans="1:27" x14ac:dyDescent="0.25">
      <c r="A474">
        <v>468</v>
      </c>
      <c r="B474">
        <v>1351456</v>
      </c>
      <c r="C474" t="s">
        <v>696</v>
      </c>
      <c r="D474" t="s">
        <v>697</v>
      </c>
      <c r="E474" t="s">
        <v>29</v>
      </c>
      <c r="J474" t="s">
        <v>53</v>
      </c>
      <c r="K474" t="s">
        <v>161</v>
      </c>
      <c r="L474">
        <v>139233515</v>
      </c>
      <c r="M474" t="s">
        <v>33</v>
      </c>
      <c r="N474" t="s">
        <v>161</v>
      </c>
      <c r="O474" t="s">
        <v>162</v>
      </c>
      <c r="P474" t="s">
        <v>163</v>
      </c>
      <c r="Q474" t="s">
        <v>36</v>
      </c>
      <c r="R474" t="s">
        <v>37</v>
      </c>
      <c r="S474">
        <v>800</v>
      </c>
      <c r="T474" s="1">
        <v>889822403</v>
      </c>
      <c r="W474" t="s">
        <v>38</v>
      </c>
      <c r="X474">
        <v>2</v>
      </c>
      <c r="Y474">
        <v>2</v>
      </c>
      <c r="Z474">
        <v>2</v>
      </c>
      <c r="AA474" s="2">
        <v>44708.662557870368</v>
      </c>
    </row>
    <row r="475" spans="1:27" x14ac:dyDescent="0.25">
      <c r="A475">
        <v>469</v>
      </c>
      <c r="B475">
        <v>1351457</v>
      </c>
      <c r="C475" t="s">
        <v>696</v>
      </c>
      <c r="D475" t="s">
        <v>697</v>
      </c>
      <c r="E475" t="s">
        <v>29</v>
      </c>
      <c r="F475" t="s">
        <v>1587</v>
      </c>
      <c r="G475" t="s">
        <v>1588</v>
      </c>
      <c r="H475" t="s">
        <v>1588</v>
      </c>
      <c r="J475" t="s">
        <v>311</v>
      </c>
      <c r="K475" t="s">
        <v>1589</v>
      </c>
      <c r="L475">
        <v>139233247</v>
      </c>
      <c r="M475" t="s">
        <v>33</v>
      </c>
      <c r="N475" t="s">
        <v>1589</v>
      </c>
      <c r="O475" t="s">
        <v>1590</v>
      </c>
      <c r="P475" t="s">
        <v>1591</v>
      </c>
      <c r="Q475" t="s">
        <v>747</v>
      </c>
      <c r="R475" t="s">
        <v>37</v>
      </c>
      <c r="S475">
        <v>830</v>
      </c>
      <c r="T475" s="1">
        <v>1300299377</v>
      </c>
      <c r="W475" t="s">
        <v>274</v>
      </c>
      <c r="X475">
        <v>3</v>
      </c>
      <c r="Y475">
        <v>1</v>
      </c>
      <c r="Z475">
        <v>1</v>
      </c>
      <c r="AA475" s="2">
        <v>44708.662557870368</v>
      </c>
    </row>
    <row r="476" spans="1:27" x14ac:dyDescent="0.25">
      <c r="A476">
        <v>470</v>
      </c>
      <c r="B476">
        <v>1351458</v>
      </c>
      <c r="C476" t="s">
        <v>696</v>
      </c>
      <c r="D476" t="s">
        <v>697</v>
      </c>
      <c r="E476" t="s">
        <v>29</v>
      </c>
      <c r="F476" t="s">
        <v>1592</v>
      </c>
      <c r="G476" t="s">
        <v>1592</v>
      </c>
      <c r="H476" t="s">
        <v>1592</v>
      </c>
      <c r="I476" t="s">
        <v>126</v>
      </c>
      <c r="J476" t="s">
        <v>53</v>
      </c>
      <c r="K476" t="s">
        <v>1593</v>
      </c>
      <c r="L476">
        <v>139233211</v>
      </c>
      <c r="M476" t="s">
        <v>33</v>
      </c>
      <c r="N476" t="s">
        <v>1593</v>
      </c>
      <c r="O476" t="s">
        <v>1594</v>
      </c>
      <c r="P476" t="s">
        <v>1595</v>
      </c>
      <c r="Q476" t="s">
        <v>786</v>
      </c>
      <c r="R476" t="s">
        <v>37</v>
      </c>
      <c r="S476">
        <v>810</v>
      </c>
      <c r="T476" s="1">
        <v>889822403</v>
      </c>
      <c r="W476" t="s">
        <v>38</v>
      </c>
      <c r="X476">
        <v>4</v>
      </c>
      <c r="Y476">
        <v>1</v>
      </c>
      <c r="Z476">
        <v>2</v>
      </c>
      <c r="AA476" s="2">
        <v>44708.662557870368</v>
      </c>
    </row>
    <row r="477" spans="1:27" x14ac:dyDescent="0.25">
      <c r="A477">
        <v>471</v>
      </c>
      <c r="B477">
        <v>1351459</v>
      </c>
      <c r="C477" t="s">
        <v>696</v>
      </c>
      <c r="D477" t="s">
        <v>697</v>
      </c>
      <c r="E477" t="s">
        <v>46</v>
      </c>
      <c r="F477" t="s">
        <v>164</v>
      </c>
      <c r="H477" t="s">
        <v>164</v>
      </c>
      <c r="J477" t="s">
        <v>74</v>
      </c>
      <c r="K477" t="s">
        <v>165</v>
      </c>
      <c r="L477">
        <v>131091530</v>
      </c>
      <c r="M477" t="s">
        <v>33</v>
      </c>
      <c r="N477" t="s">
        <v>165</v>
      </c>
      <c r="O477" t="s">
        <v>166</v>
      </c>
      <c r="P477" t="s">
        <v>167</v>
      </c>
      <c r="Q477" t="s">
        <v>36</v>
      </c>
      <c r="R477" t="s">
        <v>37</v>
      </c>
      <c r="S477">
        <v>800</v>
      </c>
      <c r="T477" s="1">
        <v>889815000</v>
      </c>
      <c r="W477" t="s">
        <v>38</v>
      </c>
      <c r="X477">
        <v>1</v>
      </c>
      <c r="Y477">
        <v>1</v>
      </c>
      <c r="Z477">
        <v>1</v>
      </c>
      <c r="AA477" s="2">
        <v>44708.662557870368</v>
      </c>
    </row>
    <row r="478" spans="1:27" x14ac:dyDescent="0.25">
      <c r="A478">
        <v>472</v>
      </c>
      <c r="B478">
        <v>1351460</v>
      </c>
      <c r="C478" t="s">
        <v>696</v>
      </c>
      <c r="D478" t="s">
        <v>697</v>
      </c>
      <c r="E478" t="s">
        <v>29</v>
      </c>
      <c r="F478" t="s">
        <v>1596</v>
      </c>
      <c r="G478" t="s">
        <v>1125</v>
      </c>
      <c r="H478" t="s">
        <v>1125</v>
      </c>
      <c r="I478" t="s">
        <v>126</v>
      </c>
      <c r="J478" t="s">
        <v>1117</v>
      </c>
      <c r="K478" t="s">
        <v>1372</v>
      </c>
      <c r="L478">
        <v>139223083</v>
      </c>
      <c r="M478" t="s">
        <v>33</v>
      </c>
      <c r="N478" t="s">
        <v>1372</v>
      </c>
      <c r="O478" t="s">
        <v>1597</v>
      </c>
      <c r="P478" t="s">
        <v>1598</v>
      </c>
      <c r="Q478" t="s">
        <v>941</v>
      </c>
      <c r="R478" t="s">
        <v>37</v>
      </c>
      <c r="S478">
        <v>832</v>
      </c>
      <c r="T478">
        <v>417272077</v>
      </c>
      <c r="W478" t="s">
        <v>38</v>
      </c>
      <c r="X478">
        <v>4</v>
      </c>
      <c r="Y478">
        <v>2</v>
      </c>
      <c r="Z478">
        <v>4</v>
      </c>
      <c r="AA478" s="2">
        <v>44708.662557870368</v>
      </c>
    </row>
    <row r="479" spans="1:27" x14ac:dyDescent="0.25">
      <c r="A479">
        <v>473</v>
      </c>
      <c r="B479">
        <v>1351461</v>
      </c>
      <c r="C479" t="s">
        <v>696</v>
      </c>
      <c r="D479" t="s">
        <v>697</v>
      </c>
      <c r="E479" t="s">
        <v>1201</v>
      </c>
      <c r="F479" t="s">
        <v>498</v>
      </c>
      <c r="G479" t="s">
        <v>1599</v>
      </c>
      <c r="H479" t="s">
        <v>1599</v>
      </c>
      <c r="I479" t="s">
        <v>126</v>
      </c>
      <c r="J479" t="s">
        <v>663</v>
      </c>
      <c r="K479" t="s">
        <v>1456</v>
      </c>
      <c r="L479">
        <v>700197387</v>
      </c>
      <c r="M479" t="s">
        <v>33</v>
      </c>
      <c r="N479" t="s">
        <v>1456</v>
      </c>
      <c r="O479" t="s">
        <v>1600</v>
      </c>
      <c r="P479" t="s">
        <v>1601</v>
      </c>
      <c r="Q479" t="s">
        <v>1162</v>
      </c>
      <c r="R479" t="s">
        <v>37</v>
      </c>
      <c r="S479">
        <v>835</v>
      </c>
      <c r="T479" s="1">
        <v>1300609392</v>
      </c>
      <c r="W479" t="s">
        <v>274</v>
      </c>
      <c r="X479">
        <v>3</v>
      </c>
      <c r="Y479">
        <v>2</v>
      </c>
      <c r="Z479">
        <v>8</v>
      </c>
      <c r="AA479" s="2">
        <v>44708.662557870368</v>
      </c>
    </row>
    <row r="480" spans="1:27" x14ac:dyDescent="0.25">
      <c r="A480">
        <v>474</v>
      </c>
      <c r="B480">
        <v>1351462</v>
      </c>
      <c r="C480" t="s">
        <v>696</v>
      </c>
      <c r="D480" t="s">
        <v>697</v>
      </c>
      <c r="E480" t="s">
        <v>29</v>
      </c>
      <c r="G480" t="s">
        <v>1602</v>
      </c>
      <c r="H480" t="s">
        <v>1602</v>
      </c>
      <c r="I480" t="s">
        <v>126</v>
      </c>
      <c r="J480" t="s">
        <v>1603</v>
      </c>
      <c r="K480" t="s">
        <v>1604</v>
      </c>
      <c r="L480">
        <v>139222055</v>
      </c>
      <c r="M480" t="s">
        <v>33</v>
      </c>
      <c r="N480" t="s">
        <v>1604</v>
      </c>
      <c r="O480" t="s">
        <v>1605</v>
      </c>
      <c r="P480" t="s">
        <v>1606</v>
      </c>
      <c r="Q480" t="s">
        <v>776</v>
      </c>
      <c r="R480" t="s">
        <v>37</v>
      </c>
      <c r="S480">
        <v>810</v>
      </c>
      <c r="T480" t="s">
        <v>1607</v>
      </c>
      <c r="W480" t="s">
        <v>38</v>
      </c>
      <c r="X480">
        <v>4</v>
      </c>
      <c r="Y480">
        <v>2</v>
      </c>
      <c r="Z480">
        <v>2</v>
      </c>
      <c r="AA480" s="2">
        <v>44708.662557870368</v>
      </c>
    </row>
    <row r="481" spans="1:27" x14ac:dyDescent="0.25">
      <c r="A481">
        <v>475</v>
      </c>
      <c r="B481">
        <v>1351463</v>
      </c>
      <c r="C481" t="s">
        <v>696</v>
      </c>
      <c r="D481" t="s">
        <v>697</v>
      </c>
      <c r="E481" t="s">
        <v>29</v>
      </c>
      <c r="J481" t="s">
        <v>403</v>
      </c>
      <c r="K481" t="s">
        <v>361</v>
      </c>
      <c r="L481">
        <v>139221531</v>
      </c>
      <c r="M481" t="s">
        <v>33</v>
      </c>
      <c r="N481" t="s">
        <v>361</v>
      </c>
      <c r="O481" t="s">
        <v>1608</v>
      </c>
      <c r="P481" t="s">
        <v>1609</v>
      </c>
      <c r="Q481" t="s">
        <v>844</v>
      </c>
      <c r="R481" t="s">
        <v>37</v>
      </c>
      <c r="S481">
        <v>820</v>
      </c>
      <c r="T481" s="1">
        <v>889828282</v>
      </c>
      <c r="W481" t="s">
        <v>38</v>
      </c>
      <c r="X481">
        <v>2</v>
      </c>
      <c r="Y481">
        <v>2</v>
      </c>
      <c r="Z481">
        <v>1</v>
      </c>
      <c r="AA481" s="2">
        <v>44708.662557870368</v>
      </c>
    </row>
    <row r="482" spans="1:27" x14ac:dyDescent="0.25">
      <c r="A482">
        <v>476</v>
      </c>
      <c r="B482">
        <v>1351464</v>
      </c>
      <c r="C482" t="s">
        <v>696</v>
      </c>
      <c r="D482" t="s">
        <v>697</v>
      </c>
      <c r="E482" t="s">
        <v>29</v>
      </c>
      <c r="J482" t="s">
        <v>403</v>
      </c>
      <c r="K482" t="s">
        <v>618</v>
      </c>
      <c r="L482">
        <v>139221507</v>
      </c>
      <c r="M482" t="s">
        <v>33</v>
      </c>
      <c r="N482" t="s">
        <v>618</v>
      </c>
      <c r="O482" t="s">
        <v>1610</v>
      </c>
      <c r="P482" t="s">
        <v>1611</v>
      </c>
      <c r="Q482" t="s">
        <v>941</v>
      </c>
      <c r="R482" t="s">
        <v>37</v>
      </c>
      <c r="S482">
        <v>832</v>
      </c>
      <c r="T482" s="1">
        <v>889828282</v>
      </c>
      <c r="W482" t="s">
        <v>38</v>
      </c>
      <c r="X482">
        <v>4</v>
      </c>
      <c r="Y482">
        <v>2</v>
      </c>
      <c r="Z482">
        <v>2</v>
      </c>
      <c r="AA482" s="2">
        <v>44708.662557870368</v>
      </c>
    </row>
    <row r="483" spans="1:27" x14ac:dyDescent="0.25">
      <c r="A483">
        <v>477</v>
      </c>
      <c r="B483">
        <v>1351465</v>
      </c>
      <c r="C483" t="s">
        <v>696</v>
      </c>
      <c r="D483" t="s">
        <v>697</v>
      </c>
      <c r="E483" t="s">
        <v>29</v>
      </c>
      <c r="G483" t="s">
        <v>1612</v>
      </c>
      <c r="H483" t="s">
        <v>1612</v>
      </c>
      <c r="J483" t="s">
        <v>408</v>
      </c>
      <c r="K483" t="s">
        <v>1613</v>
      </c>
      <c r="L483">
        <v>139219791</v>
      </c>
      <c r="M483" t="s">
        <v>33</v>
      </c>
      <c r="N483" t="s">
        <v>1613</v>
      </c>
      <c r="O483" t="s">
        <v>1614</v>
      </c>
      <c r="P483" t="s">
        <v>1615</v>
      </c>
      <c r="Q483" t="s">
        <v>1616</v>
      </c>
      <c r="R483" t="s">
        <v>37</v>
      </c>
      <c r="S483">
        <v>810</v>
      </c>
      <c r="T483" s="1">
        <v>1300114970</v>
      </c>
      <c r="W483" t="s">
        <v>274</v>
      </c>
      <c r="X483">
        <v>3</v>
      </c>
      <c r="Y483">
        <v>1</v>
      </c>
      <c r="Z483">
        <v>4</v>
      </c>
      <c r="AA483" s="2">
        <v>44708.662557870368</v>
      </c>
    </row>
    <row r="484" spans="1:27" x14ac:dyDescent="0.25">
      <c r="A484">
        <v>478</v>
      </c>
      <c r="B484">
        <v>1351466</v>
      </c>
      <c r="C484" t="s">
        <v>696</v>
      </c>
      <c r="D484" t="s">
        <v>697</v>
      </c>
      <c r="E484" t="s">
        <v>29</v>
      </c>
      <c r="G484" t="s">
        <v>1617</v>
      </c>
      <c r="H484" t="s">
        <v>1617</v>
      </c>
      <c r="I484" t="s">
        <v>126</v>
      </c>
      <c r="J484" t="s">
        <v>82</v>
      </c>
      <c r="K484" t="s">
        <v>127</v>
      </c>
      <c r="L484">
        <v>139217339</v>
      </c>
      <c r="M484" t="s">
        <v>33</v>
      </c>
      <c r="N484" t="s">
        <v>127</v>
      </c>
      <c r="O484" t="s">
        <v>1618</v>
      </c>
      <c r="P484" t="s">
        <v>1619</v>
      </c>
      <c r="Q484" t="s">
        <v>809</v>
      </c>
      <c r="R484" t="s">
        <v>37</v>
      </c>
      <c r="S484">
        <v>810</v>
      </c>
      <c r="T484" s="1">
        <v>889433000</v>
      </c>
      <c r="W484" t="s">
        <v>38</v>
      </c>
      <c r="X484">
        <v>6</v>
      </c>
      <c r="Y484">
        <v>2</v>
      </c>
      <c r="Z484">
        <v>6</v>
      </c>
      <c r="AA484" s="2">
        <v>44708.662557870368</v>
      </c>
    </row>
    <row r="485" spans="1:27" x14ac:dyDescent="0.25">
      <c r="A485">
        <v>479</v>
      </c>
      <c r="B485">
        <v>1351467</v>
      </c>
      <c r="C485" t="s">
        <v>696</v>
      </c>
      <c r="D485" t="s">
        <v>697</v>
      </c>
      <c r="E485" t="s">
        <v>46</v>
      </c>
      <c r="F485" t="s">
        <v>1620</v>
      </c>
      <c r="H485" t="s">
        <v>1620</v>
      </c>
      <c r="J485" t="s">
        <v>185</v>
      </c>
      <c r="K485" t="s">
        <v>614</v>
      </c>
      <c r="L485">
        <v>139217143</v>
      </c>
      <c r="M485" t="s">
        <v>33</v>
      </c>
      <c r="N485" t="s">
        <v>614</v>
      </c>
      <c r="O485" t="s">
        <v>1621</v>
      </c>
      <c r="P485" t="s">
        <v>1622</v>
      </c>
      <c r="Q485" t="s">
        <v>707</v>
      </c>
      <c r="R485" t="s">
        <v>37</v>
      </c>
      <c r="S485">
        <v>820</v>
      </c>
      <c r="T485" s="1">
        <v>889240900</v>
      </c>
      <c r="W485" t="s">
        <v>38</v>
      </c>
      <c r="X485">
        <v>3</v>
      </c>
      <c r="Y485">
        <v>2</v>
      </c>
      <c r="Z485">
        <v>2</v>
      </c>
      <c r="AA485" s="2">
        <v>44708.662557870368</v>
      </c>
    </row>
    <row r="486" spans="1:27" x14ac:dyDescent="0.25">
      <c r="A486">
        <v>480</v>
      </c>
      <c r="B486">
        <v>1351468</v>
      </c>
      <c r="C486" t="s">
        <v>696</v>
      </c>
      <c r="D486" t="s">
        <v>697</v>
      </c>
      <c r="E486" t="s">
        <v>29</v>
      </c>
      <c r="G486" t="s">
        <v>1623</v>
      </c>
      <c r="H486" t="s">
        <v>1623</v>
      </c>
      <c r="I486" t="s">
        <v>126</v>
      </c>
      <c r="J486" t="s">
        <v>185</v>
      </c>
      <c r="K486" t="s">
        <v>89</v>
      </c>
      <c r="L486">
        <v>139217011</v>
      </c>
      <c r="M486" t="s">
        <v>33</v>
      </c>
      <c r="N486" t="s">
        <v>89</v>
      </c>
      <c r="O486" t="s">
        <v>1624</v>
      </c>
      <c r="P486" t="s">
        <v>1625</v>
      </c>
      <c r="Q486" t="s">
        <v>814</v>
      </c>
      <c r="R486" t="s">
        <v>37</v>
      </c>
      <c r="S486">
        <v>810</v>
      </c>
      <c r="T486" s="1">
        <v>889240900</v>
      </c>
      <c r="W486" t="s">
        <v>38</v>
      </c>
      <c r="X486">
        <v>3</v>
      </c>
      <c r="Y486">
        <v>2</v>
      </c>
      <c r="Z486">
        <v>2</v>
      </c>
      <c r="AA486" s="2">
        <v>44708.662557870368</v>
      </c>
    </row>
    <row r="487" spans="1:27" x14ac:dyDescent="0.25">
      <c r="A487">
        <v>481</v>
      </c>
      <c r="B487">
        <v>1351469</v>
      </c>
      <c r="C487" t="s">
        <v>696</v>
      </c>
      <c r="D487" t="s">
        <v>697</v>
      </c>
      <c r="E487" t="s">
        <v>46</v>
      </c>
      <c r="J487" t="s">
        <v>107</v>
      </c>
      <c r="K487" t="s">
        <v>1626</v>
      </c>
      <c r="L487">
        <v>139216431</v>
      </c>
      <c r="M487" t="s">
        <v>33</v>
      </c>
      <c r="N487" t="s">
        <v>1626</v>
      </c>
      <c r="O487" t="s">
        <v>1627</v>
      </c>
      <c r="P487" t="s">
        <v>1628</v>
      </c>
      <c r="Q487" t="s">
        <v>798</v>
      </c>
      <c r="R487" t="s">
        <v>37</v>
      </c>
      <c r="S487">
        <v>812</v>
      </c>
      <c r="T487">
        <v>889855678</v>
      </c>
      <c r="W487" t="s">
        <v>38</v>
      </c>
      <c r="X487">
        <v>2</v>
      </c>
      <c r="Y487">
        <v>1</v>
      </c>
      <c r="Z487">
        <v>1</v>
      </c>
      <c r="AA487" s="2">
        <v>44708.662557870368</v>
      </c>
    </row>
    <row r="488" spans="1:27" x14ac:dyDescent="0.25">
      <c r="A488">
        <v>482</v>
      </c>
      <c r="B488">
        <v>1351470</v>
      </c>
      <c r="C488" t="s">
        <v>696</v>
      </c>
      <c r="D488" t="s">
        <v>697</v>
      </c>
      <c r="E488" t="s">
        <v>46</v>
      </c>
      <c r="F488" t="s">
        <v>491</v>
      </c>
      <c r="H488" t="s">
        <v>491</v>
      </c>
      <c r="J488" t="s">
        <v>782</v>
      </c>
      <c r="K488" t="s">
        <v>1629</v>
      </c>
      <c r="L488">
        <v>139214835</v>
      </c>
      <c r="M488" t="s">
        <v>33</v>
      </c>
      <c r="N488" t="s">
        <v>1629</v>
      </c>
      <c r="O488" t="s">
        <v>1630</v>
      </c>
      <c r="P488" t="s">
        <v>1631</v>
      </c>
      <c r="Q488" t="s">
        <v>737</v>
      </c>
      <c r="R488" t="s">
        <v>37</v>
      </c>
      <c r="S488">
        <v>810</v>
      </c>
      <c r="T488" s="1">
        <v>387813888</v>
      </c>
      <c r="W488" t="s">
        <v>274</v>
      </c>
      <c r="X488">
        <v>2</v>
      </c>
      <c r="Y488">
        <v>2</v>
      </c>
      <c r="Z488">
        <v>1</v>
      </c>
      <c r="AA488" s="2">
        <v>44708.662557870368</v>
      </c>
    </row>
    <row r="489" spans="1:27" x14ac:dyDescent="0.25">
      <c r="A489">
        <v>483</v>
      </c>
      <c r="B489">
        <v>1351471</v>
      </c>
      <c r="C489" t="s">
        <v>696</v>
      </c>
      <c r="D489" t="s">
        <v>697</v>
      </c>
      <c r="E489" t="s">
        <v>46</v>
      </c>
      <c r="F489" t="s">
        <v>1632</v>
      </c>
      <c r="H489" t="s">
        <v>1632</v>
      </c>
      <c r="J489" t="s">
        <v>181</v>
      </c>
      <c r="K489" t="s">
        <v>1633</v>
      </c>
      <c r="L489">
        <v>139212311</v>
      </c>
      <c r="M489" t="s">
        <v>33</v>
      </c>
      <c r="N489" t="s">
        <v>1633</v>
      </c>
      <c r="O489" t="s">
        <v>1634</v>
      </c>
      <c r="P489" t="s">
        <v>1635</v>
      </c>
      <c r="Q489" t="s">
        <v>798</v>
      </c>
      <c r="R489" t="s">
        <v>37</v>
      </c>
      <c r="S489">
        <v>812</v>
      </c>
      <c r="T489" s="1">
        <v>889418941</v>
      </c>
      <c r="W489" t="s">
        <v>38</v>
      </c>
      <c r="X489">
        <v>2</v>
      </c>
      <c r="Y489">
        <v>1</v>
      </c>
      <c r="Z489">
        <v>1</v>
      </c>
      <c r="AA489" s="2">
        <v>44708.662557870368</v>
      </c>
    </row>
    <row r="490" spans="1:27" x14ac:dyDescent="0.25">
      <c r="A490">
        <v>484</v>
      </c>
      <c r="B490">
        <v>1351472</v>
      </c>
      <c r="C490" t="s">
        <v>696</v>
      </c>
      <c r="D490" t="s">
        <v>697</v>
      </c>
      <c r="E490" t="s">
        <v>1201</v>
      </c>
      <c r="J490" t="s">
        <v>739</v>
      </c>
      <c r="K490" t="s">
        <v>1086</v>
      </c>
      <c r="L490">
        <v>139209443</v>
      </c>
      <c r="M490" t="s">
        <v>33</v>
      </c>
      <c r="N490" t="s">
        <v>1086</v>
      </c>
      <c r="O490" t="s">
        <v>1636</v>
      </c>
      <c r="P490" t="s">
        <v>1637</v>
      </c>
      <c r="Q490" t="s">
        <v>703</v>
      </c>
      <c r="R490" t="s">
        <v>37</v>
      </c>
      <c r="S490">
        <v>812</v>
      </c>
      <c r="T490" s="1">
        <v>739998324</v>
      </c>
      <c r="W490" t="s">
        <v>38</v>
      </c>
      <c r="X490">
        <v>2</v>
      </c>
      <c r="Y490">
        <v>1</v>
      </c>
      <c r="Z490">
        <v>1</v>
      </c>
      <c r="AA490" s="2">
        <v>44708.662557870368</v>
      </c>
    </row>
    <row r="491" spans="1:27" x14ac:dyDescent="0.25">
      <c r="A491">
        <v>485</v>
      </c>
      <c r="B491">
        <v>1351473</v>
      </c>
      <c r="C491" t="s">
        <v>696</v>
      </c>
      <c r="D491" t="s">
        <v>697</v>
      </c>
      <c r="E491" t="s">
        <v>29</v>
      </c>
      <c r="F491" t="s">
        <v>1236</v>
      </c>
      <c r="G491" t="s">
        <v>1638</v>
      </c>
      <c r="H491" t="s">
        <v>1638</v>
      </c>
      <c r="J491" t="s">
        <v>712</v>
      </c>
      <c r="K491" t="s">
        <v>1575</v>
      </c>
      <c r="L491">
        <v>139208727</v>
      </c>
      <c r="M491" t="s">
        <v>33</v>
      </c>
      <c r="N491" t="s">
        <v>1575</v>
      </c>
      <c r="O491" t="s">
        <v>1639</v>
      </c>
      <c r="P491" t="s">
        <v>1640</v>
      </c>
      <c r="Q491" t="s">
        <v>820</v>
      </c>
      <c r="R491" t="s">
        <v>37</v>
      </c>
      <c r="S491">
        <v>832</v>
      </c>
      <c r="T491" s="1">
        <v>889315000</v>
      </c>
      <c r="W491" t="s">
        <v>38</v>
      </c>
      <c r="X491">
        <v>3</v>
      </c>
      <c r="Y491">
        <v>2</v>
      </c>
      <c r="Z491">
        <v>2</v>
      </c>
      <c r="AA491" s="2">
        <v>44708.662557870368</v>
      </c>
    </row>
    <row r="492" spans="1:27" x14ac:dyDescent="0.25">
      <c r="A492">
        <v>486</v>
      </c>
      <c r="B492">
        <v>1351474</v>
      </c>
      <c r="C492" t="s">
        <v>696</v>
      </c>
      <c r="D492" t="s">
        <v>697</v>
      </c>
      <c r="E492" t="s">
        <v>29</v>
      </c>
      <c r="F492" t="s">
        <v>1641</v>
      </c>
      <c r="G492" t="s">
        <v>1642</v>
      </c>
      <c r="H492" t="s">
        <v>1642</v>
      </c>
      <c r="J492" t="s">
        <v>265</v>
      </c>
      <c r="K492" t="s">
        <v>1643</v>
      </c>
      <c r="L492">
        <v>139206727</v>
      </c>
      <c r="M492" t="s">
        <v>33</v>
      </c>
      <c r="N492" t="s">
        <v>1643</v>
      </c>
      <c r="O492" t="s">
        <v>1644</v>
      </c>
      <c r="P492" t="s">
        <v>1645</v>
      </c>
      <c r="Q492" t="s">
        <v>1223</v>
      </c>
      <c r="R492" t="s">
        <v>37</v>
      </c>
      <c r="S492">
        <v>832</v>
      </c>
      <c r="T492" s="1">
        <v>417718149</v>
      </c>
      <c r="W492" t="s">
        <v>38</v>
      </c>
      <c r="X492">
        <v>4</v>
      </c>
      <c r="Y492">
        <v>2</v>
      </c>
      <c r="Z492">
        <v>10</v>
      </c>
      <c r="AA492" s="2">
        <v>44708.662557870368</v>
      </c>
    </row>
    <row r="493" spans="1:27" x14ac:dyDescent="0.25">
      <c r="A493">
        <v>487</v>
      </c>
      <c r="B493">
        <v>1351475</v>
      </c>
      <c r="C493" t="s">
        <v>696</v>
      </c>
      <c r="D493" t="s">
        <v>697</v>
      </c>
      <c r="E493" t="s">
        <v>29</v>
      </c>
      <c r="G493" t="s">
        <v>1646</v>
      </c>
      <c r="H493" t="s">
        <v>1646</v>
      </c>
      <c r="I493" t="s">
        <v>126</v>
      </c>
      <c r="J493" t="s">
        <v>168</v>
      </c>
      <c r="K493" t="s">
        <v>644</v>
      </c>
      <c r="L493">
        <v>139206483</v>
      </c>
      <c r="M493" t="s">
        <v>33</v>
      </c>
      <c r="N493" t="s">
        <v>644</v>
      </c>
      <c r="O493" t="s">
        <v>1647</v>
      </c>
      <c r="P493" t="s">
        <v>1648</v>
      </c>
      <c r="Q493" t="s">
        <v>1109</v>
      </c>
      <c r="R493" t="s">
        <v>37</v>
      </c>
      <c r="S493">
        <v>812</v>
      </c>
      <c r="T493" s="1">
        <v>889459372</v>
      </c>
      <c r="W493" t="s">
        <v>38</v>
      </c>
      <c r="X493">
        <v>3</v>
      </c>
      <c r="Y493">
        <v>1</v>
      </c>
      <c r="Z493">
        <v>2</v>
      </c>
      <c r="AA493" s="2">
        <v>44708.662557870368</v>
      </c>
    </row>
    <row r="494" spans="1:27" x14ac:dyDescent="0.25">
      <c r="A494">
        <v>488</v>
      </c>
      <c r="B494">
        <v>1351476</v>
      </c>
      <c r="C494" t="s">
        <v>696</v>
      </c>
      <c r="D494" t="s">
        <v>697</v>
      </c>
      <c r="E494" t="s">
        <v>39</v>
      </c>
      <c r="J494" t="s">
        <v>168</v>
      </c>
      <c r="K494" t="s">
        <v>169</v>
      </c>
      <c r="L494">
        <v>139203271</v>
      </c>
      <c r="M494" t="s">
        <v>33</v>
      </c>
      <c r="N494" t="s">
        <v>169</v>
      </c>
      <c r="O494" t="s">
        <v>170</v>
      </c>
      <c r="P494" t="s">
        <v>171</v>
      </c>
      <c r="Q494" t="s">
        <v>36</v>
      </c>
      <c r="R494" t="s">
        <v>37</v>
      </c>
      <c r="S494">
        <v>800</v>
      </c>
      <c r="T494" s="1">
        <v>889459372</v>
      </c>
      <c r="W494" t="s">
        <v>38</v>
      </c>
      <c r="X494">
        <v>2</v>
      </c>
      <c r="Y494">
        <v>2</v>
      </c>
      <c r="Z494">
        <v>2</v>
      </c>
      <c r="AA494" s="2">
        <v>44708.662557870368</v>
      </c>
    </row>
    <row r="495" spans="1:27" x14ac:dyDescent="0.25">
      <c r="A495">
        <v>489</v>
      </c>
      <c r="B495">
        <v>1351477</v>
      </c>
      <c r="C495" t="s">
        <v>696</v>
      </c>
      <c r="D495" t="s">
        <v>697</v>
      </c>
      <c r="E495" t="s">
        <v>39</v>
      </c>
      <c r="F495" t="s">
        <v>172</v>
      </c>
      <c r="H495" t="s">
        <v>172</v>
      </c>
      <c r="J495" t="s">
        <v>98</v>
      </c>
      <c r="K495" t="s">
        <v>173</v>
      </c>
      <c r="L495">
        <v>139202891</v>
      </c>
      <c r="M495" t="s">
        <v>33</v>
      </c>
      <c r="N495" t="s">
        <v>173</v>
      </c>
      <c r="O495" t="s">
        <v>174</v>
      </c>
      <c r="P495" t="s">
        <v>175</v>
      </c>
      <c r="Q495" t="s">
        <v>36</v>
      </c>
      <c r="R495" t="s">
        <v>37</v>
      </c>
      <c r="S495">
        <v>800</v>
      </c>
      <c r="T495" s="1">
        <v>889822500</v>
      </c>
      <c r="W495" t="s">
        <v>38</v>
      </c>
      <c r="X495">
        <v>1</v>
      </c>
      <c r="Y495">
        <v>1</v>
      </c>
      <c r="Z495">
        <v>1</v>
      </c>
      <c r="AA495" s="2">
        <v>44708.662557870368</v>
      </c>
    </row>
    <row r="496" spans="1:27" x14ac:dyDescent="0.25">
      <c r="A496">
        <v>490</v>
      </c>
      <c r="B496">
        <v>1351478</v>
      </c>
      <c r="C496" t="s">
        <v>696</v>
      </c>
      <c r="D496" t="s">
        <v>697</v>
      </c>
      <c r="E496" t="s">
        <v>29</v>
      </c>
      <c r="G496" t="s">
        <v>1649</v>
      </c>
      <c r="H496" t="s">
        <v>1649</v>
      </c>
      <c r="I496" t="s">
        <v>126</v>
      </c>
      <c r="J496" t="s">
        <v>311</v>
      </c>
      <c r="K496" t="s">
        <v>249</v>
      </c>
      <c r="L496">
        <v>139202579</v>
      </c>
      <c r="M496" t="s">
        <v>33</v>
      </c>
      <c r="N496" t="s">
        <v>249</v>
      </c>
      <c r="O496" t="s">
        <v>1650</v>
      </c>
      <c r="P496" t="s">
        <v>1651</v>
      </c>
      <c r="Q496" t="s">
        <v>941</v>
      </c>
      <c r="R496" t="s">
        <v>37</v>
      </c>
      <c r="S496">
        <v>832</v>
      </c>
      <c r="T496" s="1">
        <v>1300299377</v>
      </c>
      <c r="W496" t="s">
        <v>135</v>
      </c>
      <c r="X496">
        <v>5</v>
      </c>
      <c r="Y496">
        <v>2</v>
      </c>
      <c r="Z496">
        <v>2</v>
      </c>
      <c r="AA496" s="2">
        <v>44708.662557870368</v>
      </c>
    </row>
    <row r="497" spans="1:27" x14ac:dyDescent="0.25">
      <c r="A497">
        <v>491</v>
      </c>
      <c r="B497">
        <v>1351479</v>
      </c>
      <c r="C497" t="s">
        <v>696</v>
      </c>
      <c r="D497" t="s">
        <v>697</v>
      </c>
      <c r="E497" t="s">
        <v>704</v>
      </c>
      <c r="G497" t="s">
        <v>1652</v>
      </c>
      <c r="H497" t="s">
        <v>1652</v>
      </c>
      <c r="J497" t="s">
        <v>712</v>
      </c>
      <c r="K497" t="s">
        <v>1653</v>
      </c>
      <c r="L497">
        <v>203306535</v>
      </c>
      <c r="M497" t="s">
        <v>33</v>
      </c>
      <c r="N497" t="s">
        <v>1653</v>
      </c>
      <c r="O497" t="s">
        <v>1654</v>
      </c>
      <c r="P497" t="s">
        <v>1655</v>
      </c>
      <c r="Q497" t="s">
        <v>759</v>
      </c>
      <c r="R497" t="s">
        <v>37</v>
      </c>
      <c r="S497">
        <v>836</v>
      </c>
      <c r="T497" s="1">
        <v>889315000</v>
      </c>
      <c r="W497" t="s">
        <v>38</v>
      </c>
      <c r="AA497" s="2">
        <v>44708.662557870368</v>
      </c>
    </row>
    <row r="498" spans="1:27" x14ac:dyDescent="0.25">
      <c r="A498">
        <v>492</v>
      </c>
      <c r="B498">
        <v>1351480</v>
      </c>
      <c r="C498" t="s">
        <v>696</v>
      </c>
      <c r="D498" t="s">
        <v>697</v>
      </c>
      <c r="E498" t="s">
        <v>29</v>
      </c>
      <c r="F498" t="s">
        <v>122</v>
      </c>
      <c r="G498" t="s">
        <v>787</v>
      </c>
      <c r="H498" t="s">
        <v>787</v>
      </c>
      <c r="J498" t="s">
        <v>228</v>
      </c>
      <c r="K498" t="s">
        <v>413</v>
      </c>
      <c r="L498">
        <v>139202223</v>
      </c>
      <c r="M498" t="s">
        <v>33</v>
      </c>
      <c r="N498" t="s">
        <v>413</v>
      </c>
      <c r="O498" t="s">
        <v>1656</v>
      </c>
      <c r="P498" t="s">
        <v>1657</v>
      </c>
      <c r="Q498" t="s">
        <v>743</v>
      </c>
      <c r="R498" t="s">
        <v>37</v>
      </c>
      <c r="S498">
        <v>830</v>
      </c>
      <c r="T498" s="1">
        <v>889419959</v>
      </c>
      <c r="W498" t="s">
        <v>38</v>
      </c>
      <c r="X498">
        <v>3</v>
      </c>
      <c r="Y498">
        <v>1</v>
      </c>
      <c r="Z498">
        <v>1</v>
      </c>
      <c r="AA498" s="2">
        <v>44708.662557870368</v>
      </c>
    </row>
    <row r="499" spans="1:27" x14ac:dyDescent="0.25">
      <c r="A499">
        <v>493</v>
      </c>
      <c r="B499">
        <v>1351481</v>
      </c>
      <c r="C499" t="s">
        <v>696</v>
      </c>
      <c r="D499" t="s">
        <v>697</v>
      </c>
      <c r="E499" t="s">
        <v>39</v>
      </c>
      <c r="G499" t="s">
        <v>176</v>
      </c>
      <c r="J499" t="s">
        <v>177</v>
      </c>
      <c r="K499" t="s">
        <v>178</v>
      </c>
      <c r="L499">
        <v>139201043</v>
      </c>
      <c r="M499" t="s">
        <v>33</v>
      </c>
      <c r="N499" t="s">
        <v>178</v>
      </c>
      <c r="O499" t="s">
        <v>179</v>
      </c>
      <c r="P499" t="s">
        <v>180</v>
      </c>
      <c r="Q499" t="s">
        <v>36</v>
      </c>
      <c r="R499" t="s">
        <v>37</v>
      </c>
      <c r="S499">
        <v>800</v>
      </c>
      <c r="T499" s="1">
        <v>889831800</v>
      </c>
      <c r="W499" t="s">
        <v>38</v>
      </c>
      <c r="X499">
        <v>3</v>
      </c>
      <c r="Y499">
        <v>1</v>
      </c>
      <c r="Z499">
        <v>1</v>
      </c>
      <c r="AA499" s="2">
        <v>44708.662557870368</v>
      </c>
    </row>
    <row r="500" spans="1:27" x14ac:dyDescent="0.25">
      <c r="A500">
        <v>494</v>
      </c>
      <c r="B500">
        <v>1351482</v>
      </c>
      <c r="C500" t="s">
        <v>696</v>
      </c>
      <c r="D500" t="s">
        <v>697</v>
      </c>
      <c r="E500" t="s">
        <v>29</v>
      </c>
      <c r="J500" t="s">
        <v>228</v>
      </c>
      <c r="K500" t="s">
        <v>1175</v>
      </c>
      <c r="L500">
        <v>139199523</v>
      </c>
      <c r="M500" t="s">
        <v>33</v>
      </c>
      <c r="N500" t="s">
        <v>1175</v>
      </c>
      <c r="O500" t="s">
        <v>1658</v>
      </c>
      <c r="P500" t="s">
        <v>1659</v>
      </c>
      <c r="Q500" t="s">
        <v>703</v>
      </c>
      <c r="R500" t="s">
        <v>37</v>
      </c>
      <c r="S500">
        <v>812</v>
      </c>
      <c r="T500" s="1">
        <v>889419959</v>
      </c>
      <c r="W500" t="s">
        <v>38</v>
      </c>
      <c r="X500">
        <v>3</v>
      </c>
      <c r="Y500">
        <v>2</v>
      </c>
      <c r="Z500">
        <v>2</v>
      </c>
      <c r="AA500" s="2">
        <v>44708.662557870368</v>
      </c>
    </row>
    <row r="501" spans="1:27" x14ac:dyDescent="0.25">
      <c r="A501">
        <v>495</v>
      </c>
      <c r="B501">
        <v>1351483</v>
      </c>
      <c r="C501" t="s">
        <v>696</v>
      </c>
      <c r="D501" t="s">
        <v>697</v>
      </c>
      <c r="E501" t="s">
        <v>29</v>
      </c>
      <c r="G501" t="s">
        <v>1660</v>
      </c>
      <c r="H501" t="s">
        <v>1660</v>
      </c>
      <c r="J501" t="s">
        <v>98</v>
      </c>
      <c r="K501" t="s">
        <v>1661</v>
      </c>
      <c r="L501">
        <v>139198427</v>
      </c>
      <c r="M501" t="s">
        <v>33</v>
      </c>
      <c r="N501" t="s">
        <v>1661</v>
      </c>
      <c r="O501" t="s">
        <v>1662</v>
      </c>
      <c r="P501" t="s">
        <v>1663</v>
      </c>
      <c r="Q501" t="s">
        <v>1664</v>
      </c>
      <c r="R501" t="s">
        <v>37</v>
      </c>
      <c r="S501">
        <v>828</v>
      </c>
      <c r="T501" s="1">
        <v>889822500</v>
      </c>
      <c r="W501" t="s">
        <v>38</v>
      </c>
      <c r="X501">
        <v>3</v>
      </c>
      <c r="Y501">
        <v>2</v>
      </c>
      <c r="Z501">
        <v>2</v>
      </c>
      <c r="AA501" s="2">
        <v>44708.662557870368</v>
      </c>
    </row>
    <row r="502" spans="1:27" x14ac:dyDescent="0.25">
      <c r="A502">
        <v>496</v>
      </c>
      <c r="B502">
        <v>1351484</v>
      </c>
      <c r="C502" t="s">
        <v>696</v>
      </c>
      <c r="D502" t="s">
        <v>697</v>
      </c>
      <c r="E502" t="s">
        <v>704</v>
      </c>
      <c r="G502" t="s">
        <v>1665</v>
      </c>
      <c r="H502" t="s">
        <v>1665</v>
      </c>
      <c r="J502" t="s">
        <v>782</v>
      </c>
      <c r="K502" t="s">
        <v>1666</v>
      </c>
      <c r="L502">
        <v>203306071</v>
      </c>
      <c r="M502" t="s">
        <v>33</v>
      </c>
      <c r="N502" t="s">
        <v>1666</v>
      </c>
      <c r="O502" t="s">
        <v>1667</v>
      </c>
      <c r="P502" t="s">
        <v>1668</v>
      </c>
      <c r="Q502" t="s">
        <v>820</v>
      </c>
      <c r="R502" t="s">
        <v>37</v>
      </c>
      <c r="S502">
        <v>832</v>
      </c>
      <c r="T502" s="1">
        <v>387813888</v>
      </c>
      <c r="W502" t="s">
        <v>274</v>
      </c>
      <c r="AA502" s="2">
        <v>44708.662557870368</v>
      </c>
    </row>
    <row r="503" spans="1:27" x14ac:dyDescent="0.25">
      <c r="A503">
        <v>497</v>
      </c>
      <c r="B503">
        <v>1351485</v>
      </c>
      <c r="C503" t="s">
        <v>696</v>
      </c>
      <c r="D503" t="s">
        <v>697</v>
      </c>
      <c r="E503" t="s">
        <v>46</v>
      </c>
      <c r="J503" t="s">
        <v>181</v>
      </c>
      <c r="K503" t="s">
        <v>127</v>
      </c>
      <c r="L503">
        <v>139196447</v>
      </c>
      <c r="M503" t="s">
        <v>33</v>
      </c>
      <c r="N503" t="s">
        <v>127</v>
      </c>
      <c r="O503" t="s">
        <v>182</v>
      </c>
      <c r="P503" t="s">
        <v>183</v>
      </c>
      <c r="Q503" t="s">
        <v>36</v>
      </c>
      <c r="R503" t="s">
        <v>37</v>
      </c>
      <c r="S503">
        <v>800</v>
      </c>
      <c r="T503" s="1">
        <v>889418941</v>
      </c>
      <c r="W503" t="s">
        <v>38</v>
      </c>
      <c r="X503">
        <v>1</v>
      </c>
      <c r="Y503">
        <v>1</v>
      </c>
      <c r="Z503">
        <v>1</v>
      </c>
      <c r="AA503" s="2">
        <v>44708.662557870368</v>
      </c>
    </row>
    <row r="504" spans="1:27" x14ac:dyDescent="0.25">
      <c r="A504">
        <v>498</v>
      </c>
      <c r="B504">
        <v>1351486</v>
      </c>
      <c r="C504" t="s">
        <v>696</v>
      </c>
      <c r="D504" t="s">
        <v>697</v>
      </c>
      <c r="E504" t="s">
        <v>46</v>
      </c>
      <c r="G504" t="s">
        <v>184</v>
      </c>
      <c r="H504" t="s">
        <v>184</v>
      </c>
      <c r="I504" t="s">
        <v>126</v>
      </c>
      <c r="J504" t="s">
        <v>185</v>
      </c>
      <c r="K504" t="s">
        <v>186</v>
      </c>
      <c r="L504">
        <v>139195495</v>
      </c>
      <c r="M504" t="s">
        <v>33</v>
      </c>
      <c r="N504" t="s">
        <v>186</v>
      </c>
      <c r="O504" t="s">
        <v>187</v>
      </c>
      <c r="P504" t="s">
        <v>188</v>
      </c>
      <c r="Q504" t="s">
        <v>36</v>
      </c>
      <c r="R504" t="s">
        <v>37</v>
      </c>
      <c r="S504">
        <v>800</v>
      </c>
      <c r="T504" s="1">
        <v>889240900</v>
      </c>
      <c r="W504" t="s">
        <v>38</v>
      </c>
      <c r="X504">
        <v>2</v>
      </c>
      <c r="Y504">
        <v>2</v>
      </c>
      <c r="Z504">
        <v>2</v>
      </c>
      <c r="AA504" s="2">
        <v>44708.662557870368</v>
      </c>
    </row>
    <row r="505" spans="1:27" x14ac:dyDescent="0.25">
      <c r="A505">
        <v>499</v>
      </c>
      <c r="B505">
        <v>1351487</v>
      </c>
      <c r="C505" t="s">
        <v>696</v>
      </c>
      <c r="D505" t="s">
        <v>697</v>
      </c>
      <c r="E505" t="s">
        <v>29</v>
      </c>
      <c r="F505" t="s">
        <v>1669</v>
      </c>
      <c r="G505" t="s">
        <v>1670</v>
      </c>
      <c r="H505" t="s">
        <v>1670</v>
      </c>
      <c r="J505" t="s">
        <v>408</v>
      </c>
      <c r="K505" t="s">
        <v>1420</v>
      </c>
      <c r="L505">
        <v>139194391</v>
      </c>
      <c r="M505" t="s">
        <v>33</v>
      </c>
      <c r="N505" t="s">
        <v>1420</v>
      </c>
      <c r="O505" t="s">
        <v>1671</v>
      </c>
      <c r="P505" t="s">
        <v>1672</v>
      </c>
      <c r="Q505" t="s">
        <v>820</v>
      </c>
      <c r="R505" t="s">
        <v>37</v>
      </c>
      <c r="S505">
        <v>832</v>
      </c>
      <c r="T505" s="1">
        <v>1300114970</v>
      </c>
      <c r="W505" t="s">
        <v>274</v>
      </c>
      <c r="X505">
        <v>3</v>
      </c>
      <c r="Y505">
        <v>2</v>
      </c>
      <c r="Z505">
        <v>2</v>
      </c>
      <c r="AA505" s="2">
        <v>44708.662557870368</v>
      </c>
    </row>
    <row r="506" spans="1:27" x14ac:dyDescent="0.25">
      <c r="A506">
        <v>500</v>
      </c>
      <c r="B506">
        <v>1351488</v>
      </c>
      <c r="C506" t="s">
        <v>696</v>
      </c>
      <c r="D506" t="s">
        <v>697</v>
      </c>
      <c r="E506" t="s">
        <v>1451</v>
      </c>
      <c r="G506" t="s">
        <v>847</v>
      </c>
      <c r="H506" t="s">
        <v>847</v>
      </c>
      <c r="J506" t="s">
        <v>209</v>
      </c>
      <c r="K506" t="s">
        <v>1673</v>
      </c>
      <c r="L506">
        <v>139194123</v>
      </c>
      <c r="M506" t="s">
        <v>33</v>
      </c>
      <c r="N506" t="s">
        <v>1673</v>
      </c>
      <c r="O506" t="s">
        <v>1674</v>
      </c>
      <c r="P506" t="s">
        <v>1675</v>
      </c>
      <c r="Q506" t="s">
        <v>710</v>
      </c>
      <c r="R506" t="s">
        <v>37</v>
      </c>
      <c r="S506">
        <v>810</v>
      </c>
      <c r="T506" s="1">
        <v>889428942</v>
      </c>
      <c r="W506" t="s">
        <v>38</v>
      </c>
      <c r="X506">
        <v>3</v>
      </c>
      <c r="Y506">
        <v>2</v>
      </c>
      <c r="Z506">
        <v>2</v>
      </c>
      <c r="AA506" s="2">
        <v>44708.662557870368</v>
      </c>
    </row>
    <row r="507" spans="1:27" x14ac:dyDescent="0.25">
      <c r="A507">
        <v>501</v>
      </c>
      <c r="B507">
        <v>1351489</v>
      </c>
      <c r="C507" t="s">
        <v>696</v>
      </c>
      <c r="D507" t="s">
        <v>697</v>
      </c>
      <c r="E507" t="s">
        <v>29</v>
      </c>
      <c r="G507" t="s">
        <v>862</v>
      </c>
      <c r="H507" t="s">
        <v>862</v>
      </c>
      <c r="J507" t="s">
        <v>123</v>
      </c>
      <c r="K507" t="s">
        <v>524</v>
      </c>
      <c r="L507">
        <v>139193603</v>
      </c>
      <c r="M507" t="s">
        <v>33</v>
      </c>
      <c r="N507" t="s">
        <v>524</v>
      </c>
      <c r="O507" t="s">
        <v>1676</v>
      </c>
      <c r="P507" t="s">
        <v>1677</v>
      </c>
      <c r="Q507" t="s">
        <v>973</v>
      </c>
      <c r="R507" t="s">
        <v>37</v>
      </c>
      <c r="S507">
        <v>830</v>
      </c>
      <c r="T507" s="1">
        <v>889328858</v>
      </c>
      <c r="W507" t="s">
        <v>38</v>
      </c>
      <c r="X507">
        <v>4</v>
      </c>
      <c r="Y507">
        <v>1</v>
      </c>
      <c r="Z507">
        <v>4</v>
      </c>
      <c r="AA507" s="2">
        <v>44708.662557870368</v>
      </c>
    </row>
    <row r="508" spans="1:27" x14ac:dyDescent="0.25">
      <c r="A508">
        <v>502</v>
      </c>
      <c r="B508">
        <v>1351490</v>
      </c>
      <c r="C508" t="s">
        <v>696</v>
      </c>
      <c r="D508" t="s">
        <v>697</v>
      </c>
      <c r="E508" t="s">
        <v>748</v>
      </c>
      <c r="G508" t="s">
        <v>1678</v>
      </c>
      <c r="H508" t="s">
        <v>1678</v>
      </c>
      <c r="J508" t="s">
        <v>1679</v>
      </c>
      <c r="K508" t="s">
        <v>1680</v>
      </c>
      <c r="L508">
        <v>139189703</v>
      </c>
      <c r="M508" t="s">
        <v>33</v>
      </c>
      <c r="N508" t="s">
        <v>1680</v>
      </c>
      <c r="O508" t="s">
        <v>1681</v>
      </c>
      <c r="P508" t="s">
        <v>1682</v>
      </c>
      <c r="Q508" t="s">
        <v>773</v>
      </c>
      <c r="R508" t="s">
        <v>37</v>
      </c>
      <c r="S508">
        <v>820</v>
      </c>
      <c r="T508" s="1">
        <v>404222219</v>
      </c>
      <c r="W508" t="s">
        <v>38</v>
      </c>
      <c r="X508">
        <v>3</v>
      </c>
      <c r="Y508">
        <v>2</v>
      </c>
      <c r="Z508">
        <v>2</v>
      </c>
      <c r="AA508" s="2">
        <v>44708.662557870368</v>
      </c>
    </row>
    <row r="509" spans="1:27" x14ac:dyDescent="0.25">
      <c r="A509">
        <v>503</v>
      </c>
      <c r="B509">
        <v>1351491</v>
      </c>
      <c r="C509" t="s">
        <v>696</v>
      </c>
      <c r="D509" t="s">
        <v>697</v>
      </c>
      <c r="E509" t="s">
        <v>29</v>
      </c>
      <c r="G509" t="s">
        <v>1683</v>
      </c>
      <c r="H509" t="s">
        <v>1683</v>
      </c>
      <c r="J509" t="s">
        <v>408</v>
      </c>
      <c r="K509" t="s">
        <v>1684</v>
      </c>
      <c r="L509">
        <v>133161018</v>
      </c>
      <c r="M509" t="s">
        <v>33</v>
      </c>
      <c r="N509" t="s">
        <v>1684</v>
      </c>
      <c r="O509" t="s">
        <v>1685</v>
      </c>
      <c r="P509" t="s">
        <v>1686</v>
      </c>
      <c r="Q509" t="s">
        <v>731</v>
      </c>
      <c r="R509" t="s">
        <v>37</v>
      </c>
      <c r="S509">
        <v>810</v>
      </c>
      <c r="T509" s="1">
        <v>1300114970</v>
      </c>
      <c r="W509" t="s">
        <v>274</v>
      </c>
      <c r="X509">
        <v>3</v>
      </c>
      <c r="Y509">
        <v>2</v>
      </c>
      <c r="Z509">
        <v>2</v>
      </c>
      <c r="AA509" s="2">
        <v>44708.662557870368</v>
      </c>
    </row>
    <row r="510" spans="1:27" x14ac:dyDescent="0.25">
      <c r="A510">
        <v>504</v>
      </c>
      <c r="B510">
        <v>1351492</v>
      </c>
      <c r="C510" t="s">
        <v>696</v>
      </c>
      <c r="D510" t="s">
        <v>697</v>
      </c>
      <c r="E510" t="s">
        <v>29</v>
      </c>
      <c r="G510" t="s">
        <v>1687</v>
      </c>
      <c r="H510" t="s">
        <v>1687</v>
      </c>
      <c r="I510" t="s">
        <v>126</v>
      </c>
      <c r="J510" t="s">
        <v>750</v>
      </c>
      <c r="K510" t="s">
        <v>1688</v>
      </c>
      <c r="L510">
        <v>139192751</v>
      </c>
      <c r="M510" t="s">
        <v>33</v>
      </c>
      <c r="N510" t="s">
        <v>1688</v>
      </c>
      <c r="O510" t="s">
        <v>1689</v>
      </c>
      <c r="P510" t="s">
        <v>1690</v>
      </c>
      <c r="Q510" t="s">
        <v>1101</v>
      </c>
      <c r="R510" t="s">
        <v>37</v>
      </c>
      <c r="S510">
        <v>820</v>
      </c>
      <c r="T510" s="1">
        <v>889929980</v>
      </c>
      <c r="W510" t="s">
        <v>38</v>
      </c>
      <c r="X510">
        <v>3</v>
      </c>
      <c r="Y510">
        <v>2</v>
      </c>
      <c r="Z510">
        <v>2</v>
      </c>
      <c r="AA510" s="2">
        <v>44708.662557870368</v>
      </c>
    </row>
    <row r="511" spans="1:27" x14ac:dyDescent="0.25">
      <c r="A511">
        <v>505</v>
      </c>
      <c r="B511">
        <v>1351493</v>
      </c>
      <c r="C511" t="s">
        <v>696</v>
      </c>
      <c r="D511" t="s">
        <v>697</v>
      </c>
      <c r="E511" t="s">
        <v>46</v>
      </c>
      <c r="F511" t="s">
        <v>189</v>
      </c>
      <c r="H511" t="s">
        <v>189</v>
      </c>
      <c r="J511" t="s">
        <v>190</v>
      </c>
      <c r="K511" t="s">
        <v>191</v>
      </c>
      <c r="L511">
        <v>139179627</v>
      </c>
      <c r="M511" t="s">
        <v>33</v>
      </c>
      <c r="N511" t="s">
        <v>191</v>
      </c>
      <c r="O511" t="s">
        <v>192</v>
      </c>
      <c r="P511" t="s">
        <v>193</v>
      </c>
      <c r="Q511" t="s">
        <v>36</v>
      </c>
      <c r="R511" t="s">
        <v>37</v>
      </c>
      <c r="S511">
        <v>800</v>
      </c>
      <c r="T511" s="1">
        <v>889485607</v>
      </c>
      <c r="W511" t="s">
        <v>38</v>
      </c>
      <c r="X511">
        <v>2</v>
      </c>
      <c r="Y511">
        <v>2</v>
      </c>
      <c r="Z511">
        <v>2</v>
      </c>
      <c r="AA511" s="2">
        <v>44708.662557870368</v>
      </c>
    </row>
    <row r="512" spans="1:27" x14ac:dyDescent="0.25">
      <c r="A512">
        <v>506</v>
      </c>
      <c r="B512">
        <v>1351494</v>
      </c>
      <c r="C512" t="s">
        <v>696</v>
      </c>
      <c r="D512" t="s">
        <v>697</v>
      </c>
      <c r="E512" t="s">
        <v>46</v>
      </c>
      <c r="G512" t="s">
        <v>1691</v>
      </c>
      <c r="H512" t="s">
        <v>1691</v>
      </c>
      <c r="J512" t="s">
        <v>1532</v>
      </c>
      <c r="K512" t="s">
        <v>512</v>
      </c>
      <c r="L512">
        <v>139190299</v>
      </c>
      <c r="M512" t="s">
        <v>33</v>
      </c>
      <c r="N512" t="s">
        <v>512</v>
      </c>
      <c r="O512" t="s">
        <v>1692</v>
      </c>
      <c r="P512" t="s">
        <v>1693</v>
      </c>
      <c r="Q512" t="s">
        <v>973</v>
      </c>
      <c r="R512" t="s">
        <v>37</v>
      </c>
      <c r="S512">
        <v>830</v>
      </c>
      <c r="T512" s="1">
        <v>889312005</v>
      </c>
      <c r="W512" t="s">
        <v>274</v>
      </c>
      <c r="X512">
        <v>2</v>
      </c>
      <c r="Y512">
        <v>1</v>
      </c>
      <c r="Z512">
        <v>2</v>
      </c>
      <c r="AA512" s="2">
        <v>44708.662557870368</v>
      </c>
    </row>
    <row r="513" spans="1:27" x14ac:dyDescent="0.25">
      <c r="A513">
        <v>507</v>
      </c>
      <c r="B513">
        <v>1351495</v>
      </c>
      <c r="C513" t="s">
        <v>696</v>
      </c>
      <c r="D513" t="s">
        <v>697</v>
      </c>
      <c r="E513" t="s">
        <v>1168</v>
      </c>
      <c r="J513" t="s">
        <v>82</v>
      </c>
      <c r="K513" t="s">
        <v>1584</v>
      </c>
      <c r="L513">
        <v>139190219</v>
      </c>
      <c r="M513" t="s">
        <v>33</v>
      </c>
      <c r="N513" t="s">
        <v>1584</v>
      </c>
      <c r="O513" t="s">
        <v>1694</v>
      </c>
      <c r="P513" t="s">
        <v>1695</v>
      </c>
      <c r="Q513" t="s">
        <v>731</v>
      </c>
      <c r="R513" t="s">
        <v>37</v>
      </c>
      <c r="S513">
        <v>810</v>
      </c>
      <c r="T513" s="1">
        <v>889433000</v>
      </c>
      <c r="W513" t="s">
        <v>38</v>
      </c>
      <c r="X513">
        <v>2</v>
      </c>
      <c r="Y513">
        <v>1</v>
      </c>
      <c r="Z513">
        <v>1</v>
      </c>
      <c r="AA513" s="2">
        <v>44708.662557870368</v>
      </c>
    </row>
    <row r="514" spans="1:27" x14ac:dyDescent="0.25">
      <c r="A514">
        <v>508</v>
      </c>
      <c r="B514">
        <v>1351496</v>
      </c>
      <c r="C514" t="s">
        <v>696</v>
      </c>
      <c r="D514" t="s">
        <v>697</v>
      </c>
      <c r="E514" t="s">
        <v>29</v>
      </c>
      <c r="G514" t="s">
        <v>951</v>
      </c>
      <c r="H514" t="s">
        <v>951</v>
      </c>
      <c r="I514" t="s">
        <v>126</v>
      </c>
      <c r="J514" t="s">
        <v>93</v>
      </c>
      <c r="K514" t="s">
        <v>1038</v>
      </c>
      <c r="L514">
        <v>139190159</v>
      </c>
      <c r="M514" t="s">
        <v>33</v>
      </c>
      <c r="N514" t="s">
        <v>1038</v>
      </c>
      <c r="O514" t="s">
        <v>1696</v>
      </c>
      <c r="P514" t="s">
        <v>1697</v>
      </c>
      <c r="Q514" t="s">
        <v>814</v>
      </c>
      <c r="R514" t="s">
        <v>37</v>
      </c>
      <c r="S514">
        <v>810</v>
      </c>
      <c r="T514" s="1">
        <v>889460500</v>
      </c>
      <c r="W514" t="s">
        <v>38</v>
      </c>
      <c r="X514">
        <v>3</v>
      </c>
      <c r="Y514">
        <v>1</v>
      </c>
      <c r="Z514">
        <v>2</v>
      </c>
      <c r="AA514" s="2">
        <v>44708.662557870368</v>
      </c>
    </row>
    <row r="515" spans="1:27" x14ac:dyDescent="0.25">
      <c r="A515">
        <v>509</v>
      </c>
      <c r="B515">
        <v>1351497</v>
      </c>
      <c r="C515" t="s">
        <v>696</v>
      </c>
      <c r="D515" t="s">
        <v>697</v>
      </c>
      <c r="E515" t="s">
        <v>46</v>
      </c>
      <c r="G515" t="s">
        <v>92</v>
      </c>
      <c r="H515" t="s">
        <v>92</v>
      </c>
      <c r="J515" t="s">
        <v>93</v>
      </c>
      <c r="K515" t="s">
        <v>119</v>
      </c>
      <c r="L515">
        <v>139189227</v>
      </c>
      <c r="M515" t="s">
        <v>33</v>
      </c>
      <c r="N515" t="s">
        <v>119</v>
      </c>
      <c r="O515" t="s">
        <v>1698</v>
      </c>
      <c r="P515" t="s">
        <v>1699</v>
      </c>
      <c r="Q515" t="s">
        <v>707</v>
      </c>
      <c r="R515" t="s">
        <v>37</v>
      </c>
      <c r="S515">
        <v>820</v>
      </c>
      <c r="T515" s="1">
        <v>889460500</v>
      </c>
      <c r="W515" t="s">
        <v>38</v>
      </c>
      <c r="X515">
        <v>2</v>
      </c>
      <c r="Y515">
        <v>2</v>
      </c>
      <c r="Z515">
        <v>2</v>
      </c>
      <c r="AA515" s="2">
        <v>44708.662557870368</v>
      </c>
    </row>
    <row r="516" spans="1:27" x14ac:dyDescent="0.25">
      <c r="A516">
        <v>510</v>
      </c>
      <c r="B516">
        <v>1351498</v>
      </c>
      <c r="C516" t="s">
        <v>696</v>
      </c>
      <c r="D516" t="s">
        <v>697</v>
      </c>
      <c r="E516" t="s">
        <v>46</v>
      </c>
      <c r="G516" t="s">
        <v>224</v>
      </c>
      <c r="H516" t="s">
        <v>224</v>
      </c>
      <c r="J516" t="s">
        <v>93</v>
      </c>
      <c r="K516" t="s">
        <v>119</v>
      </c>
      <c r="L516">
        <v>139189103</v>
      </c>
      <c r="M516" t="s">
        <v>33</v>
      </c>
      <c r="N516" t="s">
        <v>119</v>
      </c>
      <c r="O516" t="s">
        <v>1700</v>
      </c>
      <c r="P516" t="s">
        <v>1701</v>
      </c>
      <c r="Q516" t="s">
        <v>707</v>
      </c>
      <c r="R516" t="s">
        <v>37</v>
      </c>
      <c r="S516">
        <v>820</v>
      </c>
      <c r="T516" s="1">
        <v>889460500</v>
      </c>
      <c r="W516" t="s">
        <v>38</v>
      </c>
      <c r="X516">
        <v>2</v>
      </c>
      <c r="Y516">
        <v>2</v>
      </c>
      <c r="Z516">
        <v>2</v>
      </c>
      <c r="AA516" s="2">
        <v>44708.662557870368</v>
      </c>
    </row>
    <row r="517" spans="1:27" x14ac:dyDescent="0.25">
      <c r="A517">
        <v>511</v>
      </c>
      <c r="B517">
        <v>1351499</v>
      </c>
      <c r="C517" t="s">
        <v>696</v>
      </c>
      <c r="D517" t="s">
        <v>697</v>
      </c>
      <c r="E517" t="s">
        <v>748</v>
      </c>
      <c r="I517" t="s">
        <v>126</v>
      </c>
      <c r="J517" t="s">
        <v>82</v>
      </c>
      <c r="K517" t="s">
        <v>127</v>
      </c>
      <c r="L517">
        <v>139187619</v>
      </c>
      <c r="M517" t="s">
        <v>33</v>
      </c>
      <c r="N517" t="s">
        <v>127</v>
      </c>
      <c r="O517" t="s">
        <v>1702</v>
      </c>
      <c r="P517" t="s">
        <v>1703</v>
      </c>
      <c r="Q517" t="s">
        <v>809</v>
      </c>
      <c r="R517" t="s">
        <v>37</v>
      </c>
      <c r="S517">
        <v>810</v>
      </c>
      <c r="T517" s="1">
        <v>889433000</v>
      </c>
      <c r="W517" t="s">
        <v>38</v>
      </c>
      <c r="X517">
        <v>2</v>
      </c>
      <c r="Y517">
        <v>1</v>
      </c>
      <c r="Z517">
        <v>2</v>
      </c>
      <c r="AA517" s="2">
        <v>44708.662557870368</v>
      </c>
    </row>
    <row r="518" spans="1:27" x14ac:dyDescent="0.25">
      <c r="A518">
        <v>512</v>
      </c>
      <c r="B518">
        <v>1351500</v>
      </c>
      <c r="C518" t="s">
        <v>696</v>
      </c>
      <c r="D518" t="s">
        <v>697</v>
      </c>
      <c r="E518" t="s">
        <v>29</v>
      </c>
      <c r="F518" t="s">
        <v>1704</v>
      </c>
      <c r="G518" t="s">
        <v>1705</v>
      </c>
      <c r="H518" t="s">
        <v>1705</v>
      </c>
      <c r="J518" t="s">
        <v>712</v>
      </c>
      <c r="K518" t="s">
        <v>1706</v>
      </c>
      <c r="L518">
        <v>139186383</v>
      </c>
      <c r="M518" t="s">
        <v>33</v>
      </c>
      <c r="N518" t="s">
        <v>1706</v>
      </c>
      <c r="O518" t="s">
        <v>1707</v>
      </c>
      <c r="P518" t="s">
        <v>1708</v>
      </c>
      <c r="Q518" t="s">
        <v>820</v>
      </c>
      <c r="R518" t="s">
        <v>37</v>
      </c>
      <c r="S518">
        <v>832</v>
      </c>
      <c r="T518" s="1">
        <v>889315000</v>
      </c>
      <c r="W518" t="s">
        <v>38</v>
      </c>
      <c r="X518">
        <v>4</v>
      </c>
      <c r="Y518">
        <v>2</v>
      </c>
      <c r="Z518">
        <v>2</v>
      </c>
      <c r="AA518" s="2">
        <v>44708.662557870368</v>
      </c>
    </row>
    <row r="519" spans="1:27" x14ac:dyDescent="0.25">
      <c r="A519">
        <v>513</v>
      </c>
      <c r="B519">
        <v>1351501</v>
      </c>
      <c r="C519" t="s">
        <v>696</v>
      </c>
      <c r="D519" t="s">
        <v>697</v>
      </c>
      <c r="E519" t="s">
        <v>46</v>
      </c>
      <c r="F519" t="s">
        <v>1066</v>
      </c>
      <c r="G519" t="s">
        <v>1066</v>
      </c>
      <c r="H519" t="s">
        <v>1066</v>
      </c>
      <c r="J519" t="s">
        <v>408</v>
      </c>
      <c r="K519" t="s">
        <v>1485</v>
      </c>
      <c r="L519">
        <v>139186215</v>
      </c>
      <c r="M519" t="s">
        <v>33</v>
      </c>
      <c r="N519" t="s">
        <v>1485</v>
      </c>
      <c r="O519" t="s">
        <v>1709</v>
      </c>
      <c r="P519" t="s">
        <v>1710</v>
      </c>
      <c r="Q519" t="s">
        <v>776</v>
      </c>
      <c r="R519" t="s">
        <v>37</v>
      </c>
      <c r="S519">
        <v>810</v>
      </c>
      <c r="T519" s="1">
        <v>1300114970</v>
      </c>
      <c r="W519" t="s">
        <v>274</v>
      </c>
      <c r="X519">
        <v>4</v>
      </c>
      <c r="Y519">
        <v>2</v>
      </c>
      <c r="Z519">
        <v>1</v>
      </c>
      <c r="AA519" s="2">
        <v>44708.662557870368</v>
      </c>
    </row>
    <row r="520" spans="1:27" x14ac:dyDescent="0.25">
      <c r="A520">
        <v>514</v>
      </c>
      <c r="B520">
        <v>1351502</v>
      </c>
      <c r="C520" t="s">
        <v>696</v>
      </c>
      <c r="D520" t="s">
        <v>697</v>
      </c>
      <c r="E520" t="s">
        <v>704</v>
      </c>
      <c r="G520" t="s">
        <v>1711</v>
      </c>
      <c r="H520" t="s">
        <v>1711</v>
      </c>
      <c r="J520" t="s">
        <v>1712</v>
      </c>
      <c r="K520" t="s">
        <v>104</v>
      </c>
      <c r="L520">
        <v>600031494</v>
      </c>
      <c r="M520" t="s">
        <v>33</v>
      </c>
      <c r="N520" t="s">
        <v>104</v>
      </c>
      <c r="O520" t="s">
        <v>1713</v>
      </c>
      <c r="P520" t="s">
        <v>1714</v>
      </c>
      <c r="Q520" t="s">
        <v>1664</v>
      </c>
      <c r="R520" t="s">
        <v>37</v>
      </c>
      <c r="S520">
        <v>828</v>
      </c>
      <c r="T520" s="1">
        <v>392078000</v>
      </c>
      <c r="W520" t="s">
        <v>38</v>
      </c>
      <c r="AA520" s="2">
        <v>44708.662557870368</v>
      </c>
    </row>
    <row r="521" spans="1:27" x14ac:dyDescent="0.25">
      <c r="A521">
        <v>515</v>
      </c>
      <c r="B521">
        <v>1351503</v>
      </c>
      <c r="C521" t="s">
        <v>696</v>
      </c>
      <c r="D521" t="s">
        <v>697</v>
      </c>
      <c r="E521" t="s">
        <v>704</v>
      </c>
      <c r="G521" t="s">
        <v>1715</v>
      </c>
      <c r="H521" t="s">
        <v>1715</v>
      </c>
      <c r="J521" t="s">
        <v>1712</v>
      </c>
      <c r="K521" t="s">
        <v>1716</v>
      </c>
      <c r="L521">
        <v>600031494</v>
      </c>
      <c r="M521" t="s">
        <v>33</v>
      </c>
      <c r="N521" t="s">
        <v>1716</v>
      </c>
      <c r="O521" t="s">
        <v>1717</v>
      </c>
      <c r="P521" t="s">
        <v>1718</v>
      </c>
      <c r="Q521" t="s">
        <v>1664</v>
      </c>
      <c r="R521" t="s">
        <v>37</v>
      </c>
      <c r="S521">
        <v>828</v>
      </c>
      <c r="T521" s="1">
        <v>392078000</v>
      </c>
      <c r="W521" t="s">
        <v>38</v>
      </c>
      <c r="AA521" s="2">
        <v>44708.662557870368</v>
      </c>
    </row>
    <row r="522" spans="1:27" x14ac:dyDescent="0.25">
      <c r="A522">
        <v>516</v>
      </c>
      <c r="B522">
        <v>1351504</v>
      </c>
      <c r="C522" t="s">
        <v>696</v>
      </c>
      <c r="D522" t="s">
        <v>697</v>
      </c>
      <c r="E522" t="s">
        <v>704</v>
      </c>
      <c r="G522" t="s">
        <v>1715</v>
      </c>
      <c r="H522" t="s">
        <v>1715</v>
      </c>
      <c r="J522" t="s">
        <v>1712</v>
      </c>
      <c r="K522" t="s">
        <v>1716</v>
      </c>
      <c r="L522">
        <v>600031494</v>
      </c>
      <c r="M522" t="s">
        <v>33</v>
      </c>
      <c r="N522" t="s">
        <v>1716</v>
      </c>
      <c r="O522" t="s">
        <v>1719</v>
      </c>
      <c r="P522" t="s">
        <v>1720</v>
      </c>
      <c r="Q522" t="s">
        <v>1664</v>
      </c>
      <c r="R522" t="s">
        <v>37</v>
      </c>
      <c r="S522">
        <v>828</v>
      </c>
      <c r="T522" s="1">
        <v>392078000</v>
      </c>
      <c r="W522" t="s">
        <v>38</v>
      </c>
      <c r="AA522" s="2">
        <v>44708.662557870368</v>
      </c>
    </row>
    <row r="523" spans="1:27" x14ac:dyDescent="0.25">
      <c r="A523">
        <v>517</v>
      </c>
      <c r="B523">
        <v>1351505</v>
      </c>
      <c r="C523" t="s">
        <v>696</v>
      </c>
      <c r="D523" t="s">
        <v>697</v>
      </c>
      <c r="E523" t="s">
        <v>704</v>
      </c>
      <c r="G523" t="s">
        <v>1136</v>
      </c>
      <c r="H523" t="s">
        <v>1136</v>
      </c>
      <c r="J523" t="s">
        <v>1712</v>
      </c>
      <c r="K523" t="s">
        <v>1721</v>
      </c>
      <c r="L523">
        <v>600031494</v>
      </c>
      <c r="M523" t="s">
        <v>33</v>
      </c>
      <c r="N523" t="s">
        <v>1721</v>
      </c>
      <c r="O523" t="s">
        <v>1722</v>
      </c>
      <c r="P523" t="s">
        <v>1723</v>
      </c>
      <c r="Q523" t="s">
        <v>1664</v>
      </c>
      <c r="R523" t="s">
        <v>37</v>
      </c>
      <c r="S523">
        <v>828</v>
      </c>
      <c r="T523" s="1">
        <v>392078000</v>
      </c>
      <c r="W523" t="s">
        <v>38</v>
      </c>
      <c r="AA523" s="2">
        <v>44708.662557870368</v>
      </c>
    </row>
    <row r="524" spans="1:27" x14ac:dyDescent="0.25">
      <c r="A524">
        <v>518</v>
      </c>
      <c r="B524">
        <v>1351506</v>
      </c>
      <c r="C524" t="s">
        <v>696</v>
      </c>
      <c r="D524" t="s">
        <v>697</v>
      </c>
      <c r="E524" t="s">
        <v>704</v>
      </c>
      <c r="G524" t="s">
        <v>1724</v>
      </c>
      <c r="H524" t="s">
        <v>1724</v>
      </c>
      <c r="J524" t="s">
        <v>1712</v>
      </c>
      <c r="K524" t="s">
        <v>1725</v>
      </c>
      <c r="L524">
        <v>600031494</v>
      </c>
      <c r="M524" t="s">
        <v>33</v>
      </c>
      <c r="N524" t="s">
        <v>1725</v>
      </c>
      <c r="O524" t="s">
        <v>1726</v>
      </c>
      <c r="P524" t="s">
        <v>1727</v>
      </c>
      <c r="Q524" t="s">
        <v>1664</v>
      </c>
      <c r="R524" t="s">
        <v>37</v>
      </c>
      <c r="S524">
        <v>828</v>
      </c>
      <c r="T524" s="1">
        <v>392078000</v>
      </c>
      <c r="W524" t="s">
        <v>38</v>
      </c>
      <c r="AA524" s="2">
        <v>44708.662557870368</v>
      </c>
    </row>
    <row r="525" spans="1:27" x14ac:dyDescent="0.25">
      <c r="A525">
        <v>519</v>
      </c>
      <c r="B525">
        <v>1351507</v>
      </c>
      <c r="C525" t="s">
        <v>696</v>
      </c>
      <c r="D525" t="s">
        <v>697</v>
      </c>
      <c r="E525" t="s">
        <v>39</v>
      </c>
      <c r="G525" t="s">
        <v>102</v>
      </c>
      <c r="J525" t="s">
        <v>346</v>
      </c>
      <c r="K525" t="s">
        <v>198</v>
      </c>
      <c r="L525">
        <v>139181071</v>
      </c>
      <c r="M525" t="s">
        <v>33</v>
      </c>
      <c r="N525" t="s">
        <v>198</v>
      </c>
      <c r="O525" t="s">
        <v>1728</v>
      </c>
      <c r="P525" t="s">
        <v>1729</v>
      </c>
      <c r="Q525" t="s">
        <v>809</v>
      </c>
      <c r="R525" t="s">
        <v>37</v>
      </c>
      <c r="S525">
        <v>810</v>
      </c>
      <c r="T525" s="1">
        <v>889867131</v>
      </c>
      <c r="W525" t="s">
        <v>38</v>
      </c>
      <c r="X525">
        <v>3</v>
      </c>
      <c r="Y525">
        <v>2</v>
      </c>
      <c r="Z525">
        <v>2</v>
      </c>
      <c r="AA525" s="2">
        <v>44708.662557870368</v>
      </c>
    </row>
    <row r="526" spans="1:27" x14ac:dyDescent="0.25">
      <c r="A526">
        <v>520</v>
      </c>
      <c r="B526">
        <v>1351508</v>
      </c>
      <c r="C526" t="s">
        <v>696</v>
      </c>
      <c r="D526" t="s">
        <v>697</v>
      </c>
      <c r="E526" t="s">
        <v>704</v>
      </c>
      <c r="G526" t="s">
        <v>1730</v>
      </c>
      <c r="H526" t="s">
        <v>1730</v>
      </c>
      <c r="J526" t="s">
        <v>123</v>
      </c>
      <c r="K526" t="s">
        <v>290</v>
      </c>
      <c r="L526">
        <v>203304363</v>
      </c>
      <c r="M526" t="s">
        <v>33</v>
      </c>
      <c r="N526" t="s">
        <v>290</v>
      </c>
      <c r="O526" t="s">
        <v>1731</v>
      </c>
      <c r="P526" t="s">
        <v>1732</v>
      </c>
      <c r="Q526" t="s">
        <v>917</v>
      </c>
      <c r="R526" t="s">
        <v>37</v>
      </c>
      <c r="S526">
        <v>832</v>
      </c>
      <c r="T526" s="1">
        <v>889328858</v>
      </c>
      <c r="W526" t="s">
        <v>38</v>
      </c>
      <c r="AA526" s="2">
        <v>44708.662557870368</v>
      </c>
    </row>
    <row r="527" spans="1:27" x14ac:dyDescent="0.25">
      <c r="A527">
        <v>521</v>
      </c>
      <c r="B527">
        <v>1351509</v>
      </c>
      <c r="C527" t="s">
        <v>696</v>
      </c>
      <c r="D527" t="s">
        <v>697</v>
      </c>
      <c r="E527" t="s">
        <v>748</v>
      </c>
      <c r="J527" t="s">
        <v>79</v>
      </c>
      <c r="K527" t="s">
        <v>1733</v>
      </c>
      <c r="L527">
        <v>139180051</v>
      </c>
      <c r="M527" t="s">
        <v>33</v>
      </c>
      <c r="N527" t="s">
        <v>1733</v>
      </c>
      <c r="O527" t="s">
        <v>1734</v>
      </c>
      <c r="P527" t="s">
        <v>1735</v>
      </c>
      <c r="Q527" t="s">
        <v>1321</v>
      </c>
      <c r="R527" t="s">
        <v>37</v>
      </c>
      <c r="S527">
        <v>820</v>
      </c>
      <c r="T527" s="1">
        <v>889433000</v>
      </c>
      <c r="W527" t="s">
        <v>38</v>
      </c>
      <c r="X527">
        <v>3</v>
      </c>
      <c r="Y527">
        <v>2</v>
      </c>
      <c r="Z527">
        <v>2</v>
      </c>
      <c r="AA527" s="2">
        <v>44708.662557870368</v>
      </c>
    </row>
    <row r="528" spans="1:27" x14ac:dyDescent="0.25">
      <c r="A528">
        <v>522</v>
      </c>
      <c r="B528">
        <v>1351510</v>
      </c>
      <c r="C528" t="s">
        <v>696</v>
      </c>
      <c r="D528" t="s">
        <v>697</v>
      </c>
      <c r="E528" t="s">
        <v>29</v>
      </c>
      <c r="J528" t="s">
        <v>31</v>
      </c>
      <c r="K528" t="s">
        <v>194</v>
      </c>
      <c r="L528">
        <v>139179851</v>
      </c>
      <c r="M528" t="s">
        <v>33</v>
      </c>
      <c r="N528" t="s">
        <v>194</v>
      </c>
      <c r="O528" t="s">
        <v>195</v>
      </c>
      <c r="P528" t="s">
        <v>196</v>
      </c>
      <c r="Q528" t="s">
        <v>36</v>
      </c>
      <c r="R528" t="s">
        <v>37</v>
      </c>
      <c r="S528">
        <v>800</v>
      </c>
      <c r="T528" s="1">
        <v>889418289</v>
      </c>
      <c r="W528" t="s">
        <v>38</v>
      </c>
      <c r="X528">
        <v>2</v>
      </c>
      <c r="Y528">
        <v>2</v>
      </c>
      <c r="Z528">
        <v>2</v>
      </c>
      <c r="AA528" s="2">
        <v>44708.662557870368</v>
      </c>
    </row>
    <row r="529" spans="1:27" x14ac:dyDescent="0.25">
      <c r="A529">
        <v>523</v>
      </c>
      <c r="B529">
        <v>1351511</v>
      </c>
      <c r="C529" t="s">
        <v>696</v>
      </c>
      <c r="D529" t="s">
        <v>697</v>
      </c>
      <c r="E529" t="s">
        <v>29</v>
      </c>
      <c r="J529" t="s">
        <v>1093</v>
      </c>
      <c r="K529" t="s">
        <v>1736</v>
      </c>
      <c r="L529">
        <v>139178339</v>
      </c>
      <c r="M529" t="s">
        <v>33</v>
      </c>
      <c r="N529" t="s">
        <v>1736</v>
      </c>
      <c r="Q529" t="s">
        <v>710</v>
      </c>
      <c r="R529" t="s">
        <v>37</v>
      </c>
      <c r="S529">
        <v>810</v>
      </c>
      <c r="T529" t="s">
        <v>1097</v>
      </c>
      <c r="W529" t="s">
        <v>38</v>
      </c>
      <c r="X529">
        <v>4</v>
      </c>
      <c r="Y529">
        <v>2</v>
      </c>
      <c r="Z529">
        <v>2</v>
      </c>
      <c r="AA529" s="2">
        <v>44708.662557870368</v>
      </c>
    </row>
    <row r="530" spans="1:27" x14ac:dyDescent="0.25">
      <c r="A530">
        <v>524</v>
      </c>
      <c r="B530">
        <v>1351512</v>
      </c>
      <c r="C530" t="s">
        <v>696</v>
      </c>
      <c r="D530" t="s">
        <v>697</v>
      </c>
      <c r="E530" t="s">
        <v>46</v>
      </c>
      <c r="I530" t="s">
        <v>126</v>
      </c>
      <c r="J530" t="s">
        <v>82</v>
      </c>
      <c r="K530" t="s">
        <v>127</v>
      </c>
      <c r="L530">
        <v>139177759</v>
      </c>
      <c r="M530" t="s">
        <v>33</v>
      </c>
      <c r="N530" t="s">
        <v>127</v>
      </c>
      <c r="O530" t="s">
        <v>1737</v>
      </c>
      <c r="P530" t="s">
        <v>1738</v>
      </c>
      <c r="Q530" t="s">
        <v>1101</v>
      </c>
      <c r="R530" t="s">
        <v>37</v>
      </c>
      <c r="S530">
        <v>820</v>
      </c>
      <c r="T530" s="1">
        <v>889433000</v>
      </c>
      <c r="W530" t="s">
        <v>38</v>
      </c>
      <c r="X530">
        <v>3</v>
      </c>
      <c r="Y530">
        <v>2</v>
      </c>
      <c r="Z530">
        <v>2</v>
      </c>
      <c r="AA530" s="2">
        <v>44708.662557870368</v>
      </c>
    </row>
    <row r="531" spans="1:27" x14ac:dyDescent="0.25">
      <c r="A531">
        <v>525</v>
      </c>
      <c r="B531">
        <v>1351513</v>
      </c>
      <c r="C531" t="s">
        <v>696</v>
      </c>
      <c r="D531" t="s">
        <v>697</v>
      </c>
      <c r="E531" t="s">
        <v>29</v>
      </c>
      <c r="F531" t="s">
        <v>1739</v>
      </c>
      <c r="G531" t="s">
        <v>1469</v>
      </c>
      <c r="H531" t="s">
        <v>1469</v>
      </c>
      <c r="J531" t="s">
        <v>782</v>
      </c>
      <c r="K531" t="s">
        <v>1740</v>
      </c>
      <c r="L531">
        <v>139175891</v>
      </c>
      <c r="M531" t="s">
        <v>33</v>
      </c>
      <c r="N531" t="s">
        <v>1740</v>
      </c>
      <c r="O531" t="s">
        <v>1741</v>
      </c>
      <c r="P531" t="s">
        <v>1742</v>
      </c>
      <c r="Q531" t="s">
        <v>1005</v>
      </c>
      <c r="R531" t="s">
        <v>37</v>
      </c>
      <c r="S531">
        <v>810</v>
      </c>
      <c r="T531" s="1">
        <v>387813888</v>
      </c>
      <c r="W531" t="s">
        <v>274</v>
      </c>
      <c r="X531">
        <v>5</v>
      </c>
      <c r="Y531">
        <v>3</v>
      </c>
      <c r="Z531">
        <v>2</v>
      </c>
      <c r="AA531" s="2">
        <v>44708.662557870368</v>
      </c>
    </row>
    <row r="532" spans="1:27" x14ac:dyDescent="0.25">
      <c r="A532">
        <v>526</v>
      </c>
      <c r="B532">
        <v>1351514</v>
      </c>
      <c r="C532" t="s">
        <v>696</v>
      </c>
      <c r="D532" t="s">
        <v>697</v>
      </c>
      <c r="E532" t="s">
        <v>29</v>
      </c>
      <c r="F532" t="s">
        <v>1743</v>
      </c>
      <c r="H532" t="s">
        <v>1743</v>
      </c>
      <c r="I532" t="s">
        <v>126</v>
      </c>
      <c r="J532" t="s">
        <v>93</v>
      </c>
      <c r="K532" t="s">
        <v>1744</v>
      </c>
      <c r="L532">
        <v>139174371</v>
      </c>
      <c r="M532" t="s">
        <v>33</v>
      </c>
      <c r="N532" t="s">
        <v>1744</v>
      </c>
      <c r="O532" t="s">
        <v>1745</v>
      </c>
      <c r="P532" t="s">
        <v>1746</v>
      </c>
      <c r="Q532" t="s">
        <v>703</v>
      </c>
      <c r="R532" t="s">
        <v>37</v>
      </c>
      <c r="S532">
        <v>812</v>
      </c>
      <c r="T532" s="1">
        <v>889460500</v>
      </c>
      <c r="W532" t="s">
        <v>38</v>
      </c>
      <c r="X532">
        <v>5</v>
      </c>
      <c r="Y532">
        <v>4</v>
      </c>
      <c r="Z532">
        <v>6</v>
      </c>
      <c r="AA532" s="2">
        <v>44708.662557870368</v>
      </c>
    </row>
    <row r="533" spans="1:27" x14ac:dyDescent="0.25">
      <c r="A533">
        <v>527</v>
      </c>
      <c r="B533">
        <v>1351515</v>
      </c>
      <c r="C533" t="s">
        <v>696</v>
      </c>
      <c r="D533" t="s">
        <v>697</v>
      </c>
      <c r="E533" t="s">
        <v>29</v>
      </c>
      <c r="I533" t="s">
        <v>126</v>
      </c>
      <c r="J533" t="s">
        <v>82</v>
      </c>
      <c r="K533" t="s">
        <v>127</v>
      </c>
      <c r="L533">
        <v>139172907</v>
      </c>
      <c r="M533" t="s">
        <v>33</v>
      </c>
      <c r="N533" t="s">
        <v>127</v>
      </c>
      <c r="O533" t="s">
        <v>1747</v>
      </c>
      <c r="P533" t="s">
        <v>1748</v>
      </c>
      <c r="Q533" t="s">
        <v>1223</v>
      </c>
      <c r="R533" t="s">
        <v>37</v>
      </c>
      <c r="S533">
        <v>832</v>
      </c>
      <c r="T533" s="1">
        <v>889433000</v>
      </c>
      <c r="W533" t="s">
        <v>38</v>
      </c>
      <c r="X533">
        <v>4</v>
      </c>
      <c r="Y533">
        <v>2</v>
      </c>
      <c r="Z533">
        <v>2</v>
      </c>
      <c r="AA533" s="2">
        <v>44708.662557870368</v>
      </c>
    </row>
    <row r="534" spans="1:27" x14ac:dyDescent="0.25">
      <c r="A534">
        <v>528</v>
      </c>
      <c r="B534">
        <v>1351516</v>
      </c>
      <c r="C534" t="s">
        <v>696</v>
      </c>
      <c r="D534" t="s">
        <v>697</v>
      </c>
      <c r="E534" t="s">
        <v>29</v>
      </c>
      <c r="J534" t="s">
        <v>412</v>
      </c>
      <c r="K534" t="s">
        <v>1749</v>
      </c>
      <c r="L534">
        <v>139170379</v>
      </c>
      <c r="M534" t="s">
        <v>33</v>
      </c>
      <c r="N534" t="s">
        <v>1749</v>
      </c>
      <c r="O534" t="s">
        <v>1750</v>
      </c>
      <c r="P534" t="s">
        <v>1751</v>
      </c>
      <c r="Q534" t="s">
        <v>954</v>
      </c>
      <c r="R534" t="s">
        <v>37</v>
      </c>
      <c r="S534">
        <v>812</v>
      </c>
      <c r="T534" s="1">
        <v>889422283</v>
      </c>
      <c r="W534" t="s">
        <v>274</v>
      </c>
      <c r="X534">
        <v>4</v>
      </c>
      <c r="Y534">
        <v>2</v>
      </c>
      <c r="Z534">
        <v>2</v>
      </c>
      <c r="AA534" s="2">
        <v>44708.662557870368</v>
      </c>
    </row>
    <row r="535" spans="1:27" x14ac:dyDescent="0.25">
      <c r="A535">
        <v>529</v>
      </c>
      <c r="B535">
        <v>1351517</v>
      </c>
      <c r="C535" t="s">
        <v>696</v>
      </c>
      <c r="D535" t="s">
        <v>697</v>
      </c>
      <c r="E535" t="s">
        <v>39</v>
      </c>
      <c r="J535" t="s">
        <v>82</v>
      </c>
      <c r="K535" t="s">
        <v>413</v>
      </c>
      <c r="L535">
        <v>139169195</v>
      </c>
      <c r="M535" t="s">
        <v>33</v>
      </c>
      <c r="N535" t="s">
        <v>413</v>
      </c>
      <c r="O535" t="s">
        <v>1752</v>
      </c>
      <c r="P535" t="s">
        <v>1753</v>
      </c>
      <c r="Q535" t="s">
        <v>747</v>
      </c>
      <c r="R535" t="s">
        <v>37</v>
      </c>
      <c r="S535">
        <v>830</v>
      </c>
      <c r="T535" s="1">
        <v>889433000</v>
      </c>
      <c r="W535" t="s">
        <v>38</v>
      </c>
      <c r="X535">
        <v>2</v>
      </c>
      <c r="Y535">
        <v>1</v>
      </c>
      <c r="Z535">
        <v>1</v>
      </c>
      <c r="AA535" s="2">
        <v>44708.662557870368</v>
      </c>
    </row>
    <row r="536" spans="1:27" x14ac:dyDescent="0.25">
      <c r="A536">
        <v>530</v>
      </c>
      <c r="B536">
        <v>1351518</v>
      </c>
      <c r="C536" t="s">
        <v>696</v>
      </c>
      <c r="D536" t="s">
        <v>697</v>
      </c>
      <c r="E536" t="s">
        <v>29</v>
      </c>
      <c r="G536" t="s">
        <v>862</v>
      </c>
      <c r="H536" t="s">
        <v>862</v>
      </c>
      <c r="J536" t="s">
        <v>739</v>
      </c>
      <c r="K536" t="s">
        <v>32</v>
      </c>
      <c r="L536">
        <v>139168031</v>
      </c>
      <c r="M536" t="s">
        <v>33</v>
      </c>
      <c r="N536" t="s">
        <v>32</v>
      </c>
      <c r="O536" t="s">
        <v>1754</v>
      </c>
      <c r="P536" t="s">
        <v>1755</v>
      </c>
      <c r="Q536" t="s">
        <v>798</v>
      </c>
      <c r="R536" t="s">
        <v>37</v>
      </c>
      <c r="S536">
        <v>812</v>
      </c>
      <c r="T536" s="1">
        <v>739998324</v>
      </c>
      <c r="W536" t="s">
        <v>38</v>
      </c>
      <c r="X536">
        <v>3</v>
      </c>
      <c r="Y536">
        <v>1</v>
      </c>
      <c r="Z536">
        <v>2</v>
      </c>
      <c r="AA536" s="2">
        <v>44708.662557870368</v>
      </c>
    </row>
    <row r="537" spans="1:27" x14ac:dyDescent="0.25">
      <c r="A537">
        <v>531</v>
      </c>
      <c r="B537">
        <v>1351519</v>
      </c>
      <c r="C537" t="s">
        <v>696</v>
      </c>
      <c r="D537" t="s">
        <v>697</v>
      </c>
      <c r="E537" t="s">
        <v>39</v>
      </c>
      <c r="F537" t="s">
        <v>197</v>
      </c>
      <c r="H537" t="s">
        <v>197</v>
      </c>
      <c r="J537" t="s">
        <v>98</v>
      </c>
      <c r="K537" t="s">
        <v>198</v>
      </c>
      <c r="L537">
        <v>139167095</v>
      </c>
      <c r="M537" t="s">
        <v>33</v>
      </c>
      <c r="N537" t="s">
        <v>198</v>
      </c>
      <c r="O537" t="s">
        <v>199</v>
      </c>
      <c r="P537" t="s">
        <v>200</v>
      </c>
      <c r="Q537" t="s">
        <v>36</v>
      </c>
      <c r="R537" t="s">
        <v>37</v>
      </c>
      <c r="S537">
        <v>800</v>
      </c>
      <c r="T537" s="1">
        <v>889822500</v>
      </c>
      <c r="W537" t="s">
        <v>38</v>
      </c>
      <c r="X537">
        <v>1</v>
      </c>
      <c r="Y537">
        <v>1</v>
      </c>
      <c r="Z537">
        <v>1</v>
      </c>
      <c r="AA537" s="2">
        <v>44708.662557870368</v>
      </c>
    </row>
    <row r="538" spans="1:27" x14ac:dyDescent="0.25">
      <c r="A538">
        <v>532</v>
      </c>
      <c r="B538">
        <v>1351520</v>
      </c>
      <c r="C538" t="s">
        <v>696</v>
      </c>
      <c r="D538" t="s">
        <v>697</v>
      </c>
      <c r="E538" t="s">
        <v>1168</v>
      </c>
      <c r="F538" t="s">
        <v>1756</v>
      </c>
      <c r="H538" t="s">
        <v>1756</v>
      </c>
      <c r="J538" t="s">
        <v>225</v>
      </c>
      <c r="K538" t="s">
        <v>1038</v>
      </c>
      <c r="L538">
        <v>139162435</v>
      </c>
      <c r="M538" t="s">
        <v>33</v>
      </c>
      <c r="N538" t="s">
        <v>1038</v>
      </c>
      <c r="O538" t="s">
        <v>1757</v>
      </c>
      <c r="P538" t="s">
        <v>1758</v>
      </c>
      <c r="Q538" t="s">
        <v>703</v>
      </c>
      <c r="R538" t="s">
        <v>37</v>
      </c>
      <c r="S538">
        <v>812</v>
      </c>
      <c r="T538" s="1">
        <v>438404848</v>
      </c>
      <c r="W538" t="s">
        <v>38</v>
      </c>
      <c r="X538">
        <v>4</v>
      </c>
      <c r="Y538">
        <v>2</v>
      </c>
      <c r="Z538">
        <v>2</v>
      </c>
      <c r="AA538" s="2">
        <v>44708.662557870368</v>
      </c>
    </row>
    <row r="539" spans="1:27" x14ac:dyDescent="0.25">
      <c r="A539">
        <v>533</v>
      </c>
      <c r="B539">
        <v>1351521</v>
      </c>
      <c r="C539" t="s">
        <v>696</v>
      </c>
      <c r="D539" t="s">
        <v>697</v>
      </c>
      <c r="E539" t="s">
        <v>29</v>
      </c>
      <c r="G539" t="s">
        <v>1759</v>
      </c>
      <c r="H539" t="s">
        <v>1759</v>
      </c>
      <c r="J539" t="s">
        <v>209</v>
      </c>
      <c r="K539" t="s">
        <v>1760</v>
      </c>
      <c r="L539">
        <v>139162227</v>
      </c>
      <c r="M539" t="s">
        <v>33</v>
      </c>
      <c r="N539" t="s">
        <v>1760</v>
      </c>
      <c r="O539" t="s">
        <v>1761</v>
      </c>
      <c r="P539" t="s">
        <v>1762</v>
      </c>
      <c r="Q539" t="s">
        <v>909</v>
      </c>
      <c r="R539" t="s">
        <v>37</v>
      </c>
      <c r="S539">
        <v>820</v>
      </c>
      <c r="T539" s="1">
        <v>889428942</v>
      </c>
      <c r="W539" t="s">
        <v>38</v>
      </c>
      <c r="X539">
        <v>4</v>
      </c>
      <c r="Y539">
        <v>2</v>
      </c>
      <c r="Z539">
        <v>4</v>
      </c>
      <c r="AA539" s="2">
        <v>44708.662557870368</v>
      </c>
    </row>
    <row r="540" spans="1:27" x14ac:dyDescent="0.25">
      <c r="A540">
        <v>534</v>
      </c>
      <c r="B540">
        <v>1351522</v>
      </c>
      <c r="C540" t="s">
        <v>696</v>
      </c>
      <c r="D540" t="s">
        <v>697</v>
      </c>
      <c r="E540" t="s">
        <v>29</v>
      </c>
      <c r="J540" t="s">
        <v>79</v>
      </c>
      <c r="K540" t="s">
        <v>1110</v>
      </c>
      <c r="L540">
        <v>139160859</v>
      </c>
      <c r="M540" t="s">
        <v>33</v>
      </c>
      <c r="N540" t="s">
        <v>1110</v>
      </c>
      <c r="O540" t="s">
        <v>1763</v>
      </c>
      <c r="P540" t="s">
        <v>1764</v>
      </c>
      <c r="Q540" t="s">
        <v>759</v>
      </c>
      <c r="R540" t="s">
        <v>37</v>
      </c>
      <c r="S540">
        <v>836</v>
      </c>
      <c r="T540" s="1">
        <v>889433000</v>
      </c>
      <c r="W540" t="s">
        <v>38</v>
      </c>
      <c r="X540">
        <v>6</v>
      </c>
      <c r="Y540">
        <v>2</v>
      </c>
      <c r="Z540">
        <v>6</v>
      </c>
      <c r="AA540" s="2">
        <v>44708.662557870368</v>
      </c>
    </row>
    <row r="541" spans="1:27" x14ac:dyDescent="0.25">
      <c r="A541">
        <v>535</v>
      </c>
      <c r="B541">
        <v>1351523</v>
      </c>
      <c r="C541" t="s">
        <v>696</v>
      </c>
      <c r="D541" t="s">
        <v>697</v>
      </c>
      <c r="E541" t="s">
        <v>29</v>
      </c>
      <c r="F541" t="s">
        <v>754</v>
      </c>
      <c r="G541" t="s">
        <v>1765</v>
      </c>
      <c r="H541" t="s">
        <v>1765</v>
      </c>
      <c r="J541" t="s">
        <v>671</v>
      </c>
      <c r="K541" t="s">
        <v>1766</v>
      </c>
      <c r="L541">
        <v>139159575</v>
      </c>
      <c r="M541" t="s">
        <v>33</v>
      </c>
      <c r="N541" t="s">
        <v>1766</v>
      </c>
      <c r="O541" t="s">
        <v>1767</v>
      </c>
      <c r="P541" t="s">
        <v>1768</v>
      </c>
      <c r="Q541" t="s">
        <v>781</v>
      </c>
      <c r="R541" t="s">
        <v>37</v>
      </c>
      <c r="S541">
        <v>832</v>
      </c>
      <c r="T541" s="1">
        <v>889831888</v>
      </c>
      <c r="W541" t="s">
        <v>38</v>
      </c>
      <c r="X541">
        <v>5</v>
      </c>
      <c r="Y541">
        <v>2</v>
      </c>
      <c r="Z541">
        <v>5</v>
      </c>
      <c r="AA541" s="2">
        <v>44708.662557870368</v>
      </c>
    </row>
    <row r="542" spans="1:27" x14ac:dyDescent="0.25">
      <c r="A542">
        <v>536</v>
      </c>
      <c r="B542">
        <v>1351524</v>
      </c>
      <c r="C542" t="s">
        <v>696</v>
      </c>
      <c r="D542" t="s">
        <v>697</v>
      </c>
      <c r="E542" t="s">
        <v>46</v>
      </c>
      <c r="J542" t="s">
        <v>181</v>
      </c>
      <c r="K542" t="s">
        <v>127</v>
      </c>
      <c r="L542">
        <v>139159411</v>
      </c>
      <c r="M542" t="s">
        <v>33</v>
      </c>
      <c r="N542" t="s">
        <v>127</v>
      </c>
      <c r="O542" t="s">
        <v>1769</v>
      </c>
      <c r="P542" t="s">
        <v>1770</v>
      </c>
      <c r="Q542" t="s">
        <v>1484</v>
      </c>
      <c r="R542" t="s">
        <v>37</v>
      </c>
      <c r="S542">
        <v>810</v>
      </c>
      <c r="T542" s="1">
        <v>889418941</v>
      </c>
      <c r="W542" t="s">
        <v>38</v>
      </c>
      <c r="X542">
        <v>2</v>
      </c>
      <c r="Y542">
        <v>1</v>
      </c>
      <c r="Z542">
        <v>1</v>
      </c>
      <c r="AA542" s="2">
        <v>44708.662557870368</v>
      </c>
    </row>
    <row r="543" spans="1:27" x14ac:dyDescent="0.25">
      <c r="A543">
        <v>537</v>
      </c>
      <c r="B543">
        <v>1351525</v>
      </c>
      <c r="C543" t="s">
        <v>696</v>
      </c>
      <c r="D543" t="s">
        <v>697</v>
      </c>
      <c r="E543" t="s">
        <v>29</v>
      </c>
      <c r="G543" t="s">
        <v>1623</v>
      </c>
      <c r="H543" t="s">
        <v>1623</v>
      </c>
      <c r="J543" t="s">
        <v>181</v>
      </c>
      <c r="K543" t="s">
        <v>1771</v>
      </c>
      <c r="L543">
        <v>139156871</v>
      </c>
      <c r="M543" t="s">
        <v>33</v>
      </c>
      <c r="N543" t="s">
        <v>1771</v>
      </c>
      <c r="O543" t="s">
        <v>1772</v>
      </c>
      <c r="P543" t="s">
        <v>1773</v>
      </c>
      <c r="Q543" t="s">
        <v>1109</v>
      </c>
      <c r="R543" t="s">
        <v>37</v>
      </c>
      <c r="S543">
        <v>812</v>
      </c>
      <c r="T543" s="1">
        <v>889418941</v>
      </c>
      <c r="W543" t="s">
        <v>38</v>
      </c>
      <c r="X543">
        <v>3</v>
      </c>
      <c r="Y543">
        <v>1</v>
      </c>
      <c r="Z543">
        <v>2</v>
      </c>
      <c r="AA543" s="2">
        <v>44708.662557870368</v>
      </c>
    </row>
    <row r="544" spans="1:27" x14ac:dyDescent="0.25">
      <c r="A544">
        <v>538</v>
      </c>
      <c r="B544">
        <v>1351526</v>
      </c>
      <c r="C544" t="s">
        <v>696</v>
      </c>
      <c r="D544" t="s">
        <v>697</v>
      </c>
      <c r="E544" t="s">
        <v>29</v>
      </c>
      <c r="J544" t="s">
        <v>79</v>
      </c>
      <c r="K544" t="s">
        <v>1774</v>
      </c>
      <c r="L544">
        <v>139155547</v>
      </c>
      <c r="M544" t="s">
        <v>33</v>
      </c>
      <c r="N544" t="s">
        <v>1774</v>
      </c>
      <c r="O544" t="s">
        <v>1775</v>
      </c>
      <c r="P544" t="s">
        <v>1776</v>
      </c>
      <c r="Q544" t="s">
        <v>737</v>
      </c>
      <c r="R544" t="s">
        <v>37</v>
      </c>
      <c r="S544">
        <v>810</v>
      </c>
      <c r="T544" s="1">
        <v>889433000</v>
      </c>
      <c r="W544" t="s">
        <v>38</v>
      </c>
      <c r="X544">
        <v>4</v>
      </c>
      <c r="Y544">
        <v>1</v>
      </c>
      <c r="Z544">
        <v>2</v>
      </c>
      <c r="AA544" s="2">
        <v>44708.662557870368</v>
      </c>
    </row>
    <row r="545" spans="1:27" x14ac:dyDescent="0.25">
      <c r="A545">
        <v>539</v>
      </c>
      <c r="B545">
        <v>1351527</v>
      </c>
      <c r="C545" t="s">
        <v>696</v>
      </c>
      <c r="D545" t="s">
        <v>697</v>
      </c>
      <c r="E545" t="s">
        <v>29</v>
      </c>
      <c r="G545" t="s">
        <v>1062</v>
      </c>
      <c r="H545" t="s">
        <v>1062</v>
      </c>
      <c r="J545" t="s">
        <v>265</v>
      </c>
      <c r="K545" t="s">
        <v>1777</v>
      </c>
      <c r="L545">
        <v>139155451</v>
      </c>
      <c r="M545" t="s">
        <v>33</v>
      </c>
      <c r="N545" t="s">
        <v>1777</v>
      </c>
      <c r="O545" t="s">
        <v>1778</v>
      </c>
      <c r="P545" t="s">
        <v>1779</v>
      </c>
      <c r="Q545" t="s">
        <v>725</v>
      </c>
      <c r="R545" t="s">
        <v>37</v>
      </c>
      <c r="S545">
        <v>836</v>
      </c>
      <c r="T545" s="1">
        <v>417718149</v>
      </c>
      <c r="W545" t="s">
        <v>38</v>
      </c>
      <c r="X545">
        <v>2</v>
      </c>
      <c r="Y545">
        <v>1</v>
      </c>
      <c r="Z545">
        <v>0</v>
      </c>
      <c r="AA545" s="2">
        <v>44708.662557870368</v>
      </c>
    </row>
    <row r="546" spans="1:27" x14ac:dyDescent="0.25">
      <c r="A546">
        <v>540</v>
      </c>
      <c r="B546">
        <v>1351528</v>
      </c>
      <c r="C546" t="s">
        <v>696</v>
      </c>
      <c r="D546" t="s">
        <v>697</v>
      </c>
      <c r="E546" t="s">
        <v>29</v>
      </c>
      <c r="G546" t="s">
        <v>1780</v>
      </c>
      <c r="H546" t="s">
        <v>1780</v>
      </c>
      <c r="J546" t="s">
        <v>181</v>
      </c>
      <c r="K546" t="s">
        <v>1781</v>
      </c>
      <c r="L546">
        <v>139155235</v>
      </c>
      <c r="M546" t="s">
        <v>33</v>
      </c>
      <c r="N546" t="s">
        <v>1781</v>
      </c>
      <c r="O546" t="s">
        <v>1782</v>
      </c>
      <c r="P546" t="s">
        <v>1783</v>
      </c>
      <c r="Q546" t="s">
        <v>809</v>
      </c>
      <c r="R546" t="s">
        <v>37</v>
      </c>
      <c r="S546">
        <v>810</v>
      </c>
      <c r="T546" s="1">
        <v>889418941</v>
      </c>
      <c r="W546" t="s">
        <v>38</v>
      </c>
      <c r="X546">
        <v>3</v>
      </c>
      <c r="Y546">
        <v>2</v>
      </c>
      <c r="Z546">
        <v>2</v>
      </c>
      <c r="AA546" s="2">
        <v>44708.662557870368</v>
      </c>
    </row>
    <row r="547" spans="1:27" x14ac:dyDescent="0.25">
      <c r="A547">
        <v>541</v>
      </c>
      <c r="B547">
        <v>1351529</v>
      </c>
      <c r="C547" t="s">
        <v>696</v>
      </c>
      <c r="D547" t="s">
        <v>697</v>
      </c>
      <c r="E547" t="s">
        <v>29</v>
      </c>
      <c r="F547" t="s">
        <v>617</v>
      </c>
      <c r="G547" t="s">
        <v>744</v>
      </c>
      <c r="H547" t="s">
        <v>744</v>
      </c>
      <c r="I547" t="s">
        <v>126</v>
      </c>
      <c r="J547" t="s">
        <v>712</v>
      </c>
      <c r="K547" t="s">
        <v>127</v>
      </c>
      <c r="L547">
        <v>139155207</v>
      </c>
      <c r="M547" t="s">
        <v>33</v>
      </c>
      <c r="N547" t="s">
        <v>127</v>
      </c>
      <c r="O547" t="s">
        <v>1784</v>
      </c>
      <c r="P547" t="s">
        <v>1785</v>
      </c>
      <c r="Q547" t="s">
        <v>1223</v>
      </c>
      <c r="R547" t="s">
        <v>37</v>
      </c>
      <c r="S547">
        <v>832</v>
      </c>
      <c r="T547" s="1">
        <v>889315000</v>
      </c>
      <c r="W547" t="s">
        <v>38</v>
      </c>
      <c r="X547">
        <v>3</v>
      </c>
      <c r="Y547">
        <v>2</v>
      </c>
      <c r="Z547">
        <v>2</v>
      </c>
      <c r="AA547" s="2">
        <v>44708.662557870368</v>
      </c>
    </row>
    <row r="548" spans="1:27" x14ac:dyDescent="0.25">
      <c r="A548">
        <v>542</v>
      </c>
      <c r="B548">
        <v>1351530</v>
      </c>
      <c r="C548" t="s">
        <v>696</v>
      </c>
      <c r="D548" t="s">
        <v>697</v>
      </c>
      <c r="E548" t="s">
        <v>29</v>
      </c>
      <c r="G548" t="s">
        <v>1071</v>
      </c>
      <c r="H548" t="s">
        <v>1071</v>
      </c>
      <c r="I548" t="s">
        <v>126</v>
      </c>
      <c r="J548" t="s">
        <v>712</v>
      </c>
      <c r="K548" t="s">
        <v>127</v>
      </c>
      <c r="L548">
        <v>139155111</v>
      </c>
      <c r="M548" t="s">
        <v>33</v>
      </c>
      <c r="N548" t="s">
        <v>127</v>
      </c>
      <c r="O548" t="s">
        <v>1786</v>
      </c>
      <c r="P548" t="s">
        <v>1787</v>
      </c>
      <c r="Q548" t="s">
        <v>747</v>
      </c>
      <c r="R548" t="s">
        <v>37</v>
      </c>
      <c r="S548">
        <v>830</v>
      </c>
      <c r="T548" s="1">
        <v>889315000</v>
      </c>
      <c r="W548" t="s">
        <v>38</v>
      </c>
      <c r="X548">
        <v>2</v>
      </c>
      <c r="Y548">
        <v>1</v>
      </c>
      <c r="Z548">
        <v>1</v>
      </c>
      <c r="AA548" s="2">
        <v>44708.662557870368</v>
      </c>
    </row>
    <row r="549" spans="1:27" x14ac:dyDescent="0.25">
      <c r="A549">
        <v>543</v>
      </c>
      <c r="B549">
        <v>1351531</v>
      </c>
      <c r="C549" t="s">
        <v>696</v>
      </c>
      <c r="D549" t="s">
        <v>697</v>
      </c>
      <c r="E549" t="s">
        <v>39</v>
      </c>
      <c r="J549" t="s">
        <v>849</v>
      </c>
      <c r="K549" t="s">
        <v>290</v>
      </c>
      <c r="L549">
        <v>139154435</v>
      </c>
      <c r="M549" t="s">
        <v>33</v>
      </c>
      <c r="N549" t="s">
        <v>290</v>
      </c>
      <c r="O549" t="s">
        <v>1788</v>
      </c>
      <c r="P549" t="s">
        <v>1789</v>
      </c>
      <c r="Q549" t="s">
        <v>1116</v>
      </c>
      <c r="R549" t="s">
        <v>37</v>
      </c>
      <c r="S549">
        <v>810</v>
      </c>
      <c r="T549" s="1">
        <v>408108698</v>
      </c>
      <c r="W549" t="s">
        <v>38</v>
      </c>
      <c r="X549">
        <v>2</v>
      </c>
      <c r="Y549">
        <v>1</v>
      </c>
      <c r="Z549">
        <v>2</v>
      </c>
      <c r="AA549" s="2">
        <v>44708.662557870368</v>
      </c>
    </row>
    <row r="550" spans="1:27" x14ac:dyDescent="0.25">
      <c r="A550">
        <v>544</v>
      </c>
      <c r="B550">
        <v>1351532</v>
      </c>
      <c r="C550" t="s">
        <v>696</v>
      </c>
      <c r="D550" t="s">
        <v>697</v>
      </c>
      <c r="E550" t="s">
        <v>748</v>
      </c>
      <c r="J550" t="s">
        <v>79</v>
      </c>
      <c r="K550" t="s">
        <v>1110</v>
      </c>
      <c r="L550">
        <v>139154427</v>
      </c>
      <c r="M550" t="s">
        <v>33</v>
      </c>
      <c r="N550" t="s">
        <v>1110</v>
      </c>
      <c r="O550" t="s">
        <v>1790</v>
      </c>
      <c r="P550" t="s">
        <v>1791</v>
      </c>
      <c r="Q550" t="s">
        <v>1321</v>
      </c>
      <c r="R550" t="s">
        <v>37</v>
      </c>
      <c r="S550">
        <v>820</v>
      </c>
      <c r="T550" s="1">
        <v>889433000</v>
      </c>
      <c r="W550" t="s">
        <v>38</v>
      </c>
      <c r="X550">
        <v>3</v>
      </c>
      <c r="Y550">
        <v>2</v>
      </c>
      <c r="Z550">
        <v>2</v>
      </c>
      <c r="AA550" s="2">
        <v>44708.662557870368</v>
      </c>
    </row>
    <row r="551" spans="1:27" x14ac:dyDescent="0.25">
      <c r="A551">
        <v>545</v>
      </c>
      <c r="B551">
        <v>1351533</v>
      </c>
      <c r="C551" t="s">
        <v>696</v>
      </c>
      <c r="D551" t="s">
        <v>697</v>
      </c>
      <c r="E551" t="s">
        <v>29</v>
      </c>
      <c r="G551" t="s">
        <v>1046</v>
      </c>
      <c r="H551" t="s">
        <v>1046</v>
      </c>
      <c r="J551" t="s">
        <v>849</v>
      </c>
      <c r="K551" t="s">
        <v>1792</v>
      </c>
      <c r="L551">
        <v>139154159</v>
      </c>
      <c r="M551" t="s">
        <v>33</v>
      </c>
      <c r="N551" t="s">
        <v>1792</v>
      </c>
      <c r="O551" t="s">
        <v>1793</v>
      </c>
      <c r="P551" t="s">
        <v>1794</v>
      </c>
      <c r="Q551" t="s">
        <v>1616</v>
      </c>
      <c r="R551" t="s">
        <v>37</v>
      </c>
      <c r="S551">
        <v>810</v>
      </c>
      <c r="T551" s="1">
        <v>408108698</v>
      </c>
      <c r="W551" t="s">
        <v>38</v>
      </c>
      <c r="X551">
        <v>3</v>
      </c>
      <c r="Y551">
        <v>1</v>
      </c>
      <c r="Z551">
        <v>6</v>
      </c>
      <c r="AA551" s="2">
        <v>44708.662557870368</v>
      </c>
    </row>
    <row r="552" spans="1:27" x14ac:dyDescent="0.25">
      <c r="A552">
        <v>546</v>
      </c>
      <c r="B552">
        <v>1351534</v>
      </c>
      <c r="C552" t="s">
        <v>696</v>
      </c>
      <c r="D552" t="s">
        <v>697</v>
      </c>
      <c r="E552" t="s">
        <v>29</v>
      </c>
      <c r="F552" t="s">
        <v>1795</v>
      </c>
      <c r="G552" t="s">
        <v>1796</v>
      </c>
      <c r="H552" t="s">
        <v>1796</v>
      </c>
      <c r="I552" t="s">
        <v>126</v>
      </c>
      <c r="J552" t="s">
        <v>123</v>
      </c>
      <c r="K552" t="s">
        <v>279</v>
      </c>
      <c r="L552">
        <v>139152679</v>
      </c>
      <c r="M552" t="s">
        <v>33</v>
      </c>
      <c r="N552" t="s">
        <v>279</v>
      </c>
      <c r="O552" t="s">
        <v>1797</v>
      </c>
      <c r="P552" t="s">
        <v>1798</v>
      </c>
      <c r="Q552" t="s">
        <v>716</v>
      </c>
      <c r="R552" t="s">
        <v>37</v>
      </c>
      <c r="S552">
        <v>830</v>
      </c>
      <c r="T552" s="1">
        <v>889328858</v>
      </c>
      <c r="W552" t="s">
        <v>38</v>
      </c>
      <c r="X552">
        <v>3</v>
      </c>
      <c r="Y552">
        <v>2</v>
      </c>
      <c r="Z552">
        <v>2</v>
      </c>
      <c r="AA552" s="2">
        <v>44708.662557870368</v>
      </c>
    </row>
    <row r="553" spans="1:27" x14ac:dyDescent="0.25">
      <c r="A553">
        <v>547</v>
      </c>
      <c r="B553">
        <v>1351535</v>
      </c>
      <c r="C553" t="s">
        <v>696</v>
      </c>
      <c r="D553" t="s">
        <v>697</v>
      </c>
      <c r="E553" t="s">
        <v>46</v>
      </c>
      <c r="F553" t="s">
        <v>580</v>
      </c>
      <c r="H553" t="s">
        <v>580</v>
      </c>
      <c r="J553" t="s">
        <v>712</v>
      </c>
      <c r="K553" t="s">
        <v>1799</v>
      </c>
      <c r="L553">
        <v>139151639</v>
      </c>
      <c r="M553" t="s">
        <v>33</v>
      </c>
      <c r="N553" t="s">
        <v>1799</v>
      </c>
      <c r="O553" t="s">
        <v>1800</v>
      </c>
      <c r="P553" t="s">
        <v>1801</v>
      </c>
      <c r="Q553" t="s">
        <v>747</v>
      </c>
      <c r="R553" t="s">
        <v>37</v>
      </c>
      <c r="S553">
        <v>830</v>
      </c>
      <c r="T553" s="1">
        <v>889315000</v>
      </c>
      <c r="W553" t="s">
        <v>38</v>
      </c>
      <c r="X553">
        <v>2</v>
      </c>
      <c r="Y553">
        <v>1</v>
      </c>
      <c r="Z553">
        <v>0</v>
      </c>
      <c r="AA553" s="2">
        <v>44708.662557870368</v>
      </c>
    </row>
    <row r="554" spans="1:27" x14ac:dyDescent="0.25">
      <c r="A554">
        <v>548</v>
      </c>
      <c r="B554">
        <v>1351536</v>
      </c>
      <c r="C554" t="s">
        <v>696</v>
      </c>
      <c r="D554" t="s">
        <v>697</v>
      </c>
      <c r="E554" t="s">
        <v>39</v>
      </c>
      <c r="G554" t="s">
        <v>1802</v>
      </c>
      <c r="J554" t="s">
        <v>750</v>
      </c>
      <c r="K554" t="s">
        <v>1803</v>
      </c>
      <c r="L554">
        <v>139149811</v>
      </c>
      <c r="M554" t="s">
        <v>33</v>
      </c>
      <c r="N554" t="s">
        <v>1803</v>
      </c>
      <c r="O554" t="s">
        <v>1804</v>
      </c>
      <c r="P554" t="s">
        <v>1805</v>
      </c>
      <c r="Q554" t="s">
        <v>737</v>
      </c>
      <c r="R554" t="s">
        <v>37</v>
      </c>
      <c r="S554">
        <v>810</v>
      </c>
      <c r="T554" s="1">
        <v>889929980</v>
      </c>
      <c r="W554" t="s">
        <v>38</v>
      </c>
      <c r="X554">
        <v>2</v>
      </c>
      <c r="Y554">
        <v>1</v>
      </c>
      <c r="Z554">
        <v>1</v>
      </c>
      <c r="AA554" s="2">
        <v>44708.662557870368</v>
      </c>
    </row>
    <row r="555" spans="1:27" x14ac:dyDescent="0.25">
      <c r="A555">
        <v>549</v>
      </c>
      <c r="B555">
        <v>1351537</v>
      </c>
      <c r="C555" t="s">
        <v>696</v>
      </c>
      <c r="D555" t="s">
        <v>697</v>
      </c>
      <c r="E555" t="s">
        <v>39</v>
      </c>
      <c r="F555" t="s">
        <v>621</v>
      </c>
      <c r="H555" t="s">
        <v>621</v>
      </c>
      <c r="J555" t="s">
        <v>849</v>
      </c>
      <c r="K555" t="s">
        <v>1806</v>
      </c>
      <c r="L555">
        <v>139148587</v>
      </c>
      <c r="M555" t="s">
        <v>33</v>
      </c>
      <c r="N555" t="s">
        <v>1806</v>
      </c>
      <c r="O555" t="s">
        <v>1807</v>
      </c>
      <c r="P555" t="s">
        <v>1808</v>
      </c>
      <c r="Q555" t="s">
        <v>731</v>
      </c>
      <c r="R555" t="s">
        <v>37</v>
      </c>
      <c r="S555">
        <v>810</v>
      </c>
      <c r="T555" s="1">
        <v>408108698</v>
      </c>
      <c r="W555" t="s">
        <v>38</v>
      </c>
      <c r="X555">
        <v>1</v>
      </c>
      <c r="Y555">
        <v>1</v>
      </c>
      <c r="Z555">
        <v>1</v>
      </c>
      <c r="AA555" s="2">
        <v>44708.662557870368</v>
      </c>
    </row>
    <row r="556" spans="1:27" x14ac:dyDescent="0.25">
      <c r="A556">
        <v>550</v>
      </c>
      <c r="B556">
        <v>1351538</v>
      </c>
      <c r="C556" t="s">
        <v>696</v>
      </c>
      <c r="D556" t="s">
        <v>697</v>
      </c>
      <c r="E556" t="s">
        <v>29</v>
      </c>
      <c r="J556" t="s">
        <v>31</v>
      </c>
      <c r="K556" t="s">
        <v>1809</v>
      </c>
      <c r="L556">
        <v>139148531</v>
      </c>
      <c r="M556" t="s">
        <v>33</v>
      </c>
      <c r="N556" t="s">
        <v>1809</v>
      </c>
      <c r="Q556" t="s">
        <v>941</v>
      </c>
      <c r="R556" t="s">
        <v>37</v>
      </c>
      <c r="S556">
        <v>832</v>
      </c>
      <c r="T556" s="1">
        <v>889418289</v>
      </c>
      <c r="W556" t="s">
        <v>38</v>
      </c>
      <c r="X556">
        <v>4</v>
      </c>
      <c r="Y556">
        <v>2</v>
      </c>
      <c r="Z556">
        <v>2</v>
      </c>
      <c r="AA556" s="2">
        <v>44708.662557870368</v>
      </c>
    </row>
    <row r="557" spans="1:27" x14ac:dyDescent="0.25">
      <c r="A557">
        <v>551</v>
      </c>
      <c r="B557">
        <v>1351539</v>
      </c>
      <c r="C557" t="s">
        <v>696</v>
      </c>
      <c r="D557" t="s">
        <v>697</v>
      </c>
      <c r="E557" t="s">
        <v>46</v>
      </c>
      <c r="F557" t="s">
        <v>1810</v>
      </c>
      <c r="H557" t="s">
        <v>1810</v>
      </c>
      <c r="J557" t="s">
        <v>123</v>
      </c>
      <c r="K557" t="s">
        <v>1013</v>
      </c>
      <c r="L557">
        <v>139145875</v>
      </c>
      <c r="M557" t="s">
        <v>33</v>
      </c>
      <c r="N557" t="s">
        <v>1013</v>
      </c>
      <c r="O557" t="s">
        <v>1811</v>
      </c>
      <c r="P557" t="s">
        <v>1812</v>
      </c>
      <c r="Q557" t="s">
        <v>1030</v>
      </c>
      <c r="R557" t="s">
        <v>37</v>
      </c>
      <c r="S557">
        <v>810</v>
      </c>
      <c r="T557" s="1">
        <v>889328858</v>
      </c>
      <c r="W557" t="s">
        <v>38</v>
      </c>
      <c r="X557">
        <v>1</v>
      </c>
      <c r="Y557">
        <v>1</v>
      </c>
      <c r="Z557">
        <v>2</v>
      </c>
      <c r="AA557" s="2">
        <v>44708.662557870368</v>
      </c>
    </row>
    <row r="558" spans="1:27" x14ac:dyDescent="0.25">
      <c r="A558">
        <v>552</v>
      </c>
      <c r="B558">
        <v>1351540</v>
      </c>
      <c r="C558" t="s">
        <v>696</v>
      </c>
      <c r="D558" t="s">
        <v>697</v>
      </c>
      <c r="E558" t="s">
        <v>39</v>
      </c>
      <c r="G558" t="s">
        <v>136</v>
      </c>
      <c r="J558" t="s">
        <v>82</v>
      </c>
      <c r="K558" t="s">
        <v>1813</v>
      </c>
      <c r="L558">
        <v>139145831</v>
      </c>
      <c r="M558" t="s">
        <v>33</v>
      </c>
      <c r="N558" t="s">
        <v>1813</v>
      </c>
      <c r="O558" t="s">
        <v>1814</v>
      </c>
      <c r="P558" t="s">
        <v>1815</v>
      </c>
      <c r="Q558" t="s">
        <v>707</v>
      </c>
      <c r="R558" t="s">
        <v>37</v>
      </c>
      <c r="S558">
        <v>820</v>
      </c>
      <c r="T558" s="1">
        <v>889433000</v>
      </c>
      <c r="W558" t="s">
        <v>38</v>
      </c>
      <c r="X558">
        <v>3</v>
      </c>
      <c r="Y558">
        <v>1</v>
      </c>
      <c r="Z558">
        <v>1</v>
      </c>
      <c r="AA558" s="2">
        <v>44708.662557870368</v>
      </c>
    </row>
    <row r="559" spans="1:27" x14ac:dyDescent="0.25">
      <c r="A559">
        <v>553</v>
      </c>
      <c r="B559">
        <v>1351541</v>
      </c>
      <c r="C559" t="s">
        <v>696</v>
      </c>
      <c r="D559" t="s">
        <v>697</v>
      </c>
      <c r="E559" t="s">
        <v>46</v>
      </c>
      <c r="F559" t="s">
        <v>1816</v>
      </c>
      <c r="H559" t="s">
        <v>1816</v>
      </c>
      <c r="J559" t="s">
        <v>782</v>
      </c>
      <c r="K559" t="s">
        <v>1817</v>
      </c>
      <c r="L559">
        <v>139144387</v>
      </c>
      <c r="M559" t="s">
        <v>33</v>
      </c>
      <c r="N559" t="s">
        <v>1817</v>
      </c>
      <c r="O559" t="s">
        <v>1818</v>
      </c>
      <c r="P559" t="s">
        <v>1819</v>
      </c>
      <c r="Q559" t="s">
        <v>844</v>
      </c>
      <c r="R559" t="s">
        <v>37</v>
      </c>
      <c r="S559">
        <v>820</v>
      </c>
      <c r="T559" s="1">
        <v>387813888</v>
      </c>
      <c r="W559" t="s">
        <v>274</v>
      </c>
      <c r="X559">
        <v>1</v>
      </c>
      <c r="Y559">
        <v>1</v>
      </c>
      <c r="Z559">
        <v>0</v>
      </c>
      <c r="AA559" s="2">
        <v>44708.662557870368</v>
      </c>
    </row>
    <row r="560" spans="1:27" x14ac:dyDescent="0.25">
      <c r="A560">
        <v>554</v>
      </c>
      <c r="B560">
        <v>1351542</v>
      </c>
      <c r="C560" t="s">
        <v>696</v>
      </c>
      <c r="D560" t="s">
        <v>697</v>
      </c>
      <c r="E560" t="s">
        <v>46</v>
      </c>
      <c r="G560" t="s">
        <v>353</v>
      </c>
      <c r="H560" t="s">
        <v>353</v>
      </c>
      <c r="I560" t="s">
        <v>126</v>
      </c>
      <c r="J560" t="s">
        <v>145</v>
      </c>
      <c r="K560" t="s">
        <v>1075</v>
      </c>
      <c r="L560">
        <v>139144355</v>
      </c>
      <c r="M560" t="s">
        <v>33</v>
      </c>
      <c r="N560" t="s">
        <v>1075</v>
      </c>
      <c r="O560" t="s">
        <v>1820</v>
      </c>
      <c r="P560" t="s">
        <v>1821</v>
      </c>
      <c r="Q560" t="s">
        <v>707</v>
      </c>
      <c r="R560" t="s">
        <v>37</v>
      </c>
      <c r="S560">
        <v>820</v>
      </c>
      <c r="T560" s="1">
        <v>889306600</v>
      </c>
      <c r="W560" t="s">
        <v>38</v>
      </c>
      <c r="X560">
        <v>3</v>
      </c>
      <c r="Y560">
        <v>2</v>
      </c>
      <c r="Z560">
        <v>2</v>
      </c>
      <c r="AA560" s="2">
        <v>44708.662557870368</v>
      </c>
    </row>
    <row r="561" spans="1:27" x14ac:dyDescent="0.25">
      <c r="A561">
        <v>555</v>
      </c>
      <c r="B561">
        <v>1351543</v>
      </c>
      <c r="C561" t="s">
        <v>696</v>
      </c>
      <c r="D561" t="s">
        <v>697</v>
      </c>
      <c r="E561" t="s">
        <v>29</v>
      </c>
      <c r="G561" t="s">
        <v>1687</v>
      </c>
      <c r="H561" t="s">
        <v>1687</v>
      </c>
      <c r="I561" t="s">
        <v>126</v>
      </c>
      <c r="J561" t="s">
        <v>82</v>
      </c>
      <c r="K561" t="s">
        <v>127</v>
      </c>
      <c r="L561">
        <v>139144103</v>
      </c>
      <c r="M561" t="s">
        <v>33</v>
      </c>
      <c r="N561" t="s">
        <v>127</v>
      </c>
      <c r="O561" t="s">
        <v>1822</v>
      </c>
      <c r="P561" t="s">
        <v>1823</v>
      </c>
      <c r="Q561" t="s">
        <v>917</v>
      </c>
      <c r="R561" t="s">
        <v>37</v>
      </c>
      <c r="S561">
        <v>832</v>
      </c>
      <c r="T561" s="1">
        <v>889433000</v>
      </c>
      <c r="W561" t="s">
        <v>38</v>
      </c>
      <c r="X561">
        <v>4</v>
      </c>
      <c r="Y561">
        <v>3</v>
      </c>
      <c r="Z561">
        <v>3</v>
      </c>
      <c r="AA561" s="2">
        <v>44708.662557870368</v>
      </c>
    </row>
    <row r="562" spans="1:27" x14ac:dyDescent="0.25">
      <c r="A562">
        <v>556</v>
      </c>
      <c r="B562">
        <v>1351544</v>
      </c>
      <c r="C562" t="s">
        <v>696</v>
      </c>
      <c r="D562" t="s">
        <v>697</v>
      </c>
      <c r="E562" t="s">
        <v>704</v>
      </c>
      <c r="J562" t="s">
        <v>53</v>
      </c>
      <c r="K562" t="s">
        <v>1824</v>
      </c>
      <c r="L562">
        <v>203300867</v>
      </c>
      <c r="M562" t="s">
        <v>33</v>
      </c>
      <c r="N562" t="s">
        <v>1824</v>
      </c>
      <c r="O562" t="s">
        <v>1825</v>
      </c>
      <c r="P562" t="s">
        <v>1826</v>
      </c>
      <c r="Q562" t="s">
        <v>1827</v>
      </c>
      <c r="R562" t="s">
        <v>37</v>
      </c>
      <c r="S562">
        <v>828</v>
      </c>
      <c r="T562" s="1">
        <v>889822403</v>
      </c>
      <c r="W562" t="s">
        <v>274</v>
      </c>
      <c r="AA562" s="2">
        <v>44708.662557870368</v>
      </c>
    </row>
    <row r="563" spans="1:27" x14ac:dyDescent="0.25">
      <c r="A563">
        <v>557</v>
      </c>
      <c r="B563">
        <v>1351545</v>
      </c>
      <c r="C563" t="s">
        <v>696</v>
      </c>
      <c r="D563" t="s">
        <v>697</v>
      </c>
      <c r="E563" t="s">
        <v>46</v>
      </c>
      <c r="I563" t="s">
        <v>126</v>
      </c>
      <c r="J563" t="s">
        <v>82</v>
      </c>
      <c r="K563" t="s">
        <v>127</v>
      </c>
      <c r="L563">
        <v>139141079</v>
      </c>
      <c r="M563" t="s">
        <v>33</v>
      </c>
      <c r="N563" t="s">
        <v>127</v>
      </c>
      <c r="O563" t="s">
        <v>1828</v>
      </c>
      <c r="P563" t="s">
        <v>1829</v>
      </c>
      <c r="Q563" t="s">
        <v>941</v>
      </c>
      <c r="R563" t="s">
        <v>37</v>
      </c>
      <c r="S563">
        <v>832</v>
      </c>
      <c r="T563" s="1">
        <v>889433000</v>
      </c>
      <c r="W563" t="s">
        <v>38</v>
      </c>
      <c r="X563">
        <v>2</v>
      </c>
      <c r="Y563">
        <v>2</v>
      </c>
      <c r="Z563">
        <v>2</v>
      </c>
      <c r="AA563" s="2">
        <v>44708.662557870368</v>
      </c>
    </row>
    <row r="564" spans="1:27" x14ac:dyDescent="0.25">
      <c r="A564">
        <v>558</v>
      </c>
      <c r="B564">
        <v>1351546</v>
      </c>
      <c r="C564" t="s">
        <v>696</v>
      </c>
      <c r="D564" t="s">
        <v>697</v>
      </c>
      <c r="E564" t="s">
        <v>29</v>
      </c>
      <c r="G564" t="s">
        <v>1830</v>
      </c>
      <c r="H564" t="s">
        <v>1830</v>
      </c>
      <c r="I564" t="s">
        <v>126</v>
      </c>
      <c r="J564" t="s">
        <v>157</v>
      </c>
      <c r="K564" t="s">
        <v>127</v>
      </c>
      <c r="L564">
        <v>139140151</v>
      </c>
      <c r="M564" t="s">
        <v>33</v>
      </c>
      <c r="N564" t="s">
        <v>127</v>
      </c>
      <c r="O564" t="s">
        <v>1831</v>
      </c>
      <c r="P564" t="s">
        <v>1832</v>
      </c>
      <c r="Q564" t="s">
        <v>776</v>
      </c>
      <c r="R564" t="s">
        <v>37</v>
      </c>
      <c r="S564">
        <v>810</v>
      </c>
      <c r="T564" s="1">
        <v>450473710</v>
      </c>
      <c r="W564" t="s">
        <v>38</v>
      </c>
      <c r="X564">
        <v>4</v>
      </c>
      <c r="Y564">
        <v>2</v>
      </c>
      <c r="Z564">
        <v>2</v>
      </c>
      <c r="AA564" s="2">
        <v>44708.662557870368</v>
      </c>
    </row>
    <row r="565" spans="1:27" x14ac:dyDescent="0.25">
      <c r="A565">
        <v>559</v>
      </c>
      <c r="B565">
        <v>1351547</v>
      </c>
      <c r="C565" t="s">
        <v>696</v>
      </c>
      <c r="D565" t="s">
        <v>697</v>
      </c>
      <c r="E565" t="s">
        <v>46</v>
      </c>
      <c r="I565" t="s">
        <v>126</v>
      </c>
      <c r="J565" t="s">
        <v>412</v>
      </c>
      <c r="K565" t="s">
        <v>1833</v>
      </c>
      <c r="L565">
        <v>139139827</v>
      </c>
      <c r="M565" t="s">
        <v>33</v>
      </c>
      <c r="N565" t="s">
        <v>1833</v>
      </c>
      <c r="O565" t="s">
        <v>1834</v>
      </c>
      <c r="P565" t="s">
        <v>1835</v>
      </c>
      <c r="Q565" t="s">
        <v>1484</v>
      </c>
      <c r="R565" t="s">
        <v>37</v>
      </c>
      <c r="S565">
        <v>810</v>
      </c>
      <c r="T565" s="1">
        <v>889422283</v>
      </c>
      <c r="W565" t="s">
        <v>274</v>
      </c>
      <c r="X565">
        <v>2</v>
      </c>
      <c r="Y565">
        <v>1</v>
      </c>
      <c r="Z565">
        <v>2</v>
      </c>
      <c r="AA565" s="2">
        <v>44708.662557870368</v>
      </c>
    </row>
    <row r="566" spans="1:27" x14ac:dyDescent="0.25">
      <c r="A566">
        <v>560</v>
      </c>
      <c r="B566">
        <v>1351548</v>
      </c>
      <c r="C566" t="s">
        <v>696</v>
      </c>
      <c r="D566" t="s">
        <v>697</v>
      </c>
      <c r="E566" t="s">
        <v>46</v>
      </c>
      <c r="J566" t="s">
        <v>153</v>
      </c>
      <c r="K566" t="s">
        <v>1118</v>
      </c>
      <c r="L566">
        <v>139138647</v>
      </c>
      <c r="M566" t="s">
        <v>33</v>
      </c>
      <c r="N566" t="s">
        <v>1118</v>
      </c>
      <c r="O566" t="s">
        <v>1836</v>
      </c>
      <c r="P566" t="s">
        <v>1837</v>
      </c>
      <c r="Q566" t="s">
        <v>1321</v>
      </c>
      <c r="R566" t="s">
        <v>37</v>
      </c>
      <c r="S566">
        <v>820</v>
      </c>
      <c r="T566" s="1">
        <v>889970888</v>
      </c>
      <c r="W566" t="s">
        <v>38</v>
      </c>
      <c r="X566">
        <v>2</v>
      </c>
      <c r="Y566">
        <v>1</v>
      </c>
      <c r="Z566">
        <v>1</v>
      </c>
      <c r="AA566" s="2">
        <v>44708.662557870368</v>
      </c>
    </row>
    <row r="567" spans="1:27" x14ac:dyDescent="0.25">
      <c r="A567">
        <v>561</v>
      </c>
      <c r="B567">
        <v>1351549</v>
      </c>
      <c r="C567" t="s">
        <v>696</v>
      </c>
      <c r="D567" t="s">
        <v>697</v>
      </c>
      <c r="E567" t="s">
        <v>29</v>
      </c>
      <c r="G567" t="s">
        <v>754</v>
      </c>
      <c r="H567" t="s">
        <v>754</v>
      </c>
      <c r="J567" t="s">
        <v>739</v>
      </c>
      <c r="K567" t="s">
        <v>1838</v>
      </c>
      <c r="L567">
        <v>139137239</v>
      </c>
      <c r="M567" t="s">
        <v>33</v>
      </c>
      <c r="N567" t="s">
        <v>1838</v>
      </c>
      <c r="O567" t="s">
        <v>1839</v>
      </c>
      <c r="P567" t="s">
        <v>1840</v>
      </c>
      <c r="Q567" t="s">
        <v>716</v>
      </c>
      <c r="R567" t="s">
        <v>37</v>
      </c>
      <c r="S567">
        <v>830</v>
      </c>
      <c r="T567" s="1">
        <v>739998324</v>
      </c>
      <c r="W567" t="s">
        <v>38</v>
      </c>
      <c r="X567">
        <v>6</v>
      </c>
      <c r="Y567">
        <v>3</v>
      </c>
      <c r="Z567">
        <v>4</v>
      </c>
      <c r="AA567" s="2">
        <v>44708.662557870368</v>
      </c>
    </row>
    <row r="568" spans="1:27" x14ac:dyDescent="0.25">
      <c r="A568">
        <v>562</v>
      </c>
      <c r="B568">
        <v>1351550</v>
      </c>
      <c r="C568" t="s">
        <v>696</v>
      </c>
      <c r="D568" t="s">
        <v>697</v>
      </c>
      <c r="E568" t="s">
        <v>985</v>
      </c>
      <c r="G568" t="s">
        <v>1841</v>
      </c>
      <c r="H568" t="s">
        <v>1841</v>
      </c>
      <c r="I568" t="s">
        <v>126</v>
      </c>
      <c r="J568" t="s">
        <v>1017</v>
      </c>
      <c r="K568" t="s">
        <v>1842</v>
      </c>
      <c r="L568">
        <v>139136891</v>
      </c>
      <c r="M568" t="s">
        <v>33</v>
      </c>
      <c r="N568" t="s">
        <v>1842</v>
      </c>
      <c r="O568" t="s">
        <v>1843</v>
      </c>
      <c r="P568" t="s">
        <v>1844</v>
      </c>
      <c r="Q568" t="s">
        <v>759</v>
      </c>
      <c r="R568" t="s">
        <v>37</v>
      </c>
      <c r="S568">
        <v>836</v>
      </c>
      <c r="T568" s="1">
        <v>889882343</v>
      </c>
      <c r="W568" t="s">
        <v>38</v>
      </c>
      <c r="X568">
        <v>3</v>
      </c>
      <c r="Y568">
        <v>1</v>
      </c>
      <c r="Z568">
        <v>0</v>
      </c>
      <c r="AA568" s="2">
        <v>44708.662557870368</v>
      </c>
    </row>
    <row r="569" spans="1:27" x14ac:dyDescent="0.25">
      <c r="A569">
        <v>563</v>
      </c>
      <c r="B569">
        <v>1351551</v>
      </c>
      <c r="C569" t="s">
        <v>696</v>
      </c>
      <c r="D569" t="s">
        <v>697</v>
      </c>
      <c r="E569" t="s">
        <v>46</v>
      </c>
      <c r="J569" t="s">
        <v>153</v>
      </c>
      <c r="K569" t="s">
        <v>1845</v>
      </c>
      <c r="L569">
        <v>139136063</v>
      </c>
      <c r="M569" t="s">
        <v>33</v>
      </c>
      <c r="N569" t="s">
        <v>1845</v>
      </c>
      <c r="O569" t="s">
        <v>1846</v>
      </c>
      <c r="P569" t="s">
        <v>1847</v>
      </c>
      <c r="Q569" t="s">
        <v>731</v>
      </c>
      <c r="R569" t="s">
        <v>37</v>
      </c>
      <c r="S569">
        <v>810</v>
      </c>
      <c r="T569" s="1">
        <v>889970888</v>
      </c>
      <c r="W569" t="s">
        <v>38</v>
      </c>
      <c r="X569">
        <v>3</v>
      </c>
      <c r="Y569">
        <v>1</v>
      </c>
      <c r="Z569">
        <v>1</v>
      </c>
      <c r="AA569" s="2">
        <v>44708.662557870368</v>
      </c>
    </row>
    <row r="570" spans="1:27" x14ac:dyDescent="0.25">
      <c r="A570">
        <v>564</v>
      </c>
      <c r="B570">
        <v>1351552</v>
      </c>
      <c r="C570" t="s">
        <v>696</v>
      </c>
      <c r="D570" t="s">
        <v>697</v>
      </c>
      <c r="E570" t="s">
        <v>29</v>
      </c>
      <c r="G570" t="s">
        <v>1848</v>
      </c>
      <c r="H570" t="s">
        <v>1848</v>
      </c>
      <c r="J570" t="s">
        <v>1849</v>
      </c>
      <c r="K570" t="s">
        <v>1850</v>
      </c>
      <c r="L570">
        <v>139134443</v>
      </c>
      <c r="M570" t="s">
        <v>33</v>
      </c>
      <c r="N570" t="s">
        <v>1850</v>
      </c>
      <c r="Q570" t="s">
        <v>776</v>
      </c>
      <c r="R570" t="s">
        <v>37</v>
      </c>
      <c r="S570">
        <v>810</v>
      </c>
      <c r="T570" s="1">
        <v>423814812</v>
      </c>
      <c r="W570" t="s">
        <v>255</v>
      </c>
      <c r="X570">
        <v>4</v>
      </c>
      <c r="Y570">
        <v>2</v>
      </c>
      <c r="Z570">
        <v>2</v>
      </c>
      <c r="AA570" s="2">
        <v>44708.662557870368</v>
      </c>
    </row>
    <row r="571" spans="1:27" x14ac:dyDescent="0.25">
      <c r="A571">
        <v>565</v>
      </c>
      <c r="B571">
        <v>1351553</v>
      </c>
      <c r="C571" t="s">
        <v>696</v>
      </c>
      <c r="D571" t="s">
        <v>697</v>
      </c>
      <c r="E571" t="s">
        <v>985</v>
      </c>
      <c r="G571" t="s">
        <v>1062</v>
      </c>
      <c r="H571" t="s">
        <v>1062</v>
      </c>
      <c r="J571" t="s">
        <v>265</v>
      </c>
      <c r="K571" t="s">
        <v>524</v>
      </c>
      <c r="L571">
        <v>139134399</v>
      </c>
      <c r="M571" t="s">
        <v>33</v>
      </c>
      <c r="N571" t="s">
        <v>524</v>
      </c>
      <c r="O571" t="s">
        <v>1851</v>
      </c>
      <c r="P571" t="s">
        <v>1852</v>
      </c>
      <c r="Q571" t="s">
        <v>725</v>
      </c>
      <c r="R571" t="s">
        <v>37</v>
      </c>
      <c r="S571">
        <v>836</v>
      </c>
      <c r="T571" s="1">
        <v>417718149</v>
      </c>
      <c r="W571" t="s">
        <v>38</v>
      </c>
      <c r="X571">
        <v>2</v>
      </c>
      <c r="Y571">
        <v>2</v>
      </c>
      <c r="Z571">
        <v>0</v>
      </c>
      <c r="AA571" s="2">
        <v>44708.662557870368</v>
      </c>
    </row>
    <row r="572" spans="1:27" x14ac:dyDescent="0.25">
      <c r="A572">
        <v>566</v>
      </c>
      <c r="B572">
        <v>1351554</v>
      </c>
      <c r="C572" t="s">
        <v>696</v>
      </c>
      <c r="D572" t="s">
        <v>697</v>
      </c>
      <c r="E572" t="s">
        <v>29</v>
      </c>
      <c r="I572" t="s">
        <v>126</v>
      </c>
      <c r="J572" t="s">
        <v>181</v>
      </c>
      <c r="K572" t="s">
        <v>127</v>
      </c>
      <c r="L572">
        <v>139133947</v>
      </c>
      <c r="M572" t="s">
        <v>33</v>
      </c>
      <c r="N572" t="s">
        <v>127</v>
      </c>
      <c r="O572" t="s">
        <v>1853</v>
      </c>
      <c r="P572" t="s">
        <v>1854</v>
      </c>
      <c r="Q572" t="s">
        <v>1092</v>
      </c>
      <c r="R572" t="s">
        <v>37</v>
      </c>
      <c r="S572">
        <v>812</v>
      </c>
      <c r="T572" s="1">
        <v>889418941</v>
      </c>
      <c r="W572" t="s">
        <v>38</v>
      </c>
      <c r="X572">
        <v>4</v>
      </c>
      <c r="Y572">
        <v>1</v>
      </c>
      <c r="Z572">
        <v>2</v>
      </c>
      <c r="AA572" s="2">
        <v>44708.662557870368</v>
      </c>
    </row>
    <row r="573" spans="1:27" x14ac:dyDescent="0.25">
      <c r="A573">
        <v>567</v>
      </c>
      <c r="B573">
        <v>1351555</v>
      </c>
      <c r="C573" t="s">
        <v>696</v>
      </c>
      <c r="D573" t="s">
        <v>697</v>
      </c>
      <c r="E573" t="s">
        <v>29</v>
      </c>
      <c r="G573" t="s">
        <v>1466</v>
      </c>
      <c r="H573" t="s">
        <v>1466</v>
      </c>
      <c r="I573" t="s">
        <v>126</v>
      </c>
      <c r="J573" t="s">
        <v>82</v>
      </c>
      <c r="K573" t="s">
        <v>127</v>
      </c>
      <c r="L573">
        <v>139133627</v>
      </c>
      <c r="M573" t="s">
        <v>33</v>
      </c>
      <c r="N573" t="s">
        <v>127</v>
      </c>
      <c r="O573" t="s">
        <v>1855</v>
      </c>
      <c r="P573" t="s">
        <v>1856</v>
      </c>
      <c r="Q573" t="s">
        <v>737</v>
      </c>
      <c r="R573" t="s">
        <v>37</v>
      </c>
      <c r="S573">
        <v>810</v>
      </c>
      <c r="T573" s="1">
        <v>889433000</v>
      </c>
      <c r="W573" t="s">
        <v>38</v>
      </c>
      <c r="X573">
        <v>4</v>
      </c>
      <c r="Y573">
        <v>2</v>
      </c>
      <c r="Z573">
        <v>2</v>
      </c>
      <c r="AA573" s="2">
        <v>44708.662557870368</v>
      </c>
    </row>
    <row r="574" spans="1:27" x14ac:dyDescent="0.25">
      <c r="A574">
        <v>568</v>
      </c>
      <c r="B574">
        <v>1351556</v>
      </c>
      <c r="C574" t="s">
        <v>696</v>
      </c>
      <c r="D574" t="s">
        <v>697</v>
      </c>
      <c r="E574" t="s">
        <v>39</v>
      </c>
      <c r="J574" t="s">
        <v>79</v>
      </c>
      <c r="K574" t="s">
        <v>201</v>
      </c>
      <c r="L574">
        <v>139131591</v>
      </c>
      <c r="M574" t="s">
        <v>33</v>
      </c>
      <c r="N574" t="s">
        <v>201</v>
      </c>
      <c r="O574" t="s">
        <v>202</v>
      </c>
      <c r="P574" t="s">
        <v>203</v>
      </c>
      <c r="Q574" t="s">
        <v>36</v>
      </c>
      <c r="R574" t="s">
        <v>37</v>
      </c>
      <c r="S574">
        <v>800</v>
      </c>
      <c r="T574" s="1">
        <v>889433000</v>
      </c>
      <c r="W574" t="s">
        <v>38</v>
      </c>
      <c r="X574">
        <v>3</v>
      </c>
      <c r="Y574">
        <v>2</v>
      </c>
      <c r="Z574">
        <v>2</v>
      </c>
      <c r="AA574" s="2">
        <v>44708.662557870368</v>
      </c>
    </row>
    <row r="575" spans="1:27" x14ac:dyDescent="0.25">
      <c r="A575">
        <v>569</v>
      </c>
      <c r="B575">
        <v>1351557</v>
      </c>
      <c r="C575" t="s">
        <v>696</v>
      </c>
      <c r="D575" t="s">
        <v>697</v>
      </c>
      <c r="E575" t="s">
        <v>985</v>
      </c>
      <c r="G575" t="s">
        <v>755</v>
      </c>
      <c r="H575" t="s">
        <v>755</v>
      </c>
      <c r="J575" t="s">
        <v>1528</v>
      </c>
      <c r="K575" t="s">
        <v>1857</v>
      </c>
      <c r="L575">
        <v>139130763</v>
      </c>
      <c r="M575" t="s">
        <v>33</v>
      </c>
      <c r="N575" t="s">
        <v>1857</v>
      </c>
      <c r="O575" t="s">
        <v>1858</v>
      </c>
      <c r="P575" t="s">
        <v>1859</v>
      </c>
      <c r="Q575" t="s">
        <v>725</v>
      </c>
      <c r="R575" t="s">
        <v>37</v>
      </c>
      <c r="S575">
        <v>836</v>
      </c>
      <c r="T575" s="1">
        <v>889327777</v>
      </c>
      <c r="W575" t="s">
        <v>274</v>
      </c>
      <c r="X575">
        <v>3</v>
      </c>
      <c r="Y575">
        <v>1</v>
      </c>
      <c r="Z575">
        <v>2</v>
      </c>
      <c r="AA575" s="2">
        <v>44708.662557870368</v>
      </c>
    </row>
    <row r="576" spans="1:27" x14ac:dyDescent="0.25">
      <c r="A576">
        <v>570</v>
      </c>
      <c r="B576">
        <v>1351558</v>
      </c>
      <c r="C576" t="s">
        <v>696</v>
      </c>
      <c r="D576" t="s">
        <v>697</v>
      </c>
      <c r="E576" t="s">
        <v>29</v>
      </c>
      <c r="G576" t="s">
        <v>1860</v>
      </c>
      <c r="H576" t="s">
        <v>1860</v>
      </c>
      <c r="I576" t="s">
        <v>126</v>
      </c>
      <c r="J576" t="s">
        <v>123</v>
      </c>
      <c r="K576" t="s">
        <v>1861</v>
      </c>
      <c r="L576">
        <v>139130267</v>
      </c>
      <c r="M576" t="s">
        <v>33</v>
      </c>
      <c r="N576" t="s">
        <v>1861</v>
      </c>
      <c r="O576" t="s">
        <v>1862</v>
      </c>
      <c r="P576" t="s">
        <v>1863</v>
      </c>
      <c r="Q576" t="s">
        <v>1109</v>
      </c>
      <c r="R576" t="s">
        <v>37</v>
      </c>
      <c r="S576">
        <v>812</v>
      </c>
      <c r="T576" s="1">
        <v>889328858</v>
      </c>
      <c r="W576" t="s">
        <v>38</v>
      </c>
      <c r="X576">
        <v>4</v>
      </c>
      <c r="Y576">
        <v>3</v>
      </c>
      <c r="Z576">
        <v>4</v>
      </c>
      <c r="AA576" s="2">
        <v>44708.662557870368</v>
      </c>
    </row>
    <row r="577" spans="1:27" x14ac:dyDescent="0.25">
      <c r="A577">
        <v>571</v>
      </c>
      <c r="B577">
        <v>1351559</v>
      </c>
      <c r="C577" t="s">
        <v>696</v>
      </c>
      <c r="D577" t="s">
        <v>697</v>
      </c>
      <c r="E577" t="s">
        <v>46</v>
      </c>
      <c r="I577" t="s">
        <v>126</v>
      </c>
      <c r="J577" t="s">
        <v>145</v>
      </c>
      <c r="K577" t="s">
        <v>1864</v>
      </c>
      <c r="L577">
        <v>139130223</v>
      </c>
      <c r="M577" t="s">
        <v>33</v>
      </c>
      <c r="N577" t="s">
        <v>1864</v>
      </c>
      <c r="O577" t="s">
        <v>1865</v>
      </c>
      <c r="P577" t="s">
        <v>1866</v>
      </c>
      <c r="Q577" t="s">
        <v>1092</v>
      </c>
      <c r="R577" t="s">
        <v>37</v>
      </c>
      <c r="S577">
        <v>812</v>
      </c>
      <c r="T577" s="1">
        <v>889306600</v>
      </c>
      <c r="W577" t="s">
        <v>38</v>
      </c>
      <c r="X577">
        <v>2</v>
      </c>
      <c r="Y577">
        <v>1</v>
      </c>
      <c r="Z577">
        <v>3</v>
      </c>
      <c r="AA577" s="2">
        <v>44708.662557870368</v>
      </c>
    </row>
    <row r="578" spans="1:27" x14ac:dyDescent="0.25">
      <c r="A578">
        <v>572</v>
      </c>
      <c r="B578">
        <v>1351560</v>
      </c>
      <c r="C578" t="s">
        <v>696</v>
      </c>
      <c r="D578" t="s">
        <v>697</v>
      </c>
      <c r="E578" t="s">
        <v>39</v>
      </c>
      <c r="F578" t="s">
        <v>1867</v>
      </c>
      <c r="H578" t="s">
        <v>1867</v>
      </c>
      <c r="I578" t="s">
        <v>126</v>
      </c>
      <c r="J578" t="s">
        <v>93</v>
      </c>
      <c r="K578" t="s">
        <v>127</v>
      </c>
      <c r="L578">
        <v>139130107</v>
      </c>
      <c r="M578" t="s">
        <v>33</v>
      </c>
      <c r="N578" t="s">
        <v>127</v>
      </c>
      <c r="O578" t="s">
        <v>1868</v>
      </c>
      <c r="P578" t="s">
        <v>1869</v>
      </c>
      <c r="Q578" t="s">
        <v>844</v>
      </c>
      <c r="R578" t="s">
        <v>37</v>
      </c>
      <c r="S578">
        <v>820</v>
      </c>
      <c r="T578" s="1">
        <v>889460500</v>
      </c>
      <c r="W578" t="s">
        <v>38</v>
      </c>
      <c r="X578">
        <v>2</v>
      </c>
      <c r="Y578">
        <v>1</v>
      </c>
      <c r="Z578">
        <v>2</v>
      </c>
      <c r="AA578" s="2">
        <v>44708.662557870368</v>
      </c>
    </row>
    <row r="579" spans="1:27" x14ac:dyDescent="0.25">
      <c r="A579">
        <v>573</v>
      </c>
      <c r="B579">
        <v>1351561</v>
      </c>
      <c r="C579" t="s">
        <v>696</v>
      </c>
      <c r="D579" t="s">
        <v>697</v>
      </c>
      <c r="E579" t="s">
        <v>1451</v>
      </c>
      <c r="G579" t="s">
        <v>1870</v>
      </c>
      <c r="H579" t="s">
        <v>1870</v>
      </c>
      <c r="I579" t="s">
        <v>126</v>
      </c>
      <c r="J579" t="s">
        <v>209</v>
      </c>
      <c r="K579" t="s">
        <v>127</v>
      </c>
      <c r="L579">
        <v>139129803</v>
      </c>
      <c r="M579" t="s">
        <v>33</v>
      </c>
      <c r="N579" t="s">
        <v>127</v>
      </c>
      <c r="O579" t="s">
        <v>1871</v>
      </c>
      <c r="P579" t="s">
        <v>1872</v>
      </c>
      <c r="Q579" t="s">
        <v>791</v>
      </c>
      <c r="R579" t="s">
        <v>37</v>
      </c>
      <c r="S579">
        <v>832</v>
      </c>
      <c r="T579" s="1">
        <v>889428942</v>
      </c>
      <c r="W579" t="s">
        <v>38</v>
      </c>
      <c r="X579">
        <v>3</v>
      </c>
      <c r="Y579">
        <v>2</v>
      </c>
      <c r="Z579">
        <v>4</v>
      </c>
      <c r="AA579" s="2">
        <v>44708.662557870368</v>
      </c>
    </row>
    <row r="580" spans="1:27" x14ac:dyDescent="0.25">
      <c r="A580">
        <v>574</v>
      </c>
      <c r="B580">
        <v>1351562</v>
      </c>
      <c r="C580" t="s">
        <v>696</v>
      </c>
      <c r="D580" t="s">
        <v>697</v>
      </c>
      <c r="E580" t="s">
        <v>46</v>
      </c>
      <c r="J580" t="s">
        <v>311</v>
      </c>
      <c r="K580" t="s">
        <v>1873</v>
      </c>
      <c r="L580">
        <v>139128159</v>
      </c>
      <c r="M580" t="s">
        <v>33</v>
      </c>
      <c r="N580" t="s">
        <v>1873</v>
      </c>
      <c r="O580" t="s">
        <v>1874</v>
      </c>
      <c r="P580" t="s">
        <v>1875</v>
      </c>
      <c r="Q580" t="s">
        <v>1135</v>
      </c>
      <c r="R580" t="s">
        <v>37</v>
      </c>
      <c r="S580">
        <v>820</v>
      </c>
      <c r="T580" s="1">
        <v>1300299377</v>
      </c>
      <c r="W580" t="s">
        <v>274</v>
      </c>
      <c r="X580">
        <v>3</v>
      </c>
      <c r="Y580">
        <v>2</v>
      </c>
      <c r="Z580">
        <v>2</v>
      </c>
      <c r="AA580" s="2">
        <v>44708.662557870368</v>
      </c>
    </row>
    <row r="581" spans="1:27" x14ac:dyDescent="0.25">
      <c r="A581">
        <v>575</v>
      </c>
      <c r="B581">
        <v>1351563</v>
      </c>
      <c r="C581" t="s">
        <v>696</v>
      </c>
      <c r="D581" t="s">
        <v>697</v>
      </c>
      <c r="E581" t="s">
        <v>39</v>
      </c>
      <c r="F581" t="s">
        <v>204</v>
      </c>
      <c r="H581" t="s">
        <v>204</v>
      </c>
      <c r="J581" t="s">
        <v>98</v>
      </c>
      <c r="K581" t="s">
        <v>205</v>
      </c>
      <c r="L581">
        <v>139128107</v>
      </c>
      <c r="M581" t="s">
        <v>33</v>
      </c>
      <c r="N581" t="s">
        <v>205</v>
      </c>
      <c r="O581" t="s">
        <v>206</v>
      </c>
      <c r="P581" t="s">
        <v>207</v>
      </c>
      <c r="Q581" t="s">
        <v>36</v>
      </c>
      <c r="R581" t="s">
        <v>37</v>
      </c>
      <c r="S581">
        <v>800</v>
      </c>
      <c r="T581" s="1">
        <v>889822500</v>
      </c>
      <c r="W581" t="s">
        <v>38</v>
      </c>
      <c r="X581">
        <v>3</v>
      </c>
      <c r="Y581">
        <v>2</v>
      </c>
      <c r="Z581">
        <v>2</v>
      </c>
      <c r="AA581" s="2">
        <v>44708.662557870368</v>
      </c>
    </row>
    <row r="582" spans="1:27" x14ac:dyDescent="0.25">
      <c r="A582">
        <v>576</v>
      </c>
      <c r="B582">
        <v>1351564</v>
      </c>
      <c r="C582" t="s">
        <v>696</v>
      </c>
      <c r="D582" t="s">
        <v>697</v>
      </c>
      <c r="E582" t="s">
        <v>39</v>
      </c>
      <c r="G582" t="s">
        <v>208</v>
      </c>
      <c r="J582" t="s">
        <v>209</v>
      </c>
      <c r="K582" t="s">
        <v>210</v>
      </c>
      <c r="L582">
        <v>139127399</v>
      </c>
      <c r="M582" t="s">
        <v>33</v>
      </c>
      <c r="N582" t="s">
        <v>210</v>
      </c>
      <c r="O582" t="s">
        <v>211</v>
      </c>
      <c r="P582" t="s">
        <v>212</v>
      </c>
      <c r="Q582" t="s">
        <v>36</v>
      </c>
      <c r="R582" t="s">
        <v>37</v>
      </c>
      <c r="S582">
        <v>800</v>
      </c>
      <c r="T582" s="1">
        <v>889428942</v>
      </c>
      <c r="W582" t="s">
        <v>38</v>
      </c>
      <c r="X582">
        <v>3</v>
      </c>
      <c r="Y582">
        <v>2</v>
      </c>
      <c r="Z582">
        <v>2</v>
      </c>
      <c r="AA582" s="2">
        <v>44708.662557870368</v>
      </c>
    </row>
    <row r="583" spans="1:27" x14ac:dyDescent="0.25">
      <c r="A583">
        <v>577</v>
      </c>
      <c r="B583">
        <v>1351565</v>
      </c>
      <c r="C583" t="s">
        <v>696</v>
      </c>
      <c r="D583" t="s">
        <v>697</v>
      </c>
      <c r="E583" t="s">
        <v>46</v>
      </c>
      <c r="G583" t="s">
        <v>1261</v>
      </c>
      <c r="H583" t="s">
        <v>1261</v>
      </c>
      <c r="J583" t="s">
        <v>93</v>
      </c>
      <c r="K583" t="s">
        <v>127</v>
      </c>
      <c r="L583">
        <v>139125531</v>
      </c>
      <c r="M583" t="s">
        <v>33</v>
      </c>
      <c r="N583" t="s">
        <v>127</v>
      </c>
      <c r="O583" t="s">
        <v>1876</v>
      </c>
      <c r="P583" t="s">
        <v>1877</v>
      </c>
      <c r="Q583" t="s">
        <v>1484</v>
      </c>
      <c r="R583" t="s">
        <v>37</v>
      </c>
      <c r="S583">
        <v>810</v>
      </c>
      <c r="T583" s="1">
        <v>889460500</v>
      </c>
      <c r="W583" t="s">
        <v>38</v>
      </c>
      <c r="X583">
        <v>2</v>
      </c>
      <c r="Y583">
        <v>1</v>
      </c>
      <c r="Z583">
        <v>1</v>
      </c>
      <c r="AA583" s="2">
        <v>44708.662557870368</v>
      </c>
    </row>
    <row r="584" spans="1:27" x14ac:dyDescent="0.25">
      <c r="A584">
        <v>578</v>
      </c>
      <c r="B584">
        <v>1351566</v>
      </c>
      <c r="C584" t="s">
        <v>696</v>
      </c>
      <c r="D584" t="s">
        <v>697</v>
      </c>
      <c r="E584" t="s">
        <v>46</v>
      </c>
      <c r="J584" t="s">
        <v>93</v>
      </c>
      <c r="K584" t="s">
        <v>119</v>
      </c>
      <c r="L584">
        <v>139124839</v>
      </c>
      <c r="M584" t="s">
        <v>33</v>
      </c>
      <c r="N584" t="s">
        <v>119</v>
      </c>
      <c r="O584" t="s">
        <v>1878</v>
      </c>
      <c r="P584" t="s">
        <v>1879</v>
      </c>
      <c r="Q584" t="s">
        <v>703</v>
      </c>
      <c r="R584" t="s">
        <v>37</v>
      </c>
      <c r="S584">
        <v>812</v>
      </c>
      <c r="T584" s="1">
        <v>889460500</v>
      </c>
      <c r="W584" t="s">
        <v>38</v>
      </c>
      <c r="X584">
        <v>2</v>
      </c>
      <c r="Y584">
        <v>1</v>
      </c>
      <c r="Z584">
        <v>2</v>
      </c>
      <c r="AA584" s="2">
        <v>44708.662557870368</v>
      </c>
    </row>
    <row r="585" spans="1:27" x14ac:dyDescent="0.25">
      <c r="A585">
        <v>579</v>
      </c>
      <c r="B585">
        <v>1351567</v>
      </c>
      <c r="C585" t="s">
        <v>696</v>
      </c>
      <c r="D585" t="s">
        <v>697</v>
      </c>
      <c r="E585" t="s">
        <v>29</v>
      </c>
      <c r="G585" t="s">
        <v>1880</v>
      </c>
      <c r="H585" t="s">
        <v>1880</v>
      </c>
      <c r="I585" t="s">
        <v>126</v>
      </c>
      <c r="J585" t="s">
        <v>1307</v>
      </c>
      <c r="K585" t="s">
        <v>1881</v>
      </c>
      <c r="L585">
        <v>139123895</v>
      </c>
      <c r="M585" t="s">
        <v>33</v>
      </c>
      <c r="N585" t="s">
        <v>1881</v>
      </c>
      <c r="O585" t="s">
        <v>1882</v>
      </c>
      <c r="P585" t="s">
        <v>1883</v>
      </c>
      <c r="Q585" t="s">
        <v>1030</v>
      </c>
      <c r="R585" t="s">
        <v>37</v>
      </c>
      <c r="S585">
        <v>810</v>
      </c>
      <c r="T585" s="1">
        <v>889812666</v>
      </c>
      <c r="W585" t="s">
        <v>38</v>
      </c>
      <c r="X585">
        <v>3</v>
      </c>
      <c r="Y585">
        <v>1</v>
      </c>
      <c r="Z585">
        <v>5</v>
      </c>
      <c r="AA585" s="2">
        <v>44708.662557870368</v>
      </c>
    </row>
    <row r="586" spans="1:27" x14ac:dyDescent="0.25">
      <c r="A586">
        <v>580</v>
      </c>
      <c r="B586">
        <v>1351568</v>
      </c>
      <c r="C586" t="s">
        <v>696</v>
      </c>
      <c r="D586" t="s">
        <v>697</v>
      </c>
      <c r="E586" t="s">
        <v>46</v>
      </c>
      <c r="J586" t="s">
        <v>311</v>
      </c>
      <c r="K586" t="s">
        <v>901</v>
      </c>
      <c r="L586">
        <v>139122827</v>
      </c>
      <c r="M586" t="s">
        <v>33</v>
      </c>
      <c r="N586" t="s">
        <v>901</v>
      </c>
      <c r="O586" t="s">
        <v>1884</v>
      </c>
      <c r="P586" t="s">
        <v>1885</v>
      </c>
      <c r="Q586" t="s">
        <v>844</v>
      </c>
      <c r="R586" t="s">
        <v>37</v>
      </c>
      <c r="S586">
        <v>820</v>
      </c>
      <c r="T586" s="1">
        <v>1300299377</v>
      </c>
      <c r="W586" t="s">
        <v>274</v>
      </c>
      <c r="X586">
        <v>2</v>
      </c>
      <c r="Y586">
        <v>2</v>
      </c>
      <c r="Z586">
        <v>2</v>
      </c>
      <c r="AA586" s="2">
        <v>44708.662557870368</v>
      </c>
    </row>
    <row r="587" spans="1:27" x14ac:dyDescent="0.25">
      <c r="A587">
        <v>581</v>
      </c>
      <c r="B587">
        <v>1351569</v>
      </c>
      <c r="C587" t="s">
        <v>696</v>
      </c>
      <c r="D587" t="s">
        <v>697</v>
      </c>
      <c r="E587" t="s">
        <v>29</v>
      </c>
      <c r="I587" t="s">
        <v>126</v>
      </c>
      <c r="J587" t="s">
        <v>82</v>
      </c>
      <c r="K587" t="s">
        <v>127</v>
      </c>
      <c r="L587">
        <v>139120531</v>
      </c>
      <c r="M587" t="s">
        <v>33</v>
      </c>
      <c r="N587" t="s">
        <v>127</v>
      </c>
      <c r="O587" t="s">
        <v>1886</v>
      </c>
      <c r="P587" t="s">
        <v>1887</v>
      </c>
      <c r="Q587" t="s">
        <v>798</v>
      </c>
      <c r="R587" t="s">
        <v>37</v>
      </c>
      <c r="S587">
        <v>812</v>
      </c>
      <c r="T587" s="1">
        <v>889433000</v>
      </c>
      <c r="W587" t="s">
        <v>38</v>
      </c>
      <c r="X587">
        <v>4</v>
      </c>
      <c r="Y587">
        <v>2</v>
      </c>
      <c r="Z587">
        <v>2</v>
      </c>
      <c r="AA587" s="2">
        <v>44708.662557870368</v>
      </c>
    </row>
    <row r="588" spans="1:27" x14ac:dyDescent="0.25">
      <c r="A588">
        <v>582</v>
      </c>
      <c r="B588">
        <v>1351570</v>
      </c>
      <c r="C588" t="s">
        <v>696</v>
      </c>
      <c r="D588" t="s">
        <v>697</v>
      </c>
      <c r="E588" t="s">
        <v>748</v>
      </c>
      <c r="G588" t="s">
        <v>1888</v>
      </c>
      <c r="H588" t="s">
        <v>1888</v>
      </c>
      <c r="J588" t="s">
        <v>93</v>
      </c>
      <c r="K588" t="s">
        <v>1889</v>
      </c>
      <c r="L588">
        <v>139118895</v>
      </c>
      <c r="M588" t="s">
        <v>33</v>
      </c>
      <c r="N588" t="s">
        <v>1889</v>
      </c>
      <c r="O588" t="s">
        <v>1890</v>
      </c>
      <c r="P588" t="s">
        <v>1891</v>
      </c>
      <c r="Q588" t="s">
        <v>1101</v>
      </c>
      <c r="R588" t="s">
        <v>37</v>
      </c>
      <c r="S588">
        <v>820</v>
      </c>
      <c r="T588" s="1">
        <v>889460500</v>
      </c>
      <c r="W588" t="s">
        <v>38</v>
      </c>
      <c r="X588">
        <v>3</v>
      </c>
      <c r="Y588">
        <v>2</v>
      </c>
      <c r="Z588">
        <v>2</v>
      </c>
      <c r="AA588" s="2">
        <v>44708.662557870368</v>
      </c>
    </row>
    <row r="589" spans="1:27" x14ac:dyDescent="0.25">
      <c r="A589">
        <v>583</v>
      </c>
      <c r="B589">
        <v>1351571</v>
      </c>
      <c r="C589" t="s">
        <v>696</v>
      </c>
      <c r="D589" t="s">
        <v>697</v>
      </c>
      <c r="E589" t="s">
        <v>29</v>
      </c>
      <c r="G589" t="s">
        <v>1892</v>
      </c>
      <c r="H589" t="s">
        <v>1892</v>
      </c>
      <c r="I589" t="s">
        <v>126</v>
      </c>
      <c r="J589" t="s">
        <v>53</v>
      </c>
      <c r="K589" t="s">
        <v>1893</v>
      </c>
      <c r="L589">
        <v>139118303</v>
      </c>
      <c r="M589" t="s">
        <v>33</v>
      </c>
      <c r="N589" t="s">
        <v>1893</v>
      </c>
      <c r="O589" t="s">
        <v>1894</v>
      </c>
      <c r="P589" t="s">
        <v>1895</v>
      </c>
      <c r="Q589" t="s">
        <v>917</v>
      </c>
      <c r="R589" t="s">
        <v>37</v>
      </c>
      <c r="S589">
        <v>832</v>
      </c>
      <c r="T589" s="1">
        <v>889822403</v>
      </c>
      <c r="W589" t="s">
        <v>38</v>
      </c>
      <c r="X589">
        <v>4</v>
      </c>
      <c r="Y589">
        <v>2</v>
      </c>
      <c r="Z589">
        <v>2</v>
      </c>
      <c r="AA589" s="2">
        <v>44708.662557870368</v>
      </c>
    </row>
    <row r="590" spans="1:27" x14ac:dyDescent="0.25">
      <c r="A590">
        <v>584</v>
      </c>
      <c r="B590">
        <v>1351572</v>
      </c>
      <c r="C590" t="s">
        <v>696</v>
      </c>
      <c r="D590" t="s">
        <v>697</v>
      </c>
      <c r="E590" t="s">
        <v>46</v>
      </c>
      <c r="J590" t="s">
        <v>82</v>
      </c>
      <c r="K590" t="s">
        <v>1896</v>
      </c>
      <c r="L590">
        <v>139117763</v>
      </c>
      <c r="M590" t="s">
        <v>33</v>
      </c>
      <c r="N590" t="s">
        <v>1896</v>
      </c>
      <c r="O590" t="s">
        <v>1897</v>
      </c>
      <c r="P590" t="s">
        <v>1898</v>
      </c>
      <c r="Q590" t="s">
        <v>909</v>
      </c>
      <c r="R590" t="s">
        <v>37</v>
      </c>
      <c r="S590">
        <v>820</v>
      </c>
      <c r="T590" s="1">
        <v>889433000</v>
      </c>
      <c r="W590" t="s">
        <v>38</v>
      </c>
      <c r="X590">
        <v>3</v>
      </c>
      <c r="Y590">
        <v>1</v>
      </c>
      <c r="Z590">
        <v>2</v>
      </c>
      <c r="AA590" s="2">
        <v>44708.662557870368</v>
      </c>
    </row>
    <row r="591" spans="1:27" x14ac:dyDescent="0.25">
      <c r="A591">
        <v>585</v>
      </c>
      <c r="B591">
        <v>1351573</v>
      </c>
      <c r="C591" t="s">
        <v>696</v>
      </c>
      <c r="D591" t="s">
        <v>697</v>
      </c>
      <c r="E591" t="s">
        <v>29</v>
      </c>
      <c r="G591" t="s">
        <v>1899</v>
      </c>
      <c r="H591" t="s">
        <v>1899</v>
      </c>
      <c r="I591" t="s">
        <v>126</v>
      </c>
      <c r="J591" t="s">
        <v>181</v>
      </c>
      <c r="K591" t="s">
        <v>127</v>
      </c>
      <c r="L591">
        <v>139117743</v>
      </c>
      <c r="M591" t="s">
        <v>33</v>
      </c>
      <c r="N591" t="s">
        <v>127</v>
      </c>
      <c r="O591" t="s">
        <v>1900</v>
      </c>
      <c r="P591" t="s">
        <v>1901</v>
      </c>
      <c r="Q591" t="s">
        <v>820</v>
      </c>
      <c r="R591" t="s">
        <v>37</v>
      </c>
      <c r="S591">
        <v>832</v>
      </c>
      <c r="T591" s="1">
        <v>889418941</v>
      </c>
      <c r="W591" t="s">
        <v>38</v>
      </c>
      <c r="X591">
        <v>4</v>
      </c>
      <c r="Y591">
        <v>2</v>
      </c>
      <c r="Z591">
        <v>2</v>
      </c>
      <c r="AA591" s="2">
        <v>44708.662557870368</v>
      </c>
    </row>
    <row r="592" spans="1:27" x14ac:dyDescent="0.25">
      <c r="A592">
        <v>586</v>
      </c>
      <c r="B592">
        <v>1351574</v>
      </c>
      <c r="C592" t="s">
        <v>696</v>
      </c>
      <c r="D592" t="s">
        <v>697</v>
      </c>
      <c r="E592" t="s">
        <v>29</v>
      </c>
      <c r="G592" t="s">
        <v>1224</v>
      </c>
      <c r="H592" t="s">
        <v>1224</v>
      </c>
      <c r="J592" t="s">
        <v>123</v>
      </c>
      <c r="K592" t="s">
        <v>1902</v>
      </c>
      <c r="L592">
        <v>139112599</v>
      </c>
      <c r="M592" t="s">
        <v>33</v>
      </c>
      <c r="N592" t="s">
        <v>1902</v>
      </c>
      <c r="O592" t="s">
        <v>1903</v>
      </c>
      <c r="P592" t="s">
        <v>1904</v>
      </c>
      <c r="Q592" t="s">
        <v>791</v>
      </c>
      <c r="R592" t="s">
        <v>37</v>
      </c>
      <c r="S592">
        <v>832</v>
      </c>
      <c r="T592" s="1">
        <v>889328858</v>
      </c>
      <c r="W592" t="s">
        <v>38</v>
      </c>
      <c r="X592">
        <v>3</v>
      </c>
      <c r="Y592">
        <v>2</v>
      </c>
      <c r="Z592">
        <v>3</v>
      </c>
      <c r="AA592" s="2">
        <v>44708.662557870368</v>
      </c>
    </row>
    <row r="593" spans="1:27" x14ac:dyDescent="0.25">
      <c r="A593">
        <v>587</v>
      </c>
      <c r="B593">
        <v>1351575</v>
      </c>
      <c r="C593" t="s">
        <v>696</v>
      </c>
      <c r="D593" t="s">
        <v>697</v>
      </c>
      <c r="E593" t="s">
        <v>39</v>
      </c>
      <c r="G593" t="s">
        <v>102</v>
      </c>
      <c r="I593" t="s">
        <v>126</v>
      </c>
      <c r="J593" t="s">
        <v>213</v>
      </c>
      <c r="K593" t="s">
        <v>214</v>
      </c>
      <c r="L593">
        <v>139110247</v>
      </c>
      <c r="M593" t="s">
        <v>33</v>
      </c>
      <c r="N593" t="s">
        <v>214</v>
      </c>
      <c r="O593" t="s">
        <v>215</v>
      </c>
      <c r="P593" t="s">
        <v>216</v>
      </c>
      <c r="Q593" t="s">
        <v>36</v>
      </c>
      <c r="R593" t="s">
        <v>37</v>
      </c>
      <c r="S593">
        <v>800</v>
      </c>
      <c r="T593">
        <v>433038633</v>
      </c>
      <c r="W593" t="s">
        <v>38</v>
      </c>
      <c r="X593">
        <v>3</v>
      </c>
      <c r="Y593">
        <v>2</v>
      </c>
      <c r="Z593">
        <v>2</v>
      </c>
      <c r="AA593" s="2">
        <v>44708.662557870368</v>
      </c>
    </row>
    <row r="594" spans="1:27" x14ac:dyDescent="0.25">
      <c r="A594">
        <v>588</v>
      </c>
      <c r="B594">
        <v>1351576</v>
      </c>
      <c r="C594" t="s">
        <v>696</v>
      </c>
      <c r="D594" t="s">
        <v>697</v>
      </c>
      <c r="E594" t="s">
        <v>748</v>
      </c>
      <c r="G594" t="s">
        <v>1157</v>
      </c>
      <c r="H594" t="s">
        <v>1157</v>
      </c>
      <c r="J594" t="s">
        <v>98</v>
      </c>
      <c r="K594" t="s">
        <v>1333</v>
      </c>
      <c r="L594">
        <v>139108915</v>
      </c>
      <c r="M594" t="s">
        <v>33</v>
      </c>
      <c r="N594" t="s">
        <v>1333</v>
      </c>
      <c r="O594" t="s">
        <v>1905</v>
      </c>
      <c r="P594" t="s">
        <v>1906</v>
      </c>
      <c r="Q594" t="s">
        <v>1101</v>
      </c>
      <c r="R594" t="s">
        <v>37</v>
      </c>
      <c r="S594">
        <v>820</v>
      </c>
      <c r="T594" s="1">
        <v>889822500</v>
      </c>
      <c r="W594" t="s">
        <v>38</v>
      </c>
      <c r="X594">
        <v>3</v>
      </c>
      <c r="Y594">
        <v>3</v>
      </c>
      <c r="Z594">
        <v>2</v>
      </c>
      <c r="AA594" s="2">
        <v>44708.662557870368</v>
      </c>
    </row>
    <row r="595" spans="1:27" x14ac:dyDescent="0.25">
      <c r="A595">
        <v>589</v>
      </c>
      <c r="B595">
        <v>1351577</v>
      </c>
      <c r="C595" t="s">
        <v>696</v>
      </c>
      <c r="D595" t="s">
        <v>697</v>
      </c>
      <c r="E595" t="s">
        <v>46</v>
      </c>
      <c r="J595" t="s">
        <v>408</v>
      </c>
      <c r="K595" t="s">
        <v>1907</v>
      </c>
      <c r="L595">
        <v>139107851</v>
      </c>
      <c r="M595" t="s">
        <v>33</v>
      </c>
      <c r="N595" t="s">
        <v>1907</v>
      </c>
      <c r="O595" t="s">
        <v>1908</v>
      </c>
      <c r="P595" t="s">
        <v>1909</v>
      </c>
      <c r="Q595" t="s">
        <v>791</v>
      </c>
      <c r="R595" t="s">
        <v>37</v>
      </c>
      <c r="S595">
        <v>832</v>
      </c>
      <c r="T595" s="1">
        <v>1300114970</v>
      </c>
      <c r="W595" t="s">
        <v>274</v>
      </c>
      <c r="X595">
        <v>3</v>
      </c>
      <c r="Y595">
        <v>2</v>
      </c>
      <c r="Z595">
        <v>2</v>
      </c>
      <c r="AA595" s="2">
        <v>44708.662557870368</v>
      </c>
    </row>
    <row r="596" spans="1:27" x14ac:dyDescent="0.25">
      <c r="A596">
        <v>590</v>
      </c>
      <c r="B596">
        <v>1351578</v>
      </c>
      <c r="C596" t="s">
        <v>696</v>
      </c>
      <c r="D596" t="s">
        <v>697</v>
      </c>
      <c r="E596" t="s">
        <v>29</v>
      </c>
      <c r="J596" t="s">
        <v>1603</v>
      </c>
      <c r="K596" t="s">
        <v>1910</v>
      </c>
      <c r="L596">
        <v>139107647</v>
      </c>
      <c r="M596" t="s">
        <v>33</v>
      </c>
      <c r="N596" t="s">
        <v>1910</v>
      </c>
      <c r="O596" t="s">
        <v>1911</v>
      </c>
      <c r="P596" t="s">
        <v>1912</v>
      </c>
      <c r="Q596" t="s">
        <v>1116</v>
      </c>
      <c r="R596" t="s">
        <v>37</v>
      </c>
      <c r="S596">
        <v>810</v>
      </c>
      <c r="T596" t="s">
        <v>1607</v>
      </c>
      <c r="W596" t="s">
        <v>38</v>
      </c>
      <c r="X596">
        <v>3</v>
      </c>
      <c r="Y596">
        <v>1</v>
      </c>
      <c r="Z596">
        <v>4</v>
      </c>
      <c r="AA596" s="2">
        <v>44708.662557870368</v>
      </c>
    </row>
    <row r="597" spans="1:27" x14ac:dyDescent="0.25">
      <c r="A597">
        <v>591</v>
      </c>
      <c r="B597">
        <v>1351579</v>
      </c>
      <c r="C597" t="s">
        <v>696</v>
      </c>
      <c r="D597" t="s">
        <v>697</v>
      </c>
      <c r="E597" t="s">
        <v>748</v>
      </c>
      <c r="J597" t="s">
        <v>228</v>
      </c>
      <c r="K597" t="s">
        <v>527</v>
      </c>
      <c r="L597">
        <v>139106207</v>
      </c>
      <c r="M597" t="s">
        <v>33</v>
      </c>
      <c r="N597" t="s">
        <v>527</v>
      </c>
      <c r="O597" t="s">
        <v>1913</v>
      </c>
      <c r="P597" t="s">
        <v>1914</v>
      </c>
      <c r="Q597" t="s">
        <v>737</v>
      </c>
      <c r="R597" t="s">
        <v>37</v>
      </c>
      <c r="S597">
        <v>810</v>
      </c>
      <c r="T597" s="1">
        <v>889419959</v>
      </c>
      <c r="W597" t="s">
        <v>38</v>
      </c>
      <c r="X597">
        <v>2</v>
      </c>
      <c r="Y597">
        <v>1</v>
      </c>
      <c r="Z597">
        <v>1</v>
      </c>
      <c r="AA597" s="2">
        <v>44708.662557870368</v>
      </c>
    </row>
    <row r="598" spans="1:27" x14ac:dyDescent="0.25">
      <c r="A598">
        <v>592</v>
      </c>
      <c r="B598">
        <v>1351580</v>
      </c>
      <c r="C598" t="s">
        <v>696</v>
      </c>
      <c r="D598" t="s">
        <v>697</v>
      </c>
      <c r="E598" t="s">
        <v>29</v>
      </c>
      <c r="I598" t="s">
        <v>126</v>
      </c>
      <c r="J598" t="s">
        <v>82</v>
      </c>
      <c r="K598" t="s">
        <v>127</v>
      </c>
      <c r="L598">
        <v>139101335</v>
      </c>
      <c r="M598" t="s">
        <v>33</v>
      </c>
      <c r="N598" t="s">
        <v>127</v>
      </c>
      <c r="O598" t="s">
        <v>1915</v>
      </c>
      <c r="P598" t="s">
        <v>1916</v>
      </c>
      <c r="Q598" t="s">
        <v>1116</v>
      </c>
      <c r="R598" t="s">
        <v>37</v>
      </c>
      <c r="S598">
        <v>810</v>
      </c>
      <c r="T598" s="1">
        <v>889433000</v>
      </c>
      <c r="W598" t="s">
        <v>38</v>
      </c>
      <c r="X598">
        <v>4</v>
      </c>
      <c r="Y598">
        <v>2</v>
      </c>
      <c r="Z598">
        <v>2</v>
      </c>
      <c r="AA598" s="2">
        <v>44708.662557870368</v>
      </c>
    </row>
    <row r="599" spans="1:27" x14ac:dyDescent="0.25">
      <c r="A599">
        <v>593</v>
      </c>
      <c r="B599">
        <v>1351581</v>
      </c>
      <c r="C599" t="s">
        <v>696</v>
      </c>
      <c r="D599" t="s">
        <v>697</v>
      </c>
      <c r="E599" t="s">
        <v>29</v>
      </c>
      <c r="G599" t="s">
        <v>1917</v>
      </c>
      <c r="H599" t="s">
        <v>1917</v>
      </c>
      <c r="J599" t="s">
        <v>293</v>
      </c>
      <c r="K599" t="s">
        <v>1918</v>
      </c>
      <c r="L599">
        <v>139099343</v>
      </c>
      <c r="M599" t="s">
        <v>33</v>
      </c>
      <c r="N599" t="s">
        <v>1918</v>
      </c>
      <c r="O599" t="s">
        <v>1919</v>
      </c>
      <c r="P599" t="s">
        <v>1920</v>
      </c>
      <c r="Q599" t="s">
        <v>1162</v>
      </c>
      <c r="R599" t="s">
        <v>37</v>
      </c>
      <c r="S599">
        <v>835</v>
      </c>
      <c r="T599" s="1">
        <v>1300850855</v>
      </c>
      <c r="W599" t="s">
        <v>274</v>
      </c>
      <c r="X599">
        <v>3</v>
      </c>
      <c r="Y599">
        <v>2</v>
      </c>
      <c r="Z599">
        <v>6</v>
      </c>
      <c r="AA599" s="2">
        <v>44708.662557870368</v>
      </c>
    </row>
    <row r="600" spans="1:27" x14ac:dyDescent="0.25">
      <c r="A600">
        <v>594</v>
      </c>
      <c r="B600">
        <v>1351582</v>
      </c>
      <c r="C600" t="s">
        <v>696</v>
      </c>
      <c r="D600" t="s">
        <v>697</v>
      </c>
      <c r="E600" t="s">
        <v>29</v>
      </c>
      <c r="F600" t="s">
        <v>1921</v>
      </c>
      <c r="G600" t="s">
        <v>1062</v>
      </c>
      <c r="H600" t="s">
        <v>1062</v>
      </c>
      <c r="J600" t="s">
        <v>123</v>
      </c>
      <c r="K600" t="s">
        <v>104</v>
      </c>
      <c r="L600">
        <v>139098555</v>
      </c>
      <c r="M600" t="s">
        <v>33</v>
      </c>
      <c r="N600" t="s">
        <v>104</v>
      </c>
      <c r="O600" t="s">
        <v>1922</v>
      </c>
      <c r="P600" t="s">
        <v>1923</v>
      </c>
      <c r="Q600" t="s">
        <v>759</v>
      </c>
      <c r="R600" t="s">
        <v>37</v>
      </c>
      <c r="S600">
        <v>836</v>
      </c>
      <c r="T600" s="1">
        <v>889328858</v>
      </c>
      <c r="W600" t="s">
        <v>38</v>
      </c>
      <c r="X600">
        <v>3</v>
      </c>
      <c r="Y600">
        <v>1</v>
      </c>
      <c r="Z600">
        <v>4</v>
      </c>
      <c r="AA600" s="2">
        <v>44708.662557870368</v>
      </c>
    </row>
    <row r="601" spans="1:27" x14ac:dyDescent="0.25">
      <c r="A601">
        <v>595</v>
      </c>
      <c r="B601">
        <v>1351583</v>
      </c>
      <c r="C601" t="s">
        <v>696</v>
      </c>
      <c r="D601" t="s">
        <v>697</v>
      </c>
      <c r="E601" t="s">
        <v>29</v>
      </c>
      <c r="F601" t="s">
        <v>197</v>
      </c>
      <c r="G601" t="s">
        <v>197</v>
      </c>
      <c r="H601" t="s">
        <v>197</v>
      </c>
      <c r="J601" t="s">
        <v>217</v>
      </c>
      <c r="K601" t="s">
        <v>218</v>
      </c>
      <c r="L601">
        <v>139095611</v>
      </c>
      <c r="M601" t="s">
        <v>33</v>
      </c>
      <c r="N601" t="s">
        <v>218</v>
      </c>
      <c r="O601" t="s">
        <v>219</v>
      </c>
      <c r="P601" t="s">
        <v>220</v>
      </c>
      <c r="Q601" t="s">
        <v>36</v>
      </c>
      <c r="R601" t="s">
        <v>37</v>
      </c>
      <c r="S601">
        <v>800</v>
      </c>
      <c r="T601" s="1">
        <v>889433500</v>
      </c>
      <c r="W601" t="s">
        <v>38</v>
      </c>
      <c r="X601">
        <v>1</v>
      </c>
      <c r="Y601">
        <v>1</v>
      </c>
      <c r="Z601">
        <v>1</v>
      </c>
      <c r="AA601" s="2">
        <v>44708.662557870368</v>
      </c>
    </row>
    <row r="602" spans="1:27" x14ac:dyDescent="0.25">
      <c r="A602">
        <v>596</v>
      </c>
      <c r="B602">
        <v>1351584</v>
      </c>
      <c r="C602" t="s">
        <v>696</v>
      </c>
      <c r="D602" t="s">
        <v>697</v>
      </c>
      <c r="E602" t="s">
        <v>29</v>
      </c>
      <c r="J602" t="s">
        <v>82</v>
      </c>
      <c r="K602" t="s">
        <v>1142</v>
      </c>
      <c r="L602">
        <v>139093467</v>
      </c>
      <c r="M602" t="s">
        <v>33</v>
      </c>
      <c r="N602" t="s">
        <v>1142</v>
      </c>
      <c r="O602" t="s">
        <v>1924</v>
      </c>
      <c r="P602" t="s">
        <v>1925</v>
      </c>
      <c r="Q602" t="s">
        <v>1223</v>
      </c>
      <c r="R602" t="s">
        <v>37</v>
      </c>
      <c r="S602">
        <v>832</v>
      </c>
      <c r="T602" s="1">
        <v>889433000</v>
      </c>
      <c r="W602" t="s">
        <v>38</v>
      </c>
      <c r="X602">
        <v>4</v>
      </c>
      <c r="Y602">
        <v>2</v>
      </c>
      <c r="Z602">
        <v>2</v>
      </c>
      <c r="AA602" s="2">
        <v>44708.662557870368</v>
      </c>
    </row>
    <row r="603" spans="1:27" x14ac:dyDescent="0.25">
      <c r="A603">
        <v>597</v>
      </c>
      <c r="B603">
        <v>1351585</v>
      </c>
      <c r="C603" t="s">
        <v>696</v>
      </c>
      <c r="D603" t="s">
        <v>697</v>
      </c>
      <c r="E603" t="s">
        <v>39</v>
      </c>
      <c r="J603" t="s">
        <v>82</v>
      </c>
      <c r="K603" t="s">
        <v>221</v>
      </c>
      <c r="L603">
        <v>139091675</v>
      </c>
      <c r="M603" t="s">
        <v>33</v>
      </c>
      <c r="N603" t="s">
        <v>221</v>
      </c>
      <c r="O603" t="s">
        <v>222</v>
      </c>
      <c r="P603" t="s">
        <v>223</v>
      </c>
      <c r="Q603" t="s">
        <v>36</v>
      </c>
      <c r="R603" t="s">
        <v>37</v>
      </c>
      <c r="S603">
        <v>800</v>
      </c>
      <c r="T603" s="1">
        <v>889433000</v>
      </c>
      <c r="W603" t="s">
        <v>38</v>
      </c>
      <c r="X603">
        <v>3</v>
      </c>
      <c r="Y603">
        <v>2</v>
      </c>
      <c r="Z603">
        <v>2</v>
      </c>
      <c r="AA603" s="2">
        <v>44708.662557870368</v>
      </c>
    </row>
    <row r="604" spans="1:27" x14ac:dyDescent="0.25">
      <c r="A604">
        <v>598</v>
      </c>
      <c r="B604">
        <v>1351586</v>
      </c>
      <c r="C604" t="s">
        <v>696</v>
      </c>
      <c r="D604" t="s">
        <v>697</v>
      </c>
      <c r="E604" t="s">
        <v>39</v>
      </c>
      <c r="I604" t="s">
        <v>126</v>
      </c>
      <c r="J604" t="s">
        <v>82</v>
      </c>
      <c r="K604" t="s">
        <v>127</v>
      </c>
      <c r="L604">
        <v>139091467</v>
      </c>
      <c r="M604" t="s">
        <v>33</v>
      </c>
      <c r="N604" t="s">
        <v>127</v>
      </c>
      <c r="O604" t="s">
        <v>1926</v>
      </c>
      <c r="P604" t="s">
        <v>1927</v>
      </c>
      <c r="Q604" t="s">
        <v>1279</v>
      </c>
      <c r="R604" t="s">
        <v>37</v>
      </c>
      <c r="S604">
        <v>820</v>
      </c>
      <c r="T604" s="1">
        <v>889433000</v>
      </c>
      <c r="W604" t="s">
        <v>38</v>
      </c>
      <c r="X604">
        <v>2</v>
      </c>
      <c r="Y604">
        <v>1</v>
      </c>
      <c r="Z604">
        <v>2</v>
      </c>
      <c r="AA604" s="2">
        <v>44708.662557870368</v>
      </c>
    </row>
    <row r="605" spans="1:27" x14ac:dyDescent="0.25">
      <c r="A605">
        <v>599</v>
      </c>
      <c r="B605">
        <v>1351587</v>
      </c>
      <c r="C605" t="s">
        <v>696</v>
      </c>
      <c r="D605" t="s">
        <v>697</v>
      </c>
      <c r="E605" t="s">
        <v>46</v>
      </c>
      <c r="I605" t="s">
        <v>126</v>
      </c>
      <c r="J605" t="s">
        <v>554</v>
      </c>
      <c r="K605" t="s">
        <v>54</v>
      </c>
      <c r="L605">
        <v>139090307</v>
      </c>
      <c r="M605" t="s">
        <v>33</v>
      </c>
      <c r="N605" t="s">
        <v>54</v>
      </c>
      <c r="O605" t="s">
        <v>1928</v>
      </c>
      <c r="P605" t="s">
        <v>1929</v>
      </c>
      <c r="Q605" t="s">
        <v>1116</v>
      </c>
      <c r="R605" t="s">
        <v>37</v>
      </c>
      <c r="S605">
        <v>810</v>
      </c>
      <c r="T605">
        <v>421073034</v>
      </c>
      <c r="W605" t="s">
        <v>38</v>
      </c>
      <c r="X605">
        <v>2</v>
      </c>
      <c r="Y605">
        <v>1</v>
      </c>
      <c r="Z605">
        <v>1</v>
      </c>
      <c r="AA605" s="2">
        <v>44708.662557870368</v>
      </c>
    </row>
    <row r="606" spans="1:27" x14ac:dyDescent="0.25">
      <c r="A606">
        <v>600</v>
      </c>
      <c r="B606">
        <v>1351588</v>
      </c>
      <c r="C606" t="s">
        <v>696</v>
      </c>
      <c r="D606" t="s">
        <v>697</v>
      </c>
      <c r="E606" t="s">
        <v>46</v>
      </c>
      <c r="G606" t="s">
        <v>1930</v>
      </c>
      <c r="H606" t="s">
        <v>1930</v>
      </c>
      <c r="I606" t="s">
        <v>126</v>
      </c>
      <c r="J606" t="s">
        <v>1307</v>
      </c>
      <c r="K606" t="s">
        <v>1931</v>
      </c>
      <c r="L606">
        <v>139090159</v>
      </c>
      <c r="M606" t="s">
        <v>33</v>
      </c>
      <c r="N606" t="s">
        <v>1931</v>
      </c>
      <c r="O606" t="s">
        <v>1932</v>
      </c>
      <c r="P606" t="s">
        <v>1933</v>
      </c>
      <c r="Q606" t="s">
        <v>791</v>
      </c>
      <c r="R606" t="s">
        <v>37</v>
      </c>
      <c r="S606">
        <v>832</v>
      </c>
      <c r="T606" s="1">
        <v>889812666</v>
      </c>
      <c r="W606" t="s">
        <v>38</v>
      </c>
      <c r="X606">
        <v>2</v>
      </c>
      <c r="Y606">
        <v>1</v>
      </c>
      <c r="Z606">
        <v>2</v>
      </c>
      <c r="AA606" s="2">
        <v>44708.662557870368</v>
      </c>
    </row>
    <row r="607" spans="1:27" x14ac:dyDescent="0.25">
      <c r="A607">
        <v>601</v>
      </c>
      <c r="B607">
        <v>1351589</v>
      </c>
      <c r="C607" t="s">
        <v>696</v>
      </c>
      <c r="D607" t="s">
        <v>697</v>
      </c>
      <c r="E607" t="s">
        <v>29</v>
      </c>
      <c r="F607" t="s">
        <v>1121</v>
      </c>
      <c r="G607" t="s">
        <v>810</v>
      </c>
      <c r="H607" t="s">
        <v>810</v>
      </c>
      <c r="J607" t="s">
        <v>297</v>
      </c>
      <c r="K607" t="s">
        <v>1934</v>
      </c>
      <c r="L607">
        <v>139089939</v>
      </c>
      <c r="M607" t="s">
        <v>33</v>
      </c>
      <c r="N607" t="s">
        <v>1934</v>
      </c>
      <c r="O607" t="s">
        <v>1935</v>
      </c>
      <c r="P607" t="s">
        <v>1936</v>
      </c>
      <c r="Q607" t="s">
        <v>973</v>
      </c>
      <c r="R607" t="s">
        <v>37</v>
      </c>
      <c r="S607">
        <v>830</v>
      </c>
      <c r="T607">
        <v>429826650</v>
      </c>
      <c r="W607" t="s">
        <v>38</v>
      </c>
      <c r="X607">
        <v>3</v>
      </c>
      <c r="Y607">
        <v>1</v>
      </c>
      <c r="Z607">
        <v>4</v>
      </c>
      <c r="AA607" s="2">
        <v>44708.662557870368</v>
      </c>
    </row>
    <row r="608" spans="1:27" x14ac:dyDescent="0.25">
      <c r="A608">
        <v>602</v>
      </c>
      <c r="B608">
        <v>1351590</v>
      </c>
      <c r="C608" t="s">
        <v>696</v>
      </c>
      <c r="D608" t="s">
        <v>697</v>
      </c>
      <c r="E608" t="s">
        <v>29</v>
      </c>
      <c r="J608" t="s">
        <v>739</v>
      </c>
      <c r="K608" t="s">
        <v>1937</v>
      </c>
      <c r="L608">
        <v>139088251</v>
      </c>
      <c r="M608" t="s">
        <v>33</v>
      </c>
      <c r="N608" t="s">
        <v>1937</v>
      </c>
      <c r="O608" t="s">
        <v>1938</v>
      </c>
      <c r="P608" t="s">
        <v>1939</v>
      </c>
      <c r="Q608" t="s">
        <v>823</v>
      </c>
      <c r="R608" t="s">
        <v>37</v>
      </c>
      <c r="S608">
        <v>830</v>
      </c>
      <c r="T608" s="1">
        <v>739998324</v>
      </c>
      <c r="W608" t="s">
        <v>38</v>
      </c>
      <c r="X608">
        <v>3</v>
      </c>
      <c r="Y608">
        <v>1</v>
      </c>
      <c r="Z608">
        <v>1</v>
      </c>
      <c r="AA608" s="2">
        <v>44708.662557870368</v>
      </c>
    </row>
    <row r="609" spans="1:27" x14ac:dyDescent="0.25">
      <c r="A609">
        <v>603</v>
      </c>
      <c r="B609">
        <v>1351591</v>
      </c>
      <c r="C609" t="s">
        <v>696</v>
      </c>
      <c r="D609" t="s">
        <v>697</v>
      </c>
      <c r="E609" t="s">
        <v>46</v>
      </c>
      <c r="F609" t="s">
        <v>1940</v>
      </c>
      <c r="H609" t="s">
        <v>1940</v>
      </c>
      <c r="J609" t="s">
        <v>712</v>
      </c>
      <c r="K609" t="s">
        <v>1941</v>
      </c>
      <c r="L609">
        <v>139087483</v>
      </c>
      <c r="M609" t="s">
        <v>33</v>
      </c>
      <c r="N609" t="s">
        <v>1941</v>
      </c>
      <c r="O609" t="s">
        <v>1942</v>
      </c>
      <c r="P609" t="s">
        <v>1943</v>
      </c>
      <c r="Q609" t="s">
        <v>1484</v>
      </c>
      <c r="R609" t="s">
        <v>37</v>
      </c>
      <c r="S609">
        <v>810</v>
      </c>
      <c r="T609" s="1">
        <v>889315000</v>
      </c>
      <c r="W609" t="s">
        <v>38</v>
      </c>
      <c r="X609">
        <v>2</v>
      </c>
      <c r="Y609">
        <v>1</v>
      </c>
      <c r="Z609">
        <v>1</v>
      </c>
      <c r="AA609" s="2">
        <v>44708.662557870368</v>
      </c>
    </row>
    <row r="610" spans="1:27" x14ac:dyDescent="0.25">
      <c r="A610">
        <v>604</v>
      </c>
      <c r="B610">
        <v>1351592</v>
      </c>
      <c r="C610" t="s">
        <v>696</v>
      </c>
      <c r="D610" t="s">
        <v>697</v>
      </c>
      <c r="E610" t="s">
        <v>29</v>
      </c>
      <c r="I610" t="s">
        <v>126</v>
      </c>
      <c r="J610" t="s">
        <v>412</v>
      </c>
      <c r="K610" t="s">
        <v>1902</v>
      </c>
      <c r="L610">
        <v>139087215</v>
      </c>
      <c r="M610" t="s">
        <v>33</v>
      </c>
      <c r="N610" t="s">
        <v>1902</v>
      </c>
      <c r="O610" t="s">
        <v>1944</v>
      </c>
      <c r="P610" t="s">
        <v>1945</v>
      </c>
      <c r="Q610" t="s">
        <v>747</v>
      </c>
      <c r="R610" t="s">
        <v>37</v>
      </c>
      <c r="S610">
        <v>830</v>
      </c>
      <c r="T610" s="1">
        <v>889422283</v>
      </c>
      <c r="W610" t="s">
        <v>274</v>
      </c>
      <c r="X610">
        <v>3</v>
      </c>
      <c r="Y610">
        <v>1</v>
      </c>
      <c r="Z610">
        <v>2</v>
      </c>
      <c r="AA610" s="2">
        <v>44708.662557870368</v>
      </c>
    </row>
    <row r="611" spans="1:27" x14ac:dyDescent="0.25">
      <c r="A611">
        <v>605</v>
      </c>
      <c r="B611">
        <v>1351593</v>
      </c>
      <c r="C611" t="s">
        <v>696</v>
      </c>
      <c r="D611" t="s">
        <v>697</v>
      </c>
      <c r="E611" t="s">
        <v>1168</v>
      </c>
      <c r="J611" t="s">
        <v>412</v>
      </c>
      <c r="K611" t="s">
        <v>1584</v>
      </c>
      <c r="L611">
        <v>139086503</v>
      </c>
      <c r="M611" t="s">
        <v>33</v>
      </c>
      <c r="N611" t="s">
        <v>1584</v>
      </c>
      <c r="O611" t="s">
        <v>1946</v>
      </c>
      <c r="P611" t="s">
        <v>1947</v>
      </c>
      <c r="Q611" t="s">
        <v>743</v>
      </c>
      <c r="R611" t="s">
        <v>37</v>
      </c>
      <c r="S611">
        <v>830</v>
      </c>
      <c r="T611" s="1">
        <v>889422283</v>
      </c>
      <c r="W611" t="s">
        <v>274</v>
      </c>
      <c r="X611">
        <v>2</v>
      </c>
      <c r="Y611">
        <v>1</v>
      </c>
      <c r="Z611">
        <v>1</v>
      </c>
      <c r="AA611" s="2">
        <v>44708.662557870368</v>
      </c>
    </row>
    <row r="612" spans="1:27" x14ac:dyDescent="0.25">
      <c r="A612">
        <v>606</v>
      </c>
      <c r="B612">
        <v>1351594</v>
      </c>
      <c r="C612" t="s">
        <v>696</v>
      </c>
      <c r="D612" t="s">
        <v>697</v>
      </c>
      <c r="E612" t="s">
        <v>1168</v>
      </c>
      <c r="G612" t="s">
        <v>1948</v>
      </c>
      <c r="H612" t="s">
        <v>1948</v>
      </c>
      <c r="J612" t="s">
        <v>712</v>
      </c>
      <c r="K612" t="s">
        <v>347</v>
      </c>
      <c r="L612">
        <v>139086067</v>
      </c>
      <c r="M612" t="s">
        <v>33</v>
      </c>
      <c r="N612" t="s">
        <v>347</v>
      </c>
      <c r="O612" t="s">
        <v>1949</v>
      </c>
      <c r="P612" t="s">
        <v>1950</v>
      </c>
      <c r="Q612" t="s">
        <v>791</v>
      </c>
      <c r="R612" t="s">
        <v>37</v>
      </c>
      <c r="S612">
        <v>832</v>
      </c>
      <c r="T612" s="1">
        <v>889315000</v>
      </c>
      <c r="W612" t="s">
        <v>38</v>
      </c>
      <c r="X612">
        <v>3</v>
      </c>
      <c r="Y612">
        <v>2</v>
      </c>
      <c r="Z612">
        <v>2</v>
      </c>
      <c r="AA612" s="2">
        <v>44708.662557870368</v>
      </c>
    </row>
    <row r="613" spans="1:27" x14ac:dyDescent="0.25">
      <c r="A613">
        <v>607</v>
      </c>
      <c r="B613">
        <v>1351595</v>
      </c>
      <c r="C613" t="s">
        <v>696</v>
      </c>
      <c r="D613" t="s">
        <v>697</v>
      </c>
      <c r="E613" t="s">
        <v>29</v>
      </c>
      <c r="G613" t="s">
        <v>1062</v>
      </c>
      <c r="H613" t="s">
        <v>1062</v>
      </c>
      <c r="J613" t="s">
        <v>177</v>
      </c>
      <c r="K613" t="s">
        <v>1951</v>
      </c>
      <c r="L613">
        <v>139085899</v>
      </c>
      <c r="M613" t="s">
        <v>33</v>
      </c>
      <c r="N613" t="s">
        <v>1951</v>
      </c>
      <c r="O613" t="s">
        <v>1952</v>
      </c>
      <c r="P613" t="s">
        <v>1953</v>
      </c>
      <c r="Q613" t="s">
        <v>725</v>
      </c>
      <c r="R613" t="s">
        <v>37</v>
      </c>
      <c r="S613">
        <v>836</v>
      </c>
      <c r="T613" s="1">
        <v>889831800</v>
      </c>
      <c r="W613" t="s">
        <v>38</v>
      </c>
      <c r="X613">
        <v>5</v>
      </c>
      <c r="Y613">
        <v>3</v>
      </c>
      <c r="Z613">
        <v>2</v>
      </c>
      <c r="AA613" s="2">
        <v>44708.662557870368</v>
      </c>
    </row>
    <row r="614" spans="1:27" x14ac:dyDescent="0.25">
      <c r="A614">
        <v>608</v>
      </c>
      <c r="B614">
        <v>1351596</v>
      </c>
      <c r="C614" t="s">
        <v>696</v>
      </c>
      <c r="D614" t="s">
        <v>697</v>
      </c>
      <c r="E614" t="s">
        <v>29</v>
      </c>
      <c r="I614" t="s">
        <v>126</v>
      </c>
      <c r="J614" t="s">
        <v>82</v>
      </c>
      <c r="K614" t="s">
        <v>127</v>
      </c>
      <c r="L614">
        <v>139082083</v>
      </c>
      <c r="M614" t="s">
        <v>33</v>
      </c>
      <c r="N614" t="s">
        <v>127</v>
      </c>
      <c r="O614" t="s">
        <v>1954</v>
      </c>
      <c r="P614" t="s">
        <v>1955</v>
      </c>
      <c r="Q614" t="s">
        <v>710</v>
      </c>
      <c r="R614" t="s">
        <v>37</v>
      </c>
      <c r="S614">
        <v>810</v>
      </c>
      <c r="T614" s="1">
        <v>889433000</v>
      </c>
      <c r="W614" t="s">
        <v>38</v>
      </c>
      <c r="X614">
        <v>5</v>
      </c>
      <c r="Y614">
        <v>2</v>
      </c>
      <c r="Z614">
        <v>3</v>
      </c>
      <c r="AA614" s="2">
        <v>44708.662557870368</v>
      </c>
    </row>
    <row r="615" spans="1:27" x14ac:dyDescent="0.25">
      <c r="A615">
        <v>609</v>
      </c>
      <c r="B615">
        <v>1351597</v>
      </c>
      <c r="C615" t="s">
        <v>696</v>
      </c>
      <c r="D615" t="s">
        <v>697</v>
      </c>
      <c r="E615" t="s">
        <v>748</v>
      </c>
      <c r="G615" t="s">
        <v>1756</v>
      </c>
      <c r="H615" t="s">
        <v>1756</v>
      </c>
      <c r="J615" t="s">
        <v>712</v>
      </c>
      <c r="K615" t="s">
        <v>1956</v>
      </c>
      <c r="L615">
        <v>139080835</v>
      </c>
      <c r="M615" t="s">
        <v>33</v>
      </c>
      <c r="N615" t="s">
        <v>1956</v>
      </c>
      <c r="O615" t="s">
        <v>1957</v>
      </c>
      <c r="P615" t="s">
        <v>1958</v>
      </c>
      <c r="Q615" t="s">
        <v>710</v>
      </c>
      <c r="R615" t="s">
        <v>37</v>
      </c>
      <c r="S615">
        <v>810</v>
      </c>
      <c r="T615" s="1">
        <v>889315000</v>
      </c>
      <c r="W615" t="s">
        <v>38</v>
      </c>
      <c r="X615">
        <v>3</v>
      </c>
      <c r="Y615">
        <v>2</v>
      </c>
      <c r="Z615">
        <v>2</v>
      </c>
      <c r="AA615" s="2">
        <v>44708.662557870368</v>
      </c>
    </row>
    <row r="616" spans="1:27" x14ac:dyDescent="0.25">
      <c r="A616">
        <v>610</v>
      </c>
      <c r="B616">
        <v>1351598</v>
      </c>
      <c r="C616" t="s">
        <v>696</v>
      </c>
      <c r="D616" t="s">
        <v>697</v>
      </c>
      <c r="E616" t="s">
        <v>29</v>
      </c>
      <c r="F616" t="s">
        <v>1286</v>
      </c>
      <c r="G616" t="s">
        <v>1959</v>
      </c>
      <c r="H616" t="s">
        <v>1959</v>
      </c>
      <c r="J616" t="s">
        <v>346</v>
      </c>
      <c r="K616" t="s">
        <v>1420</v>
      </c>
      <c r="L616">
        <v>139079559</v>
      </c>
      <c r="M616" t="s">
        <v>33</v>
      </c>
      <c r="N616" t="s">
        <v>1420</v>
      </c>
      <c r="O616" t="s">
        <v>1960</v>
      </c>
      <c r="P616" t="s">
        <v>1961</v>
      </c>
      <c r="Q616" t="s">
        <v>781</v>
      </c>
      <c r="R616" t="s">
        <v>37</v>
      </c>
      <c r="S616">
        <v>832</v>
      </c>
      <c r="T616" s="1">
        <v>889867131</v>
      </c>
      <c r="W616" t="s">
        <v>38</v>
      </c>
      <c r="X616">
        <v>3</v>
      </c>
      <c r="Y616">
        <v>2</v>
      </c>
      <c r="Z616">
        <v>2</v>
      </c>
      <c r="AA616" s="2">
        <v>44708.662557870368</v>
      </c>
    </row>
    <row r="617" spans="1:27" x14ac:dyDescent="0.25">
      <c r="A617">
        <v>611</v>
      </c>
      <c r="B617">
        <v>1351599</v>
      </c>
      <c r="C617" t="s">
        <v>696</v>
      </c>
      <c r="D617" t="s">
        <v>697</v>
      </c>
      <c r="E617" t="s">
        <v>46</v>
      </c>
      <c r="F617" t="s">
        <v>1547</v>
      </c>
      <c r="G617" t="s">
        <v>1962</v>
      </c>
      <c r="H617" t="s">
        <v>1547</v>
      </c>
      <c r="J617" t="s">
        <v>1963</v>
      </c>
      <c r="K617" t="s">
        <v>1964</v>
      </c>
      <c r="L617">
        <v>136150414</v>
      </c>
      <c r="M617" t="s">
        <v>33</v>
      </c>
      <c r="N617" t="s">
        <v>1964</v>
      </c>
      <c r="O617" t="s">
        <v>1965</v>
      </c>
      <c r="P617" t="s">
        <v>1966</v>
      </c>
      <c r="Q617" t="s">
        <v>941</v>
      </c>
      <c r="R617" t="s">
        <v>37</v>
      </c>
      <c r="S617">
        <v>832</v>
      </c>
      <c r="T617" s="1">
        <v>889834326</v>
      </c>
      <c r="W617" t="s">
        <v>255</v>
      </c>
      <c r="X617">
        <v>3</v>
      </c>
      <c r="Y617">
        <v>2</v>
      </c>
      <c r="Z617">
        <v>3</v>
      </c>
      <c r="AA617" s="2">
        <v>44708.662557870368</v>
      </c>
    </row>
    <row r="618" spans="1:27" x14ac:dyDescent="0.25">
      <c r="A618">
        <v>612</v>
      </c>
      <c r="B618">
        <v>1351600</v>
      </c>
      <c r="C618" t="s">
        <v>696</v>
      </c>
      <c r="D618" t="s">
        <v>697</v>
      </c>
      <c r="E618" t="s">
        <v>704</v>
      </c>
      <c r="J618" t="s">
        <v>79</v>
      </c>
      <c r="K618" t="s">
        <v>1967</v>
      </c>
      <c r="L618">
        <v>203294683</v>
      </c>
      <c r="M618" t="s">
        <v>33</v>
      </c>
      <c r="N618" t="s">
        <v>1967</v>
      </c>
      <c r="O618" t="s">
        <v>1968</v>
      </c>
      <c r="P618" t="s">
        <v>1969</v>
      </c>
      <c r="Q618" t="s">
        <v>1664</v>
      </c>
      <c r="R618" t="s">
        <v>37</v>
      </c>
      <c r="S618">
        <v>828</v>
      </c>
      <c r="T618" s="1">
        <v>889433000</v>
      </c>
      <c r="W618" t="s">
        <v>38</v>
      </c>
      <c r="AA618" s="2">
        <v>44708.662557870368</v>
      </c>
    </row>
    <row r="619" spans="1:27" x14ac:dyDescent="0.25">
      <c r="A619">
        <v>613</v>
      </c>
      <c r="B619">
        <v>1351601</v>
      </c>
      <c r="C619" t="s">
        <v>696</v>
      </c>
      <c r="D619" t="s">
        <v>697</v>
      </c>
      <c r="E619" t="s">
        <v>46</v>
      </c>
      <c r="I619" t="s">
        <v>126</v>
      </c>
      <c r="J619" t="s">
        <v>48</v>
      </c>
      <c r="K619" t="s">
        <v>1970</v>
      </c>
      <c r="L619">
        <v>139073299</v>
      </c>
      <c r="M619" t="s">
        <v>33</v>
      </c>
      <c r="N619" t="s">
        <v>1970</v>
      </c>
      <c r="O619" t="s">
        <v>1971</v>
      </c>
      <c r="P619" t="s">
        <v>1972</v>
      </c>
      <c r="Q619" t="s">
        <v>1484</v>
      </c>
      <c r="R619" t="s">
        <v>37</v>
      </c>
      <c r="S619">
        <v>810</v>
      </c>
      <c r="T619" s="1">
        <v>889810080</v>
      </c>
      <c r="W619" t="s">
        <v>38</v>
      </c>
      <c r="X619">
        <v>2</v>
      </c>
      <c r="Y619">
        <v>1</v>
      </c>
      <c r="Z619">
        <v>2</v>
      </c>
      <c r="AA619" s="2">
        <v>44708.662557870368</v>
      </c>
    </row>
    <row r="620" spans="1:27" x14ac:dyDescent="0.25">
      <c r="A620">
        <v>614</v>
      </c>
      <c r="B620">
        <v>1351602</v>
      </c>
      <c r="C620" t="s">
        <v>696</v>
      </c>
      <c r="D620" t="s">
        <v>697</v>
      </c>
      <c r="E620" t="s">
        <v>39</v>
      </c>
      <c r="G620" t="s">
        <v>224</v>
      </c>
      <c r="J620" t="s">
        <v>225</v>
      </c>
      <c r="K620" t="s">
        <v>127</v>
      </c>
      <c r="L620">
        <v>139072451</v>
      </c>
      <c r="M620" t="s">
        <v>33</v>
      </c>
      <c r="N620" t="s">
        <v>127</v>
      </c>
      <c r="O620" t="s">
        <v>226</v>
      </c>
      <c r="P620" t="s">
        <v>227</v>
      </c>
      <c r="Q620" t="s">
        <v>36</v>
      </c>
      <c r="R620" t="s">
        <v>37</v>
      </c>
      <c r="S620">
        <v>800</v>
      </c>
      <c r="T620" s="1">
        <v>438404848</v>
      </c>
      <c r="W620" t="s">
        <v>38</v>
      </c>
      <c r="X620">
        <v>3</v>
      </c>
      <c r="Y620">
        <v>3</v>
      </c>
      <c r="Z620">
        <v>2</v>
      </c>
      <c r="AA620" s="2">
        <v>44708.662557870368</v>
      </c>
    </row>
    <row r="621" spans="1:27" x14ac:dyDescent="0.25">
      <c r="A621">
        <v>615</v>
      </c>
      <c r="B621">
        <v>1351603</v>
      </c>
      <c r="C621" t="s">
        <v>696</v>
      </c>
      <c r="D621" t="s">
        <v>697</v>
      </c>
      <c r="E621" t="s">
        <v>29</v>
      </c>
      <c r="G621" t="s">
        <v>1581</v>
      </c>
      <c r="H621" t="s">
        <v>1581</v>
      </c>
      <c r="I621" t="s">
        <v>126</v>
      </c>
      <c r="J621" t="s">
        <v>1973</v>
      </c>
      <c r="K621" t="s">
        <v>986</v>
      </c>
      <c r="L621">
        <v>139072391</v>
      </c>
      <c r="M621" t="s">
        <v>33</v>
      </c>
      <c r="N621" t="s">
        <v>986</v>
      </c>
      <c r="O621" t="s">
        <v>1974</v>
      </c>
      <c r="P621" t="s">
        <v>1975</v>
      </c>
      <c r="Q621" t="s">
        <v>1178</v>
      </c>
      <c r="R621" t="s">
        <v>37</v>
      </c>
      <c r="S621">
        <v>810</v>
      </c>
      <c r="T621" s="1">
        <v>889822400</v>
      </c>
      <c r="W621" t="s">
        <v>38</v>
      </c>
      <c r="X621">
        <v>4</v>
      </c>
      <c r="Y621">
        <v>2</v>
      </c>
      <c r="Z621">
        <v>2</v>
      </c>
      <c r="AA621" s="2">
        <v>44708.662557870368</v>
      </c>
    </row>
    <row r="622" spans="1:27" x14ac:dyDescent="0.25">
      <c r="A622">
        <v>616</v>
      </c>
      <c r="B622">
        <v>1351604</v>
      </c>
      <c r="C622" t="s">
        <v>696</v>
      </c>
      <c r="D622" t="s">
        <v>697</v>
      </c>
      <c r="E622" t="s">
        <v>1168</v>
      </c>
      <c r="J622" t="s">
        <v>64</v>
      </c>
      <c r="K622" t="s">
        <v>618</v>
      </c>
      <c r="L622">
        <v>139071039</v>
      </c>
      <c r="M622" t="s">
        <v>33</v>
      </c>
      <c r="N622" t="s">
        <v>618</v>
      </c>
      <c r="O622" t="s">
        <v>1976</v>
      </c>
      <c r="P622" t="s">
        <v>1977</v>
      </c>
      <c r="Q622" t="s">
        <v>917</v>
      </c>
      <c r="R622" t="s">
        <v>37</v>
      </c>
      <c r="S622">
        <v>832</v>
      </c>
      <c r="T622" s="1">
        <v>404877261</v>
      </c>
      <c r="W622" t="s">
        <v>38</v>
      </c>
      <c r="X622">
        <v>4</v>
      </c>
      <c r="Y622">
        <v>2</v>
      </c>
      <c r="Z622">
        <v>2</v>
      </c>
      <c r="AA622" s="2">
        <v>44708.662557870368</v>
      </c>
    </row>
    <row r="623" spans="1:27" x14ac:dyDescent="0.25">
      <c r="A623">
        <v>617</v>
      </c>
      <c r="B623">
        <v>1351605</v>
      </c>
      <c r="C623" t="s">
        <v>696</v>
      </c>
      <c r="D623" t="s">
        <v>697</v>
      </c>
      <c r="E623" t="s">
        <v>29</v>
      </c>
      <c r="G623" t="s">
        <v>1978</v>
      </c>
      <c r="H623" t="s">
        <v>1978</v>
      </c>
      <c r="J623" t="s">
        <v>712</v>
      </c>
      <c r="K623" t="s">
        <v>1979</v>
      </c>
      <c r="L623">
        <v>139069475</v>
      </c>
      <c r="M623" t="s">
        <v>33</v>
      </c>
      <c r="N623" t="s">
        <v>1979</v>
      </c>
      <c r="O623" t="s">
        <v>1980</v>
      </c>
      <c r="P623" t="s">
        <v>1981</v>
      </c>
      <c r="Q623" t="s">
        <v>973</v>
      </c>
      <c r="R623" t="s">
        <v>37</v>
      </c>
      <c r="S623">
        <v>830</v>
      </c>
      <c r="T623" s="1">
        <v>889315000</v>
      </c>
      <c r="W623" t="s">
        <v>38</v>
      </c>
      <c r="X623">
        <v>3</v>
      </c>
      <c r="Y623">
        <v>2</v>
      </c>
      <c r="Z623">
        <v>2</v>
      </c>
      <c r="AA623" s="2">
        <v>44708.662557870368</v>
      </c>
    </row>
    <row r="624" spans="1:27" x14ac:dyDescent="0.25">
      <c r="A624">
        <v>618</v>
      </c>
      <c r="B624">
        <v>1351606</v>
      </c>
      <c r="C624" t="s">
        <v>696</v>
      </c>
      <c r="D624" t="s">
        <v>697</v>
      </c>
      <c r="E624" t="s">
        <v>29</v>
      </c>
      <c r="I624" t="s">
        <v>126</v>
      </c>
      <c r="J624" t="s">
        <v>408</v>
      </c>
      <c r="K624" t="s">
        <v>527</v>
      </c>
      <c r="L624">
        <v>139069311</v>
      </c>
      <c r="M624" t="s">
        <v>33</v>
      </c>
      <c r="N624" t="s">
        <v>527</v>
      </c>
      <c r="O624" t="s">
        <v>1982</v>
      </c>
      <c r="P624" t="s">
        <v>1983</v>
      </c>
      <c r="Q624" t="s">
        <v>1223</v>
      </c>
      <c r="R624" t="s">
        <v>37</v>
      </c>
      <c r="S624">
        <v>832</v>
      </c>
      <c r="T624" s="1">
        <v>1300114970</v>
      </c>
      <c r="W624" t="s">
        <v>274</v>
      </c>
      <c r="X624">
        <v>2</v>
      </c>
      <c r="Y624">
        <v>1</v>
      </c>
      <c r="Z624">
        <v>4</v>
      </c>
      <c r="AA624" s="2">
        <v>44708.662557870368</v>
      </c>
    </row>
    <row r="625" spans="1:27" x14ac:dyDescent="0.25">
      <c r="A625">
        <v>619</v>
      </c>
      <c r="B625">
        <v>1351607</v>
      </c>
      <c r="C625" t="s">
        <v>696</v>
      </c>
      <c r="D625" t="s">
        <v>697</v>
      </c>
      <c r="E625" t="s">
        <v>704</v>
      </c>
      <c r="G625" t="s">
        <v>1652</v>
      </c>
      <c r="H625" t="s">
        <v>1652</v>
      </c>
      <c r="J625" t="s">
        <v>1017</v>
      </c>
      <c r="K625" t="s">
        <v>1323</v>
      </c>
      <c r="L625">
        <v>203293867</v>
      </c>
      <c r="M625" t="s">
        <v>33</v>
      </c>
      <c r="N625" t="s">
        <v>1323</v>
      </c>
      <c r="O625" t="s">
        <v>1984</v>
      </c>
      <c r="P625" t="s">
        <v>1985</v>
      </c>
      <c r="Q625" t="s">
        <v>1065</v>
      </c>
      <c r="R625" t="s">
        <v>37</v>
      </c>
      <c r="S625">
        <v>838</v>
      </c>
      <c r="T625" s="1">
        <v>889882343</v>
      </c>
      <c r="W625" t="s">
        <v>38</v>
      </c>
      <c r="AA625" s="2">
        <v>44708.662557870368</v>
      </c>
    </row>
    <row r="626" spans="1:27" x14ac:dyDescent="0.25">
      <c r="A626">
        <v>620</v>
      </c>
      <c r="B626">
        <v>1351608</v>
      </c>
      <c r="C626" t="s">
        <v>696</v>
      </c>
      <c r="D626" t="s">
        <v>697</v>
      </c>
      <c r="E626" t="s">
        <v>29</v>
      </c>
      <c r="G626" t="s">
        <v>1986</v>
      </c>
      <c r="H626" t="s">
        <v>1986</v>
      </c>
      <c r="J626" t="s">
        <v>1679</v>
      </c>
      <c r="K626" t="s">
        <v>186</v>
      </c>
      <c r="L626">
        <v>139065727</v>
      </c>
      <c r="M626" t="s">
        <v>33</v>
      </c>
      <c r="N626" t="s">
        <v>186</v>
      </c>
      <c r="O626" t="s">
        <v>1987</v>
      </c>
      <c r="P626" t="s">
        <v>1988</v>
      </c>
      <c r="Q626" t="s">
        <v>823</v>
      </c>
      <c r="R626" t="s">
        <v>37</v>
      </c>
      <c r="S626">
        <v>830</v>
      </c>
      <c r="T626" s="1">
        <v>404222219</v>
      </c>
      <c r="W626" t="s">
        <v>38</v>
      </c>
      <c r="X626">
        <v>4</v>
      </c>
      <c r="Y626">
        <v>2</v>
      </c>
      <c r="Z626">
        <v>4</v>
      </c>
      <c r="AA626" s="2">
        <v>44708.662557870368</v>
      </c>
    </row>
    <row r="627" spans="1:27" x14ac:dyDescent="0.25">
      <c r="A627">
        <v>621</v>
      </c>
      <c r="B627">
        <v>1351609</v>
      </c>
      <c r="C627" t="s">
        <v>696</v>
      </c>
      <c r="D627" t="s">
        <v>697</v>
      </c>
      <c r="E627" t="s">
        <v>29</v>
      </c>
      <c r="G627" t="s">
        <v>947</v>
      </c>
      <c r="H627" t="s">
        <v>947</v>
      </c>
      <c r="I627" t="s">
        <v>126</v>
      </c>
      <c r="J627" t="s">
        <v>278</v>
      </c>
      <c r="K627" t="s">
        <v>127</v>
      </c>
      <c r="L627">
        <v>139063623</v>
      </c>
      <c r="M627" t="s">
        <v>33</v>
      </c>
      <c r="N627" t="s">
        <v>127</v>
      </c>
      <c r="O627" t="s">
        <v>1989</v>
      </c>
      <c r="P627" t="s">
        <v>1990</v>
      </c>
      <c r="Q627" t="s">
        <v>737</v>
      </c>
      <c r="R627" t="s">
        <v>37</v>
      </c>
      <c r="S627">
        <v>810</v>
      </c>
      <c r="T627" s="1">
        <v>889811088</v>
      </c>
      <c r="W627" t="s">
        <v>38</v>
      </c>
      <c r="X627">
        <v>2</v>
      </c>
      <c r="Y627">
        <v>1</v>
      </c>
      <c r="Z627">
        <v>2</v>
      </c>
      <c r="AA627" s="2">
        <v>44708.662557870368</v>
      </c>
    </row>
    <row r="628" spans="1:27" x14ac:dyDescent="0.25">
      <c r="A628">
        <v>622</v>
      </c>
      <c r="B628">
        <v>1351610</v>
      </c>
      <c r="C628" t="s">
        <v>696</v>
      </c>
      <c r="D628" t="s">
        <v>697</v>
      </c>
      <c r="E628" t="s">
        <v>29</v>
      </c>
      <c r="G628" t="s">
        <v>1991</v>
      </c>
      <c r="H628" t="s">
        <v>1991</v>
      </c>
      <c r="I628" t="s">
        <v>126</v>
      </c>
      <c r="J628" t="s">
        <v>123</v>
      </c>
      <c r="K628" t="s">
        <v>1992</v>
      </c>
      <c r="L628">
        <v>139061675</v>
      </c>
      <c r="M628" t="s">
        <v>33</v>
      </c>
      <c r="N628" t="s">
        <v>1992</v>
      </c>
      <c r="O628" t="s">
        <v>1993</v>
      </c>
      <c r="P628" t="s">
        <v>1994</v>
      </c>
      <c r="Q628" t="s">
        <v>917</v>
      </c>
      <c r="R628" t="s">
        <v>37</v>
      </c>
      <c r="S628">
        <v>832</v>
      </c>
      <c r="T628" s="1">
        <v>889328858</v>
      </c>
      <c r="W628" t="s">
        <v>38</v>
      </c>
      <c r="X628">
        <v>3</v>
      </c>
      <c r="Y628">
        <v>2</v>
      </c>
      <c r="Z628">
        <v>4</v>
      </c>
      <c r="AA628" s="2">
        <v>44708.662557870368</v>
      </c>
    </row>
    <row r="629" spans="1:27" x14ac:dyDescent="0.25">
      <c r="A629">
        <v>623</v>
      </c>
      <c r="B629">
        <v>1351611</v>
      </c>
      <c r="C629" t="s">
        <v>696</v>
      </c>
      <c r="D629" t="s">
        <v>697</v>
      </c>
      <c r="E629" t="s">
        <v>29</v>
      </c>
      <c r="G629" t="s">
        <v>1153</v>
      </c>
      <c r="H629" t="s">
        <v>1153</v>
      </c>
      <c r="I629" t="s">
        <v>126</v>
      </c>
      <c r="J629" t="s">
        <v>123</v>
      </c>
      <c r="K629" t="s">
        <v>1995</v>
      </c>
      <c r="L629">
        <v>139060231</v>
      </c>
      <c r="M629" t="s">
        <v>33</v>
      </c>
      <c r="N629" t="s">
        <v>1995</v>
      </c>
      <c r="O629" t="s">
        <v>1996</v>
      </c>
      <c r="P629" t="s">
        <v>1997</v>
      </c>
      <c r="Q629" t="s">
        <v>791</v>
      </c>
      <c r="R629" t="s">
        <v>37</v>
      </c>
      <c r="S629">
        <v>832</v>
      </c>
      <c r="T629" s="1">
        <v>889328858</v>
      </c>
      <c r="W629" t="s">
        <v>38</v>
      </c>
      <c r="X629">
        <v>3</v>
      </c>
      <c r="Y629">
        <v>2</v>
      </c>
      <c r="Z629">
        <v>4</v>
      </c>
      <c r="AA629" s="2">
        <v>44708.662557870368</v>
      </c>
    </row>
    <row r="630" spans="1:27" x14ac:dyDescent="0.25">
      <c r="A630">
        <v>624</v>
      </c>
      <c r="B630">
        <v>1351612</v>
      </c>
      <c r="C630" t="s">
        <v>696</v>
      </c>
      <c r="D630" t="s">
        <v>697</v>
      </c>
      <c r="E630" t="s">
        <v>732</v>
      </c>
      <c r="I630" t="s">
        <v>126</v>
      </c>
      <c r="J630" t="s">
        <v>185</v>
      </c>
      <c r="K630" t="s">
        <v>1038</v>
      </c>
      <c r="L630">
        <v>139060155</v>
      </c>
      <c r="M630" t="s">
        <v>33</v>
      </c>
      <c r="N630" t="s">
        <v>1038</v>
      </c>
      <c r="O630" t="s">
        <v>1998</v>
      </c>
      <c r="P630" t="s">
        <v>1999</v>
      </c>
      <c r="Q630" t="s">
        <v>1016</v>
      </c>
      <c r="R630" t="s">
        <v>37</v>
      </c>
      <c r="S630">
        <v>830</v>
      </c>
      <c r="T630" s="1">
        <v>889240900</v>
      </c>
      <c r="W630" t="s">
        <v>38</v>
      </c>
      <c r="X630">
        <v>1</v>
      </c>
      <c r="Y630">
        <v>1</v>
      </c>
      <c r="Z630">
        <v>1</v>
      </c>
      <c r="AA630" s="2">
        <v>44708.662557870368</v>
      </c>
    </row>
    <row r="631" spans="1:27" x14ac:dyDescent="0.25">
      <c r="A631">
        <v>625</v>
      </c>
      <c r="B631">
        <v>1351613</v>
      </c>
      <c r="C631" t="s">
        <v>696</v>
      </c>
      <c r="D631" t="s">
        <v>697</v>
      </c>
      <c r="E631" t="s">
        <v>39</v>
      </c>
      <c r="F631" t="s">
        <v>111</v>
      </c>
      <c r="H631" t="s">
        <v>111</v>
      </c>
      <c r="J631" t="s">
        <v>53</v>
      </c>
      <c r="K631" t="s">
        <v>2000</v>
      </c>
      <c r="L631">
        <v>139058603</v>
      </c>
      <c r="M631" t="s">
        <v>33</v>
      </c>
      <c r="N631" t="s">
        <v>2000</v>
      </c>
      <c r="O631" t="s">
        <v>2001</v>
      </c>
      <c r="P631" t="s">
        <v>2002</v>
      </c>
      <c r="Q631" t="s">
        <v>731</v>
      </c>
      <c r="R631" t="s">
        <v>37</v>
      </c>
      <c r="S631">
        <v>810</v>
      </c>
      <c r="T631" s="1">
        <v>889822403</v>
      </c>
      <c r="W631" t="s">
        <v>38</v>
      </c>
      <c r="X631">
        <v>2</v>
      </c>
      <c r="Y631">
        <v>1</v>
      </c>
      <c r="Z631">
        <v>1</v>
      </c>
      <c r="AA631" s="2">
        <v>44708.662557870368</v>
      </c>
    </row>
    <row r="632" spans="1:27" x14ac:dyDescent="0.25">
      <c r="A632">
        <v>626</v>
      </c>
      <c r="B632">
        <v>1351614</v>
      </c>
      <c r="C632" t="s">
        <v>696</v>
      </c>
      <c r="D632" t="s">
        <v>697</v>
      </c>
      <c r="E632" t="s">
        <v>29</v>
      </c>
      <c r="F632" t="s">
        <v>2003</v>
      </c>
      <c r="G632" t="s">
        <v>2004</v>
      </c>
      <c r="H632" t="s">
        <v>2004</v>
      </c>
      <c r="I632" t="s">
        <v>126</v>
      </c>
      <c r="J632" t="s">
        <v>712</v>
      </c>
      <c r="K632" t="s">
        <v>127</v>
      </c>
      <c r="L632">
        <v>139058555</v>
      </c>
      <c r="M632" t="s">
        <v>33</v>
      </c>
      <c r="N632" t="s">
        <v>127</v>
      </c>
      <c r="O632" t="s">
        <v>2005</v>
      </c>
      <c r="P632" t="s">
        <v>2006</v>
      </c>
      <c r="Q632" t="s">
        <v>820</v>
      </c>
      <c r="R632" t="s">
        <v>37</v>
      </c>
      <c r="S632">
        <v>832</v>
      </c>
      <c r="T632" s="1">
        <v>889315000</v>
      </c>
      <c r="W632" t="s">
        <v>38</v>
      </c>
      <c r="X632">
        <v>3</v>
      </c>
      <c r="Y632">
        <v>2</v>
      </c>
      <c r="Z632">
        <v>2</v>
      </c>
      <c r="AA632" s="2">
        <v>44708.662557870368</v>
      </c>
    </row>
    <row r="633" spans="1:27" x14ac:dyDescent="0.25">
      <c r="A633">
        <v>627</v>
      </c>
      <c r="B633">
        <v>1351615</v>
      </c>
      <c r="C633" t="s">
        <v>696</v>
      </c>
      <c r="D633" t="s">
        <v>697</v>
      </c>
      <c r="E633" t="s">
        <v>29</v>
      </c>
      <c r="F633" t="s">
        <v>130</v>
      </c>
      <c r="G633" t="s">
        <v>2007</v>
      </c>
      <c r="H633" t="s">
        <v>2007</v>
      </c>
      <c r="J633" t="s">
        <v>42</v>
      </c>
      <c r="K633" t="s">
        <v>2008</v>
      </c>
      <c r="L633">
        <v>139052699</v>
      </c>
      <c r="M633" t="s">
        <v>33</v>
      </c>
      <c r="N633" t="s">
        <v>2008</v>
      </c>
      <c r="O633" t="s">
        <v>2009</v>
      </c>
      <c r="P633" t="s">
        <v>2010</v>
      </c>
      <c r="Q633" t="s">
        <v>747</v>
      </c>
      <c r="R633" t="s">
        <v>37</v>
      </c>
      <c r="S633">
        <v>830</v>
      </c>
      <c r="T633">
        <v>411724000</v>
      </c>
      <c r="W633" t="s">
        <v>38</v>
      </c>
      <c r="X633">
        <v>5</v>
      </c>
      <c r="Y633">
        <v>2</v>
      </c>
      <c r="Z633">
        <v>2</v>
      </c>
      <c r="AA633" s="2">
        <v>44708.662557870368</v>
      </c>
    </row>
    <row r="634" spans="1:27" x14ac:dyDescent="0.25">
      <c r="A634">
        <v>628</v>
      </c>
      <c r="B634">
        <v>1351616</v>
      </c>
      <c r="C634" t="s">
        <v>696</v>
      </c>
      <c r="D634" t="s">
        <v>697</v>
      </c>
      <c r="E634" t="s">
        <v>46</v>
      </c>
      <c r="J634" t="s">
        <v>228</v>
      </c>
      <c r="K634" t="s">
        <v>229</v>
      </c>
      <c r="L634">
        <v>139050507</v>
      </c>
      <c r="M634" t="s">
        <v>33</v>
      </c>
      <c r="N634" t="s">
        <v>229</v>
      </c>
      <c r="O634" t="s">
        <v>230</v>
      </c>
      <c r="P634" t="s">
        <v>231</v>
      </c>
      <c r="Q634" t="s">
        <v>36</v>
      </c>
      <c r="R634" t="s">
        <v>37</v>
      </c>
      <c r="S634">
        <v>800</v>
      </c>
      <c r="T634" s="1">
        <v>889419959</v>
      </c>
      <c r="W634" t="s">
        <v>38</v>
      </c>
      <c r="X634">
        <v>1</v>
      </c>
      <c r="Y634">
        <v>1</v>
      </c>
      <c r="Z634">
        <v>1</v>
      </c>
      <c r="AA634" s="2">
        <v>44708.662557870368</v>
      </c>
    </row>
    <row r="635" spans="1:27" x14ac:dyDescent="0.25">
      <c r="A635">
        <v>629</v>
      </c>
      <c r="B635">
        <v>1351617</v>
      </c>
      <c r="C635" t="s">
        <v>696</v>
      </c>
      <c r="D635" t="s">
        <v>697</v>
      </c>
      <c r="E635" t="s">
        <v>29</v>
      </c>
      <c r="J635" t="s">
        <v>1973</v>
      </c>
      <c r="K635" t="s">
        <v>2011</v>
      </c>
      <c r="L635">
        <v>139049887</v>
      </c>
      <c r="M635" t="s">
        <v>33</v>
      </c>
      <c r="N635" t="s">
        <v>2011</v>
      </c>
      <c r="O635" t="s">
        <v>2012</v>
      </c>
      <c r="P635" t="s">
        <v>2013</v>
      </c>
      <c r="Q635" t="s">
        <v>747</v>
      </c>
      <c r="R635" t="s">
        <v>37</v>
      </c>
      <c r="S635">
        <v>830</v>
      </c>
      <c r="T635" s="1">
        <v>889822400</v>
      </c>
      <c r="W635" t="s">
        <v>38</v>
      </c>
      <c r="X635">
        <v>4</v>
      </c>
      <c r="Y635">
        <v>2</v>
      </c>
      <c r="Z635">
        <v>2</v>
      </c>
      <c r="AA635" s="2">
        <v>44708.662557870368</v>
      </c>
    </row>
    <row r="636" spans="1:27" x14ac:dyDescent="0.25">
      <c r="A636">
        <v>630</v>
      </c>
      <c r="B636">
        <v>1351618</v>
      </c>
      <c r="C636" t="s">
        <v>696</v>
      </c>
      <c r="D636" t="s">
        <v>697</v>
      </c>
      <c r="E636" t="s">
        <v>39</v>
      </c>
      <c r="J636" t="s">
        <v>232</v>
      </c>
      <c r="K636" t="s">
        <v>112</v>
      </c>
      <c r="L636">
        <v>139047935</v>
      </c>
      <c r="M636" t="s">
        <v>33</v>
      </c>
      <c r="N636" t="s">
        <v>112</v>
      </c>
      <c r="O636" t="s">
        <v>233</v>
      </c>
      <c r="P636" t="s">
        <v>234</v>
      </c>
      <c r="Q636" t="s">
        <v>36</v>
      </c>
      <c r="R636" t="s">
        <v>37</v>
      </c>
      <c r="S636">
        <v>800</v>
      </c>
      <c r="T636">
        <v>451125286</v>
      </c>
      <c r="W636" t="s">
        <v>38</v>
      </c>
      <c r="X636">
        <v>2</v>
      </c>
      <c r="Y636">
        <v>2</v>
      </c>
      <c r="Z636">
        <v>2</v>
      </c>
      <c r="AA636" s="2">
        <v>44708.662557870368</v>
      </c>
    </row>
    <row r="637" spans="1:27" x14ac:dyDescent="0.25">
      <c r="A637">
        <v>631</v>
      </c>
      <c r="B637">
        <v>1351619</v>
      </c>
      <c r="C637" t="s">
        <v>696</v>
      </c>
      <c r="D637" t="s">
        <v>697</v>
      </c>
      <c r="E637" t="s">
        <v>748</v>
      </c>
      <c r="I637" t="s">
        <v>126</v>
      </c>
      <c r="J637" t="s">
        <v>82</v>
      </c>
      <c r="K637" t="s">
        <v>127</v>
      </c>
      <c r="L637">
        <v>139046487</v>
      </c>
      <c r="M637" t="s">
        <v>33</v>
      </c>
      <c r="N637" t="s">
        <v>127</v>
      </c>
      <c r="O637" t="s">
        <v>2014</v>
      </c>
      <c r="P637" t="s">
        <v>2015</v>
      </c>
      <c r="Q637" t="s">
        <v>773</v>
      </c>
      <c r="R637" t="s">
        <v>37</v>
      </c>
      <c r="S637">
        <v>820</v>
      </c>
      <c r="T637" s="1">
        <v>889433000</v>
      </c>
      <c r="W637" t="s">
        <v>38</v>
      </c>
      <c r="X637">
        <v>3</v>
      </c>
      <c r="Y637">
        <v>2</v>
      </c>
      <c r="Z637">
        <v>2</v>
      </c>
      <c r="AA637" s="2">
        <v>44708.662557870368</v>
      </c>
    </row>
    <row r="638" spans="1:27" x14ac:dyDescent="0.25">
      <c r="A638">
        <v>632</v>
      </c>
      <c r="B638">
        <v>1351620</v>
      </c>
      <c r="C638" t="s">
        <v>696</v>
      </c>
      <c r="D638" t="s">
        <v>697</v>
      </c>
      <c r="E638" t="s">
        <v>39</v>
      </c>
      <c r="G638" t="s">
        <v>2016</v>
      </c>
      <c r="J638" t="s">
        <v>346</v>
      </c>
      <c r="K638" t="s">
        <v>524</v>
      </c>
      <c r="L638">
        <v>139045183</v>
      </c>
      <c r="M638" t="s">
        <v>33</v>
      </c>
      <c r="N638" t="s">
        <v>524</v>
      </c>
      <c r="O638" t="s">
        <v>2017</v>
      </c>
      <c r="P638" t="s">
        <v>2018</v>
      </c>
      <c r="Q638" t="s">
        <v>844</v>
      </c>
      <c r="R638" t="s">
        <v>37</v>
      </c>
      <c r="S638">
        <v>820</v>
      </c>
      <c r="T638" s="1">
        <v>889867131</v>
      </c>
      <c r="W638" t="s">
        <v>38</v>
      </c>
      <c r="X638">
        <v>3</v>
      </c>
      <c r="Y638">
        <v>2</v>
      </c>
      <c r="Z638">
        <v>2</v>
      </c>
      <c r="AA638" s="2">
        <v>44708.662557870368</v>
      </c>
    </row>
    <row r="639" spans="1:27" x14ac:dyDescent="0.25">
      <c r="A639">
        <v>633</v>
      </c>
      <c r="B639">
        <v>1351621</v>
      </c>
      <c r="C639" t="s">
        <v>696</v>
      </c>
      <c r="D639" t="s">
        <v>697</v>
      </c>
      <c r="E639" t="s">
        <v>29</v>
      </c>
      <c r="G639" t="s">
        <v>1037</v>
      </c>
      <c r="H639" t="s">
        <v>1037</v>
      </c>
      <c r="J639" t="s">
        <v>2019</v>
      </c>
      <c r="K639" t="s">
        <v>2020</v>
      </c>
      <c r="L639">
        <v>139044887</v>
      </c>
      <c r="M639" t="s">
        <v>33</v>
      </c>
      <c r="N639" t="s">
        <v>2020</v>
      </c>
      <c r="O639" t="s">
        <v>2021</v>
      </c>
      <c r="P639" t="s">
        <v>2022</v>
      </c>
      <c r="Q639" t="s">
        <v>823</v>
      </c>
      <c r="R639" t="s">
        <v>37</v>
      </c>
      <c r="S639">
        <v>830</v>
      </c>
      <c r="T639">
        <v>1300547869</v>
      </c>
      <c r="W639" t="s">
        <v>274</v>
      </c>
      <c r="X639">
        <v>3</v>
      </c>
      <c r="Y639">
        <v>1</v>
      </c>
      <c r="Z639">
        <v>4</v>
      </c>
      <c r="AA639" s="2">
        <v>44708.662557870368</v>
      </c>
    </row>
    <row r="640" spans="1:27" x14ac:dyDescent="0.25">
      <c r="A640">
        <v>634</v>
      </c>
      <c r="B640">
        <v>1351622</v>
      </c>
      <c r="C640" t="s">
        <v>696</v>
      </c>
      <c r="D640" t="s">
        <v>697</v>
      </c>
      <c r="E640" t="s">
        <v>29</v>
      </c>
      <c r="G640" t="s">
        <v>862</v>
      </c>
      <c r="H640" t="s">
        <v>862</v>
      </c>
      <c r="J640" t="s">
        <v>181</v>
      </c>
      <c r="K640" t="s">
        <v>828</v>
      </c>
      <c r="L640">
        <v>139044255</v>
      </c>
      <c r="M640" t="s">
        <v>33</v>
      </c>
      <c r="N640" t="s">
        <v>828</v>
      </c>
      <c r="O640" t="s">
        <v>2023</v>
      </c>
      <c r="P640" t="s">
        <v>2024</v>
      </c>
      <c r="Q640" t="s">
        <v>743</v>
      </c>
      <c r="R640" t="s">
        <v>37</v>
      </c>
      <c r="S640">
        <v>830</v>
      </c>
      <c r="T640" s="1">
        <v>889418941</v>
      </c>
      <c r="W640" t="s">
        <v>38</v>
      </c>
      <c r="X640">
        <v>3</v>
      </c>
      <c r="Y640">
        <v>1</v>
      </c>
      <c r="Z640">
        <v>2</v>
      </c>
      <c r="AA640" s="2">
        <v>44708.662557870368</v>
      </c>
    </row>
    <row r="641" spans="1:27" x14ac:dyDescent="0.25">
      <c r="A641">
        <v>635</v>
      </c>
      <c r="B641">
        <v>1351623</v>
      </c>
      <c r="C641" t="s">
        <v>696</v>
      </c>
      <c r="D641" t="s">
        <v>697</v>
      </c>
      <c r="E641" t="s">
        <v>46</v>
      </c>
      <c r="J641" t="s">
        <v>228</v>
      </c>
      <c r="K641" t="s">
        <v>2025</v>
      </c>
      <c r="L641">
        <v>139043575</v>
      </c>
      <c r="M641" t="s">
        <v>33</v>
      </c>
      <c r="N641" t="s">
        <v>2025</v>
      </c>
      <c r="O641" t="s">
        <v>2026</v>
      </c>
      <c r="P641" t="s">
        <v>2027</v>
      </c>
      <c r="Q641" t="s">
        <v>773</v>
      </c>
      <c r="R641" t="s">
        <v>37</v>
      </c>
      <c r="S641">
        <v>820</v>
      </c>
      <c r="T641" s="1">
        <v>889419959</v>
      </c>
      <c r="W641" t="s">
        <v>38</v>
      </c>
      <c r="X641">
        <v>1</v>
      </c>
      <c r="Y641">
        <v>1</v>
      </c>
      <c r="Z641">
        <v>1</v>
      </c>
      <c r="AA641" s="2">
        <v>44708.662557870368</v>
      </c>
    </row>
    <row r="642" spans="1:27" x14ac:dyDescent="0.25">
      <c r="A642">
        <v>636</v>
      </c>
      <c r="B642">
        <v>1351624</v>
      </c>
      <c r="C642" t="s">
        <v>696</v>
      </c>
      <c r="D642" t="s">
        <v>697</v>
      </c>
      <c r="E642" t="s">
        <v>29</v>
      </c>
      <c r="G642" t="s">
        <v>2028</v>
      </c>
      <c r="H642" t="s">
        <v>2028</v>
      </c>
      <c r="J642" t="s">
        <v>1017</v>
      </c>
      <c r="K642" t="s">
        <v>1575</v>
      </c>
      <c r="L642">
        <v>139043435</v>
      </c>
      <c r="M642" t="s">
        <v>33</v>
      </c>
      <c r="N642" t="s">
        <v>1575</v>
      </c>
      <c r="O642" t="s">
        <v>2029</v>
      </c>
      <c r="P642" t="s">
        <v>2030</v>
      </c>
      <c r="Q642" t="s">
        <v>747</v>
      </c>
      <c r="R642" t="s">
        <v>37</v>
      </c>
      <c r="S642">
        <v>830</v>
      </c>
      <c r="T642" s="1">
        <v>889882343</v>
      </c>
      <c r="W642" t="s">
        <v>38</v>
      </c>
      <c r="X642">
        <v>4</v>
      </c>
      <c r="Y642">
        <v>2</v>
      </c>
      <c r="Z642">
        <v>4</v>
      </c>
      <c r="AA642" s="2">
        <v>44708.662557870368</v>
      </c>
    </row>
    <row r="643" spans="1:27" x14ac:dyDescent="0.25">
      <c r="A643">
        <v>637</v>
      </c>
      <c r="B643">
        <v>1351625</v>
      </c>
      <c r="C643" t="s">
        <v>696</v>
      </c>
      <c r="D643" t="s">
        <v>697</v>
      </c>
      <c r="E643" t="s">
        <v>29</v>
      </c>
      <c r="G643" t="s">
        <v>1306</v>
      </c>
      <c r="H643" t="s">
        <v>1306</v>
      </c>
      <c r="J643" t="s">
        <v>2031</v>
      </c>
      <c r="K643" t="s">
        <v>2032</v>
      </c>
      <c r="L643">
        <v>139040775</v>
      </c>
      <c r="M643" t="s">
        <v>33</v>
      </c>
      <c r="N643" t="s">
        <v>2032</v>
      </c>
      <c r="O643" t="s">
        <v>2033</v>
      </c>
      <c r="P643" t="s">
        <v>2034</v>
      </c>
      <c r="Q643" t="s">
        <v>1092</v>
      </c>
      <c r="R643" t="s">
        <v>37</v>
      </c>
      <c r="S643">
        <v>812</v>
      </c>
      <c r="T643" s="1">
        <v>889411550</v>
      </c>
      <c r="W643" t="s">
        <v>38</v>
      </c>
      <c r="X643">
        <v>3</v>
      </c>
      <c r="Y643">
        <v>2</v>
      </c>
      <c r="Z643">
        <v>2</v>
      </c>
      <c r="AA643" s="2">
        <v>44708.662557870368</v>
      </c>
    </row>
    <row r="644" spans="1:27" x14ac:dyDescent="0.25">
      <c r="A644">
        <v>638</v>
      </c>
      <c r="B644">
        <v>1351626</v>
      </c>
      <c r="C644" t="s">
        <v>696</v>
      </c>
      <c r="D644" t="s">
        <v>697</v>
      </c>
      <c r="E644" t="s">
        <v>29</v>
      </c>
      <c r="J644" t="s">
        <v>82</v>
      </c>
      <c r="K644" t="s">
        <v>1781</v>
      </c>
      <c r="L644">
        <v>139040747</v>
      </c>
      <c r="M644" t="s">
        <v>33</v>
      </c>
      <c r="N644" t="s">
        <v>1781</v>
      </c>
      <c r="O644" t="s">
        <v>2035</v>
      </c>
      <c r="P644" t="s">
        <v>2036</v>
      </c>
      <c r="Q644" t="s">
        <v>1016</v>
      </c>
      <c r="R644" t="s">
        <v>37</v>
      </c>
      <c r="S644">
        <v>830</v>
      </c>
      <c r="T644" s="1">
        <v>889433000</v>
      </c>
      <c r="W644" t="s">
        <v>38</v>
      </c>
      <c r="X644">
        <v>4</v>
      </c>
      <c r="Y644">
        <v>2</v>
      </c>
      <c r="Z644">
        <v>2</v>
      </c>
      <c r="AA644" s="2">
        <v>44708.662557870368</v>
      </c>
    </row>
    <row r="645" spans="1:27" x14ac:dyDescent="0.25">
      <c r="A645">
        <v>639</v>
      </c>
      <c r="B645">
        <v>1351627</v>
      </c>
      <c r="C645" t="s">
        <v>696</v>
      </c>
      <c r="D645" t="s">
        <v>697</v>
      </c>
      <c r="E645" t="s">
        <v>29</v>
      </c>
      <c r="F645" t="s">
        <v>1286</v>
      </c>
      <c r="G645" t="s">
        <v>1357</v>
      </c>
      <c r="H645" t="s">
        <v>1357</v>
      </c>
      <c r="J645" t="s">
        <v>1532</v>
      </c>
      <c r="K645" t="s">
        <v>1420</v>
      </c>
      <c r="L645">
        <v>139039151</v>
      </c>
      <c r="M645" t="s">
        <v>33</v>
      </c>
      <c r="N645" t="s">
        <v>1420</v>
      </c>
      <c r="O645" t="s">
        <v>2037</v>
      </c>
      <c r="P645" t="s">
        <v>2038</v>
      </c>
      <c r="Q645" t="s">
        <v>820</v>
      </c>
      <c r="R645" t="s">
        <v>37</v>
      </c>
      <c r="S645">
        <v>832</v>
      </c>
      <c r="T645" s="1">
        <v>889312005</v>
      </c>
      <c r="W645" t="s">
        <v>274</v>
      </c>
      <c r="X645">
        <v>3</v>
      </c>
      <c r="Y645">
        <v>2</v>
      </c>
      <c r="Z645">
        <v>2</v>
      </c>
      <c r="AA645" s="2">
        <v>44708.662557870368</v>
      </c>
    </row>
    <row r="646" spans="1:27" x14ac:dyDescent="0.25">
      <c r="A646">
        <v>640</v>
      </c>
      <c r="B646">
        <v>1351628</v>
      </c>
      <c r="C646" t="s">
        <v>696</v>
      </c>
      <c r="D646" t="s">
        <v>697</v>
      </c>
      <c r="E646" t="s">
        <v>29</v>
      </c>
      <c r="G646" t="s">
        <v>755</v>
      </c>
      <c r="H646" t="s">
        <v>755</v>
      </c>
      <c r="I646" t="s">
        <v>126</v>
      </c>
      <c r="J646" t="s">
        <v>82</v>
      </c>
      <c r="K646" t="s">
        <v>127</v>
      </c>
      <c r="L646">
        <v>139037939</v>
      </c>
      <c r="M646" t="s">
        <v>33</v>
      </c>
      <c r="N646" t="s">
        <v>127</v>
      </c>
      <c r="O646" t="s">
        <v>2039</v>
      </c>
      <c r="P646" t="s">
        <v>2040</v>
      </c>
      <c r="Q646" t="s">
        <v>1162</v>
      </c>
      <c r="R646" t="s">
        <v>37</v>
      </c>
      <c r="S646">
        <v>835</v>
      </c>
      <c r="T646" s="1">
        <v>889433000</v>
      </c>
      <c r="W646" t="s">
        <v>38</v>
      </c>
      <c r="X646">
        <v>4</v>
      </c>
      <c r="Y646">
        <v>2</v>
      </c>
      <c r="Z646">
        <v>5</v>
      </c>
      <c r="AA646" s="2">
        <v>44708.662557870368</v>
      </c>
    </row>
    <row r="647" spans="1:27" x14ac:dyDescent="0.25">
      <c r="A647">
        <v>641</v>
      </c>
      <c r="B647">
        <v>1351629</v>
      </c>
      <c r="C647" t="s">
        <v>696</v>
      </c>
      <c r="D647" t="s">
        <v>697</v>
      </c>
      <c r="E647" t="s">
        <v>39</v>
      </c>
      <c r="I647" t="s">
        <v>126</v>
      </c>
      <c r="J647" t="s">
        <v>82</v>
      </c>
      <c r="K647" t="s">
        <v>127</v>
      </c>
      <c r="L647">
        <v>139036599</v>
      </c>
      <c r="M647" t="s">
        <v>33</v>
      </c>
      <c r="N647" t="s">
        <v>127</v>
      </c>
      <c r="O647" t="s">
        <v>235</v>
      </c>
      <c r="P647" t="s">
        <v>236</v>
      </c>
      <c r="Q647" t="s">
        <v>36</v>
      </c>
      <c r="R647" t="s">
        <v>37</v>
      </c>
      <c r="S647">
        <v>800</v>
      </c>
      <c r="T647" s="1">
        <v>889433000</v>
      </c>
      <c r="W647" t="s">
        <v>38</v>
      </c>
      <c r="X647">
        <v>3</v>
      </c>
      <c r="Y647">
        <v>2</v>
      </c>
      <c r="Z647">
        <v>2</v>
      </c>
      <c r="AA647" s="2">
        <v>44708.662557870368</v>
      </c>
    </row>
    <row r="648" spans="1:27" x14ac:dyDescent="0.25">
      <c r="A648">
        <v>642</v>
      </c>
      <c r="B648">
        <v>1351630</v>
      </c>
      <c r="C648" t="s">
        <v>696</v>
      </c>
      <c r="D648" t="s">
        <v>697</v>
      </c>
      <c r="E648" t="s">
        <v>46</v>
      </c>
      <c r="F648" t="s">
        <v>353</v>
      </c>
      <c r="H648" t="s">
        <v>353</v>
      </c>
      <c r="I648" t="s">
        <v>126</v>
      </c>
      <c r="J648" t="s">
        <v>153</v>
      </c>
      <c r="K648" t="s">
        <v>191</v>
      </c>
      <c r="L648">
        <v>139035671</v>
      </c>
      <c r="M648" t="s">
        <v>33</v>
      </c>
      <c r="N648" t="s">
        <v>191</v>
      </c>
      <c r="O648" t="s">
        <v>2041</v>
      </c>
      <c r="P648" t="s">
        <v>2042</v>
      </c>
      <c r="Q648" t="s">
        <v>737</v>
      </c>
      <c r="R648" t="s">
        <v>37</v>
      </c>
      <c r="S648">
        <v>810</v>
      </c>
      <c r="T648" s="1">
        <v>889970888</v>
      </c>
      <c r="W648" t="s">
        <v>38</v>
      </c>
      <c r="X648">
        <v>3</v>
      </c>
      <c r="Y648">
        <v>2</v>
      </c>
      <c r="Z648">
        <v>2</v>
      </c>
      <c r="AA648" s="2">
        <v>44708.662557870368</v>
      </c>
    </row>
    <row r="649" spans="1:27" x14ac:dyDescent="0.25">
      <c r="A649">
        <v>643</v>
      </c>
      <c r="B649">
        <v>1351631</v>
      </c>
      <c r="C649" t="s">
        <v>696</v>
      </c>
      <c r="D649" t="s">
        <v>697</v>
      </c>
      <c r="E649" t="s">
        <v>748</v>
      </c>
      <c r="F649" t="s">
        <v>2043</v>
      </c>
      <c r="H649" t="s">
        <v>2043</v>
      </c>
      <c r="I649" t="s">
        <v>126</v>
      </c>
      <c r="J649" t="s">
        <v>98</v>
      </c>
      <c r="K649" t="s">
        <v>127</v>
      </c>
      <c r="L649">
        <v>139035471</v>
      </c>
      <c r="M649" t="s">
        <v>33</v>
      </c>
      <c r="N649" t="s">
        <v>127</v>
      </c>
      <c r="O649" t="s">
        <v>2044</v>
      </c>
      <c r="P649" t="s">
        <v>2045</v>
      </c>
      <c r="Q649" t="s">
        <v>1116</v>
      </c>
      <c r="R649" t="s">
        <v>37</v>
      </c>
      <c r="S649">
        <v>810</v>
      </c>
      <c r="T649" s="1">
        <v>889822500</v>
      </c>
      <c r="W649" t="s">
        <v>38</v>
      </c>
      <c r="X649">
        <v>2</v>
      </c>
      <c r="Y649">
        <v>1</v>
      </c>
      <c r="Z649">
        <v>0</v>
      </c>
      <c r="AA649" s="2">
        <v>44708.662557870368</v>
      </c>
    </row>
    <row r="650" spans="1:27" x14ac:dyDescent="0.25">
      <c r="A650">
        <v>644</v>
      </c>
      <c r="B650">
        <v>1351632</v>
      </c>
      <c r="C650" t="s">
        <v>696</v>
      </c>
      <c r="D650" t="s">
        <v>697</v>
      </c>
      <c r="E650" t="s">
        <v>985</v>
      </c>
      <c r="G650" t="s">
        <v>1062</v>
      </c>
      <c r="H650" t="s">
        <v>1062</v>
      </c>
      <c r="J650" t="s">
        <v>185</v>
      </c>
      <c r="K650" t="s">
        <v>1688</v>
      </c>
      <c r="L650">
        <v>139033627</v>
      </c>
      <c r="M650" t="s">
        <v>33</v>
      </c>
      <c r="N650" t="s">
        <v>1688</v>
      </c>
      <c r="O650" t="s">
        <v>2046</v>
      </c>
      <c r="P650" t="s">
        <v>2047</v>
      </c>
      <c r="Q650" t="s">
        <v>1317</v>
      </c>
      <c r="R650" t="s">
        <v>37</v>
      </c>
      <c r="S650">
        <v>836</v>
      </c>
      <c r="T650" s="1">
        <v>889240900</v>
      </c>
      <c r="W650" t="s">
        <v>38</v>
      </c>
      <c r="X650">
        <v>6</v>
      </c>
      <c r="Y650">
        <v>2</v>
      </c>
      <c r="Z650">
        <v>3</v>
      </c>
      <c r="AA650" s="2">
        <v>44708.662557870368</v>
      </c>
    </row>
    <row r="651" spans="1:27" x14ac:dyDescent="0.25">
      <c r="A651">
        <v>645</v>
      </c>
      <c r="B651">
        <v>1351633</v>
      </c>
      <c r="C651" t="s">
        <v>696</v>
      </c>
      <c r="D651" t="s">
        <v>697</v>
      </c>
      <c r="E651" t="s">
        <v>29</v>
      </c>
      <c r="G651" t="s">
        <v>2048</v>
      </c>
      <c r="H651" t="s">
        <v>2048</v>
      </c>
      <c r="I651" t="s">
        <v>126</v>
      </c>
      <c r="J651" t="s">
        <v>1849</v>
      </c>
      <c r="K651" t="s">
        <v>1110</v>
      </c>
      <c r="L651">
        <v>139033483</v>
      </c>
      <c r="M651" t="s">
        <v>33</v>
      </c>
      <c r="N651" t="s">
        <v>1110</v>
      </c>
      <c r="Q651" t="s">
        <v>776</v>
      </c>
      <c r="R651" t="s">
        <v>37</v>
      </c>
      <c r="S651">
        <v>810</v>
      </c>
      <c r="T651" s="1">
        <v>423814812</v>
      </c>
      <c r="W651" t="s">
        <v>274</v>
      </c>
      <c r="X651">
        <v>3</v>
      </c>
      <c r="Y651">
        <v>2</v>
      </c>
      <c r="Z651">
        <v>2</v>
      </c>
      <c r="AA651" s="2">
        <v>44708.662557870368</v>
      </c>
    </row>
    <row r="652" spans="1:27" x14ac:dyDescent="0.25">
      <c r="A652">
        <v>646</v>
      </c>
      <c r="B652">
        <v>1351634</v>
      </c>
      <c r="C652" t="s">
        <v>696</v>
      </c>
      <c r="D652" t="s">
        <v>697</v>
      </c>
      <c r="E652" t="s">
        <v>39</v>
      </c>
      <c r="I652" t="s">
        <v>126</v>
      </c>
      <c r="J652" t="s">
        <v>82</v>
      </c>
      <c r="K652" t="s">
        <v>127</v>
      </c>
      <c r="L652">
        <v>139033247</v>
      </c>
      <c r="M652" t="s">
        <v>33</v>
      </c>
      <c r="N652" t="s">
        <v>127</v>
      </c>
      <c r="O652" t="s">
        <v>2049</v>
      </c>
      <c r="P652" t="s">
        <v>2050</v>
      </c>
      <c r="Q652" t="s">
        <v>731</v>
      </c>
      <c r="R652" t="s">
        <v>37</v>
      </c>
      <c r="S652">
        <v>810</v>
      </c>
      <c r="T652" s="1">
        <v>889433000</v>
      </c>
      <c r="W652" t="s">
        <v>38</v>
      </c>
      <c r="X652">
        <v>2</v>
      </c>
      <c r="Y652">
        <v>1</v>
      </c>
      <c r="Z652">
        <v>1</v>
      </c>
      <c r="AA652" s="2">
        <v>44708.662557870368</v>
      </c>
    </row>
    <row r="653" spans="1:27" x14ac:dyDescent="0.25">
      <c r="A653">
        <v>647</v>
      </c>
      <c r="B653">
        <v>1351635</v>
      </c>
      <c r="C653" t="s">
        <v>696</v>
      </c>
      <c r="D653" t="s">
        <v>697</v>
      </c>
      <c r="E653" t="s">
        <v>46</v>
      </c>
      <c r="I653" t="s">
        <v>126</v>
      </c>
      <c r="J653" t="s">
        <v>1307</v>
      </c>
      <c r="K653" t="s">
        <v>2051</v>
      </c>
      <c r="L653">
        <v>139029507</v>
      </c>
      <c r="M653" t="s">
        <v>33</v>
      </c>
      <c r="N653" t="s">
        <v>2051</v>
      </c>
      <c r="O653" t="s">
        <v>2052</v>
      </c>
      <c r="P653" t="s">
        <v>2053</v>
      </c>
      <c r="Q653" t="s">
        <v>737</v>
      </c>
      <c r="R653" t="s">
        <v>37</v>
      </c>
      <c r="S653">
        <v>810</v>
      </c>
      <c r="T653" s="1">
        <v>889812666</v>
      </c>
      <c r="W653" t="s">
        <v>38</v>
      </c>
      <c r="X653">
        <v>1</v>
      </c>
      <c r="Y653">
        <v>1</v>
      </c>
      <c r="Z653">
        <v>1</v>
      </c>
      <c r="AA653" s="2">
        <v>44708.662557870368</v>
      </c>
    </row>
    <row r="654" spans="1:27" x14ac:dyDescent="0.25">
      <c r="A654">
        <v>648</v>
      </c>
      <c r="B654">
        <v>1351636</v>
      </c>
      <c r="C654" t="s">
        <v>696</v>
      </c>
      <c r="D654" t="s">
        <v>697</v>
      </c>
      <c r="E654" t="s">
        <v>29</v>
      </c>
      <c r="G654" t="s">
        <v>2054</v>
      </c>
      <c r="H654" t="s">
        <v>2054</v>
      </c>
      <c r="I654" t="s">
        <v>126</v>
      </c>
      <c r="J654" t="s">
        <v>1431</v>
      </c>
      <c r="K654" t="s">
        <v>2055</v>
      </c>
      <c r="L654">
        <v>139029483</v>
      </c>
      <c r="M654" t="s">
        <v>33</v>
      </c>
      <c r="N654" t="s">
        <v>2055</v>
      </c>
      <c r="O654" t="s">
        <v>2056</v>
      </c>
      <c r="P654" t="s">
        <v>2057</v>
      </c>
      <c r="Q654" t="s">
        <v>1065</v>
      </c>
      <c r="R654" t="s">
        <v>37</v>
      </c>
      <c r="S654">
        <v>838</v>
      </c>
      <c r="T654" s="1">
        <v>409768420</v>
      </c>
      <c r="W654" t="s">
        <v>38</v>
      </c>
      <c r="X654">
        <v>3</v>
      </c>
      <c r="Y654">
        <v>2</v>
      </c>
      <c r="Z654">
        <v>5</v>
      </c>
      <c r="AA654" s="2">
        <v>44708.662557870368</v>
      </c>
    </row>
    <row r="655" spans="1:27" x14ac:dyDescent="0.25">
      <c r="A655">
        <v>649</v>
      </c>
      <c r="B655">
        <v>1351637</v>
      </c>
      <c r="C655" t="s">
        <v>696</v>
      </c>
      <c r="D655" t="s">
        <v>697</v>
      </c>
      <c r="E655" t="s">
        <v>29</v>
      </c>
      <c r="G655" t="s">
        <v>1531</v>
      </c>
      <c r="H655" t="s">
        <v>1531</v>
      </c>
      <c r="J655" t="s">
        <v>816</v>
      </c>
      <c r="K655" t="s">
        <v>2058</v>
      </c>
      <c r="L655">
        <v>130030586</v>
      </c>
      <c r="M655" t="s">
        <v>33</v>
      </c>
      <c r="N655" t="s">
        <v>2058</v>
      </c>
      <c r="O655" t="s">
        <v>2059</v>
      </c>
      <c r="P655" t="s">
        <v>2060</v>
      </c>
      <c r="Q655" t="s">
        <v>747</v>
      </c>
      <c r="R655" t="s">
        <v>37</v>
      </c>
      <c r="S655">
        <v>830</v>
      </c>
      <c r="T655">
        <v>889453340</v>
      </c>
      <c r="W655" t="s">
        <v>38</v>
      </c>
      <c r="X655">
        <v>3</v>
      </c>
      <c r="Y655">
        <v>1</v>
      </c>
      <c r="Z655">
        <v>2</v>
      </c>
      <c r="AA655" s="2">
        <v>44708.662557870368</v>
      </c>
    </row>
    <row r="656" spans="1:27" x14ac:dyDescent="0.25">
      <c r="A656">
        <v>650</v>
      </c>
      <c r="B656">
        <v>1351638</v>
      </c>
      <c r="C656" t="s">
        <v>696</v>
      </c>
      <c r="D656" t="s">
        <v>697</v>
      </c>
      <c r="E656" t="s">
        <v>46</v>
      </c>
      <c r="J656" t="s">
        <v>48</v>
      </c>
      <c r="K656" t="s">
        <v>237</v>
      </c>
      <c r="L656">
        <v>139027019</v>
      </c>
      <c r="M656" t="s">
        <v>33</v>
      </c>
      <c r="N656" t="s">
        <v>237</v>
      </c>
      <c r="O656" t="s">
        <v>238</v>
      </c>
      <c r="P656" t="s">
        <v>239</v>
      </c>
      <c r="Q656" t="s">
        <v>36</v>
      </c>
      <c r="R656" t="s">
        <v>37</v>
      </c>
      <c r="S656">
        <v>800</v>
      </c>
      <c r="T656" s="1">
        <v>889810080</v>
      </c>
      <c r="W656" t="s">
        <v>38</v>
      </c>
      <c r="X656">
        <v>2</v>
      </c>
      <c r="Y656">
        <v>2</v>
      </c>
      <c r="Z656">
        <v>2</v>
      </c>
      <c r="AA656" s="2">
        <v>44708.662557870368</v>
      </c>
    </row>
    <row r="657" spans="1:27" x14ac:dyDescent="0.25">
      <c r="A657">
        <v>651</v>
      </c>
      <c r="B657">
        <v>1351639</v>
      </c>
      <c r="C657" t="s">
        <v>696</v>
      </c>
      <c r="D657" t="s">
        <v>697</v>
      </c>
      <c r="E657" t="s">
        <v>46</v>
      </c>
      <c r="F657" t="s">
        <v>580</v>
      </c>
      <c r="G657" t="s">
        <v>2061</v>
      </c>
      <c r="H657" t="s">
        <v>580</v>
      </c>
      <c r="I657" t="s">
        <v>126</v>
      </c>
      <c r="J657" t="s">
        <v>82</v>
      </c>
      <c r="K657" t="s">
        <v>127</v>
      </c>
      <c r="L657">
        <v>139026431</v>
      </c>
      <c r="M657" t="s">
        <v>33</v>
      </c>
      <c r="N657" t="s">
        <v>127</v>
      </c>
      <c r="O657" t="s">
        <v>2062</v>
      </c>
      <c r="P657" t="s">
        <v>2063</v>
      </c>
      <c r="Q657" t="s">
        <v>1279</v>
      </c>
      <c r="R657" t="s">
        <v>37</v>
      </c>
      <c r="S657">
        <v>820</v>
      </c>
      <c r="T657" s="1">
        <v>889433000</v>
      </c>
      <c r="W657" t="s">
        <v>38</v>
      </c>
      <c r="X657">
        <v>3</v>
      </c>
      <c r="Y657">
        <v>1</v>
      </c>
      <c r="Z657">
        <v>2</v>
      </c>
      <c r="AA657" s="2">
        <v>44708.662557870368</v>
      </c>
    </row>
    <row r="658" spans="1:27" x14ac:dyDescent="0.25">
      <c r="A658">
        <v>652</v>
      </c>
      <c r="B658">
        <v>1351640</v>
      </c>
      <c r="C658" t="s">
        <v>696</v>
      </c>
      <c r="D658" t="s">
        <v>697</v>
      </c>
      <c r="E658" t="s">
        <v>46</v>
      </c>
      <c r="G658" t="s">
        <v>2064</v>
      </c>
      <c r="H658" t="s">
        <v>2064</v>
      </c>
      <c r="J658" t="s">
        <v>93</v>
      </c>
      <c r="K658" t="s">
        <v>2065</v>
      </c>
      <c r="L658">
        <v>139025871</v>
      </c>
      <c r="M658" t="s">
        <v>33</v>
      </c>
      <c r="N658" t="s">
        <v>2065</v>
      </c>
      <c r="O658" t="s">
        <v>2066</v>
      </c>
      <c r="P658" t="s">
        <v>2067</v>
      </c>
      <c r="Q658" t="s">
        <v>773</v>
      </c>
      <c r="R658" t="s">
        <v>37</v>
      </c>
      <c r="S658">
        <v>820</v>
      </c>
      <c r="T658" s="1">
        <v>889460500</v>
      </c>
      <c r="W658" t="s">
        <v>38</v>
      </c>
      <c r="X658">
        <v>2</v>
      </c>
      <c r="Y658">
        <v>1</v>
      </c>
      <c r="Z658">
        <v>1</v>
      </c>
      <c r="AA658" s="2">
        <v>44708.662557870368</v>
      </c>
    </row>
    <row r="659" spans="1:27" x14ac:dyDescent="0.25">
      <c r="A659">
        <v>653</v>
      </c>
      <c r="B659">
        <v>1351641</v>
      </c>
      <c r="C659" t="s">
        <v>696</v>
      </c>
      <c r="D659" t="s">
        <v>697</v>
      </c>
      <c r="E659" t="s">
        <v>1168</v>
      </c>
      <c r="G659" t="s">
        <v>1008</v>
      </c>
      <c r="H659" t="s">
        <v>1008</v>
      </c>
      <c r="J659" t="s">
        <v>209</v>
      </c>
      <c r="K659" t="s">
        <v>2068</v>
      </c>
      <c r="L659">
        <v>139024863</v>
      </c>
      <c r="M659" t="s">
        <v>33</v>
      </c>
      <c r="N659" t="s">
        <v>2068</v>
      </c>
      <c r="O659" t="s">
        <v>2069</v>
      </c>
      <c r="P659" t="s">
        <v>2070</v>
      </c>
      <c r="Q659" t="s">
        <v>941</v>
      </c>
      <c r="R659" t="s">
        <v>37</v>
      </c>
      <c r="S659">
        <v>832</v>
      </c>
      <c r="T659" s="1">
        <v>889428942</v>
      </c>
      <c r="W659" t="s">
        <v>38</v>
      </c>
      <c r="X659">
        <v>3</v>
      </c>
      <c r="Y659">
        <v>2</v>
      </c>
      <c r="Z659">
        <v>2</v>
      </c>
      <c r="AA659" s="2">
        <v>44708.662557870368</v>
      </c>
    </row>
    <row r="660" spans="1:27" x14ac:dyDescent="0.25">
      <c r="A660">
        <v>654</v>
      </c>
      <c r="B660">
        <v>1351642</v>
      </c>
      <c r="C660" t="s">
        <v>696</v>
      </c>
      <c r="D660" t="s">
        <v>697</v>
      </c>
      <c r="E660" t="s">
        <v>29</v>
      </c>
      <c r="F660" t="s">
        <v>2071</v>
      </c>
      <c r="G660" t="s">
        <v>787</v>
      </c>
      <c r="H660" t="s">
        <v>787</v>
      </c>
      <c r="J660" t="s">
        <v>181</v>
      </c>
      <c r="K660" t="s">
        <v>2072</v>
      </c>
      <c r="L660">
        <v>139024635</v>
      </c>
      <c r="M660" t="s">
        <v>33</v>
      </c>
      <c r="N660" t="s">
        <v>2072</v>
      </c>
      <c r="O660" t="s">
        <v>2073</v>
      </c>
      <c r="P660" t="s">
        <v>2074</v>
      </c>
      <c r="Q660" t="s">
        <v>781</v>
      </c>
      <c r="R660" t="s">
        <v>37</v>
      </c>
      <c r="S660">
        <v>832</v>
      </c>
      <c r="T660" s="1">
        <v>889418941</v>
      </c>
      <c r="W660" t="s">
        <v>38</v>
      </c>
      <c r="X660">
        <v>5</v>
      </c>
      <c r="Y660">
        <v>2</v>
      </c>
      <c r="Z660">
        <v>2</v>
      </c>
      <c r="AA660" s="2">
        <v>44708.662557870368</v>
      </c>
    </row>
    <row r="661" spans="1:27" x14ac:dyDescent="0.25">
      <c r="A661">
        <v>655</v>
      </c>
      <c r="B661">
        <v>1351643</v>
      </c>
      <c r="C661" t="s">
        <v>696</v>
      </c>
      <c r="D661" t="s">
        <v>697</v>
      </c>
      <c r="E661" t="s">
        <v>39</v>
      </c>
      <c r="F661" t="s">
        <v>240</v>
      </c>
      <c r="H661" t="s">
        <v>240</v>
      </c>
      <c r="J661" t="s">
        <v>123</v>
      </c>
      <c r="K661" t="s">
        <v>241</v>
      </c>
      <c r="L661">
        <v>139024171</v>
      </c>
      <c r="M661" t="s">
        <v>33</v>
      </c>
      <c r="N661" t="s">
        <v>241</v>
      </c>
      <c r="O661" t="s">
        <v>242</v>
      </c>
      <c r="P661" t="s">
        <v>243</v>
      </c>
      <c r="Q661" t="s">
        <v>36</v>
      </c>
      <c r="R661" t="s">
        <v>37</v>
      </c>
      <c r="S661">
        <v>800</v>
      </c>
      <c r="T661" s="1">
        <v>889328858</v>
      </c>
      <c r="W661" t="s">
        <v>38</v>
      </c>
      <c r="X661">
        <v>2</v>
      </c>
      <c r="Y661">
        <v>2</v>
      </c>
      <c r="Z661">
        <v>2</v>
      </c>
      <c r="AA661" s="2">
        <v>44708.662557870368</v>
      </c>
    </row>
    <row r="662" spans="1:27" x14ac:dyDescent="0.25">
      <c r="A662">
        <v>656</v>
      </c>
      <c r="B662">
        <v>1351644</v>
      </c>
      <c r="C662" t="s">
        <v>696</v>
      </c>
      <c r="D662" t="s">
        <v>697</v>
      </c>
      <c r="E662" t="s">
        <v>39</v>
      </c>
      <c r="G662" t="s">
        <v>498</v>
      </c>
      <c r="J662" t="s">
        <v>209</v>
      </c>
      <c r="K662" t="s">
        <v>2075</v>
      </c>
      <c r="L662">
        <v>139023943</v>
      </c>
      <c r="M662" t="s">
        <v>33</v>
      </c>
      <c r="N662" t="s">
        <v>2075</v>
      </c>
      <c r="O662" t="s">
        <v>2076</v>
      </c>
      <c r="P662" t="s">
        <v>2077</v>
      </c>
      <c r="Q662" t="s">
        <v>2078</v>
      </c>
      <c r="R662" t="s">
        <v>37</v>
      </c>
      <c r="S662">
        <v>820</v>
      </c>
      <c r="T662" s="1">
        <v>889428942</v>
      </c>
      <c r="W662" t="s">
        <v>38</v>
      </c>
      <c r="X662">
        <v>2</v>
      </c>
      <c r="Y662">
        <v>2</v>
      </c>
      <c r="Z662">
        <v>2</v>
      </c>
      <c r="AA662" s="2">
        <v>44708.662557870368</v>
      </c>
    </row>
    <row r="663" spans="1:27" x14ac:dyDescent="0.25">
      <c r="A663">
        <v>657</v>
      </c>
      <c r="B663">
        <v>1351645</v>
      </c>
      <c r="C663" t="s">
        <v>696</v>
      </c>
      <c r="D663" t="s">
        <v>697</v>
      </c>
      <c r="E663" t="s">
        <v>39</v>
      </c>
      <c r="G663" t="s">
        <v>244</v>
      </c>
      <c r="J663" t="s">
        <v>209</v>
      </c>
      <c r="K663" t="s">
        <v>245</v>
      </c>
      <c r="L663">
        <v>139023195</v>
      </c>
      <c r="M663" t="s">
        <v>33</v>
      </c>
      <c r="N663" t="s">
        <v>245</v>
      </c>
      <c r="O663" t="s">
        <v>246</v>
      </c>
      <c r="P663" t="s">
        <v>247</v>
      </c>
      <c r="Q663" t="s">
        <v>36</v>
      </c>
      <c r="R663" t="s">
        <v>37</v>
      </c>
      <c r="S663">
        <v>800</v>
      </c>
      <c r="T663" s="1">
        <v>889428942</v>
      </c>
      <c r="W663" t="s">
        <v>38</v>
      </c>
      <c r="X663">
        <v>3</v>
      </c>
      <c r="Y663">
        <v>2</v>
      </c>
      <c r="Z663">
        <v>2</v>
      </c>
      <c r="AA663" s="2">
        <v>44708.662557870368</v>
      </c>
    </row>
    <row r="664" spans="1:27" x14ac:dyDescent="0.25">
      <c r="A664">
        <v>658</v>
      </c>
      <c r="B664">
        <v>1351646</v>
      </c>
      <c r="C664" t="s">
        <v>696</v>
      </c>
      <c r="D664" t="s">
        <v>697</v>
      </c>
      <c r="E664" t="s">
        <v>1168</v>
      </c>
      <c r="G664" t="s">
        <v>2079</v>
      </c>
      <c r="H664" t="s">
        <v>2079</v>
      </c>
      <c r="J664" t="s">
        <v>265</v>
      </c>
      <c r="K664" t="s">
        <v>1845</v>
      </c>
      <c r="L664">
        <v>139022195</v>
      </c>
      <c r="M664" t="s">
        <v>33</v>
      </c>
      <c r="N664" t="s">
        <v>1845</v>
      </c>
      <c r="O664" t="s">
        <v>2080</v>
      </c>
      <c r="P664" t="s">
        <v>2081</v>
      </c>
      <c r="Q664" t="s">
        <v>791</v>
      </c>
      <c r="R664" t="s">
        <v>37</v>
      </c>
      <c r="S664">
        <v>832</v>
      </c>
      <c r="T664" s="1">
        <v>417718149</v>
      </c>
      <c r="W664" t="s">
        <v>38</v>
      </c>
      <c r="X664">
        <v>3</v>
      </c>
      <c r="Y664">
        <v>2</v>
      </c>
      <c r="Z664">
        <v>6</v>
      </c>
      <c r="AA664" s="2">
        <v>44708.662557870368</v>
      </c>
    </row>
    <row r="665" spans="1:27" x14ac:dyDescent="0.25">
      <c r="A665">
        <v>659</v>
      </c>
      <c r="B665">
        <v>1351647</v>
      </c>
      <c r="C665" t="s">
        <v>696</v>
      </c>
      <c r="D665" t="s">
        <v>697</v>
      </c>
      <c r="E665" t="s">
        <v>29</v>
      </c>
      <c r="F665" t="s">
        <v>989</v>
      </c>
      <c r="G665" t="s">
        <v>2082</v>
      </c>
      <c r="H665" t="s">
        <v>2082</v>
      </c>
      <c r="I665" t="s">
        <v>126</v>
      </c>
      <c r="J665" t="s">
        <v>712</v>
      </c>
      <c r="K665" t="s">
        <v>127</v>
      </c>
      <c r="L665">
        <v>139021603</v>
      </c>
      <c r="M665" t="s">
        <v>33</v>
      </c>
      <c r="N665" t="s">
        <v>127</v>
      </c>
      <c r="O665" t="s">
        <v>2083</v>
      </c>
      <c r="P665" t="s">
        <v>2084</v>
      </c>
      <c r="Q665" t="s">
        <v>823</v>
      </c>
      <c r="R665" t="s">
        <v>37</v>
      </c>
      <c r="S665">
        <v>830</v>
      </c>
      <c r="T665" s="1">
        <v>889315000</v>
      </c>
      <c r="W665" t="s">
        <v>38</v>
      </c>
      <c r="X665">
        <v>3</v>
      </c>
      <c r="Y665">
        <v>1</v>
      </c>
      <c r="Z665">
        <v>3</v>
      </c>
      <c r="AA665" s="2">
        <v>44708.662557870368</v>
      </c>
    </row>
    <row r="666" spans="1:27" x14ac:dyDescent="0.25">
      <c r="A666">
        <v>660</v>
      </c>
      <c r="B666">
        <v>1351648</v>
      </c>
      <c r="C666" t="s">
        <v>696</v>
      </c>
      <c r="D666" t="s">
        <v>697</v>
      </c>
      <c r="E666" t="s">
        <v>29</v>
      </c>
      <c r="J666" t="s">
        <v>82</v>
      </c>
      <c r="K666" t="s">
        <v>1740</v>
      </c>
      <c r="L666">
        <v>139020007</v>
      </c>
      <c r="M666" t="s">
        <v>33</v>
      </c>
      <c r="N666" t="s">
        <v>1740</v>
      </c>
      <c r="O666" t="s">
        <v>2085</v>
      </c>
      <c r="P666" t="s">
        <v>2086</v>
      </c>
      <c r="Q666" t="s">
        <v>814</v>
      </c>
      <c r="R666" t="s">
        <v>37</v>
      </c>
      <c r="S666">
        <v>810</v>
      </c>
      <c r="T666" s="1">
        <v>889433000</v>
      </c>
      <c r="W666" t="s">
        <v>38</v>
      </c>
      <c r="X666">
        <v>4</v>
      </c>
      <c r="Y666">
        <v>2</v>
      </c>
      <c r="Z666">
        <v>2</v>
      </c>
      <c r="AA666" s="2">
        <v>44708.662557870368</v>
      </c>
    </row>
    <row r="667" spans="1:27" x14ac:dyDescent="0.25">
      <c r="A667">
        <v>661</v>
      </c>
      <c r="B667">
        <v>1351649</v>
      </c>
      <c r="C667" t="s">
        <v>696</v>
      </c>
      <c r="D667" t="s">
        <v>697</v>
      </c>
      <c r="E667" t="s">
        <v>29</v>
      </c>
      <c r="F667" t="s">
        <v>544</v>
      </c>
      <c r="G667" t="s">
        <v>1273</v>
      </c>
      <c r="H667" t="s">
        <v>1273</v>
      </c>
      <c r="J667" t="s">
        <v>93</v>
      </c>
      <c r="K667" t="s">
        <v>1274</v>
      </c>
      <c r="L667">
        <v>139019911</v>
      </c>
      <c r="M667" t="s">
        <v>33</v>
      </c>
      <c r="N667" t="s">
        <v>1274</v>
      </c>
      <c r="O667" t="s">
        <v>2087</v>
      </c>
      <c r="P667" t="s">
        <v>2088</v>
      </c>
      <c r="Q667" t="s">
        <v>1135</v>
      </c>
      <c r="R667" t="s">
        <v>37</v>
      </c>
      <c r="S667">
        <v>820</v>
      </c>
      <c r="T667" s="1">
        <v>889460500</v>
      </c>
      <c r="W667" t="s">
        <v>38</v>
      </c>
      <c r="X667">
        <v>3</v>
      </c>
      <c r="Y667">
        <v>1</v>
      </c>
      <c r="Z667">
        <v>2</v>
      </c>
      <c r="AA667" s="2">
        <v>44708.662557870368</v>
      </c>
    </row>
    <row r="668" spans="1:27" x14ac:dyDescent="0.25">
      <c r="A668">
        <v>662</v>
      </c>
      <c r="B668">
        <v>1351650</v>
      </c>
      <c r="C668" t="s">
        <v>696</v>
      </c>
      <c r="D668" t="s">
        <v>697</v>
      </c>
      <c r="E668" t="s">
        <v>29</v>
      </c>
      <c r="G668" t="s">
        <v>2089</v>
      </c>
      <c r="H668" t="s">
        <v>2089</v>
      </c>
      <c r="J668" t="s">
        <v>181</v>
      </c>
      <c r="K668" t="s">
        <v>2090</v>
      </c>
      <c r="L668">
        <v>139019367</v>
      </c>
      <c r="M668" t="s">
        <v>33</v>
      </c>
      <c r="N668" t="s">
        <v>2090</v>
      </c>
      <c r="O668" t="s">
        <v>2091</v>
      </c>
      <c r="P668" t="s">
        <v>2092</v>
      </c>
      <c r="Q668" t="s">
        <v>707</v>
      </c>
      <c r="R668" t="s">
        <v>37</v>
      </c>
      <c r="S668">
        <v>820</v>
      </c>
      <c r="T668" s="1">
        <v>889418941</v>
      </c>
      <c r="W668" t="s">
        <v>38</v>
      </c>
      <c r="X668">
        <v>4</v>
      </c>
      <c r="Y668">
        <v>2</v>
      </c>
      <c r="Z668">
        <v>4</v>
      </c>
      <c r="AA668" s="2">
        <v>44708.662557870368</v>
      </c>
    </row>
    <row r="669" spans="1:27" x14ac:dyDescent="0.25">
      <c r="A669">
        <v>663</v>
      </c>
      <c r="B669">
        <v>1351651</v>
      </c>
      <c r="C669" t="s">
        <v>696</v>
      </c>
      <c r="D669" t="s">
        <v>697</v>
      </c>
      <c r="E669" t="s">
        <v>29</v>
      </c>
      <c r="G669" t="s">
        <v>1765</v>
      </c>
      <c r="H669" t="s">
        <v>1765</v>
      </c>
      <c r="I669" t="s">
        <v>126</v>
      </c>
      <c r="J669" t="s">
        <v>278</v>
      </c>
      <c r="K669" t="s">
        <v>127</v>
      </c>
      <c r="L669">
        <v>139009247</v>
      </c>
      <c r="M669" t="s">
        <v>33</v>
      </c>
      <c r="N669" t="s">
        <v>127</v>
      </c>
      <c r="O669" t="s">
        <v>2093</v>
      </c>
      <c r="P669" t="s">
        <v>2094</v>
      </c>
      <c r="Q669" t="s">
        <v>791</v>
      </c>
      <c r="R669" t="s">
        <v>37</v>
      </c>
      <c r="S669">
        <v>832</v>
      </c>
      <c r="T669" s="1">
        <v>889811088</v>
      </c>
      <c r="W669" t="s">
        <v>38</v>
      </c>
      <c r="X669">
        <v>9</v>
      </c>
      <c r="Y669">
        <v>4</v>
      </c>
      <c r="Z669">
        <v>6</v>
      </c>
      <c r="AA669" s="2">
        <v>44708.662557870368</v>
      </c>
    </row>
    <row r="670" spans="1:27" x14ac:dyDescent="0.25">
      <c r="A670">
        <v>664</v>
      </c>
      <c r="B670">
        <v>1351652</v>
      </c>
      <c r="C670" t="s">
        <v>696</v>
      </c>
      <c r="D670" t="s">
        <v>697</v>
      </c>
      <c r="E670" t="s">
        <v>29</v>
      </c>
      <c r="G670" t="s">
        <v>2095</v>
      </c>
      <c r="H670" t="s">
        <v>2095</v>
      </c>
      <c r="J670" t="s">
        <v>98</v>
      </c>
      <c r="K670" t="s">
        <v>271</v>
      </c>
      <c r="L670">
        <v>138958643</v>
      </c>
      <c r="M670" t="s">
        <v>33</v>
      </c>
      <c r="N670" t="s">
        <v>271</v>
      </c>
      <c r="O670" t="s">
        <v>2096</v>
      </c>
      <c r="P670" t="s">
        <v>2097</v>
      </c>
      <c r="Q670" t="s">
        <v>941</v>
      </c>
      <c r="R670" t="s">
        <v>37</v>
      </c>
      <c r="S670">
        <v>832</v>
      </c>
      <c r="T670" s="1">
        <v>889822500</v>
      </c>
      <c r="W670" t="s">
        <v>38</v>
      </c>
      <c r="X670">
        <v>3</v>
      </c>
      <c r="Y670">
        <v>2</v>
      </c>
      <c r="Z670">
        <v>2</v>
      </c>
      <c r="AA670" s="2">
        <v>44708.662557870368</v>
      </c>
    </row>
    <row r="671" spans="1:27" x14ac:dyDescent="0.25">
      <c r="A671">
        <v>665</v>
      </c>
      <c r="B671">
        <v>1351653</v>
      </c>
      <c r="C671" t="s">
        <v>696</v>
      </c>
      <c r="D671" t="s">
        <v>697</v>
      </c>
      <c r="E671" t="s">
        <v>46</v>
      </c>
      <c r="G671" t="s">
        <v>498</v>
      </c>
      <c r="H671" t="s">
        <v>498</v>
      </c>
      <c r="J671" t="s">
        <v>93</v>
      </c>
      <c r="K671" t="s">
        <v>2098</v>
      </c>
      <c r="L671">
        <v>125436786</v>
      </c>
      <c r="M671" t="s">
        <v>33</v>
      </c>
      <c r="N671" t="s">
        <v>2098</v>
      </c>
      <c r="O671" t="s">
        <v>2099</v>
      </c>
      <c r="P671" t="s">
        <v>2100</v>
      </c>
      <c r="Q671" t="s">
        <v>703</v>
      </c>
      <c r="R671" t="s">
        <v>37</v>
      </c>
      <c r="S671">
        <v>812</v>
      </c>
      <c r="T671" s="1">
        <v>889460500</v>
      </c>
      <c r="W671" t="s">
        <v>38</v>
      </c>
      <c r="X671">
        <v>2</v>
      </c>
      <c r="Y671">
        <v>1</v>
      </c>
      <c r="Z671">
        <v>1</v>
      </c>
      <c r="AA671" s="2">
        <v>44708.662557870368</v>
      </c>
    </row>
    <row r="672" spans="1:27" x14ac:dyDescent="0.25">
      <c r="A672">
        <v>666</v>
      </c>
      <c r="B672">
        <v>1351654</v>
      </c>
      <c r="C672" t="s">
        <v>696</v>
      </c>
      <c r="D672" t="s">
        <v>697</v>
      </c>
      <c r="E672" t="s">
        <v>1451</v>
      </c>
      <c r="F672" t="s">
        <v>379</v>
      </c>
      <c r="G672" t="s">
        <v>2101</v>
      </c>
      <c r="H672" t="s">
        <v>379</v>
      </c>
      <c r="I672" t="s">
        <v>126</v>
      </c>
      <c r="J672" t="s">
        <v>181</v>
      </c>
      <c r="K672" t="s">
        <v>127</v>
      </c>
      <c r="L672">
        <v>139014747</v>
      </c>
      <c r="M672" t="s">
        <v>33</v>
      </c>
      <c r="N672" t="s">
        <v>127</v>
      </c>
      <c r="O672" t="s">
        <v>2102</v>
      </c>
      <c r="P672" t="s">
        <v>2103</v>
      </c>
      <c r="Q672" t="s">
        <v>973</v>
      </c>
      <c r="R672" t="s">
        <v>37</v>
      </c>
      <c r="S672">
        <v>830</v>
      </c>
      <c r="T672" s="1">
        <v>889418941</v>
      </c>
      <c r="W672" t="s">
        <v>38</v>
      </c>
      <c r="X672">
        <v>2</v>
      </c>
      <c r="Y672">
        <v>1</v>
      </c>
      <c r="Z672">
        <v>2</v>
      </c>
      <c r="AA672" s="2">
        <v>44708.662557870368</v>
      </c>
    </row>
    <row r="673" spans="1:27" x14ac:dyDescent="0.25">
      <c r="A673">
        <v>667</v>
      </c>
      <c r="B673">
        <v>1351655</v>
      </c>
      <c r="C673" t="s">
        <v>696</v>
      </c>
      <c r="D673" t="s">
        <v>697</v>
      </c>
      <c r="E673" t="s">
        <v>29</v>
      </c>
      <c r="F673" t="s">
        <v>2104</v>
      </c>
      <c r="G673" t="s">
        <v>947</v>
      </c>
      <c r="H673" t="s">
        <v>947</v>
      </c>
      <c r="J673" t="s">
        <v>228</v>
      </c>
      <c r="K673" t="s">
        <v>2105</v>
      </c>
      <c r="L673">
        <v>139014071</v>
      </c>
      <c r="M673" t="s">
        <v>33</v>
      </c>
      <c r="N673" t="s">
        <v>2105</v>
      </c>
      <c r="O673" t="s">
        <v>2106</v>
      </c>
      <c r="P673" t="s">
        <v>2107</v>
      </c>
      <c r="Q673" t="s">
        <v>1223</v>
      </c>
      <c r="R673" t="s">
        <v>37</v>
      </c>
      <c r="S673">
        <v>832</v>
      </c>
      <c r="T673" s="1">
        <v>889419959</v>
      </c>
      <c r="W673" t="s">
        <v>38</v>
      </c>
      <c r="X673">
        <v>3</v>
      </c>
      <c r="Y673">
        <v>2</v>
      </c>
      <c r="Z673">
        <v>3</v>
      </c>
      <c r="AA673" s="2">
        <v>44708.662557870368</v>
      </c>
    </row>
    <row r="674" spans="1:27" x14ac:dyDescent="0.25">
      <c r="A674">
        <v>668</v>
      </c>
      <c r="B674">
        <v>1351656</v>
      </c>
      <c r="C674" t="s">
        <v>696</v>
      </c>
      <c r="D674" t="s">
        <v>697</v>
      </c>
      <c r="E674" t="s">
        <v>29</v>
      </c>
      <c r="J674" t="s">
        <v>82</v>
      </c>
      <c r="K674" t="s">
        <v>841</v>
      </c>
      <c r="L674">
        <v>139013543</v>
      </c>
      <c r="M674" t="s">
        <v>33</v>
      </c>
      <c r="N674" t="s">
        <v>841</v>
      </c>
      <c r="O674" t="s">
        <v>2108</v>
      </c>
      <c r="P674" t="s">
        <v>2109</v>
      </c>
      <c r="Q674" t="s">
        <v>1005</v>
      </c>
      <c r="R674" t="s">
        <v>37</v>
      </c>
      <c r="S674">
        <v>810</v>
      </c>
      <c r="T674" s="1">
        <v>889433000</v>
      </c>
      <c r="W674" t="s">
        <v>38</v>
      </c>
      <c r="X674">
        <v>5</v>
      </c>
      <c r="Y674">
        <v>2</v>
      </c>
      <c r="Z674">
        <v>4</v>
      </c>
      <c r="AA674" s="2">
        <v>44708.662557870368</v>
      </c>
    </row>
    <row r="675" spans="1:27" x14ac:dyDescent="0.25">
      <c r="A675">
        <v>669</v>
      </c>
      <c r="B675">
        <v>1351657</v>
      </c>
      <c r="C675" t="s">
        <v>696</v>
      </c>
      <c r="D675" t="s">
        <v>697</v>
      </c>
      <c r="E675" t="s">
        <v>39</v>
      </c>
      <c r="G675" t="s">
        <v>248</v>
      </c>
      <c r="J675" t="s">
        <v>209</v>
      </c>
      <c r="K675" t="s">
        <v>249</v>
      </c>
      <c r="L675">
        <v>139012015</v>
      </c>
      <c r="M675" t="s">
        <v>33</v>
      </c>
      <c r="N675" t="s">
        <v>249</v>
      </c>
      <c r="O675" t="s">
        <v>250</v>
      </c>
      <c r="P675" t="s">
        <v>251</v>
      </c>
      <c r="Q675" t="s">
        <v>36</v>
      </c>
      <c r="R675" t="s">
        <v>37</v>
      </c>
      <c r="S675">
        <v>800</v>
      </c>
      <c r="T675" s="1">
        <v>889428942</v>
      </c>
      <c r="W675" t="s">
        <v>38</v>
      </c>
      <c r="X675">
        <v>4</v>
      </c>
      <c r="Y675">
        <v>2</v>
      </c>
      <c r="Z675">
        <v>2</v>
      </c>
      <c r="AA675" s="2">
        <v>44708.662557870368</v>
      </c>
    </row>
    <row r="676" spans="1:27" x14ac:dyDescent="0.25">
      <c r="A676">
        <v>670</v>
      </c>
      <c r="B676">
        <v>1351658</v>
      </c>
      <c r="C676" t="s">
        <v>696</v>
      </c>
      <c r="D676" t="s">
        <v>697</v>
      </c>
      <c r="E676" t="s">
        <v>29</v>
      </c>
      <c r="F676" t="s">
        <v>1867</v>
      </c>
      <c r="G676" t="s">
        <v>2110</v>
      </c>
      <c r="H676" t="s">
        <v>2110</v>
      </c>
      <c r="J676" t="s">
        <v>265</v>
      </c>
      <c r="K676" t="s">
        <v>2111</v>
      </c>
      <c r="L676">
        <v>139009879</v>
      </c>
      <c r="M676" t="s">
        <v>33</v>
      </c>
      <c r="N676" t="s">
        <v>2111</v>
      </c>
      <c r="O676" t="s">
        <v>2112</v>
      </c>
      <c r="P676" t="s">
        <v>2113</v>
      </c>
      <c r="Q676" t="s">
        <v>1162</v>
      </c>
      <c r="R676" t="s">
        <v>37</v>
      </c>
      <c r="S676">
        <v>835</v>
      </c>
      <c r="T676" s="1">
        <v>417718149</v>
      </c>
      <c r="W676" t="s">
        <v>38</v>
      </c>
      <c r="X676">
        <v>3</v>
      </c>
      <c r="Y676">
        <v>2</v>
      </c>
      <c r="Z676">
        <v>4</v>
      </c>
      <c r="AA676" s="2">
        <v>44708.662557870368</v>
      </c>
    </row>
    <row r="677" spans="1:27" x14ac:dyDescent="0.25">
      <c r="A677">
        <v>671</v>
      </c>
      <c r="B677">
        <v>1351659</v>
      </c>
      <c r="C677" t="s">
        <v>696</v>
      </c>
      <c r="D677" t="s">
        <v>697</v>
      </c>
      <c r="E677" t="s">
        <v>29</v>
      </c>
      <c r="F677" t="s">
        <v>2114</v>
      </c>
      <c r="G677" t="s">
        <v>1062</v>
      </c>
      <c r="H677" t="s">
        <v>1062</v>
      </c>
      <c r="J677" t="s">
        <v>265</v>
      </c>
      <c r="K677" t="s">
        <v>428</v>
      </c>
      <c r="L677">
        <v>139009383</v>
      </c>
      <c r="M677" t="s">
        <v>33</v>
      </c>
      <c r="N677" t="s">
        <v>428</v>
      </c>
      <c r="O677" t="s">
        <v>2115</v>
      </c>
      <c r="P677" t="s">
        <v>2116</v>
      </c>
      <c r="Q677" t="s">
        <v>1162</v>
      </c>
      <c r="R677" t="s">
        <v>37</v>
      </c>
      <c r="S677">
        <v>835</v>
      </c>
      <c r="T677" s="1">
        <v>417718149</v>
      </c>
      <c r="W677" t="s">
        <v>38</v>
      </c>
      <c r="X677">
        <v>5</v>
      </c>
      <c r="Y677">
        <v>3</v>
      </c>
      <c r="Z677">
        <v>6</v>
      </c>
      <c r="AA677" s="2">
        <v>44708.662557870368</v>
      </c>
    </row>
    <row r="678" spans="1:27" x14ac:dyDescent="0.25">
      <c r="A678">
        <v>672</v>
      </c>
      <c r="B678">
        <v>1351660</v>
      </c>
      <c r="C678" t="s">
        <v>696</v>
      </c>
      <c r="D678" t="s">
        <v>697</v>
      </c>
      <c r="E678" t="s">
        <v>29</v>
      </c>
      <c r="G678" t="s">
        <v>2117</v>
      </c>
      <c r="H678" t="s">
        <v>2117</v>
      </c>
      <c r="J678" t="s">
        <v>209</v>
      </c>
      <c r="K678" t="s">
        <v>347</v>
      </c>
      <c r="L678">
        <v>139008335</v>
      </c>
      <c r="M678" t="s">
        <v>33</v>
      </c>
      <c r="N678" t="s">
        <v>347</v>
      </c>
      <c r="O678" t="s">
        <v>2118</v>
      </c>
      <c r="P678" t="s">
        <v>2119</v>
      </c>
      <c r="Q678" t="s">
        <v>823</v>
      </c>
      <c r="R678" t="s">
        <v>37</v>
      </c>
      <c r="S678">
        <v>830</v>
      </c>
      <c r="T678" s="1">
        <v>889428942</v>
      </c>
      <c r="W678" t="s">
        <v>38</v>
      </c>
      <c r="X678">
        <v>3</v>
      </c>
      <c r="Y678">
        <v>1</v>
      </c>
      <c r="Z678">
        <v>2</v>
      </c>
      <c r="AA678" s="2">
        <v>44708.662557870368</v>
      </c>
    </row>
    <row r="679" spans="1:27" x14ac:dyDescent="0.25">
      <c r="A679">
        <v>673</v>
      </c>
      <c r="B679">
        <v>1351661</v>
      </c>
      <c r="C679" t="s">
        <v>696</v>
      </c>
      <c r="D679" t="s">
        <v>697</v>
      </c>
      <c r="E679" t="s">
        <v>748</v>
      </c>
      <c r="J679" t="s">
        <v>408</v>
      </c>
      <c r="K679" t="s">
        <v>364</v>
      </c>
      <c r="L679">
        <v>139001859</v>
      </c>
      <c r="M679" t="s">
        <v>33</v>
      </c>
      <c r="N679" t="s">
        <v>364</v>
      </c>
      <c r="O679" t="s">
        <v>2120</v>
      </c>
      <c r="P679" t="s">
        <v>2121</v>
      </c>
      <c r="Q679" t="s">
        <v>707</v>
      </c>
      <c r="R679" t="s">
        <v>37</v>
      </c>
      <c r="S679">
        <v>820</v>
      </c>
      <c r="T679" s="1">
        <v>1300114970</v>
      </c>
      <c r="W679" t="s">
        <v>274</v>
      </c>
      <c r="X679">
        <v>2</v>
      </c>
      <c r="Y679">
        <v>1</v>
      </c>
      <c r="Z679">
        <v>0</v>
      </c>
      <c r="AA679" s="2">
        <v>44708.662557870368</v>
      </c>
    </row>
    <row r="680" spans="1:27" x14ac:dyDescent="0.25">
      <c r="A680">
        <v>674</v>
      </c>
      <c r="B680">
        <v>1351662</v>
      </c>
      <c r="C680" t="s">
        <v>696</v>
      </c>
      <c r="D680" t="s">
        <v>697</v>
      </c>
      <c r="E680" t="s">
        <v>29</v>
      </c>
      <c r="G680" t="s">
        <v>755</v>
      </c>
      <c r="H680" t="s">
        <v>755</v>
      </c>
      <c r="J680" t="s">
        <v>209</v>
      </c>
      <c r="K680" t="s">
        <v>2122</v>
      </c>
      <c r="L680">
        <v>138999975</v>
      </c>
      <c r="M680" t="s">
        <v>33</v>
      </c>
      <c r="N680" t="s">
        <v>2122</v>
      </c>
      <c r="O680" t="s">
        <v>2123</v>
      </c>
      <c r="P680" t="s">
        <v>2124</v>
      </c>
      <c r="Q680" t="s">
        <v>1162</v>
      </c>
      <c r="R680" t="s">
        <v>37</v>
      </c>
      <c r="S680">
        <v>835</v>
      </c>
      <c r="T680" s="1">
        <v>889428942</v>
      </c>
      <c r="W680" t="s">
        <v>38</v>
      </c>
      <c r="X680">
        <v>4</v>
      </c>
      <c r="Y680">
        <v>2</v>
      </c>
      <c r="Z680">
        <v>2</v>
      </c>
      <c r="AA680" s="2">
        <v>44708.662557870368</v>
      </c>
    </row>
    <row r="681" spans="1:27" x14ac:dyDescent="0.25">
      <c r="A681">
        <v>675</v>
      </c>
      <c r="B681">
        <v>1351663</v>
      </c>
      <c r="C681" t="s">
        <v>696</v>
      </c>
      <c r="D681" t="s">
        <v>697</v>
      </c>
      <c r="E681" t="s">
        <v>29</v>
      </c>
      <c r="G681" t="s">
        <v>2125</v>
      </c>
      <c r="H681" t="s">
        <v>2125</v>
      </c>
      <c r="I681" t="s">
        <v>126</v>
      </c>
      <c r="J681" t="s">
        <v>53</v>
      </c>
      <c r="K681" t="s">
        <v>2126</v>
      </c>
      <c r="L681">
        <v>138996611</v>
      </c>
      <c r="M681" t="s">
        <v>33</v>
      </c>
      <c r="N681" t="s">
        <v>2126</v>
      </c>
      <c r="O681" t="s">
        <v>2127</v>
      </c>
      <c r="P681" t="s">
        <v>2128</v>
      </c>
      <c r="Q681" t="s">
        <v>1178</v>
      </c>
      <c r="R681" t="s">
        <v>37</v>
      </c>
      <c r="S681">
        <v>810</v>
      </c>
      <c r="T681" s="1">
        <v>889822403</v>
      </c>
      <c r="W681" t="s">
        <v>38</v>
      </c>
      <c r="X681">
        <v>3</v>
      </c>
      <c r="Y681">
        <v>1</v>
      </c>
      <c r="Z681">
        <v>1</v>
      </c>
      <c r="AA681" s="2">
        <v>44708.662557870368</v>
      </c>
    </row>
    <row r="682" spans="1:27" x14ac:dyDescent="0.25">
      <c r="A682">
        <v>676</v>
      </c>
      <c r="B682">
        <v>1351664</v>
      </c>
      <c r="C682" t="s">
        <v>696</v>
      </c>
      <c r="D682" t="s">
        <v>697</v>
      </c>
      <c r="E682" t="s">
        <v>46</v>
      </c>
      <c r="I682" t="s">
        <v>126</v>
      </c>
      <c r="J682" t="s">
        <v>53</v>
      </c>
      <c r="K682" t="s">
        <v>1893</v>
      </c>
      <c r="L682">
        <v>138996595</v>
      </c>
      <c r="M682" t="s">
        <v>33</v>
      </c>
      <c r="N682" t="s">
        <v>1893</v>
      </c>
      <c r="O682" t="s">
        <v>2129</v>
      </c>
      <c r="P682" t="s">
        <v>2130</v>
      </c>
      <c r="Q682" t="s">
        <v>731</v>
      </c>
      <c r="R682" t="s">
        <v>37</v>
      </c>
      <c r="S682">
        <v>810</v>
      </c>
      <c r="T682" s="1">
        <v>889822403</v>
      </c>
      <c r="W682" t="s">
        <v>38</v>
      </c>
      <c r="X682">
        <v>2</v>
      </c>
      <c r="Y682">
        <v>1</v>
      </c>
      <c r="Z682">
        <v>1</v>
      </c>
      <c r="AA682" s="2">
        <v>44708.662557870368</v>
      </c>
    </row>
    <row r="683" spans="1:27" x14ac:dyDescent="0.25">
      <c r="A683">
        <v>677</v>
      </c>
      <c r="B683">
        <v>1351665</v>
      </c>
      <c r="C683" t="s">
        <v>696</v>
      </c>
      <c r="D683" t="s">
        <v>697</v>
      </c>
      <c r="E683" t="s">
        <v>29</v>
      </c>
      <c r="G683" t="s">
        <v>2131</v>
      </c>
      <c r="H683" t="s">
        <v>2131</v>
      </c>
      <c r="J683" t="s">
        <v>82</v>
      </c>
      <c r="K683" t="s">
        <v>2132</v>
      </c>
      <c r="L683">
        <v>138995083</v>
      </c>
      <c r="M683" t="s">
        <v>33</v>
      </c>
      <c r="N683" t="s">
        <v>2132</v>
      </c>
      <c r="O683" t="s">
        <v>2133</v>
      </c>
      <c r="P683" t="s">
        <v>2134</v>
      </c>
      <c r="Q683" t="s">
        <v>954</v>
      </c>
      <c r="R683" t="s">
        <v>37</v>
      </c>
      <c r="S683">
        <v>812</v>
      </c>
      <c r="T683" s="1">
        <v>889433000</v>
      </c>
      <c r="W683" t="s">
        <v>38</v>
      </c>
      <c r="X683">
        <v>4</v>
      </c>
      <c r="Y683">
        <v>2</v>
      </c>
      <c r="Z683">
        <v>2</v>
      </c>
      <c r="AA683" s="2">
        <v>44708.662557870368</v>
      </c>
    </row>
    <row r="684" spans="1:27" x14ac:dyDescent="0.25">
      <c r="A684">
        <v>678</v>
      </c>
      <c r="B684">
        <v>1351666</v>
      </c>
      <c r="C684" t="s">
        <v>696</v>
      </c>
      <c r="D684" t="s">
        <v>697</v>
      </c>
      <c r="E684" t="s">
        <v>29</v>
      </c>
      <c r="G684" t="s">
        <v>2135</v>
      </c>
      <c r="H684" t="s">
        <v>2135</v>
      </c>
      <c r="J684" t="s">
        <v>1431</v>
      </c>
      <c r="K684" t="s">
        <v>2136</v>
      </c>
      <c r="L684">
        <v>138988683</v>
      </c>
      <c r="M684" t="s">
        <v>33</v>
      </c>
      <c r="N684" t="s">
        <v>2136</v>
      </c>
      <c r="O684" t="s">
        <v>2137</v>
      </c>
      <c r="P684" t="s">
        <v>2138</v>
      </c>
      <c r="Q684" t="s">
        <v>1065</v>
      </c>
      <c r="R684" t="s">
        <v>37</v>
      </c>
      <c r="S684">
        <v>838</v>
      </c>
      <c r="T684" s="1">
        <v>409768420</v>
      </c>
      <c r="W684" t="s">
        <v>38</v>
      </c>
      <c r="X684">
        <v>4</v>
      </c>
      <c r="Y684">
        <v>2</v>
      </c>
      <c r="Z684">
        <v>6</v>
      </c>
      <c r="AA684" s="2">
        <v>44708.662557870368</v>
      </c>
    </row>
    <row r="685" spans="1:27" x14ac:dyDescent="0.25">
      <c r="A685">
        <v>679</v>
      </c>
      <c r="B685">
        <v>1351667</v>
      </c>
      <c r="C685" t="s">
        <v>696</v>
      </c>
      <c r="D685" t="s">
        <v>697</v>
      </c>
      <c r="E685" t="s">
        <v>29</v>
      </c>
      <c r="G685" t="s">
        <v>2139</v>
      </c>
      <c r="H685" t="s">
        <v>2139</v>
      </c>
      <c r="J685" t="s">
        <v>563</v>
      </c>
      <c r="K685" t="s">
        <v>2140</v>
      </c>
      <c r="L685">
        <v>138986907</v>
      </c>
      <c r="M685" t="s">
        <v>33</v>
      </c>
      <c r="N685" t="s">
        <v>2140</v>
      </c>
      <c r="O685" t="s">
        <v>2141</v>
      </c>
      <c r="P685" t="s">
        <v>2142</v>
      </c>
      <c r="Q685" t="s">
        <v>2078</v>
      </c>
      <c r="R685" t="s">
        <v>37</v>
      </c>
      <c r="S685">
        <v>820</v>
      </c>
      <c r="T685" s="1">
        <v>889818980</v>
      </c>
      <c r="W685" t="s">
        <v>38</v>
      </c>
      <c r="X685">
        <v>4</v>
      </c>
      <c r="Y685">
        <v>3</v>
      </c>
      <c r="Z685">
        <v>3</v>
      </c>
      <c r="AA685" s="2">
        <v>44708.662557870368</v>
      </c>
    </row>
    <row r="686" spans="1:27" x14ac:dyDescent="0.25">
      <c r="A686">
        <v>680</v>
      </c>
      <c r="B686">
        <v>1351668</v>
      </c>
      <c r="C686" t="s">
        <v>696</v>
      </c>
      <c r="D686" t="s">
        <v>697</v>
      </c>
      <c r="E686" t="s">
        <v>46</v>
      </c>
      <c r="I686" t="s">
        <v>126</v>
      </c>
      <c r="J686" t="s">
        <v>107</v>
      </c>
      <c r="K686" t="s">
        <v>252</v>
      </c>
      <c r="L686">
        <v>138985619</v>
      </c>
      <c r="M686" t="s">
        <v>33</v>
      </c>
      <c r="N686" t="s">
        <v>252</v>
      </c>
      <c r="O686" t="s">
        <v>253</v>
      </c>
      <c r="P686" t="s">
        <v>254</v>
      </c>
      <c r="Q686" t="s">
        <v>36</v>
      </c>
      <c r="R686" t="s">
        <v>37</v>
      </c>
      <c r="S686">
        <v>800</v>
      </c>
      <c r="T686">
        <v>889855678</v>
      </c>
      <c r="W686" t="s">
        <v>255</v>
      </c>
      <c r="X686">
        <v>1</v>
      </c>
      <c r="Y686">
        <v>1</v>
      </c>
      <c r="Z686">
        <v>1</v>
      </c>
      <c r="AA686" s="2">
        <v>44708.662557870368</v>
      </c>
    </row>
    <row r="687" spans="1:27" x14ac:dyDescent="0.25">
      <c r="A687">
        <v>681</v>
      </c>
      <c r="B687">
        <v>1351669</v>
      </c>
      <c r="C687" t="s">
        <v>696</v>
      </c>
      <c r="D687" t="s">
        <v>697</v>
      </c>
      <c r="E687" t="s">
        <v>39</v>
      </c>
      <c r="I687" t="s">
        <v>126</v>
      </c>
      <c r="J687" t="s">
        <v>82</v>
      </c>
      <c r="K687" t="s">
        <v>127</v>
      </c>
      <c r="L687">
        <v>138983471</v>
      </c>
      <c r="M687" t="s">
        <v>33</v>
      </c>
      <c r="N687" t="s">
        <v>127</v>
      </c>
      <c r="O687" t="s">
        <v>2143</v>
      </c>
      <c r="P687" t="s">
        <v>2144</v>
      </c>
      <c r="Q687" t="s">
        <v>707</v>
      </c>
      <c r="R687" t="s">
        <v>37</v>
      </c>
      <c r="S687">
        <v>820</v>
      </c>
      <c r="T687" s="1">
        <v>889433000</v>
      </c>
      <c r="W687" t="s">
        <v>38</v>
      </c>
      <c r="X687">
        <v>3</v>
      </c>
      <c r="Y687">
        <v>2</v>
      </c>
      <c r="Z687">
        <v>2</v>
      </c>
      <c r="AA687" s="2">
        <v>44708.662557870368</v>
      </c>
    </row>
    <row r="688" spans="1:27" x14ac:dyDescent="0.25">
      <c r="A688">
        <v>682</v>
      </c>
      <c r="B688">
        <v>1351670</v>
      </c>
      <c r="C688" t="s">
        <v>696</v>
      </c>
      <c r="D688" t="s">
        <v>697</v>
      </c>
      <c r="E688" t="s">
        <v>39</v>
      </c>
      <c r="J688" t="s">
        <v>31</v>
      </c>
      <c r="K688" t="s">
        <v>256</v>
      </c>
      <c r="L688">
        <v>138982163</v>
      </c>
      <c r="M688" t="s">
        <v>33</v>
      </c>
      <c r="N688" t="s">
        <v>256</v>
      </c>
      <c r="O688" t="s">
        <v>257</v>
      </c>
      <c r="P688" t="s">
        <v>258</v>
      </c>
      <c r="Q688" t="s">
        <v>36</v>
      </c>
      <c r="R688" t="s">
        <v>37</v>
      </c>
      <c r="S688">
        <v>800</v>
      </c>
      <c r="T688" s="1">
        <v>889418289</v>
      </c>
      <c r="W688" t="s">
        <v>38</v>
      </c>
      <c r="X688">
        <v>2</v>
      </c>
      <c r="Y688">
        <v>2</v>
      </c>
      <c r="Z688">
        <v>1</v>
      </c>
      <c r="AA688" s="2">
        <v>44708.662557870368</v>
      </c>
    </row>
    <row r="689" spans="1:27" x14ac:dyDescent="0.25">
      <c r="A689">
        <v>683</v>
      </c>
      <c r="B689">
        <v>1351671</v>
      </c>
      <c r="C689" t="s">
        <v>696</v>
      </c>
      <c r="D689" t="s">
        <v>697</v>
      </c>
      <c r="E689" t="s">
        <v>46</v>
      </c>
      <c r="F689" t="s">
        <v>2145</v>
      </c>
      <c r="G689" t="s">
        <v>2145</v>
      </c>
      <c r="H689" t="s">
        <v>2145</v>
      </c>
      <c r="J689" t="s">
        <v>123</v>
      </c>
      <c r="K689" t="s">
        <v>584</v>
      </c>
      <c r="L689">
        <v>138979211</v>
      </c>
      <c r="M689" t="s">
        <v>33</v>
      </c>
      <c r="N689" t="s">
        <v>584</v>
      </c>
      <c r="O689" t="s">
        <v>2146</v>
      </c>
      <c r="P689" t="s">
        <v>2147</v>
      </c>
      <c r="Q689" t="s">
        <v>973</v>
      </c>
      <c r="R689" t="s">
        <v>37</v>
      </c>
      <c r="S689">
        <v>830</v>
      </c>
      <c r="T689" s="1">
        <v>889328858</v>
      </c>
      <c r="W689" t="s">
        <v>38</v>
      </c>
      <c r="X689">
        <v>2</v>
      </c>
      <c r="Y689">
        <v>1</v>
      </c>
      <c r="Z689">
        <v>2</v>
      </c>
      <c r="AA689" s="2">
        <v>44708.662557870368</v>
      </c>
    </row>
    <row r="690" spans="1:27" x14ac:dyDescent="0.25">
      <c r="A690">
        <v>684</v>
      </c>
      <c r="B690">
        <v>1351672</v>
      </c>
      <c r="C690" t="s">
        <v>696</v>
      </c>
      <c r="D690" t="s">
        <v>697</v>
      </c>
      <c r="E690" t="s">
        <v>29</v>
      </c>
      <c r="F690" t="s">
        <v>2148</v>
      </c>
      <c r="G690" t="s">
        <v>2149</v>
      </c>
      <c r="H690" t="s">
        <v>2149</v>
      </c>
      <c r="J690" t="s">
        <v>1528</v>
      </c>
      <c r="K690" t="s">
        <v>2150</v>
      </c>
      <c r="L690">
        <v>138979019</v>
      </c>
      <c r="M690" t="s">
        <v>33</v>
      </c>
      <c r="N690" t="s">
        <v>2150</v>
      </c>
      <c r="O690" t="s">
        <v>2151</v>
      </c>
      <c r="P690" t="s">
        <v>2152</v>
      </c>
      <c r="Q690" t="s">
        <v>1223</v>
      </c>
      <c r="R690" t="s">
        <v>37</v>
      </c>
      <c r="S690">
        <v>832</v>
      </c>
      <c r="T690" s="1">
        <v>889327777</v>
      </c>
      <c r="W690" t="s">
        <v>274</v>
      </c>
      <c r="X690">
        <v>4</v>
      </c>
      <c r="Y690">
        <v>2</v>
      </c>
      <c r="Z690">
        <v>4</v>
      </c>
      <c r="AA690" s="2">
        <v>44708.662557870368</v>
      </c>
    </row>
    <row r="691" spans="1:27" x14ac:dyDescent="0.25">
      <c r="A691">
        <v>685</v>
      </c>
      <c r="B691">
        <v>1351673</v>
      </c>
      <c r="C691" t="s">
        <v>696</v>
      </c>
      <c r="D691" t="s">
        <v>697</v>
      </c>
      <c r="E691" t="s">
        <v>29</v>
      </c>
      <c r="F691" t="s">
        <v>1061</v>
      </c>
      <c r="G691" t="s">
        <v>2153</v>
      </c>
      <c r="H691" t="s">
        <v>2153</v>
      </c>
      <c r="J691" t="s">
        <v>311</v>
      </c>
      <c r="K691" t="s">
        <v>2154</v>
      </c>
      <c r="L691">
        <v>138977415</v>
      </c>
      <c r="M691" t="s">
        <v>33</v>
      </c>
      <c r="N691" t="s">
        <v>2154</v>
      </c>
      <c r="O691" t="s">
        <v>2155</v>
      </c>
      <c r="P691" t="s">
        <v>2156</v>
      </c>
      <c r="Q691" t="s">
        <v>809</v>
      </c>
      <c r="R691" t="s">
        <v>37</v>
      </c>
      <c r="S691">
        <v>810</v>
      </c>
      <c r="T691" s="1">
        <v>1300299377</v>
      </c>
      <c r="W691" t="s">
        <v>274</v>
      </c>
      <c r="X691">
        <v>3</v>
      </c>
      <c r="Y691">
        <v>3</v>
      </c>
      <c r="Z691">
        <v>2</v>
      </c>
      <c r="AA691" s="2">
        <v>44708.662557870368</v>
      </c>
    </row>
    <row r="692" spans="1:27" x14ac:dyDescent="0.25">
      <c r="A692">
        <v>686</v>
      </c>
      <c r="B692">
        <v>1351674</v>
      </c>
      <c r="C692" t="s">
        <v>696</v>
      </c>
      <c r="D692" t="s">
        <v>697</v>
      </c>
      <c r="E692" t="s">
        <v>29</v>
      </c>
      <c r="J692" t="s">
        <v>79</v>
      </c>
      <c r="K692" t="s">
        <v>1575</v>
      </c>
      <c r="L692">
        <v>138977051</v>
      </c>
      <c r="M692" t="s">
        <v>33</v>
      </c>
      <c r="N692" t="s">
        <v>1575</v>
      </c>
      <c r="O692" t="s">
        <v>2157</v>
      </c>
      <c r="P692" t="s">
        <v>2158</v>
      </c>
      <c r="Q692" t="s">
        <v>781</v>
      </c>
      <c r="R692" t="s">
        <v>37</v>
      </c>
      <c r="S692">
        <v>832</v>
      </c>
      <c r="T692" s="1">
        <v>889433000</v>
      </c>
      <c r="W692" t="s">
        <v>38</v>
      </c>
      <c r="X692">
        <v>3</v>
      </c>
      <c r="Y692">
        <v>2</v>
      </c>
      <c r="Z692">
        <v>2</v>
      </c>
      <c r="AA692" s="2">
        <v>44708.662557870368</v>
      </c>
    </row>
    <row r="693" spans="1:27" x14ac:dyDescent="0.25">
      <c r="A693">
        <v>687</v>
      </c>
      <c r="B693">
        <v>1351675</v>
      </c>
      <c r="C693" t="s">
        <v>696</v>
      </c>
      <c r="D693" t="s">
        <v>697</v>
      </c>
      <c r="E693" t="s">
        <v>39</v>
      </c>
      <c r="J693" t="s">
        <v>1307</v>
      </c>
      <c r="K693" t="s">
        <v>413</v>
      </c>
      <c r="L693">
        <v>138975023</v>
      </c>
      <c r="M693" t="s">
        <v>33</v>
      </c>
      <c r="N693" t="s">
        <v>413</v>
      </c>
      <c r="O693" t="s">
        <v>2159</v>
      </c>
      <c r="P693" t="s">
        <v>2160</v>
      </c>
      <c r="Q693" t="s">
        <v>2078</v>
      </c>
      <c r="R693" t="s">
        <v>37</v>
      </c>
      <c r="S693">
        <v>820</v>
      </c>
      <c r="T693" s="1">
        <v>889812666</v>
      </c>
      <c r="W693" t="s">
        <v>38</v>
      </c>
      <c r="X693">
        <v>2</v>
      </c>
      <c r="Y693">
        <v>2</v>
      </c>
      <c r="Z693">
        <v>1</v>
      </c>
      <c r="AA693" s="2">
        <v>44708.662557870368</v>
      </c>
    </row>
    <row r="694" spans="1:27" x14ac:dyDescent="0.25">
      <c r="A694">
        <v>688</v>
      </c>
      <c r="B694">
        <v>1351676</v>
      </c>
      <c r="C694" t="s">
        <v>696</v>
      </c>
      <c r="D694" t="s">
        <v>697</v>
      </c>
      <c r="E694" t="s">
        <v>46</v>
      </c>
      <c r="J694" t="s">
        <v>1017</v>
      </c>
      <c r="K694" t="s">
        <v>2161</v>
      </c>
      <c r="L694">
        <v>138974091</v>
      </c>
      <c r="M694" t="s">
        <v>33</v>
      </c>
      <c r="N694" t="s">
        <v>2161</v>
      </c>
      <c r="O694" t="s">
        <v>2162</v>
      </c>
      <c r="P694" t="s">
        <v>2163</v>
      </c>
      <c r="Q694" t="s">
        <v>759</v>
      </c>
      <c r="R694" t="s">
        <v>37</v>
      </c>
      <c r="S694">
        <v>836</v>
      </c>
      <c r="T694" s="1">
        <v>889882343</v>
      </c>
      <c r="W694" t="s">
        <v>38</v>
      </c>
      <c r="X694">
        <v>2</v>
      </c>
      <c r="Y694">
        <v>1</v>
      </c>
      <c r="Z694">
        <v>1</v>
      </c>
      <c r="AA694" s="2">
        <v>44708.662557870368</v>
      </c>
    </row>
    <row r="695" spans="1:27" x14ac:dyDescent="0.25">
      <c r="A695">
        <v>689</v>
      </c>
      <c r="B695">
        <v>1351677</v>
      </c>
      <c r="C695" t="s">
        <v>696</v>
      </c>
      <c r="D695" t="s">
        <v>697</v>
      </c>
      <c r="E695" t="s">
        <v>29</v>
      </c>
      <c r="F695" t="s">
        <v>2164</v>
      </c>
      <c r="G695" t="s">
        <v>755</v>
      </c>
      <c r="H695" t="s">
        <v>755</v>
      </c>
      <c r="I695" t="s">
        <v>126</v>
      </c>
      <c r="J695" t="s">
        <v>297</v>
      </c>
      <c r="K695" t="s">
        <v>1110</v>
      </c>
      <c r="L695">
        <v>138973487</v>
      </c>
      <c r="M695" t="s">
        <v>33</v>
      </c>
      <c r="N695" t="s">
        <v>1110</v>
      </c>
      <c r="O695" t="s">
        <v>2165</v>
      </c>
      <c r="P695" t="s">
        <v>2166</v>
      </c>
      <c r="Q695" t="s">
        <v>759</v>
      </c>
      <c r="R695" t="s">
        <v>37</v>
      </c>
      <c r="S695">
        <v>836</v>
      </c>
      <c r="T695">
        <v>429826650</v>
      </c>
      <c r="W695" t="s">
        <v>38</v>
      </c>
      <c r="X695">
        <v>3</v>
      </c>
      <c r="Y695">
        <v>1</v>
      </c>
      <c r="Z695">
        <v>6</v>
      </c>
      <c r="AA695" s="2">
        <v>44708.662557870368</v>
      </c>
    </row>
    <row r="696" spans="1:27" x14ac:dyDescent="0.25">
      <c r="A696">
        <v>690</v>
      </c>
      <c r="B696">
        <v>1351678</v>
      </c>
      <c r="C696" t="s">
        <v>696</v>
      </c>
      <c r="D696" t="s">
        <v>697</v>
      </c>
      <c r="E696" t="s">
        <v>29</v>
      </c>
      <c r="G696" t="s">
        <v>2167</v>
      </c>
      <c r="H696" t="s">
        <v>2167</v>
      </c>
      <c r="J696" t="s">
        <v>209</v>
      </c>
      <c r="K696" t="s">
        <v>2168</v>
      </c>
      <c r="L696">
        <v>138972343</v>
      </c>
      <c r="M696" t="s">
        <v>33</v>
      </c>
      <c r="N696" t="s">
        <v>2168</v>
      </c>
      <c r="O696" t="s">
        <v>2169</v>
      </c>
      <c r="P696" t="s">
        <v>2170</v>
      </c>
      <c r="Q696" t="s">
        <v>1279</v>
      </c>
      <c r="R696" t="s">
        <v>37</v>
      </c>
      <c r="S696">
        <v>820</v>
      </c>
      <c r="T696" s="1">
        <v>889428942</v>
      </c>
      <c r="W696" t="s">
        <v>38</v>
      </c>
      <c r="X696">
        <v>4</v>
      </c>
      <c r="Y696">
        <v>2</v>
      </c>
      <c r="Z696">
        <v>2</v>
      </c>
      <c r="AA696" s="2">
        <v>44708.662557870368</v>
      </c>
    </row>
    <row r="697" spans="1:27" x14ac:dyDescent="0.25">
      <c r="A697">
        <v>691</v>
      </c>
      <c r="B697">
        <v>1351679</v>
      </c>
      <c r="C697" t="s">
        <v>696</v>
      </c>
      <c r="D697" t="s">
        <v>697</v>
      </c>
      <c r="E697" t="s">
        <v>29</v>
      </c>
      <c r="J697" t="s">
        <v>79</v>
      </c>
      <c r="K697" t="s">
        <v>2171</v>
      </c>
      <c r="L697">
        <v>138971987</v>
      </c>
      <c r="M697" t="s">
        <v>33</v>
      </c>
      <c r="N697" t="s">
        <v>2171</v>
      </c>
      <c r="O697" t="s">
        <v>2172</v>
      </c>
      <c r="P697" t="s">
        <v>2173</v>
      </c>
      <c r="Q697" t="s">
        <v>759</v>
      </c>
      <c r="R697" t="s">
        <v>37</v>
      </c>
      <c r="S697">
        <v>836</v>
      </c>
      <c r="T697" s="1">
        <v>889433000</v>
      </c>
      <c r="W697" t="s">
        <v>38</v>
      </c>
      <c r="X697">
        <v>5</v>
      </c>
      <c r="Y697">
        <v>2</v>
      </c>
      <c r="Z697">
        <v>10</v>
      </c>
      <c r="AA697" s="2">
        <v>44708.662557870368</v>
      </c>
    </row>
    <row r="698" spans="1:27" x14ac:dyDescent="0.25">
      <c r="A698">
        <v>692</v>
      </c>
      <c r="B698">
        <v>1351680</v>
      </c>
      <c r="C698" t="s">
        <v>696</v>
      </c>
      <c r="D698" t="s">
        <v>697</v>
      </c>
      <c r="E698" t="s">
        <v>29</v>
      </c>
      <c r="G698" t="s">
        <v>2174</v>
      </c>
      <c r="H698" t="s">
        <v>2174</v>
      </c>
      <c r="I698" t="s">
        <v>126</v>
      </c>
      <c r="J698" t="s">
        <v>123</v>
      </c>
      <c r="K698" t="s">
        <v>817</v>
      </c>
      <c r="L698">
        <v>138970855</v>
      </c>
      <c r="M698" t="s">
        <v>33</v>
      </c>
      <c r="N698" t="s">
        <v>817</v>
      </c>
      <c r="O698" t="s">
        <v>2175</v>
      </c>
      <c r="P698" t="s">
        <v>2176</v>
      </c>
      <c r="Q698" t="s">
        <v>917</v>
      </c>
      <c r="R698" t="s">
        <v>37</v>
      </c>
      <c r="S698">
        <v>832</v>
      </c>
      <c r="T698" s="1">
        <v>889328858</v>
      </c>
      <c r="W698" t="s">
        <v>38</v>
      </c>
      <c r="X698">
        <v>3</v>
      </c>
      <c r="Y698">
        <v>2</v>
      </c>
      <c r="Z698">
        <v>4</v>
      </c>
      <c r="AA698" s="2">
        <v>44708.662557870368</v>
      </c>
    </row>
    <row r="699" spans="1:27" x14ac:dyDescent="0.25">
      <c r="A699">
        <v>693</v>
      </c>
      <c r="B699">
        <v>1351681</v>
      </c>
      <c r="C699" t="s">
        <v>696</v>
      </c>
      <c r="D699" t="s">
        <v>697</v>
      </c>
      <c r="E699" t="s">
        <v>29</v>
      </c>
      <c r="J699" t="s">
        <v>82</v>
      </c>
      <c r="K699" t="s">
        <v>112</v>
      </c>
      <c r="L699">
        <v>138970599</v>
      </c>
      <c r="M699" t="s">
        <v>33</v>
      </c>
      <c r="N699" t="s">
        <v>112</v>
      </c>
      <c r="O699" t="s">
        <v>2177</v>
      </c>
      <c r="P699" t="s">
        <v>2178</v>
      </c>
      <c r="Q699" t="s">
        <v>798</v>
      </c>
      <c r="R699" t="s">
        <v>37</v>
      </c>
      <c r="S699">
        <v>812</v>
      </c>
      <c r="T699" s="1">
        <v>889433000</v>
      </c>
      <c r="W699" t="s">
        <v>38</v>
      </c>
      <c r="X699">
        <v>3</v>
      </c>
      <c r="Y699">
        <v>1</v>
      </c>
      <c r="Z699">
        <v>2</v>
      </c>
      <c r="AA699" s="2">
        <v>44708.662557870368</v>
      </c>
    </row>
    <row r="700" spans="1:27" x14ac:dyDescent="0.25">
      <c r="A700">
        <v>694</v>
      </c>
      <c r="B700">
        <v>1351682</v>
      </c>
      <c r="C700" t="s">
        <v>696</v>
      </c>
      <c r="D700" t="s">
        <v>697</v>
      </c>
      <c r="E700" t="s">
        <v>29</v>
      </c>
      <c r="G700" t="s">
        <v>2179</v>
      </c>
      <c r="H700" t="s">
        <v>2179</v>
      </c>
      <c r="J700" t="s">
        <v>98</v>
      </c>
      <c r="K700" t="s">
        <v>2180</v>
      </c>
      <c r="L700">
        <v>138969275</v>
      </c>
      <c r="M700" t="s">
        <v>33</v>
      </c>
      <c r="N700" t="s">
        <v>2180</v>
      </c>
      <c r="O700" t="s">
        <v>2181</v>
      </c>
      <c r="P700" t="s">
        <v>2182</v>
      </c>
      <c r="Q700" t="s">
        <v>941</v>
      </c>
      <c r="R700" t="s">
        <v>37</v>
      </c>
      <c r="S700">
        <v>832</v>
      </c>
      <c r="T700" s="1">
        <v>889822500</v>
      </c>
      <c r="W700" t="s">
        <v>38</v>
      </c>
      <c r="X700">
        <v>4</v>
      </c>
      <c r="Y700">
        <v>2</v>
      </c>
      <c r="Z700">
        <v>2</v>
      </c>
      <c r="AA700" s="2">
        <v>44708.662557870368</v>
      </c>
    </row>
    <row r="701" spans="1:27" x14ac:dyDescent="0.25">
      <c r="A701">
        <v>695</v>
      </c>
      <c r="B701">
        <v>1351683</v>
      </c>
      <c r="C701" t="s">
        <v>696</v>
      </c>
      <c r="D701" t="s">
        <v>697</v>
      </c>
      <c r="E701" t="s">
        <v>29</v>
      </c>
      <c r="G701" t="s">
        <v>2183</v>
      </c>
      <c r="H701" t="s">
        <v>2183</v>
      </c>
      <c r="J701" t="s">
        <v>181</v>
      </c>
      <c r="K701" t="s">
        <v>2184</v>
      </c>
      <c r="L701">
        <v>138968315</v>
      </c>
      <c r="M701" t="s">
        <v>33</v>
      </c>
      <c r="N701" t="s">
        <v>2184</v>
      </c>
      <c r="O701" t="s">
        <v>2185</v>
      </c>
      <c r="P701" t="s">
        <v>2186</v>
      </c>
      <c r="Q701" t="s">
        <v>1030</v>
      </c>
      <c r="R701" t="s">
        <v>37</v>
      </c>
      <c r="S701">
        <v>810</v>
      </c>
      <c r="T701" s="1">
        <v>889418941</v>
      </c>
      <c r="W701" t="s">
        <v>38</v>
      </c>
      <c r="X701">
        <v>4</v>
      </c>
      <c r="Y701">
        <v>2</v>
      </c>
      <c r="Z701">
        <v>4</v>
      </c>
      <c r="AA701" s="2">
        <v>44708.662557870368</v>
      </c>
    </row>
    <row r="702" spans="1:27" x14ac:dyDescent="0.25">
      <c r="A702">
        <v>696</v>
      </c>
      <c r="B702">
        <v>1351684</v>
      </c>
      <c r="C702" t="s">
        <v>696</v>
      </c>
      <c r="D702" t="s">
        <v>697</v>
      </c>
      <c r="E702" t="s">
        <v>39</v>
      </c>
      <c r="J702" t="s">
        <v>2187</v>
      </c>
      <c r="K702" t="s">
        <v>1341</v>
      </c>
      <c r="L702">
        <v>138967279</v>
      </c>
      <c r="M702" t="s">
        <v>33</v>
      </c>
      <c r="N702" t="s">
        <v>1341</v>
      </c>
      <c r="O702" t="s">
        <v>2188</v>
      </c>
      <c r="P702" t="s">
        <v>2189</v>
      </c>
      <c r="Q702" t="s">
        <v>731</v>
      </c>
      <c r="R702" t="s">
        <v>37</v>
      </c>
      <c r="S702">
        <v>810</v>
      </c>
      <c r="T702" s="1">
        <v>889413222</v>
      </c>
      <c r="W702" t="s">
        <v>38</v>
      </c>
      <c r="X702">
        <v>1</v>
      </c>
      <c r="Y702">
        <v>1</v>
      </c>
      <c r="Z702">
        <v>1</v>
      </c>
      <c r="AA702" s="2">
        <v>44708.662557870368</v>
      </c>
    </row>
    <row r="703" spans="1:27" x14ac:dyDescent="0.25">
      <c r="A703">
        <v>697</v>
      </c>
      <c r="B703">
        <v>1351685</v>
      </c>
      <c r="C703" t="s">
        <v>696</v>
      </c>
      <c r="D703" t="s">
        <v>697</v>
      </c>
      <c r="E703" t="s">
        <v>29</v>
      </c>
      <c r="F703" t="s">
        <v>1930</v>
      </c>
      <c r="G703" t="s">
        <v>2190</v>
      </c>
      <c r="H703" t="s">
        <v>2190</v>
      </c>
      <c r="J703" t="s">
        <v>265</v>
      </c>
      <c r="K703" t="s">
        <v>2191</v>
      </c>
      <c r="L703">
        <v>138965495</v>
      </c>
      <c r="M703" t="s">
        <v>33</v>
      </c>
      <c r="N703" t="s">
        <v>2191</v>
      </c>
      <c r="O703" t="s">
        <v>2192</v>
      </c>
      <c r="P703" t="s">
        <v>2193</v>
      </c>
      <c r="Q703" t="s">
        <v>973</v>
      </c>
      <c r="R703" t="s">
        <v>37</v>
      </c>
      <c r="S703">
        <v>830</v>
      </c>
      <c r="T703" s="1">
        <v>417718149</v>
      </c>
      <c r="W703" t="s">
        <v>38</v>
      </c>
      <c r="X703">
        <v>4</v>
      </c>
      <c r="Y703">
        <v>2</v>
      </c>
      <c r="Z703">
        <v>3</v>
      </c>
      <c r="AA703" s="2">
        <v>44708.662557870368</v>
      </c>
    </row>
    <row r="704" spans="1:27" x14ac:dyDescent="0.25">
      <c r="A704">
        <v>698</v>
      </c>
      <c r="B704">
        <v>1351686</v>
      </c>
      <c r="C704" t="s">
        <v>696</v>
      </c>
      <c r="D704" t="s">
        <v>697</v>
      </c>
      <c r="E704" t="s">
        <v>39</v>
      </c>
      <c r="G704" t="s">
        <v>259</v>
      </c>
      <c r="J704" t="s">
        <v>209</v>
      </c>
      <c r="K704" t="s">
        <v>260</v>
      </c>
      <c r="L704">
        <v>138965203</v>
      </c>
      <c r="M704" t="s">
        <v>33</v>
      </c>
      <c r="N704" t="s">
        <v>260</v>
      </c>
      <c r="O704" t="s">
        <v>261</v>
      </c>
      <c r="P704" t="s">
        <v>262</v>
      </c>
      <c r="Q704" t="s">
        <v>36</v>
      </c>
      <c r="R704" t="s">
        <v>37</v>
      </c>
      <c r="S704">
        <v>800</v>
      </c>
      <c r="T704" s="1">
        <v>889428942</v>
      </c>
      <c r="W704" t="s">
        <v>38</v>
      </c>
      <c r="X704">
        <v>3</v>
      </c>
      <c r="Y704">
        <v>2</v>
      </c>
      <c r="Z704">
        <v>2</v>
      </c>
      <c r="AA704" s="2">
        <v>44708.662557870368</v>
      </c>
    </row>
    <row r="705" spans="1:27" x14ac:dyDescent="0.25">
      <c r="A705">
        <v>699</v>
      </c>
      <c r="B705">
        <v>1351687</v>
      </c>
      <c r="C705" t="s">
        <v>696</v>
      </c>
      <c r="D705" t="s">
        <v>697</v>
      </c>
      <c r="E705" t="s">
        <v>29</v>
      </c>
      <c r="F705" t="s">
        <v>1256</v>
      </c>
      <c r="G705" t="s">
        <v>862</v>
      </c>
      <c r="H705" t="s">
        <v>862</v>
      </c>
      <c r="J705" t="s">
        <v>265</v>
      </c>
      <c r="K705" t="s">
        <v>2194</v>
      </c>
      <c r="L705">
        <v>138964243</v>
      </c>
      <c r="M705" t="s">
        <v>33</v>
      </c>
      <c r="N705" t="s">
        <v>2194</v>
      </c>
      <c r="O705" t="s">
        <v>2195</v>
      </c>
      <c r="P705" t="s">
        <v>2196</v>
      </c>
      <c r="Q705" t="s">
        <v>917</v>
      </c>
      <c r="R705" t="s">
        <v>37</v>
      </c>
      <c r="S705">
        <v>832</v>
      </c>
      <c r="T705" s="1">
        <v>417718149</v>
      </c>
      <c r="W705" t="s">
        <v>38</v>
      </c>
      <c r="X705">
        <v>4</v>
      </c>
      <c r="Y705">
        <v>2</v>
      </c>
      <c r="Z705">
        <v>2</v>
      </c>
      <c r="AA705" s="2">
        <v>44708.662557870368</v>
      </c>
    </row>
    <row r="706" spans="1:27" x14ac:dyDescent="0.25">
      <c r="A706">
        <v>700</v>
      </c>
      <c r="B706">
        <v>1351688</v>
      </c>
      <c r="C706" t="s">
        <v>696</v>
      </c>
      <c r="D706" t="s">
        <v>697</v>
      </c>
      <c r="E706" t="s">
        <v>29</v>
      </c>
      <c r="J706" t="s">
        <v>181</v>
      </c>
      <c r="K706" t="s">
        <v>2197</v>
      </c>
      <c r="L706">
        <v>138962595</v>
      </c>
      <c r="M706" t="s">
        <v>33</v>
      </c>
      <c r="N706" t="s">
        <v>2197</v>
      </c>
      <c r="O706" t="s">
        <v>2198</v>
      </c>
      <c r="P706" t="s">
        <v>2199</v>
      </c>
      <c r="Q706" t="s">
        <v>725</v>
      </c>
      <c r="R706" t="s">
        <v>37</v>
      </c>
      <c r="S706">
        <v>836</v>
      </c>
      <c r="T706" s="1">
        <v>889418941</v>
      </c>
      <c r="W706" t="s">
        <v>38</v>
      </c>
      <c r="X706">
        <v>3</v>
      </c>
      <c r="Y706">
        <v>1</v>
      </c>
      <c r="Z706">
        <v>4</v>
      </c>
      <c r="AA706" s="2">
        <v>44708.662557870368</v>
      </c>
    </row>
    <row r="707" spans="1:27" x14ac:dyDescent="0.25">
      <c r="A707">
        <v>701</v>
      </c>
      <c r="B707">
        <v>1351689</v>
      </c>
      <c r="C707" t="s">
        <v>696</v>
      </c>
      <c r="D707" t="s">
        <v>697</v>
      </c>
      <c r="E707" t="s">
        <v>29</v>
      </c>
      <c r="G707" t="s">
        <v>2200</v>
      </c>
      <c r="H707" t="s">
        <v>2200</v>
      </c>
      <c r="I707" t="s">
        <v>126</v>
      </c>
      <c r="J707" t="s">
        <v>1307</v>
      </c>
      <c r="K707" t="s">
        <v>667</v>
      </c>
      <c r="L707">
        <v>138961551</v>
      </c>
      <c r="M707" t="s">
        <v>33</v>
      </c>
      <c r="N707" t="s">
        <v>667</v>
      </c>
      <c r="O707" t="s">
        <v>2201</v>
      </c>
      <c r="P707" t="s">
        <v>2202</v>
      </c>
      <c r="Q707" t="s">
        <v>823</v>
      </c>
      <c r="R707" t="s">
        <v>37</v>
      </c>
      <c r="S707">
        <v>830</v>
      </c>
      <c r="T707" s="1">
        <v>889812666</v>
      </c>
      <c r="W707" t="s">
        <v>38</v>
      </c>
      <c r="X707">
        <v>3</v>
      </c>
      <c r="Y707">
        <v>1</v>
      </c>
      <c r="Z707">
        <v>3</v>
      </c>
      <c r="AA707" s="2">
        <v>44708.662557870368</v>
      </c>
    </row>
    <row r="708" spans="1:27" x14ac:dyDescent="0.25">
      <c r="A708">
        <v>702</v>
      </c>
      <c r="B708">
        <v>1351690</v>
      </c>
      <c r="C708" t="s">
        <v>696</v>
      </c>
      <c r="D708" t="s">
        <v>697</v>
      </c>
      <c r="E708" t="s">
        <v>29</v>
      </c>
      <c r="I708" t="s">
        <v>126</v>
      </c>
      <c r="J708" t="s">
        <v>79</v>
      </c>
      <c r="K708" t="s">
        <v>1110</v>
      </c>
      <c r="L708">
        <v>138960147</v>
      </c>
      <c r="M708" t="s">
        <v>33</v>
      </c>
      <c r="N708" t="s">
        <v>1110</v>
      </c>
      <c r="O708" t="s">
        <v>2203</v>
      </c>
      <c r="P708" t="s">
        <v>2204</v>
      </c>
      <c r="Q708" t="s">
        <v>707</v>
      </c>
      <c r="R708" t="s">
        <v>37</v>
      </c>
      <c r="S708">
        <v>820</v>
      </c>
      <c r="T708" s="1">
        <v>889433000</v>
      </c>
      <c r="W708" t="s">
        <v>38</v>
      </c>
      <c r="X708">
        <v>4</v>
      </c>
      <c r="Y708">
        <v>2</v>
      </c>
      <c r="Z708">
        <v>3</v>
      </c>
      <c r="AA708" s="2">
        <v>44708.662557870368</v>
      </c>
    </row>
    <row r="709" spans="1:27" x14ac:dyDescent="0.25">
      <c r="A709">
        <v>703</v>
      </c>
      <c r="B709">
        <v>1351691</v>
      </c>
      <c r="C709" t="s">
        <v>696</v>
      </c>
      <c r="D709" t="s">
        <v>697</v>
      </c>
      <c r="E709" t="s">
        <v>46</v>
      </c>
      <c r="F709" t="s">
        <v>140</v>
      </c>
      <c r="H709" t="s">
        <v>140</v>
      </c>
      <c r="I709" t="s">
        <v>126</v>
      </c>
      <c r="J709" t="s">
        <v>181</v>
      </c>
      <c r="K709" t="s">
        <v>127</v>
      </c>
      <c r="L709">
        <v>138959991</v>
      </c>
      <c r="M709" t="s">
        <v>33</v>
      </c>
      <c r="N709" t="s">
        <v>127</v>
      </c>
      <c r="O709" t="s">
        <v>263</v>
      </c>
      <c r="P709" t="s">
        <v>264</v>
      </c>
      <c r="Q709" t="s">
        <v>36</v>
      </c>
      <c r="R709" t="s">
        <v>37</v>
      </c>
      <c r="S709">
        <v>800</v>
      </c>
      <c r="T709" s="1">
        <v>889418941</v>
      </c>
      <c r="W709" t="s">
        <v>38</v>
      </c>
      <c r="X709">
        <v>1</v>
      </c>
      <c r="Y709">
        <v>1</v>
      </c>
      <c r="Z709">
        <v>1</v>
      </c>
      <c r="AA709" s="2">
        <v>44708.662557870368</v>
      </c>
    </row>
    <row r="710" spans="1:27" x14ac:dyDescent="0.25">
      <c r="A710">
        <v>704</v>
      </c>
      <c r="B710">
        <v>1351692</v>
      </c>
      <c r="C710" t="s">
        <v>696</v>
      </c>
      <c r="D710" t="s">
        <v>697</v>
      </c>
      <c r="E710" t="s">
        <v>29</v>
      </c>
      <c r="G710" t="s">
        <v>2205</v>
      </c>
      <c r="H710" t="s">
        <v>2205</v>
      </c>
      <c r="I710" t="s">
        <v>126</v>
      </c>
      <c r="J710" t="s">
        <v>98</v>
      </c>
      <c r="K710" t="s">
        <v>127</v>
      </c>
      <c r="L710">
        <v>138959091</v>
      </c>
      <c r="M710" t="s">
        <v>33</v>
      </c>
      <c r="N710" t="s">
        <v>127</v>
      </c>
      <c r="O710" t="s">
        <v>2206</v>
      </c>
      <c r="P710" t="s">
        <v>2207</v>
      </c>
      <c r="Q710" t="s">
        <v>798</v>
      </c>
      <c r="R710" t="s">
        <v>37</v>
      </c>
      <c r="S710">
        <v>812</v>
      </c>
      <c r="T710" s="1">
        <v>889822500</v>
      </c>
      <c r="W710" t="s">
        <v>38</v>
      </c>
      <c r="X710">
        <v>3</v>
      </c>
      <c r="Y710">
        <v>1</v>
      </c>
      <c r="Z710">
        <v>1</v>
      </c>
      <c r="AA710" s="2">
        <v>44708.662557870368</v>
      </c>
    </row>
    <row r="711" spans="1:27" x14ac:dyDescent="0.25">
      <c r="A711">
        <v>705</v>
      </c>
      <c r="B711">
        <v>1351693</v>
      </c>
      <c r="C711" t="s">
        <v>696</v>
      </c>
      <c r="D711" t="s">
        <v>697</v>
      </c>
      <c r="E711" t="s">
        <v>29</v>
      </c>
      <c r="F711" t="s">
        <v>1547</v>
      </c>
      <c r="G711" t="s">
        <v>2208</v>
      </c>
      <c r="H711" t="s">
        <v>2208</v>
      </c>
      <c r="I711" t="s">
        <v>126</v>
      </c>
      <c r="J711" t="s">
        <v>712</v>
      </c>
      <c r="K711" t="s">
        <v>127</v>
      </c>
      <c r="L711">
        <v>138954251</v>
      </c>
      <c r="M711" t="s">
        <v>33</v>
      </c>
      <c r="N711" t="s">
        <v>127</v>
      </c>
      <c r="O711" t="s">
        <v>2209</v>
      </c>
      <c r="P711" t="s">
        <v>2210</v>
      </c>
      <c r="Q711" t="s">
        <v>941</v>
      </c>
      <c r="R711" t="s">
        <v>37</v>
      </c>
      <c r="S711">
        <v>832</v>
      </c>
      <c r="T711" s="1">
        <v>889315000</v>
      </c>
      <c r="W711" t="s">
        <v>38</v>
      </c>
      <c r="X711">
        <v>4</v>
      </c>
      <c r="Y711">
        <v>2</v>
      </c>
      <c r="Z711">
        <v>4</v>
      </c>
      <c r="AA711" s="2">
        <v>44708.662557870368</v>
      </c>
    </row>
    <row r="712" spans="1:27" x14ac:dyDescent="0.25">
      <c r="A712">
        <v>706</v>
      </c>
      <c r="B712">
        <v>1351694</v>
      </c>
      <c r="C712" t="s">
        <v>696</v>
      </c>
      <c r="D712" t="s">
        <v>697</v>
      </c>
      <c r="E712" t="s">
        <v>29</v>
      </c>
      <c r="G712" t="s">
        <v>2211</v>
      </c>
      <c r="H712" t="s">
        <v>2211</v>
      </c>
      <c r="J712" t="s">
        <v>93</v>
      </c>
      <c r="K712" t="s">
        <v>119</v>
      </c>
      <c r="L712">
        <v>138951219</v>
      </c>
      <c r="M712" t="s">
        <v>33</v>
      </c>
      <c r="N712" t="s">
        <v>119</v>
      </c>
      <c r="O712" t="s">
        <v>2212</v>
      </c>
      <c r="P712" t="s">
        <v>2213</v>
      </c>
      <c r="Q712" t="s">
        <v>798</v>
      </c>
      <c r="R712" t="s">
        <v>37</v>
      </c>
      <c r="S712">
        <v>812</v>
      </c>
      <c r="T712" s="1">
        <v>889460500</v>
      </c>
      <c r="W712" t="s">
        <v>38</v>
      </c>
      <c r="X712">
        <v>3</v>
      </c>
      <c r="Y712">
        <v>2</v>
      </c>
      <c r="Z712">
        <v>2</v>
      </c>
      <c r="AA712" s="2">
        <v>44708.662557870368</v>
      </c>
    </row>
    <row r="713" spans="1:27" x14ac:dyDescent="0.25">
      <c r="A713">
        <v>707</v>
      </c>
      <c r="B713">
        <v>1351695</v>
      </c>
      <c r="C713" t="s">
        <v>696</v>
      </c>
      <c r="D713" t="s">
        <v>697</v>
      </c>
      <c r="E713" t="s">
        <v>46</v>
      </c>
      <c r="F713" t="s">
        <v>2214</v>
      </c>
      <c r="H713" t="s">
        <v>2214</v>
      </c>
      <c r="J713" t="s">
        <v>64</v>
      </c>
      <c r="K713" t="s">
        <v>2215</v>
      </c>
      <c r="L713">
        <v>138950731</v>
      </c>
      <c r="M713" t="s">
        <v>33</v>
      </c>
      <c r="N713" t="s">
        <v>2215</v>
      </c>
      <c r="O713" t="s">
        <v>2216</v>
      </c>
      <c r="P713" t="s">
        <v>2217</v>
      </c>
      <c r="Q713" t="s">
        <v>941</v>
      </c>
      <c r="R713" t="s">
        <v>37</v>
      </c>
      <c r="S713">
        <v>832</v>
      </c>
      <c r="T713" s="1">
        <v>404877261</v>
      </c>
      <c r="W713" t="s">
        <v>38</v>
      </c>
      <c r="X713">
        <v>2</v>
      </c>
      <c r="Y713">
        <v>2</v>
      </c>
      <c r="Z713">
        <v>2</v>
      </c>
      <c r="AA713" s="2">
        <v>44708.662557870368</v>
      </c>
    </row>
    <row r="714" spans="1:27" x14ac:dyDescent="0.25">
      <c r="A714">
        <v>708</v>
      </c>
      <c r="B714">
        <v>1351696</v>
      </c>
      <c r="C714" t="s">
        <v>696</v>
      </c>
      <c r="D714" t="s">
        <v>697</v>
      </c>
      <c r="E714" t="s">
        <v>29</v>
      </c>
      <c r="G714" t="s">
        <v>1623</v>
      </c>
      <c r="H714" t="s">
        <v>1623</v>
      </c>
      <c r="I714" t="s">
        <v>126</v>
      </c>
      <c r="J714" t="s">
        <v>311</v>
      </c>
      <c r="K714" t="s">
        <v>127</v>
      </c>
      <c r="L714">
        <v>138950727</v>
      </c>
      <c r="M714" t="s">
        <v>33</v>
      </c>
      <c r="N714" t="s">
        <v>127</v>
      </c>
      <c r="O714" t="s">
        <v>2218</v>
      </c>
      <c r="P714" t="s">
        <v>2219</v>
      </c>
      <c r="Q714" t="s">
        <v>1616</v>
      </c>
      <c r="R714" t="s">
        <v>37</v>
      </c>
      <c r="S714">
        <v>810</v>
      </c>
      <c r="T714" s="1">
        <v>1300299377</v>
      </c>
      <c r="W714" t="s">
        <v>274</v>
      </c>
      <c r="X714">
        <v>3</v>
      </c>
      <c r="Y714">
        <v>2</v>
      </c>
      <c r="Z714">
        <v>4</v>
      </c>
      <c r="AA714" s="2">
        <v>44708.662557870368</v>
      </c>
    </row>
    <row r="715" spans="1:27" x14ac:dyDescent="0.25">
      <c r="A715">
        <v>709</v>
      </c>
      <c r="B715">
        <v>1351697</v>
      </c>
      <c r="C715" t="s">
        <v>696</v>
      </c>
      <c r="D715" t="s">
        <v>697</v>
      </c>
      <c r="E715" t="s">
        <v>29</v>
      </c>
      <c r="G715" t="s">
        <v>1136</v>
      </c>
      <c r="H715" t="s">
        <v>1136</v>
      </c>
      <c r="J715" t="s">
        <v>82</v>
      </c>
      <c r="K715" t="s">
        <v>381</v>
      </c>
      <c r="L715">
        <v>138950523</v>
      </c>
      <c r="M715" t="s">
        <v>33</v>
      </c>
      <c r="N715" t="s">
        <v>381</v>
      </c>
      <c r="O715" t="s">
        <v>2220</v>
      </c>
      <c r="P715" t="s">
        <v>2221</v>
      </c>
      <c r="Q715" t="s">
        <v>1092</v>
      </c>
      <c r="R715" t="s">
        <v>37</v>
      </c>
      <c r="S715">
        <v>812</v>
      </c>
      <c r="T715" s="1">
        <v>889433000</v>
      </c>
      <c r="W715" t="s">
        <v>38</v>
      </c>
      <c r="X715">
        <v>3</v>
      </c>
      <c r="Y715">
        <v>2</v>
      </c>
      <c r="Z715">
        <v>3</v>
      </c>
      <c r="AA715" s="2">
        <v>44708.662557870368</v>
      </c>
    </row>
    <row r="716" spans="1:27" x14ac:dyDescent="0.25">
      <c r="A716">
        <v>710</v>
      </c>
      <c r="B716">
        <v>1351698</v>
      </c>
      <c r="C716" t="s">
        <v>696</v>
      </c>
      <c r="D716" t="s">
        <v>697</v>
      </c>
      <c r="E716" t="s">
        <v>29</v>
      </c>
      <c r="F716" t="s">
        <v>319</v>
      </c>
      <c r="G716" t="s">
        <v>2222</v>
      </c>
      <c r="H716" t="s">
        <v>2222</v>
      </c>
      <c r="J716" t="s">
        <v>228</v>
      </c>
      <c r="K716" t="s">
        <v>2223</v>
      </c>
      <c r="L716">
        <v>138947911</v>
      </c>
      <c r="M716" t="s">
        <v>33</v>
      </c>
      <c r="N716" t="s">
        <v>2223</v>
      </c>
      <c r="O716" t="s">
        <v>2224</v>
      </c>
      <c r="P716" t="s">
        <v>2225</v>
      </c>
      <c r="Q716" t="s">
        <v>823</v>
      </c>
      <c r="R716" t="s">
        <v>37</v>
      </c>
      <c r="S716">
        <v>830</v>
      </c>
      <c r="T716" s="1">
        <v>889419959</v>
      </c>
      <c r="W716" t="s">
        <v>38</v>
      </c>
      <c r="X716">
        <v>3</v>
      </c>
      <c r="Y716">
        <v>1</v>
      </c>
      <c r="Z716">
        <v>2</v>
      </c>
      <c r="AA716" s="2">
        <v>44708.662557870368</v>
      </c>
    </row>
    <row r="717" spans="1:27" x14ac:dyDescent="0.25">
      <c r="A717">
        <v>711</v>
      </c>
      <c r="B717">
        <v>1351699</v>
      </c>
      <c r="C717" t="s">
        <v>696</v>
      </c>
      <c r="D717" t="s">
        <v>697</v>
      </c>
      <c r="E717" t="s">
        <v>29</v>
      </c>
      <c r="F717" t="s">
        <v>2226</v>
      </c>
      <c r="G717" t="s">
        <v>2227</v>
      </c>
      <c r="H717" t="s">
        <v>2227</v>
      </c>
      <c r="J717" t="s">
        <v>265</v>
      </c>
      <c r="K717" t="s">
        <v>2228</v>
      </c>
      <c r="L717">
        <v>138947695</v>
      </c>
      <c r="M717" t="s">
        <v>33</v>
      </c>
      <c r="N717" t="s">
        <v>2228</v>
      </c>
      <c r="O717" t="s">
        <v>2229</v>
      </c>
      <c r="P717" t="s">
        <v>2230</v>
      </c>
      <c r="Q717" t="s">
        <v>1162</v>
      </c>
      <c r="R717" t="s">
        <v>37</v>
      </c>
      <c r="S717">
        <v>835</v>
      </c>
      <c r="T717" s="1">
        <v>417718149</v>
      </c>
      <c r="W717" t="s">
        <v>38</v>
      </c>
      <c r="X717">
        <v>3</v>
      </c>
      <c r="Y717">
        <v>3</v>
      </c>
      <c r="Z717">
        <v>0</v>
      </c>
      <c r="AA717" s="2">
        <v>44708.662557870368</v>
      </c>
    </row>
    <row r="718" spans="1:27" x14ac:dyDescent="0.25">
      <c r="A718">
        <v>712</v>
      </c>
      <c r="B718">
        <v>1351700</v>
      </c>
      <c r="C718" t="s">
        <v>696</v>
      </c>
      <c r="D718" t="s">
        <v>697</v>
      </c>
      <c r="E718" t="s">
        <v>704</v>
      </c>
      <c r="G718" t="s">
        <v>2079</v>
      </c>
      <c r="H718" t="s">
        <v>2079</v>
      </c>
      <c r="J718" t="s">
        <v>2231</v>
      </c>
      <c r="K718" t="s">
        <v>1931</v>
      </c>
      <c r="L718">
        <v>203280151</v>
      </c>
      <c r="M718" t="s">
        <v>33</v>
      </c>
      <c r="N718" t="s">
        <v>1931</v>
      </c>
      <c r="O718" t="s">
        <v>2232</v>
      </c>
      <c r="P718" t="s">
        <v>2233</v>
      </c>
      <c r="Q718" t="s">
        <v>1664</v>
      </c>
      <c r="R718" t="s">
        <v>37</v>
      </c>
      <c r="S718">
        <v>828</v>
      </c>
      <c r="T718" s="1">
        <v>889835500</v>
      </c>
      <c r="W718" t="s">
        <v>274</v>
      </c>
      <c r="AA718" s="2">
        <v>44708.662557870368</v>
      </c>
    </row>
    <row r="719" spans="1:27" x14ac:dyDescent="0.25">
      <c r="A719">
        <v>713</v>
      </c>
      <c r="B719">
        <v>1351701</v>
      </c>
      <c r="C719" t="s">
        <v>696</v>
      </c>
      <c r="D719" t="s">
        <v>697</v>
      </c>
      <c r="E719" t="s">
        <v>704</v>
      </c>
      <c r="G719" t="s">
        <v>2234</v>
      </c>
      <c r="H719" t="s">
        <v>2234</v>
      </c>
      <c r="J719" t="s">
        <v>2231</v>
      </c>
      <c r="K719" t="s">
        <v>165</v>
      </c>
      <c r="L719">
        <v>203280147</v>
      </c>
      <c r="M719" t="s">
        <v>33</v>
      </c>
      <c r="N719" t="s">
        <v>165</v>
      </c>
      <c r="O719" t="s">
        <v>2235</v>
      </c>
      <c r="P719" t="s">
        <v>2236</v>
      </c>
      <c r="Q719" t="s">
        <v>1664</v>
      </c>
      <c r="R719" t="s">
        <v>37</v>
      </c>
      <c r="S719">
        <v>828</v>
      </c>
      <c r="T719" s="1">
        <v>889835500</v>
      </c>
      <c r="W719" t="s">
        <v>274</v>
      </c>
      <c r="AA719" s="2">
        <v>44708.662557870368</v>
      </c>
    </row>
    <row r="720" spans="1:27" x14ac:dyDescent="0.25">
      <c r="A720">
        <v>714</v>
      </c>
      <c r="B720">
        <v>1351702</v>
      </c>
      <c r="C720" t="s">
        <v>696</v>
      </c>
      <c r="D720" t="s">
        <v>697</v>
      </c>
      <c r="E720" t="s">
        <v>704</v>
      </c>
      <c r="G720" t="s">
        <v>2237</v>
      </c>
      <c r="H720" t="s">
        <v>2237</v>
      </c>
      <c r="J720" t="s">
        <v>2231</v>
      </c>
      <c r="K720" t="s">
        <v>1132</v>
      </c>
      <c r="L720">
        <v>203280139</v>
      </c>
      <c r="M720" t="s">
        <v>33</v>
      </c>
      <c r="N720" t="s">
        <v>1132</v>
      </c>
      <c r="O720" t="s">
        <v>2238</v>
      </c>
      <c r="P720" t="s">
        <v>2239</v>
      </c>
      <c r="Q720" t="s">
        <v>1664</v>
      </c>
      <c r="R720" t="s">
        <v>37</v>
      </c>
      <c r="S720">
        <v>828</v>
      </c>
      <c r="T720" s="1">
        <v>889835500</v>
      </c>
      <c r="W720" t="s">
        <v>274</v>
      </c>
      <c r="AA720" s="2">
        <v>44708.662557870368</v>
      </c>
    </row>
    <row r="721" spans="1:27" x14ac:dyDescent="0.25">
      <c r="A721">
        <v>715</v>
      </c>
      <c r="B721">
        <v>1351703</v>
      </c>
      <c r="C721" t="s">
        <v>696</v>
      </c>
      <c r="D721" t="s">
        <v>697</v>
      </c>
      <c r="E721" t="s">
        <v>704</v>
      </c>
      <c r="G721" t="s">
        <v>2114</v>
      </c>
      <c r="H721" t="s">
        <v>2114</v>
      </c>
      <c r="J721" t="s">
        <v>2231</v>
      </c>
      <c r="K721" t="s">
        <v>622</v>
      </c>
      <c r="L721">
        <v>203280127</v>
      </c>
      <c r="M721" t="s">
        <v>33</v>
      </c>
      <c r="N721" t="s">
        <v>622</v>
      </c>
      <c r="O721" t="s">
        <v>2240</v>
      </c>
      <c r="P721" t="s">
        <v>2241</v>
      </c>
      <c r="Q721" t="s">
        <v>1664</v>
      </c>
      <c r="R721" t="s">
        <v>37</v>
      </c>
      <c r="S721">
        <v>828</v>
      </c>
      <c r="T721" s="1">
        <v>889835500</v>
      </c>
      <c r="W721" t="s">
        <v>274</v>
      </c>
      <c r="AA721" s="2">
        <v>44708.662557870368</v>
      </c>
    </row>
    <row r="722" spans="1:27" x14ac:dyDescent="0.25">
      <c r="A722">
        <v>716</v>
      </c>
      <c r="B722">
        <v>1351704</v>
      </c>
      <c r="C722" t="s">
        <v>696</v>
      </c>
      <c r="D722" t="s">
        <v>697</v>
      </c>
      <c r="E722" t="s">
        <v>29</v>
      </c>
      <c r="F722" t="s">
        <v>861</v>
      </c>
      <c r="G722" t="s">
        <v>1257</v>
      </c>
      <c r="H722" t="s">
        <v>1257</v>
      </c>
      <c r="J722" t="s">
        <v>265</v>
      </c>
      <c r="K722" t="s">
        <v>835</v>
      </c>
      <c r="L722">
        <v>138947463</v>
      </c>
      <c r="M722" t="s">
        <v>33</v>
      </c>
      <c r="N722" t="s">
        <v>835</v>
      </c>
      <c r="O722" t="s">
        <v>2242</v>
      </c>
      <c r="P722" t="s">
        <v>2243</v>
      </c>
      <c r="Q722" t="s">
        <v>820</v>
      </c>
      <c r="R722" t="s">
        <v>37</v>
      </c>
      <c r="S722">
        <v>832</v>
      </c>
      <c r="T722" s="1">
        <v>417718149</v>
      </c>
      <c r="W722" t="s">
        <v>38</v>
      </c>
      <c r="X722">
        <v>4</v>
      </c>
      <c r="Y722">
        <v>2</v>
      </c>
      <c r="Z722">
        <v>2</v>
      </c>
      <c r="AA722" s="2">
        <v>44708.662557870368</v>
      </c>
    </row>
    <row r="723" spans="1:27" x14ac:dyDescent="0.25">
      <c r="A723">
        <v>717</v>
      </c>
      <c r="B723">
        <v>1351705</v>
      </c>
      <c r="C723" t="s">
        <v>696</v>
      </c>
      <c r="D723" t="s">
        <v>697</v>
      </c>
      <c r="E723" t="s">
        <v>39</v>
      </c>
      <c r="F723" t="s">
        <v>144</v>
      </c>
      <c r="H723" t="s">
        <v>144</v>
      </c>
      <c r="J723" t="s">
        <v>265</v>
      </c>
      <c r="K723" t="s">
        <v>266</v>
      </c>
      <c r="L723">
        <v>138947235</v>
      </c>
      <c r="M723" t="s">
        <v>33</v>
      </c>
      <c r="N723" t="s">
        <v>266</v>
      </c>
      <c r="O723" t="s">
        <v>267</v>
      </c>
      <c r="P723" t="s">
        <v>268</v>
      </c>
      <c r="Q723" t="s">
        <v>36</v>
      </c>
      <c r="R723" t="s">
        <v>37</v>
      </c>
      <c r="S723">
        <v>800</v>
      </c>
      <c r="T723" s="1">
        <v>417718149</v>
      </c>
      <c r="W723" t="s">
        <v>38</v>
      </c>
      <c r="X723">
        <v>1</v>
      </c>
      <c r="Y723">
        <v>1</v>
      </c>
      <c r="Z723">
        <v>1</v>
      </c>
      <c r="AA723" s="2">
        <v>44708.662557870368</v>
      </c>
    </row>
    <row r="724" spans="1:27" x14ac:dyDescent="0.25">
      <c r="A724">
        <v>718</v>
      </c>
      <c r="B724">
        <v>1351706</v>
      </c>
      <c r="C724" t="s">
        <v>696</v>
      </c>
      <c r="D724" t="s">
        <v>697</v>
      </c>
      <c r="E724" t="s">
        <v>29</v>
      </c>
      <c r="F724" t="s">
        <v>2244</v>
      </c>
      <c r="G724" t="s">
        <v>2245</v>
      </c>
      <c r="H724" t="s">
        <v>2245</v>
      </c>
      <c r="I724" t="s">
        <v>126</v>
      </c>
      <c r="J724" t="s">
        <v>712</v>
      </c>
      <c r="K724" t="s">
        <v>127</v>
      </c>
      <c r="L724">
        <v>138945035</v>
      </c>
      <c r="M724" t="s">
        <v>33</v>
      </c>
      <c r="N724" t="s">
        <v>127</v>
      </c>
      <c r="O724" t="s">
        <v>2246</v>
      </c>
      <c r="P724" t="s">
        <v>2247</v>
      </c>
      <c r="Q724" t="s">
        <v>941</v>
      </c>
      <c r="R724" t="s">
        <v>37</v>
      </c>
      <c r="S724">
        <v>832</v>
      </c>
      <c r="T724" s="1">
        <v>889315000</v>
      </c>
      <c r="W724" t="s">
        <v>38</v>
      </c>
      <c r="X724">
        <v>3</v>
      </c>
      <c r="Y724">
        <v>2</v>
      </c>
      <c r="Z724">
        <v>4</v>
      </c>
      <c r="AA724" s="2">
        <v>44708.662557870368</v>
      </c>
    </row>
    <row r="725" spans="1:27" x14ac:dyDescent="0.25">
      <c r="A725">
        <v>719</v>
      </c>
      <c r="B725">
        <v>1351707</v>
      </c>
      <c r="C725" t="s">
        <v>696</v>
      </c>
      <c r="D725" t="s">
        <v>697</v>
      </c>
      <c r="E725" t="s">
        <v>29</v>
      </c>
      <c r="F725" t="s">
        <v>2248</v>
      </c>
      <c r="G725" t="s">
        <v>1197</v>
      </c>
      <c r="H725" t="s">
        <v>1197</v>
      </c>
      <c r="J725" t="s">
        <v>1679</v>
      </c>
      <c r="K725" t="s">
        <v>186</v>
      </c>
      <c r="L725">
        <v>138944359</v>
      </c>
      <c r="M725" t="s">
        <v>33</v>
      </c>
      <c r="N725" t="s">
        <v>186</v>
      </c>
      <c r="O725" t="s">
        <v>2249</v>
      </c>
      <c r="P725" t="s">
        <v>2250</v>
      </c>
      <c r="Q725" t="s">
        <v>743</v>
      </c>
      <c r="R725" t="s">
        <v>37</v>
      </c>
      <c r="S725">
        <v>830</v>
      </c>
      <c r="T725" s="1">
        <v>404222219</v>
      </c>
      <c r="W725" t="s">
        <v>38</v>
      </c>
      <c r="X725">
        <v>3</v>
      </c>
      <c r="Y725">
        <v>1</v>
      </c>
      <c r="Z725">
        <v>2</v>
      </c>
      <c r="AA725" s="2">
        <v>44708.662557870368</v>
      </c>
    </row>
    <row r="726" spans="1:27" x14ac:dyDescent="0.25">
      <c r="A726">
        <v>720</v>
      </c>
      <c r="B726">
        <v>1351708</v>
      </c>
      <c r="C726" t="s">
        <v>696</v>
      </c>
      <c r="D726" t="s">
        <v>697</v>
      </c>
      <c r="E726" t="s">
        <v>29</v>
      </c>
      <c r="G726" t="s">
        <v>1262</v>
      </c>
      <c r="H726" t="s">
        <v>1262</v>
      </c>
      <c r="J726" t="s">
        <v>1499</v>
      </c>
      <c r="K726" t="s">
        <v>2251</v>
      </c>
      <c r="L726">
        <v>138942975</v>
      </c>
      <c r="M726" t="s">
        <v>33</v>
      </c>
      <c r="N726" t="s">
        <v>2251</v>
      </c>
      <c r="O726" t="s">
        <v>2252</v>
      </c>
      <c r="P726" t="s">
        <v>2253</v>
      </c>
      <c r="Q726" t="s">
        <v>716</v>
      </c>
      <c r="R726" t="s">
        <v>37</v>
      </c>
      <c r="S726">
        <v>830</v>
      </c>
      <c r="T726" s="1">
        <v>418895345</v>
      </c>
      <c r="W726" t="s">
        <v>38</v>
      </c>
      <c r="X726">
        <v>4</v>
      </c>
      <c r="Y726">
        <v>2</v>
      </c>
      <c r="Z726">
        <v>2</v>
      </c>
      <c r="AA726" s="2">
        <v>44708.662557870368</v>
      </c>
    </row>
    <row r="727" spans="1:27" x14ac:dyDescent="0.25">
      <c r="A727">
        <v>721</v>
      </c>
      <c r="B727">
        <v>1351709</v>
      </c>
      <c r="C727" t="s">
        <v>696</v>
      </c>
      <c r="D727" t="s">
        <v>697</v>
      </c>
      <c r="E727" t="s">
        <v>29</v>
      </c>
      <c r="G727" t="s">
        <v>2254</v>
      </c>
      <c r="H727" t="s">
        <v>2254</v>
      </c>
      <c r="I727" t="s">
        <v>126</v>
      </c>
      <c r="J727" t="s">
        <v>145</v>
      </c>
      <c r="K727" t="s">
        <v>2255</v>
      </c>
      <c r="L727">
        <v>138942243</v>
      </c>
      <c r="M727" t="s">
        <v>33</v>
      </c>
      <c r="N727" t="s">
        <v>2255</v>
      </c>
      <c r="O727" t="s">
        <v>2256</v>
      </c>
      <c r="P727" t="s">
        <v>2257</v>
      </c>
      <c r="Q727" t="s">
        <v>954</v>
      </c>
      <c r="R727" t="s">
        <v>37</v>
      </c>
      <c r="S727">
        <v>812</v>
      </c>
      <c r="T727" s="1">
        <v>889306600</v>
      </c>
      <c r="W727" t="s">
        <v>38</v>
      </c>
      <c r="X727">
        <v>3</v>
      </c>
      <c r="Y727">
        <v>1</v>
      </c>
      <c r="Z727">
        <v>4</v>
      </c>
      <c r="AA727" s="2">
        <v>44708.662557870368</v>
      </c>
    </row>
    <row r="728" spans="1:27" x14ac:dyDescent="0.25">
      <c r="A728">
        <v>722</v>
      </c>
      <c r="B728">
        <v>1351710</v>
      </c>
      <c r="C728" t="s">
        <v>696</v>
      </c>
      <c r="D728" t="s">
        <v>697</v>
      </c>
      <c r="E728" t="s">
        <v>29</v>
      </c>
      <c r="F728" t="s">
        <v>495</v>
      </c>
      <c r="G728" t="s">
        <v>1224</v>
      </c>
      <c r="H728" t="s">
        <v>1224</v>
      </c>
      <c r="J728" t="s">
        <v>712</v>
      </c>
      <c r="K728" t="s">
        <v>186</v>
      </c>
      <c r="L728">
        <v>138942211</v>
      </c>
      <c r="M728" t="s">
        <v>33</v>
      </c>
      <c r="N728" t="s">
        <v>186</v>
      </c>
      <c r="O728" t="s">
        <v>2258</v>
      </c>
      <c r="P728" t="s">
        <v>2259</v>
      </c>
      <c r="Q728" t="s">
        <v>791</v>
      </c>
      <c r="R728" t="s">
        <v>37</v>
      </c>
      <c r="S728">
        <v>832</v>
      </c>
      <c r="T728" s="1">
        <v>889315000</v>
      </c>
      <c r="W728" t="s">
        <v>38</v>
      </c>
      <c r="X728">
        <v>3</v>
      </c>
      <c r="Y728">
        <v>1</v>
      </c>
      <c r="Z728">
        <v>4</v>
      </c>
      <c r="AA728" s="2">
        <v>44708.662557870368</v>
      </c>
    </row>
    <row r="729" spans="1:27" x14ac:dyDescent="0.25">
      <c r="A729">
        <v>723</v>
      </c>
      <c r="B729">
        <v>1351711</v>
      </c>
      <c r="C729" t="s">
        <v>696</v>
      </c>
      <c r="D729" t="s">
        <v>697</v>
      </c>
      <c r="E729" t="s">
        <v>46</v>
      </c>
      <c r="G729" t="s">
        <v>102</v>
      </c>
      <c r="H729" t="s">
        <v>102</v>
      </c>
      <c r="J729" t="s">
        <v>712</v>
      </c>
      <c r="K729" t="s">
        <v>2260</v>
      </c>
      <c r="L729">
        <v>138941523</v>
      </c>
      <c r="M729" t="s">
        <v>33</v>
      </c>
      <c r="N729" t="s">
        <v>2260</v>
      </c>
      <c r="O729" t="s">
        <v>2261</v>
      </c>
      <c r="P729" t="s">
        <v>2262</v>
      </c>
      <c r="Q729" t="s">
        <v>973</v>
      </c>
      <c r="R729" t="s">
        <v>37</v>
      </c>
      <c r="S729">
        <v>830</v>
      </c>
      <c r="T729" s="1">
        <v>889315000</v>
      </c>
      <c r="W729" t="s">
        <v>38</v>
      </c>
      <c r="X729">
        <v>2</v>
      </c>
      <c r="Y729">
        <v>1</v>
      </c>
      <c r="Z729">
        <v>2</v>
      </c>
      <c r="AA729" s="2">
        <v>44708.662557870368</v>
      </c>
    </row>
    <row r="730" spans="1:27" x14ac:dyDescent="0.25">
      <c r="A730">
        <v>724</v>
      </c>
      <c r="B730">
        <v>1351712</v>
      </c>
      <c r="C730" t="s">
        <v>696</v>
      </c>
      <c r="D730" t="s">
        <v>697</v>
      </c>
      <c r="E730" t="s">
        <v>29</v>
      </c>
      <c r="J730" t="s">
        <v>82</v>
      </c>
      <c r="K730" t="s">
        <v>1553</v>
      </c>
      <c r="L730">
        <v>138939703</v>
      </c>
      <c r="M730" t="s">
        <v>33</v>
      </c>
      <c r="N730" t="s">
        <v>1553</v>
      </c>
      <c r="O730" t="s">
        <v>2263</v>
      </c>
      <c r="P730" t="s">
        <v>2264</v>
      </c>
      <c r="Q730" t="s">
        <v>747</v>
      </c>
      <c r="R730" t="s">
        <v>37</v>
      </c>
      <c r="S730">
        <v>830</v>
      </c>
      <c r="T730" s="1">
        <v>889433000</v>
      </c>
      <c r="W730" t="s">
        <v>38</v>
      </c>
      <c r="X730">
        <v>4</v>
      </c>
      <c r="Y730">
        <v>2</v>
      </c>
      <c r="Z730">
        <v>2</v>
      </c>
      <c r="AA730" s="2">
        <v>44708.662557870368</v>
      </c>
    </row>
    <row r="731" spans="1:27" x14ac:dyDescent="0.25">
      <c r="A731">
        <v>725</v>
      </c>
      <c r="B731">
        <v>1351713</v>
      </c>
      <c r="C731" t="s">
        <v>696</v>
      </c>
      <c r="D731" t="s">
        <v>697</v>
      </c>
      <c r="E731" t="s">
        <v>29</v>
      </c>
      <c r="F731" t="s">
        <v>2265</v>
      </c>
      <c r="G731" t="s">
        <v>2266</v>
      </c>
      <c r="H731" t="s">
        <v>2266</v>
      </c>
      <c r="J731" t="s">
        <v>42</v>
      </c>
      <c r="K731" t="s">
        <v>1094</v>
      </c>
      <c r="L731">
        <v>138937531</v>
      </c>
      <c r="M731" t="s">
        <v>33</v>
      </c>
      <c r="N731" t="s">
        <v>1094</v>
      </c>
      <c r="O731" t="s">
        <v>2267</v>
      </c>
      <c r="P731" t="s">
        <v>2268</v>
      </c>
      <c r="Q731" t="s">
        <v>814</v>
      </c>
      <c r="R731" t="s">
        <v>37</v>
      </c>
      <c r="S731">
        <v>810</v>
      </c>
      <c r="T731">
        <v>411724000</v>
      </c>
      <c r="W731" t="s">
        <v>38</v>
      </c>
      <c r="X731">
        <v>3</v>
      </c>
      <c r="Y731">
        <v>1</v>
      </c>
      <c r="Z731">
        <v>3</v>
      </c>
      <c r="AA731" s="2">
        <v>44708.662557870368</v>
      </c>
    </row>
    <row r="732" spans="1:27" x14ac:dyDescent="0.25">
      <c r="A732">
        <v>726</v>
      </c>
      <c r="B732">
        <v>1351714</v>
      </c>
      <c r="C732" t="s">
        <v>696</v>
      </c>
      <c r="D732" t="s">
        <v>697</v>
      </c>
      <c r="E732" t="s">
        <v>748</v>
      </c>
      <c r="I732" t="s">
        <v>126</v>
      </c>
      <c r="J732" t="s">
        <v>1603</v>
      </c>
      <c r="K732" t="s">
        <v>2269</v>
      </c>
      <c r="L732">
        <v>138937107</v>
      </c>
      <c r="M732" t="s">
        <v>33</v>
      </c>
      <c r="N732" t="s">
        <v>2269</v>
      </c>
      <c r="O732" t="s">
        <v>2270</v>
      </c>
      <c r="P732" t="s">
        <v>2271</v>
      </c>
      <c r="Q732" t="s">
        <v>1101</v>
      </c>
      <c r="R732" t="s">
        <v>37</v>
      </c>
      <c r="S732">
        <v>820</v>
      </c>
      <c r="T732" t="s">
        <v>1607</v>
      </c>
      <c r="W732" t="s">
        <v>38</v>
      </c>
      <c r="X732">
        <v>4</v>
      </c>
      <c r="Y732">
        <v>2</v>
      </c>
      <c r="Z732">
        <v>2</v>
      </c>
      <c r="AA732" s="2">
        <v>44708.662557870368</v>
      </c>
    </row>
    <row r="733" spans="1:27" x14ac:dyDescent="0.25">
      <c r="A733">
        <v>727</v>
      </c>
      <c r="B733">
        <v>1351715</v>
      </c>
      <c r="C733" t="s">
        <v>696</v>
      </c>
      <c r="D733" t="s">
        <v>697</v>
      </c>
      <c r="E733" t="s">
        <v>704</v>
      </c>
      <c r="G733" t="s">
        <v>1638</v>
      </c>
      <c r="H733" t="s">
        <v>1638</v>
      </c>
      <c r="J733" t="s">
        <v>2231</v>
      </c>
      <c r="K733" t="s">
        <v>2272</v>
      </c>
      <c r="L733">
        <v>203276791</v>
      </c>
      <c r="M733" t="s">
        <v>33</v>
      </c>
      <c r="N733" t="s">
        <v>2272</v>
      </c>
      <c r="O733" t="s">
        <v>2273</v>
      </c>
      <c r="P733" t="s">
        <v>2274</v>
      </c>
      <c r="Q733" t="s">
        <v>1664</v>
      </c>
      <c r="R733" t="s">
        <v>37</v>
      </c>
      <c r="S733">
        <v>828</v>
      </c>
      <c r="T733" s="1">
        <v>889835500</v>
      </c>
      <c r="W733" t="s">
        <v>274</v>
      </c>
      <c r="AA733" s="2">
        <v>44708.662557870368</v>
      </c>
    </row>
    <row r="734" spans="1:27" x14ac:dyDescent="0.25">
      <c r="A734">
        <v>728</v>
      </c>
      <c r="B734">
        <v>1351716</v>
      </c>
      <c r="C734" t="s">
        <v>696</v>
      </c>
      <c r="D734" t="s">
        <v>697</v>
      </c>
      <c r="E734" t="s">
        <v>2275</v>
      </c>
      <c r="G734" t="s">
        <v>2276</v>
      </c>
      <c r="H734" t="s">
        <v>2276</v>
      </c>
      <c r="J734" t="s">
        <v>2277</v>
      </c>
      <c r="K734" t="s">
        <v>650</v>
      </c>
      <c r="L734">
        <v>138936951</v>
      </c>
      <c r="M734" t="s">
        <v>33</v>
      </c>
      <c r="N734" t="s">
        <v>650</v>
      </c>
      <c r="O734" t="s">
        <v>2278</v>
      </c>
      <c r="P734" t="s">
        <v>2279</v>
      </c>
      <c r="Q734" t="s">
        <v>1664</v>
      </c>
      <c r="R734" t="s">
        <v>37</v>
      </c>
      <c r="S734">
        <v>828</v>
      </c>
      <c r="T734" s="1">
        <v>889833943</v>
      </c>
      <c r="W734" t="s">
        <v>274</v>
      </c>
      <c r="X734">
        <v>0</v>
      </c>
      <c r="Y734">
        <v>1</v>
      </c>
      <c r="Z734">
        <v>8</v>
      </c>
      <c r="AA734" s="2">
        <v>44708.662557870368</v>
      </c>
    </row>
    <row r="735" spans="1:27" x14ac:dyDescent="0.25">
      <c r="A735">
        <v>729</v>
      </c>
      <c r="B735">
        <v>1351717</v>
      </c>
      <c r="C735" t="s">
        <v>696</v>
      </c>
      <c r="D735" t="s">
        <v>697</v>
      </c>
      <c r="E735" t="s">
        <v>29</v>
      </c>
      <c r="G735" t="s">
        <v>1649</v>
      </c>
      <c r="H735" t="s">
        <v>1649</v>
      </c>
      <c r="I735" t="s">
        <v>126</v>
      </c>
      <c r="J735" t="s">
        <v>93</v>
      </c>
      <c r="K735" t="s">
        <v>127</v>
      </c>
      <c r="L735">
        <v>138930403</v>
      </c>
      <c r="M735" t="s">
        <v>33</v>
      </c>
      <c r="N735" t="s">
        <v>127</v>
      </c>
      <c r="O735" t="s">
        <v>2280</v>
      </c>
      <c r="P735" t="s">
        <v>2281</v>
      </c>
      <c r="Q735" t="s">
        <v>786</v>
      </c>
      <c r="R735" t="s">
        <v>37</v>
      </c>
      <c r="S735">
        <v>810</v>
      </c>
      <c r="T735" s="1">
        <v>889460500</v>
      </c>
      <c r="W735" t="s">
        <v>38</v>
      </c>
      <c r="X735">
        <v>4</v>
      </c>
      <c r="Y735">
        <v>2</v>
      </c>
      <c r="Z735">
        <v>4</v>
      </c>
      <c r="AA735" s="2">
        <v>44708.662557870368</v>
      </c>
    </row>
    <row r="736" spans="1:27" x14ac:dyDescent="0.25">
      <c r="A736">
        <v>730</v>
      </c>
      <c r="B736">
        <v>1351718</v>
      </c>
      <c r="C736" t="s">
        <v>696</v>
      </c>
      <c r="D736" t="s">
        <v>697</v>
      </c>
      <c r="E736" t="s">
        <v>29</v>
      </c>
      <c r="F736" t="s">
        <v>130</v>
      </c>
      <c r="G736" t="s">
        <v>2282</v>
      </c>
      <c r="H736" t="s">
        <v>2282</v>
      </c>
      <c r="J736" t="s">
        <v>123</v>
      </c>
      <c r="K736" t="s">
        <v>2283</v>
      </c>
      <c r="L736">
        <v>138928843</v>
      </c>
      <c r="M736" t="s">
        <v>33</v>
      </c>
      <c r="N736" t="s">
        <v>2283</v>
      </c>
      <c r="O736" t="s">
        <v>2284</v>
      </c>
      <c r="P736" t="s">
        <v>2285</v>
      </c>
      <c r="Q736" t="s">
        <v>716</v>
      </c>
      <c r="R736" t="s">
        <v>37</v>
      </c>
      <c r="S736">
        <v>830</v>
      </c>
      <c r="T736" s="1">
        <v>889328858</v>
      </c>
      <c r="W736" t="s">
        <v>38</v>
      </c>
      <c r="X736">
        <v>4</v>
      </c>
      <c r="Y736">
        <v>1</v>
      </c>
      <c r="Z736">
        <v>2</v>
      </c>
      <c r="AA736" s="2">
        <v>44708.662557870368</v>
      </c>
    </row>
    <row r="737" spans="1:27" x14ac:dyDescent="0.25">
      <c r="A737">
        <v>731</v>
      </c>
      <c r="B737">
        <v>1351719</v>
      </c>
      <c r="C737" t="s">
        <v>696</v>
      </c>
      <c r="D737" t="s">
        <v>697</v>
      </c>
      <c r="E737" t="s">
        <v>46</v>
      </c>
      <c r="F737" t="s">
        <v>92</v>
      </c>
      <c r="H737" t="s">
        <v>92</v>
      </c>
      <c r="J737" t="s">
        <v>663</v>
      </c>
      <c r="K737" t="s">
        <v>59</v>
      </c>
      <c r="L737">
        <v>138924271</v>
      </c>
      <c r="M737" t="s">
        <v>33</v>
      </c>
      <c r="N737" t="s">
        <v>59</v>
      </c>
      <c r="O737" t="s">
        <v>2286</v>
      </c>
      <c r="P737" t="s">
        <v>2287</v>
      </c>
      <c r="Q737" t="s">
        <v>1101</v>
      </c>
      <c r="R737" t="s">
        <v>37</v>
      </c>
      <c r="S737">
        <v>820</v>
      </c>
      <c r="T737" s="1">
        <v>1300609392</v>
      </c>
      <c r="W737" t="s">
        <v>274</v>
      </c>
      <c r="X737">
        <v>3</v>
      </c>
      <c r="Y737">
        <v>2</v>
      </c>
      <c r="Z737">
        <v>2</v>
      </c>
      <c r="AA737" s="2">
        <v>44708.662557870368</v>
      </c>
    </row>
    <row r="738" spans="1:27" x14ac:dyDescent="0.25">
      <c r="A738">
        <v>732</v>
      </c>
      <c r="B738">
        <v>1351720</v>
      </c>
      <c r="C738" t="s">
        <v>696</v>
      </c>
      <c r="D738" t="s">
        <v>697</v>
      </c>
      <c r="E738" t="s">
        <v>29</v>
      </c>
      <c r="F738" t="s">
        <v>537</v>
      </c>
      <c r="G738" t="s">
        <v>2288</v>
      </c>
      <c r="H738" t="s">
        <v>2288</v>
      </c>
      <c r="J738" t="s">
        <v>293</v>
      </c>
      <c r="K738" t="s">
        <v>1089</v>
      </c>
      <c r="L738">
        <v>138923095</v>
      </c>
      <c r="M738" t="s">
        <v>33</v>
      </c>
      <c r="N738" t="s">
        <v>1089</v>
      </c>
      <c r="O738" t="s">
        <v>2289</v>
      </c>
      <c r="P738" t="s">
        <v>2290</v>
      </c>
      <c r="Q738" t="s">
        <v>716</v>
      </c>
      <c r="R738" t="s">
        <v>37</v>
      </c>
      <c r="S738">
        <v>830</v>
      </c>
      <c r="T738" s="1">
        <v>1300850855</v>
      </c>
      <c r="W738" t="s">
        <v>274</v>
      </c>
      <c r="X738">
        <v>3</v>
      </c>
      <c r="Y738">
        <v>2</v>
      </c>
      <c r="Z738">
        <v>2</v>
      </c>
      <c r="AA738" s="2">
        <v>44708.662557870368</v>
      </c>
    </row>
    <row r="739" spans="1:27" x14ac:dyDescent="0.25">
      <c r="A739">
        <v>733</v>
      </c>
      <c r="B739">
        <v>1351721</v>
      </c>
      <c r="C739" t="s">
        <v>696</v>
      </c>
      <c r="D739" t="s">
        <v>697</v>
      </c>
      <c r="E739" t="s">
        <v>29</v>
      </c>
      <c r="F739" t="s">
        <v>2291</v>
      </c>
      <c r="G739" t="s">
        <v>2139</v>
      </c>
      <c r="H739" t="s">
        <v>2139</v>
      </c>
      <c r="I739" t="s">
        <v>126</v>
      </c>
      <c r="J739" t="s">
        <v>663</v>
      </c>
      <c r="K739" t="s">
        <v>271</v>
      </c>
      <c r="L739">
        <v>138918983</v>
      </c>
      <c r="M739" t="s">
        <v>33</v>
      </c>
      <c r="N739" t="s">
        <v>271</v>
      </c>
      <c r="O739" t="s">
        <v>2292</v>
      </c>
      <c r="P739" t="s">
        <v>2293</v>
      </c>
      <c r="Q739" t="s">
        <v>1016</v>
      </c>
      <c r="R739" t="s">
        <v>37</v>
      </c>
      <c r="S739">
        <v>830</v>
      </c>
      <c r="T739" s="1">
        <v>1300609392</v>
      </c>
      <c r="W739" t="s">
        <v>274</v>
      </c>
      <c r="X739">
        <v>4</v>
      </c>
      <c r="Y739">
        <v>2</v>
      </c>
      <c r="Z739">
        <v>2</v>
      </c>
      <c r="AA739" s="2">
        <v>44708.662557870368</v>
      </c>
    </row>
    <row r="740" spans="1:27" x14ac:dyDescent="0.25">
      <c r="A740">
        <v>734</v>
      </c>
      <c r="B740">
        <v>1351722</v>
      </c>
      <c r="C740" t="s">
        <v>696</v>
      </c>
      <c r="D740" t="s">
        <v>697</v>
      </c>
      <c r="E740" t="s">
        <v>46</v>
      </c>
      <c r="G740" t="s">
        <v>269</v>
      </c>
      <c r="H740" t="s">
        <v>269</v>
      </c>
      <c r="J740" t="s">
        <v>270</v>
      </c>
      <c r="K740" t="s">
        <v>271</v>
      </c>
      <c r="L740">
        <v>138918695</v>
      </c>
      <c r="M740" t="s">
        <v>33</v>
      </c>
      <c r="N740" t="s">
        <v>271</v>
      </c>
      <c r="O740" t="s">
        <v>272</v>
      </c>
      <c r="P740" t="s">
        <v>273</v>
      </c>
      <c r="Q740" t="s">
        <v>36</v>
      </c>
      <c r="R740" t="s">
        <v>37</v>
      </c>
      <c r="S740">
        <v>800</v>
      </c>
      <c r="T740" s="1">
        <v>1300815051</v>
      </c>
      <c r="W740" t="s">
        <v>274</v>
      </c>
      <c r="X740">
        <v>1</v>
      </c>
      <c r="Y740">
        <v>1</v>
      </c>
      <c r="Z740">
        <v>1</v>
      </c>
      <c r="AA740" s="2">
        <v>44708.662557870368</v>
      </c>
    </row>
    <row r="741" spans="1:27" x14ac:dyDescent="0.25">
      <c r="A741">
        <v>735</v>
      </c>
      <c r="B741">
        <v>1351723</v>
      </c>
      <c r="C741" t="s">
        <v>696</v>
      </c>
      <c r="D741" t="s">
        <v>697</v>
      </c>
      <c r="E741" t="s">
        <v>39</v>
      </c>
      <c r="F741" t="s">
        <v>122</v>
      </c>
      <c r="H741" t="s">
        <v>122</v>
      </c>
      <c r="J741" t="s">
        <v>181</v>
      </c>
      <c r="K741" t="s">
        <v>275</v>
      </c>
      <c r="L741">
        <v>138917719</v>
      </c>
      <c r="M741" t="s">
        <v>33</v>
      </c>
      <c r="N741" t="s">
        <v>275</v>
      </c>
      <c r="O741" t="s">
        <v>276</v>
      </c>
      <c r="P741" t="s">
        <v>277</v>
      </c>
      <c r="Q741" t="s">
        <v>36</v>
      </c>
      <c r="R741" t="s">
        <v>37</v>
      </c>
      <c r="S741">
        <v>800</v>
      </c>
      <c r="T741" s="1">
        <v>889418941</v>
      </c>
      <c r="W741" t="s">
        <v>38</v>
      </c>
      <c r="X741">
        <v>2</v>
      </c>
      <c r="Y741">
        <v>2</v>
      </c>
      <c r="Z741">
        <v>2</v>
      </c>
      <c r="AA741" s="2">
        <v>44708.662557870368</v>
      </c>
    </row>
    <row r="742" spans="1:27" x14ac:dyDescent="0.25">
      <c r="A742">
        <v>736</v>
      </c>
      <c r="B742">
        <v>1351724</v>
      </c>
      <c r="C742" t="s">
        <v>696</v>
      </c>
      <c r="D742" t="s">
        <v>697</v>
      </c>
      <c r="E742" t="s">
        <v>39</v>
      </c>
      <c r="J742" t="s">
        <v>228</v>
      </c>
      <c r="K742" t="s">
        <v>1169</v>
      </c>
      <c r="L742">
        <v>138911611</v>
      </c>
      <c r="M742" t="s">
        <v>33</v>
      </c>
      <c r="N742" t="s">
        <v>1169</v>
      </c>
      <c r="O742" t="s">
        <v>2294</v>
      </c>
      <c r="P742" t="s">
        <v>2295</v>
      </c>
      <c r="Q742" t="s">
        <v>737</v>
      </c>
      <c r="R742" t="s">
        <v>37</v>
      </c>
      <c r="S742">
        <v>810</v>
      </c>
      <c r="T742" s="1">
        <v>889419959</v>
      </c>
      <c r="W742" t="s">
        <v>255</v>
      </c>
      <c r="X742">
        <v>2</v>
      </c>
      <c r="Y742">
        <v>2</v>
      </c>
      <c r="Z742">
        <v>2</v>
      </c>
      <c r="AA742" s="2">
        <v>44708.662557870368</v>
      </c>
    </row>
    <row r="743" spans="1:27" x14ac:dyDescent="0.25">
      <c r="A743">
        <v>737</v>
      </c>
      <c r="B743">
        <v>1351725</v>
      </c>
      <c r="C743" t="s">
        <v>696</v>
      </c>
      <c r="D743" t="s">
        <v>697</v>
      </c>
      <c r="E743" t="s">
        <v>29</v>
      </c>
      <c r="G743" t="s">
        <v>2296</v>
      </c>
      <c r="H743" t="s">
        <v>2296</v>
      </c>
      <c r="J743" t="s">
        <v>157</v>
      </c>
      <c r="K743" t="s">
        <v>2297</v>
      </c>
      <c r="L743">
        <v>138907247</v>
      </c>
      <c r="M743" t="s">
        <v>33</v>
      </c>
      <c r="N743" t="s">
        <v>2297</v>
      </c>
      <c r="O743" t="s">
        <v>2298</v>
      </c>
      <c r="P743" t="s">
        <v>2299</v>
      </c>
      <c r="Q743" t="s">
        <v>814</v>
      </c>
      <c r="R743" t="s">
        <v>37</v>
      </c>
      <c r="S743">
        <v>810</v>
      </c>
      <c r="T743" s="1">
        <v>450473710</v>
      </c>
      <c r="W743" t="s">
        <v>38</v>
      </c>
      <c r="X743">
        <v>3</v>
      </c>
      <c r="Y743">
        <v>1</v>
      </c>
      <c r="Z743">
        <v>2</v>
      </c>
      <c r="AA743" s="2">
        <v>44708.662557870368</v>
      </c>
    </row>
    <row r="744" spans="1:27" x14ac:dyDescent="0.25">
      <c r="A744">
        <v>738</v>
      </c>
      <c r="B744">
        <v>1351726</v>
      </c>
      <c r="C744" t="s">
        <v>696</v>
      </c>
      <c r="D744" t="s">
        <v>697</v>
      </c>
      <c r="E744" t="s">
        <v>748</v>
      </c>
      <c r="G744" t="s">
        <v>2300</v>
      </c>
      <c r="H744" t="s">
        <v>2300</v>
      </c>
      <c r="J744" t="s">
        <v>278</v>
      </c>
      <c r="K744" t="s">
        <v>614</v>
      </c>
      <c r="L744">
        <v>138906439</v>
      </c>
      <c r="M744" t="s">
        <v>33</v>
      </c>
      <c r="N744" t="s">
        <v>614</v>
      </c>
      <c r="O744" t="s">
        <v>2301</v>
      </c>
      <c r="P744" t="s">
        <v>2302</v>
      </c>
      <c r="Q744" t="s">
        <v>747</v>
      </c>
      <c r="R744" t="s">
        <v>37</v>
      </c>
      <c r="S744">
        <v>830</v>
      </c>
      <c r="T744" s="1">
        <v>889811088</v>
      </c>
      <c r="W744" t="s">
        <v>255</v>
      </c>
      <c r="X744">
        <v>3</v>
      </c>
      <c r="Y744">
        <v>1</v>
      </c>
      <c r="Z744">
        <v>2</v>
      </c>
      <c r="AA744" s="2">
        <v>44708.662557870368</v>
      </c>
    </row>
    <row r="745" spans="1:27" x14ac:dyDescent="0.25">
      <c r="A745">
        <v>739</v>
      </c>
      <c r="B745">
        <v>1351727</v>
      </c>
      <c r="C745" t="s">
        <v>696</v>
      </c>
      <c r="D745" t="s">
        <v>697</v>
      </c>
      <c r="E745" t="s">
        <v>29</v>
      </c>
      <c r="G745" t="s">
        <v>2303</v>
      </c>
      <c r="H745" t="s">
        <v>2303</v>
      </c>
      <c r="J745" t="s">
        <v>93</v>
      </c>
      <c r="K745" t="s">
        <v>2304</v>
      </c>
      <c r="L745">
        <v>138906399</v>
      </c>
      <c r="M745" t="s">
        <v>33</v>
      </c>
      <c r="N745" t="s">
        <v>2304</v>
      </c>
      <c r="O745" t="s">
        <v>2305</v>
      </c>
      <c r="P745" t="s">
        <v>2306</v>
      </c>
      <c r="Q745" t="s">
        <v>1162</v>
      </c>
      <c r="R745" t="s">
        <v>37</v>
      </c>
      <c r="S745">
        <v>835</v>
      </c>
      <c r="T745" s="1">
        <v>889460500</v>
      </c>
      <c r="W745" t="s">
        <v>38</v>
      </c>
      <c r="X745">
        <v>5</v>
      </c>
      <c r="Y745">
        <v>4</v>
      </c>
      <c r="Z745">
        <v>5</v>
      </c>
      <c r="AA745" s="2">
        <v>44708.662557870368</v>
      </c>
    </row>
    <row r="746" spans="1:27" x14ac:dyDescent="0.25">
      <c r="A746">
        <v>740</v>
      </c>
      <c r="B746">
        <v>1351728</v>
      </c>
      <c r="C746" t="s">
        <v>696</v>
      </c>
      <c r="D746" t="s">
        <v>697</v>
      </c>
      <c r="E746" t="s">
        <v>29</v>
      </c>
      <c r="J746" t="s">
        <v>82</v>
      </c>
      <c r="K746" t="s">
        <v>1122</v>
      </c>
      <c r="L746">
        <v>138902823</v>
      </c>
      <c r="M746" t="s">
        <v>33</v>
      </c>
      <c r="N746" t="s">
        <v>1122</v>
      </c>
      <c r="O746" t="s">
        <v>2307</v>
      </c>
      <c r="P746" t="s">
        <v>2308</v>
      </c>
      <c r="Q746" t="s">
        <v>1030</v>
      </c>
      <c r="R746" t="s">
        <v>37</v>
      </c>
      <c r="S746">
        <v>810</v>
      </c>
      <c r="T746" s="1">
        <v>889433000</v>
      </c>
      <c r="W746" t="s">
        <v>38</v>
      </c>
      <c r="X746">
        <v>4</v>
      </c>
      <c r="Y746">
        <v>1</v>
      </c>
      <c r="Z746">
        <v>3</v>
      </c>
      <c r="AA746" s="2">
        <v>44708.662557870368</v>
      </c>
    </row>
    <row r="747" spans="1:27" x14ac:dyDescent="0.25">
      <c r="A747">
        <v>741</v>
      </c>
      <c r="B747">
        <v>1351729</v>
      </c>
      <c r="C747" t="s">
        <v>696</v>
      </c>
      <c r="D747" t="s">
        <v>697</v>
      </c>
      <c r="E747" t="s">
        <v>29</v>
      </c>
      <c r="F747" t="s">
        <v>1314</v>
      </c>
      <c r="G747" t="s">
        <v>2309</v>
      </c>
      <c r="H747" t="s">
        <v>2309</v>
      </c>
      <c r="J747" t="s">
        <v>181</v>
      </c>
      <c r="K747" t="s">
        <v>644</v>
      </c>
      <c r="L747">
        <v>138901835</v>
      </c>
      <c r="M747" t="s">
        <v>33</v>
      </c>
      <c r="N747" t="s">
        <v>644</v>
      </c>
      <c r="O747" t="s">
        <v>2310</v>
      </c>
      <c r="P747" t="s">
        <v>2311</v>
      </c>
      <c r="Q747" t="s">
        <v>791</v>
      </c>
      <c r="R747" t="s">
        <v>37</v>
      </c>
      <c r="S747">
        <v>832</v>
      </c>
      <c r="T747" s="1">
        <v>889418941</v>
      </c>
      <c r="W747" t="s">
        <v>38</v>
      </c>
      <c r="X747">
        <v>3</v>
      </c>
      <c r="Y747">
        <v>2</v>
      </c>
      <c r="Z747">
        <v>2</v>
      </c>
      <c r="AA747" s="2">
        <v>44708.662557870368</v>
      </c>
    </row>
    <row r="748" spans="1:27" x14ac:dyDescent="0.25">
      <c r="A748">
        <v>742</v>
      </c>
      <c r="B748">
        <v>1351730</v>
      </c>
      <c r="C748" t="s">
        <v>696</v>
      </c>
      <c r="D748" t="s">
        <v>697</v>
      </c>
      <c r="E748" t="s">
        <v>39</v>
      </c>
      <c r="J748" t="s">
        <v>278</v>
      </c>
      <c r="K748" t="s">
        <v>279</v>
      </c>
      <c r="L748">
        <v>138898599</v>
      </c>
      <c r="M748" t="s">
        <v>33</v>
      </c>
      <c r="N748" t="s">
        <v>279</v>
      </c>
      <c r="O748" t="s">
        <v>280</v>
      </c>
      <c r="P748" t="s">
        <v>281</v>
      </c>
      <c r="Q748" t="s">
        <v>36</v>
      </c>
      <c r="R748" t="s">
        <v>37</v>
      </c>
      <c r="S748">
        <v>800</v>
      </c>
      <c r="T748" s="1">
        <v>889811088</v>
      </c>
      <c r="W748" t="s">
        <v>255</v>
      </c>
      <c r="X748">
        <v>2</v>
      </c>
      <c r="Y748">
        <v>2</v>
      </c>
      <c r="Z748">
        <v>1</v>
      </c>
      <c r="AA748" s="2">
        <v>44708.662557870368</v>
      </c>
    </row>
    <row r="749" spans="1:27" x14ac:dyDescent="0.25">
      <c r="A749">
        <v>743</v>
      </c>
      <c r="B749">
        <v>1351731</v>
      </c>
      <c r="C749" t="s">
        <v>696</v>
      </c>
      <c r="D749" t="s">
        <v>697</v>
      </c>
      <c r="E749" t="s">
        <v>29</v>
      </c>
      <c r="F749" t="s">
        <v>2312</v>
      </c>
      <c r="G749" t="s">
        <v>2313</v>
      </c>
      <c r="H749" t="s">
        <v>2313</v>
      </c>
      <c r="J749" t="s">
        <v>712</v>
      </c>
      <c r="K749" t="s">
        <v>835</v>
      </c>
      <c r="L749">
        <v>138898187</v>
      </c>
      <c r="M749" t="s">
        <v>33</v>
      </c>
      <c r="N749" t="s">
        <v>835</v>
      </c>
      <c r="O749" t="s">
        <v>2314</v>
      </c>
      <c r="P749" t="s">
        <v>2315</v>
      </c>
      <c r="Q749" t="s">
        <v>747</v>
      </c>
      <c r="R749" t="s">
        <v>37</v>
      </c>
      <c r="S749">
        <v>830</v>
      </c>
      <c r="T749" s="1">
        <v>889315000</v>
      </c>
      <c r="W749" t="s">
        <v>38</v>
      </c>
      <c r="X749">
        <v>4</v>
      </c>
      <c r="Y749">
        <v>2</v>
      </c>
      <c r="Z749">
        <v>2</v>
      </c>
      <c r="AA749" s="2">
        <v>44708.662557870368</v>
      </c>
    </row>
    <row r="750" spans="1:27" x14ac:dyDescent="0.25">
      <c r="A750">
        <v>744</v>
      </c>
      <c r="B750">
        <v>1351732</v>
      </c>
      <c r="C750" t="s">
        <v>696</v>
      </c>
      <c r="D750" t="s">
        <v>697</v>
      </c>
      <c r="E750" t="s">
        <v>29</v>
      </c>
      <c r="J750" t="s">
        <v>123</v>
      </c>
      <c r="K750" t="s">
        <v>279</v>
      </c>
      <c r="L750">
        <v>138897943</v>
      </c>
      <c r="M750" t="s">
        <v>33</v>
      </c>
      <c r="N750" t="s">
        <v>279</v>
      </c>
      <c r="O750" t="s">
        <v>2316</v>
      </c>
      <c r="P750" t="s">
        <v>2317</v>
      </c>
      <c r="Q750" t="s">
        <v>941</v>
      </c>
      <c r="R750" t="s">
        <v>37</v>
      </c>
      <c r="S750">
        <v>832</v>
      </c>
      <c r="T750" s="1">
        <v>889328858</v>
      </c>
      <c r="W750" t="s">
        <v>38</v>
      </c>
      <c r="X750">
        <v>3</v>
      </c>
      <c r="Y750">
        <v>2</v>
      </c>
      <c r="Z750">
        <v>2</v>
      </c>
      <c r="AA750" s="2">
        <v>44708.662557870368</v>
      </c>
    </row>
    <row r="751" spans="1:27" x14ac:dyDescent="0.25">
      <c r="A751">
        <v>745</v>
      </c>
      <c r="B751">
        <v>1351733</v>
      </c>
      <c r="C751" t="s">
        <v>696</v>
      </c>
      <c r="D751" t="s">
        <v>697</v>
      </c>
      <c r="E751" t="s">
        <v>39</v>
      </c>
      <c r="G751" t="s">
        <v>2318</v>
      </c>
      <c r="J751" t="s">
        <v>346</v>
      </c>
      <c r="K751" t="s">
        <v>1122</v>
      </c>
      <c r="L751">
        <v>138897243</v>
      </c>
      <c r="M751" t="s">
        <v>33</v>
      </c>
      <c r="N751" t="s">
        <v>1122</v>
      </c>
      <c r="O751" t="s">
        <v>2319</v>
      </c>
      <c r="P751" t="s">
        <v>2320</v>
      </c>
      <c r="Q751" t="s">
        <v>1135</v>
      </c>
      <c r="R751" t="s">
        <v>37</v>
      </c>
      <c r="S751">
        <v>820</v>
      </c>
      <c r="T751" s="1">
        <v>889867131</v>
      </c>
      <c r="W751" t="s">
        <v>274</v>
      </c>
      <c r="X751">
        <v>3</v>
      </c>
      <c r="Y751">
        <v>2</v>
      </c>
      <c r="Z751">
        <v>2</v>
      </c>
      <c r="AA751" s="2">
        <v>44708.662557870368</v>
      </c>
    </row>
    <row r="752" spans="1:27" x14ac:dyDescent="0.25">
      <c r="A752">
        <v>746</v>
      </c>
      <c r="B752">
        <v>1351734</v>
      </c>
      <c r="C752" t="s">
        <v>696</v>
      </c>
      <c r="D752" t="s">
        <v>697</v>
      </c>
      <c r="E752" t="s">
        <v>748</v>
      </c>
      <c r="I752" t="s">
        <v>126</v>
      </c>
      <c r="J752" t="s">
        <v>82</v>
      </c>
      <c r="K752" t="s">
        <v>127</v>
      </c>
      <c r="L752">
        <v>138895319</v>
      </c>
      <c r="M752" t="s">
        <v>33</v>
      </c>
      <c r="N752" t="s">
        <v>127</v>
      </c>
      <c r="O752" t="s">
        <v>2321</v>
      </c>
      <c r="P752" t="s">
        <v>2322</v>
      </c>
      <c r="Q752" t="s">
        <v>707</v>
      </c>
      <c r="R752" t="s">
        <v>37</v>
      </c>
      <c r="S752">
        <v>820</v>
      </c>
      <c r="T752" s="1">
        <v>889433000</v>
      </c>
      <c r="W752" t="s">
        <v>38</v>
      </c>
      <c r="X752">
        <v>3</v>
      </c>
      <c r="Y752">
        <v>3</v>
      </c>
      <c r="Z752">
        <v>2</v>
      </c>
      <c r="AA752" s="2">
        <v>44708.662557870368</v>
      </c>
    </row>
    <row r="753" spans="1:27" x14ac:dyDescent="0.25">
      <c r="A753">
        <v>747</v>
      </c>
      <c r="B753">
        <v>1351735</v>
      </c>
      <c r="C753" t="s">
        <v>696</v>
      </c>
      <c r="D753" t="s">
        <v>697</v>
      </c>
      <c r="E753" t="s">
        <v>46</v>
      </c>
      <c r="G753" t="s">
        <v>2323</v>
      </c>
      <c r="H753" t="s">
        <v>2323</v>
      </c>
      <c r="I753" t="s">
        <v>126</v>
      </c>
      <c r="J753" t="s">
        <v>93</v>
      </c>
      <c r="K753" t="s">
        <v>756</v>
      </c>
      <c r="L753">
        <v>138890903</v>
      </c>
      <c r="M753" t="s">
        <v>33</v>
      </c>
      <c r="N753" t="s">
        <v>756</v>
      </c>
      <c r="O753" t="s">
        <v>2324</v>
      </c>
      <c r="P753" t="s">
        <v>2325</v>
      </c>
      <c r="Q753" t="s">
        <v>731</v>
      </c>
      <c r="R753" t="s">
        <v>37</v>
      </c>
      <c r="S753">
        <v>810</v>
      </c>
      <c r="T753" s="1">
        <v>889460500</v>
      </c>
      <c r="W753" t="s">
        <v>38</v>
      </c>
      <c r="X753">
        <v>3</v>
      </c>
      <c r="Y753">
        <v>2</v>
      </c>
      <c r="Z753">
        <v>2</v>
      </c>
      <c r="AA753" s="2">
        <v>44708.662557870368</v>
      </c>
    </row>
    <row r="754" spans="1:27" x14ac:dyDescent="0.25">
      <c r="A754">
        <v>748</v>
      </c>
      <c r="B754">
        <v>1351736</v>
      </c>
      <c r="C754" t="s">
        <v>696</v>
      </c>
      <c r="D754" t="s">
        <v>697</v>
      </c>
      <c r="E754" t="s">
        <v>1168</v>
      </c>
      <c r="G754" t="s">
        <v>1780</v>
      </c>
      <c r="H754" t="s">
        <v>1780</v>
      </c>
      <c r="I754" t="s">
        <v>126</v>
      </c>
      <c r="J754" t="s">
        <v>408</v>
      </c>
      <c r="K754" t="s">
        <v>1740</v>
      </c>
      <c r="L754">
        <v>138890231</v>
      </c>
      <c r="M754" t="s">
        <v>33</v>
      </c>
      <c r="N754" t="s">
        <v>1740</v>
      </c>
      <c r="O754" t="s">
        <v>2326</v>
      </c>
      <c r="P754" t="s">
        <v>2327</v>
      </c>
      <c r="Q754" t="s">
        <v>710</v>
      </c>
      <c r="R754" t="s">
        <v>37</v>
      </c>
      <c r="S754">
        <v>810</v>
      </c>
      <c r="T754" s="1">
        <v>1300114970</v>
      </c>
      <c r="W754" t="s">
        <v>274</v>
      </c>
      <c r="X754">
        <v>3</v>
      </c>
      <c r="Y754">
        <v>2</v>
      </c>
      <c r="Z754">
        <v>2</v>
      </c>
      <c r="AA754" s="2">
        <v>44708.662557870368</v>
      </c>
    </row>
    <row r="755" spans="1:27" x14ac:dyDescent="0.25">
      <c r="A755">
        <v>749</v>
      </c>
      <c r="B755">
        <v>1351737</v>
      </c>
      <c r="C755" t="s">
        <v>696</v>
      </c>
      <c r="D755" t="s">
        <v>697</v>
      </c>
      <c r="E755" t="s">
        <v>29</v>
      </c>
      <c r="G755" t="s">
        <v>2328</v>
      </c>
      <c r="H755" t="s">
        <v>2328</v>
      </c>
      <c r="J755" t="s">
        <v>1499</v>
      </c>
      <c r="K755" t="s">
        <v>241</v>
      </c>
      <c r="L755">
        <v>138888415</v>
      </c>
      <c r="M755" t="s">
        <v>33</v>
      </c>
      <c r="N755" t="s">
        <v>241</v>
      </c>
      <c r="O755" t="s">
        <v>2329</v>
      </c>
      <c r="P755" t="s">
        <v>2330</v>
      </c>
      <c r="Q755" t="s">
        <v>747</v>
      </c>
      <c r="R755" t="s">
        <v>37</v>
      </c>
      <c r="S755">
        <v>830</v>
      </c>
      <c r="T755" s="1">
        <v>418895345</v>
      </c>
      <c r="W755" t="s">
        <v>255</v>
      </c>
      <c r="X755">
        <v>4</v>
      </c>
      <c r="Y755">
        <v>1</v>
      </c>
      <c r="Z755">
        <v>4</v>
      </c>
      <c r="AA755" s="2">
        <v>44708.662557870368</v>
      </c>
    </row>
    <row r="756" spans="1:27" x14ac:dyDescent="0.25">
      <c r="A756">
        <v>750</v>
      </c>
      <c r="B756">
        <v>1351738</v>
      </c>
      <c r="C756" t="s">
        <v>696</v>
      </c>
      <c r="D756" t="s">
        <v>697</v>
      </c>
      <c r="E756" t="s">
        <v>29</v>
      </c>
      <c r="G756" t="s">
        <v>787</v>
      </c>
      <c r="H756" t="s">
        <v>787</v>
      </c>
      <c r="I756" t="s">
        <v>126</v>
      </c>
      <c r="J756" t="s">
        <v>1307</v>
      </c>
      <c r="K756" t="s">
        <v>1420</v>
      </c>
      <c r="L756">
        <v>138887879</v>
      </c>
      <c r="M756" t="s">
        <v>33</v>
      </c>
      <c r="N756" t="s">
        <v>1420</v>
      </c>
      <c r="O756" t="s">
        <v>2331</v>
      </c>
      <c r="P756" t="s">
        <v>2332</v>
      </c>
      <c r="Q756" t="s">
        <v>743</v>
      </c>
      <c r="R756" t="s">
        <v>37</v>
      </c>
      <c r="S756">
        <v>830</v>
      </c>
      <c r="T756" s="1">
        <v>889812666</v>
      </c>
      <c r="W756" t="s">
        <v>255</v>
      </c>
      <c r="X756">
        <v>4</v>
      </c>
      <c r="Y756">
        <v>2</v>
      </c>
      <c r="Z756">
        <v>3</v>
      </c>
      <c r="AA756" s="2">
        <v>44708.662557870368</v>
      </c>
    </row>
    <row r="757" spans="1:27" x14ac:dyDescent="0.25">
      <c r="A757">
        <v>751</v>
      </c>
      <c r="B757">
        <v>1351739</v>
      </c>
      <c r="C757" t="s">
        <v>696</v>
      </c>
      <c r="D757" t="s">
        <v>697</v>
      </c>
      <c r="E757" t="s">
        <v>29</v>
      </c>
      <c r="G757" t="s">
        <v>755</v>
      </c>
      <c r="H757" t="s">
        <v>755</v>
      </c>
      <c r="I757" t="s">
        <v>126</v>
      </c>
      <c r="J757" t="s">
        <v>293</v>
      </c>
      <c r="K757" t="s">
        <v>986</v>
      </c>
      <c r="L757">
        <v>138886863</v>
      </c>
      <c r="M757" t="s">
        <v>33</v>
      </c>
      <c r="N757" t="s">
        <v>986</v>
      </c>
      <c r="O757" t="s">
        <v>2333</v>
      </c>
      <c r="P757" t="s">
        <v>2334</v>
      </c>
      <c r="Q757" t="s">
        <v>968</v>
      </c>
      <c r="R757" t="s">
        <v>37</v>
      </c>
      <c r="S757">
        <v>834</v>
      </c>
      <c r="T757" s="1">
        <v>1300850855</v>
      </c>
      <c r="W757" t="s">
        <v>274</v>
      </c>
      <c r="X757">
        <v>4</v>
      </c>
      <c r="Y757">
        <v>3</v>
      </c>
      <c r="Z757">
        <v>2</v>
      </c>
      <c r="AA757" s="2">
        <v>44708.662557870368</v>
      </c>
    </row>
    <row r="758" spans="1:27" x14ac:dyDescent="0.25">
      <c r="A758">
        <v>752</v>
      </c>
      <c r="B758">
        <v>1351740</v>
      </c>
      <c r="C758" t="s">
        <v>696</v>
      </c>
      <c r="D758" t="s">
        <v>697</v>
      </c>
      <c r="E758" t="s">
        <v>29</v>
      </c>
      <c r="G758" t="s">
        <v>2335</v>
      </c>
      <c r="H758" t="s">
        <v>2335</v>
      </c>
      <c r="J758" t="s">
        <v>225</v>
      </c>
      <c r="K758" t="s">
        <v>2336</v>
      </c>
      <c r="L758">
        <v>138884635</v>
      </c>
      <c r="M758" t="s">
        <v>33</v>
      </c>
      <c r="N758" t="s">
        <v>2336</v>
      </c>
      <c r="O758" t="s">
        <v>2337</v>
      </c>
      <c r="P758" t="s">
        <v>2338</v>
      </c>
      <c r="Q758" t="s">
        <v>814</v>
      </c>
      <c r="R758" t="s">
        <v>37</v>
      </c>
      <c r="S758">
        <v>810</v>
      </c>
      <c r="T758" s="1">
        <v>438404848</v>
      </c>
      <c r="W758" t="s">
        <v>38</v>
      </c>
      <c r="X758">
        <v>4</v>
      </c>
      <c r="Y758">
        <v>2</v>
      </c>
      <c r="Z758">
        <v>2</v>
      </c>
      <c r="AA758" s="2">
        <v>44708.662557870368</v>
      </c>
    </row>
    <row r="759" spans="1:27" x14ac:dyDescent="0.25">
      <c r="A759">
        <v>753</v>
      </c>
      <c r="B759">
        <v>1351741</v>
      </c>
      <c r="C759" t="s">
        <v>696</v>
      </c>
      <c r="D759" t="s">
        <v>697</v>
      </c>
      <c r="E759" t="s">
        <v>46</v>
      </c>
      <c r="G759" t="s">
        <v>2064</v>
      </c>
      <c r="H759" t="s">
        <v>2064</v>
      </c>
      <c r="J759" t="s">
        <v>93</v>
      </c>
      <c r="K759" t="s">
        <v>2339</v>
      </c>
      <c r="L759">
        <v>138884235</v>
      </c>
      <c r="M759" t="s">
        <v>33</v>
      </c>
      <c r="N759" t="s">
        <v>2339</v>
      </c>
      <c r="O759" t="s">
        <v>2340</v>
      </c>
      <c r="P759" t="s">
        <v>2341</v>
      </c>
      <c r="Q759" t="s">
        <v>731</v>
      </c>
      <c r="R759" t="s">
        <v>37</v>
      </c>
      <c r="S759">
        <v>810</v>
      </c>
      <c r="T759" s="1">
        <v>889460500</v>
      </c>
      <c r="W759" t="s">
        <v>38</v>
      </c>
      <c r="X759">
        <v>2</v>
      </c>
      <c r="Y759">
        <v>1</v>
      </c>
      <c r="Z759">
        <v>1</v>
      </c>
      <c r="AA759" s="2">
        <v>44708.662557870368</v>
      </c>
    </row>
    <row r="760" spans="1:27" x14ac:dyDescent="0.25">
      <c r="A760">
        <v>754</v>
      </c>
      <c r="B760">
        <v>1351742</v>
      </c>
      <c r="C760" t="s">
        <v>696</v>
      </c>
      <c r="D760" t="s">
        <v>697</v>
      </c>
      <c r="E760" t="s">
        <v>29</v>
      </c>
      <c r="F760" t="s">
        <v>2342</v>
      </c>
      <c r="G760" t="s">
        <v>2343</v>
      </c>
      <c r="H760" t="s">
        <v>2343</v>
      </c>
      <c r="I760" t="s">
        <v>126</v>
      </c>
      <c r="J760" t="s">
        <v>1532</v>
      </c>
      <c r="K760" t="s">
        <v>1740</v>
      </c>
      <c r="L760">
        <v>138883855</v>
      </c>
      <c r="M760" t="s">
        <v>33</v>
      </c>
      <c r="N760" t="s">
        <v>1740</v>
      </c>
      <c r="O760" t="s">
        <v>2344</v>
      </c>
      <c r="P760" t="s">
        <v>2345</v>
      </c>
      <c r="Q760" t="s">
        <v>1223</v>
      </c>
      <c r="R760" t="s">
        <v>37</v>
      </c>
      <c r="S760">
        <v>832</v>
      </c>
      <c r="T760" s="1">
        <v>889312005</v>
      </c>
      <c r="W760" t="s">
        <v>274</v>
      </c>
      <c r="X760">
        <v>4</v>
      </c>
      <c r="Y760">
        <v>2</v>
      </c>
      <c r="Z760">
        <v>2</v>
      </c>
      <c r="AA760" s="2">
        <v>44708.662557870368</v>
      </c>
    </row>
    <row r="761" spans="1:27" x14ac:dyDescent="0.25">
      <c r="A761">
        <v>755</v>
      </c>
      <c r="B761">
        <v>1351743</v>
      </c>
      <c r="C761" t="s">
        <v>696</v>
      </c>
      <c r="D761" t="s">
        <v>697</v>
      </c>
      <c r="E761" t="s">
        <v>46</v>
      </c>
      <c r="J761" t="s">
        <v>48</v>
      </c>
      <c r="K761" t="s">
        <v>2346</v>
      </c>
      <c r="L761">
        <v>138882863</v>
      </c>
      <c r="M761" t="s">
        <v>33</v>
      </c>
      <c r="N761" t="s">
        <v>2346</v>
      </c>
      <c r="O761" t="s">
        <v>2347</v>
      </c>
      <c r="P761" t="s">
        <v>2348</v>
      </c>
      <c r="Q761" t="s">
        <v>773</v>
      </c>
      <c r="R761" t="s">
        <v>37</v>
      </c>
      <c r="S761">
        <v>820</v>
      </c>
      <c r="T761" s="1">
        <v>889810080</v>
      </c>
      <c r="W761" t="s">
        <v>255</v>
      </c>
      <c r="X761">
        <v>2</v>
      </c>
      <c r="Y761">
        <v>1</v>
      </c>
      <c r="Z761">
        <v>2</v>
      </c>
      <c r="AA761" s="2">
        <v>44708.662557870368</v>
      </c>
    </row>
    <row r="762" spans="1:27" x14ac:dyDescent="0.25">
      <c r="A762">
        <v>756</v>
      </c>
      <c r="B762">
        <v>1351744</v>
      </c>
      <c r="C762" t="s">
        <v>696</v>
      </c>
      <c r="D762" t="s">
        <v>697</v>
      </c>
      <c r="E762" t="s">
        <v>46</v>
      </c>
      <c r="G762" t="s">
        <v>282</v>
      </c>
      <c r="H762" t="s">
        <v>282</v>
      </c>
      <c r="J762" t="s">
        <v>93</v>
      </c>
      <c r="K762" t="s">
        <v>283</v>
      </c>
      <c r="L762">
        <v>138882163</v>
      </c>
      <c r="M762" t="s">
        <v>33</v>
      </c>
      <c r="N762" t="s">
        <v>283</v>
      </c>
      <c r="O762" t="s">
        <v>284</v>
      </c>
      <c r="P762" t="s">
        <v>285</v>
      </c>
      <c r="Q762" t="s">
        <v>36</v>
      </c>
      <c r="R762" t="s">
        <v>37</v>
      </c>
      <c r="S762">
        <v>800</v>
      </c>
      <c r="T762" s="1">
        <v>889460500</v>
      </c>
      <c r="W762" t="s">
        <v>38</v>
      </c>
      <c r="X762">
        <v>1</v>
      </c>
      <c r="Y762">
        <v>1</v>
      </c>
      <c r="Z762">
        <v>1</v>
      </c>
      <c r="AA762" s="2">
        <v>44708.662557870368</v>
      </c>
    </row>
    <row r="763" spans="1:27" x14ac:dyDescent="0.25">
      <c r="A763">
        <v>757</v>
      </c>
      <c r="B763">
        <v>1351745</v>
      </c>
      <c r="C763" t="s">
        <v>696</v>
      </c>
      <c r="D763" t="s">
        <v>697</v>
      </c>
      <c r="E763" t="s">
        <v>29</v>
      </c>
      <c r="F763" t="s">
        <v>1930</v>
      </c>
      <c r="G763" t="s">
        <v>2349</v>
      </c>
      <c r="H763" t="s">
        <v>2349</v>
      </c>
      <c r="J763" t="s">
        <v>712</v>
      </c>
      <c r="K763" t="s">
        <v>32</v>
      </c>
      <c r="L763">
        <v>138881851</v>
      </c>
      <c r="M763" t="s">
        <v>33</v>
      </c>
      <c r="N763" t="s">
        <v>32</v>
      </c>
      <c r="O763" t="s">
        <v>2350</v>
      </c>
      <c r="P763" t="s">
        <v>2351</v>
      </c>
      <c r="Q763" t="s">
        <v>823</v>
      </c>
      <c r="R763" t="s">
        <v>37</v>
      </c>
      <c r="S763">
        <v>830</v>
      </c>
      <c r="T763" s="1">
        <v>889315000</v>
      </c>
      <c r="W763" t="s">
        <v>38</v>
      </c>
      <c r="X763">
        <v>3</v>
      </c>
      <c r="Y763">
        <v>1</v>
      </c>
      <c r="Z763">
        <v>2</v>
      </c>
      <c r="AA763" s="2">
        <v>44708.662557870368</v>
      </c>
    </row>
    <row r="764" spans="1:27" x14ac:dyDescent="0.25">
      <c r="A764">
        <v>758</v>
      </c>
      <c r="B764">
        <v>1351746</v>
      </c>
      <c r="C764" t="s">
        <v>696</v>
      </c>
      <c r="D764" t="s">
        <v>697</v>
      </c>
      <c r="E764" t="s">
        <v>748</v>
      </c>
      <c r="F764" t="s">
        <v>2352</v>
      </c>
      <c r="G764" t="s">
        <v>2353</v>
      </c>
      <c r="H764" t="s">
        <v>2352</v>
      </c>
      <c r="J764" t="s">
        <v>712</v>
      </c>
      <c r="K764" t="s">
        <v>2354</v>
      </c>
      <c r="L764">
        <v>138878759</v>
      </c>
      <c r="M764" t="s">
        <v>33</v>
      </c>
      <c r="N764" t="s">
        <v>2354</v>
      </c>
      <c r="O764" t="s">
        <v>2355</v>
      </c>
      <c r="P764" t="s">
        <v>2356</v>
      </c>
      <c r="Q764" t="s">
        <v>1321</v>
      </c>
      <c r="R764" t="s">
        <v>37</v>
      </c>
      <c r="S764">
        <v>820</v>
      </c>
      <c r="T764" s="1">
        <v>889315000</v>
      </c>
      <c r="W764" t="s">
        <v>38</v>
      </c>
      <c r="X764">
        <v>4</v>
      </c>
      <c r="Y764">
        <v>3</v>
      </c>
      <c r="Z764">
        <v>3</v>
      </c>
      <c r="AA764" s="2">
        <v>44708.662557870368</v>
      </c>
    </row>
    <row r="765" spans="1:27" x14ac:dyDescent="0.25">
      <c r="A765">
        <v>759</v>
      </c>
      <c r="B765">
        <v>1351747</v>
      </c>
      <c r="C765" t="s">
        <v>696</v>
      </c>
      <c r="D765" t="s">
        <v>697</v>
      </c>
      <c r="E765" t="s">
        <v>39</v>
      </c>
      <c r="G765" t="s">
        <v>286</v>
      </c>
      <c r="J765" t="s">
        <v>185</v>
      </c>
      <c r="K765" t="s">
        <v>287</v>
      </c>
      <c r="L765">
        <v>138876263</v>
      </c>
      <c r="M765" t="s">
        <v>33</v>
      </c>
      <c r="N765" t="s">
        <v>287</v>
      </c>
      <c r="O765" t="s">
        <v>288</v>
      </c>
      <c r="P765" t="s">
        <v>289</v>
      </c>
      <c r="Q765" t="s">
        <v>36</v>
      </c>
      <c r="R765" t="s">
        <v>37</v>
      </c>
      <c r="S765">
        <v>800</v>
      </c>
      <c r="T765" s="1">
        <v>889240900</v>
      </c>
      <c r="W765" t="s">
        <v>38</v>
      </c>
      <c r="X765">
        <v>2</v>
      </c>
      <c r="Y765">
        <v>2</v>
      </c>
      <c r="Z765">
        <v>2</v>
      </c>
      <c r="AA765" s="2">
        <v>44708.662557870368</v>
      </c>
    </row>
    <row r="766" spans="1:27" x14ac:dyDescent="0.25">
      <c r="A766">
        <v>760</v>
      </c>
      <c r="B766">
        <v>1351748</v>
      </c>
      <c r="C766" t="s">
        <v>696</v>
      </c>
      <c r="D766" t="s">
        <v>697</v>
      </c>
      <c r="E766" t="s">
        <v>29</v>
      </c>
      <c r="F766" t="s">
        <v>248</v>
      </c>
      <c r="G766" t="s">
        <v>2357</v>
      </c>
      <c r="H766" t="s">
        <v>2357</v>
      </c>
      <c r="J766" t="s">
        <v>1093</v>
      </c>
      <c r="K766" t="s">
        <v>2358</v>
      </c>
      <c r="L766">
        <v>138872939</v>
      </c>
      <c r="M766" t="s">
        <v>33</v>
      </c>
      <c r="N766" t="s">
        <v>2358</v>
      </c>
      <c r="Q766" t="s">
        <v>710</v>
      </c>
      <c r="R766" t="s">
        <v>37</v>
      </c>
      <c r="S766">
        <v>810</v>
      </c>
      <c r="T766" t="s">
        <v>1097</v>
      </c>
      <c r="W766" t="s">
        <v>255</v>
      </c>
      <c r="X766">
        <v>4</v>
      </c>
      <c r="Y766">
        <v>2</v>
      </c>
      <c r="Z766">
        <v>2</v>
      </c>
      <c r="AA766" s="2">
        <v>44708.662557870368</v>
      </c>
    </row>
    <row r="767" spans="1:27" x14ac:dyDescent="0.25">
      <c r="A767">
        <v>761</v>
      </c>
      <c r="B767">
        <v>1351749</v>
      </c>
      <c r="C767" t="s">
        <v>696</v>
      </c>
      <c r="D767" t="s">
        <v>697</v>
      </c>
      <c r="E767" t="s">
        <v>29</v>
      </c>
      <c r="F767" t="s">
        <v>130</v>
      </c>
      <c r="G767" t="s">
        <v>965</v>
      </c>
      <c r="H767" t="s">
        <v>965</v>
      </c>
      <c r="J767" t="s">
        <v>1079</v>
      </c>
      <c r="K767" t="s">
        <v>384</v>
      </c>
      <c r="L767">
        <v>138871975</v>
      </c>
      <c r="M767" t="s">
        <v>33</v>
      </c>
      <c r="N767" t="s">
        <v>384</v>
      </c>
      <c r="O767" t="s">
        <v>2359</v>
      </c>
      <c r="P767" t="s">
        <v>2360</v>
      </c>
      <c r="Q767" t="s">
        <v>716</v>
      </c>
      <c r="R767" t="s">
        <v>37</v>
      </c>
      <c r="S767">
        <v>830</v>
      </c>
      <c r="T767">
        <v>422315897</v>
      </c>
      <c r="W767" t="s">
        <v>255</v>
      </c>
      <c r="X767">
        <v>3</v>
      </c>
      <c r="Y767">
        <v>1</v>
      </c>
      <c r="Z767">
        <v>2</v>
      </c>
      <c r="AA767" s="2">
        <v>44708.662557870368</v>
      </c>
    </row>
    <row r="768" spans="1:27" x14ac:dyDescent="0.25">
      <c r="A768">
        <v>762</v>
      </c>
      <c r="B768">
        <v>1351750</v>
      </c>
      <c r="C768" t="s">
        <v>696</v>
      </c>
      <c r="D768" t="s">
        <v>697</v>
      </c>
      <c r="E768" t="s">
        <v>46</v>
      </c>
      <c r="F768" t="s">
        <v>172</v>
      </c>
      <c r="H768" t="s">
        <v>172</v>
      </c>
      <c r="J768" t="s">
        <v>185</v>
      </c>
      <c r="K768" t="s">
        <v>2361</v>
      </c>
      <c r="L768">
        <v>138871491</v>
      </c>
      <c r="M768" t="s">
        <v>33</v>
      </c>
      <c r="N768" t="s">
        <v>2361</v>
      </c>
      <c r="O768" t="s">
        <v>2362</v>
      </c>
      <c r="P768" t="s">
        <v>2363</v>
      </c>
      <c r="Q768" t="s">
        <v>737</v>
      </c>
      <c r="R768" t="s">
        <v>37</v>
      </c>
      <c r="S768">
        <v>810</v>
      </c>
      <c r="T768" s="1">
        <v>889240900</v>
      </c>
      <c r="W768" t="s">
        <v>38</v>
      </c>
      <c r="X768">
        <v>1</v>
      </c>
      <c r="Y768">
        <v>1</v>
      </c>
      <c r="Z768">
        <v>1</v>
      </c>
      <c r="AA768" s="2">
        <v>44708.662557870368</v>
      </c>
    </row>
    <row r="769" spans="1:27" x14ac:dyDescent="0.25">
      <c r="A769">
        <v>763</v>
      </c>
      <c r="B769">
        <v>1351751</v>
      </c>
      <c r="C769" t="s">
        <v>696</v>
      </c>
      <c r="D769" t="s">
        <v>697</v>
      </c>
      <c r="E769" t="s">
        <v>29</v>
      </c>
      <c r="F769" t="s">
        <v>1940</v>
      </c>
      <c r="G769" t="s">
        <v>2254</v>
      </c>
      <c r="H769" t="s">
        <v>2254</v>
      </c>
      <c r="J769" t="s">
        <v>712</v>
      </c>
      <c r="K769" t="s">
        <v>644</v>
      </c>
      <c r="L769">
        <v>138868435</v>
      </c>
      <c r="M769" t="s">
        <v>33</v>
      </c>
      <c r="N769" t="s">
        <v>644</v>
      </c>
      <c r="O769" t="s">
        <v>2364</v>
      </c>
      <c r="P769" t="s">
        <v>2365</v>
      </c>
      <c r="Q769" t="s">
        <v>973</v>
      </c>
      <c r="R769" t="s">
        <v>37</v>
      </c>
      <c r="S769">
        <v>830</v>
      </c>
      <c r="T769" s="1">
        <v>889315000</v>
      </c>
      <c r="W769" t="s">
        <v>38</v>
      </c>
      <c r="X769">
        <v>3</v>
      </c>
      <c r="Y769">
        <v>1</v>
      </c>
      <c r="Z769">
        <v>1</v>
      </c>
      <c r="AA769" s="2">
        <v>44708.662557870368</v>
      </c>
    </row>
    <row r="770" spans="1:27" x14ac:dyDescent="0.25">
      <c r="A770">
        <v>764</v>
      </c>
      <c r="B770">
        <v>1351752</v>
      </c>
      <c r="C770" t="s">
        <v>696</v>
      </c>
      <c r="D770" t="s">
        <v>697</v>
      </c>
      <c r="E770" t="s">
        <v>29</v>
      </c>
      <c r="G770" t="s">
        <v>2366</v>
      </c>
      <c r="H770" t="s">
        <v>2366</v>
      </c>
      <c r="J770" t="s">
        <v>123</v>
      </c>
      <c r="K770" t="s">
        <v>2367</v>
      </c>
      <c r="L770">
        <v>138866463</v>
      </c>
      <c r="M770" t="s">
        <v>33</v>
      </c>
      <c r="N770" t="s">
        <v>2367</v>
      </c>
      <c r="O770" t="s">
        <v>2368</v>
      </c>
      <c r="P770" t="s">
        <v>2369</v>
      </c>
      <c r="Q770" t="s">
        <v>2370</v>
      </c>
      <c r="R770" t="s">
        <v>37</v>
      </c>
      <c r="S770">
        <v>810</v>
      </c>
      <c r="T770" s="1">
        <v>889328858</v>
      </c>
      <c r="W770" t="s">
        <v>38</v>
      </c>
      <c r="X770">
        <v>4</v>
      </c>
      <c r="Y770">
        <v>2</v>
      </c>
      <c r="Z770">
        <v>6</v>
      </c>
      <c r="AA770" s="2">
        <v>44708.662557870368</v>
      </c>
    </row>
    <row r="771" spans="1:27" x14ac:dyDescent="0.25">
      <c r="A771">
        <v>765</v>
      </c>
      <c r="B771">
        <v>1351753</v>
      </c>
      <c r="C771" t="s">
        <v>696</v>
      </c>
      <c r="D771" t="s">
        <v>697</v>
      </c>
      <c r="E771" t="s">
        <v>39</v>
      </c>
      <c r="J771" t="s">
        <v>232</v>
      </c>
      <c r="K771" t="s">
        <v>290</v>
      </c>
      <c r="L771">
        <v>138865099</v>
      </c>
      <c r="M771" t="s">
        <v>33</v>
      </c>
      <c r="N771" t="s">
        <v>290</v>
      </c>
      <c r="O771" t="s">
        <v>291</v>
      </c>
      <c r="P771" t="s">
        <v>292</v>
      </c>
      <c r="Q771" t="s">
        <v>36</v>
      </c>
      <c r="R771" t="s">
        <v>37</v>
      </c>
      <c r="S771">
        <v>800</v>
      </c>
      <c r="T771">
        <v>451125286</v>
      </c>
      <c r="W771" t="s">
        <v>255</v>
      </c>
      <c r="X771">
        <v>2</v>
      </c>
      <c r="Y771">
        <v>2</v>
      </c>
      <c r="Z771">
        <v>2</v>
      </c>
      <c r="AA771" s="2">
        <v>44708.662557870368</v>
      </c>
    </row>
    <row r="772" spans="1:27" x14ac:dyDescent="0.25">
      <c r="A772">
        <v>766</v>
      </c>
      <c r="B772">
        <v>1351754</v>
      </c>
      <c r="C772" t="s">
        <v>696</v>
      </c>
      <c r="D772" t="s">
        <v>697</v>
      </c>
      <c r="E772" t="s">
        <v>29</v>
      </c>
      <c r="J772" t="s">
        <v>2371</v>
      </c>
      <c r="K772" t="s">
        <v>1169</v>
      </c>
      <c r="L772">
        <v>138864767</v>
      </c>
      <c r="M772" t="s">
        <v>33</v>
      </c>
      <c r="N772" t="s">
        <v>1169</v>
      </c>
      <c r="Q772" t="s">
        <v>743</v>
      </c>
      <c r="R772" t="s">
        <v>37</v>
      </c>
      <c r="S772">
        <v>830</v>
      </c>
      <c r="T772">
        <v>1300289697</v>
      </c>
      <c r="W772" t="s">
        <v>274</v>
      </c>
      <c r="X772">
        <v>3</v>
      </c>
      <c r="Y772">
        <v>1</v>
      </c>
      <c r="Z772">
        <v>2</v>
      </c>
      <c r="AA772" s="2">
        <v>44708.662557870368</v>
      </c>
    </row>
    <row r="773" spans="1:27" x14ac:dyDescent="0.25">
      <c r="A773">
        <v>767</v>
      </c>
      <c r="B773">
        <v>1351755</v>
      </c>
      <c r="C773" t="s">
        <v>696</v>
      </c>
      <c r="D773" t="s">
        <v>697</v>
      </c>
      <c r="E773" t="s">
        <v>39</v>
      </c>
      <c r="J773" t="s">
        <v>293</v>
      </c>
      <c r="K773" t="s">
        <v>294</v>
      </c>
      <c r="L773">
        <v>138863175</v>
      </c>
      <c r="M773" t="s">
        <v>33</v>
      </c>
      <c r="N773" t="s">
        <v>294</v>
      </c>
      <c r="O773" t="s">
        <v>295</v>
      </c>
      <c r="P773" t="s">
        <v>296</v>
      </c>
      <c r="Q773" t="s">
        <v>36</v>
      </c>
      <c r="R773" t="s">
        <v>37</v>
      </c>
      <c r="S773">
        <v>800</v>
      </c>
      <c r="T773" s="1">
        <v>1300850855</v>
      </c>
      <c r="W773" t="s">
        <v>274</v>
      </c>
      <c r="X773">
        <v>2</v>
      </c>
      <c r="Y773">
        <v>2</v>
      </c>
      <c r="Z773">
        <v>1</v>
      </c>
      <c r="AA773" s="2">
        <v>44708.662557870368</v>
      </c>
    </row>
    <row r="774" spans="1:27" x14ac:dyDescent="0.25">
      <c r="A774">
        <v>768</v>
      </c>
      <c r="B774">
        <v>1351756</v>
      </c>
      <c r="C774" t="s">
        <v>696</v>
      </c>
      <c r="D774" t="s">
        <v>697</v>
      </c>
      <c r="E774" t="s">
        <v>29</v>
      </c>
      <c r="F774" t="s">
        <v>240</v>
      </c>
      <c r="G774" t="s">
        <v>2372</v>
      </c>
      <c r="H774" t="s">
        <v>2372</v>
      </c>
      <c r="J774" t="s">
        <v>712</v>
      </c>
      <c r="K774" t="s">
        <v>2373</v>
      </c>
      <c r="L774">
        <v>117230191</v>
      </c>
      <c r="M774" t="s">
        <v>33</v>
      </c>
      <c r="N774" t="s">
        <v>2373</v>
      </c>
      <c r="O774" t="s">
        <v>2374</v>
      </c>
      <c r="P774" t="s">
        <v>2375</v>
      </c>
      <c r="Q774" t="s">
        <v>791</v>
      </c>
      <c r="R774" t="s">
        <v>37</v>
      </c>
      <c r="S774">
        <v>832</v>
      </c>
      <c r="T774" s="1">
        <v>889315000</v>
      </c>
      <c r="W774" t="s">
        <v>38</v>
      </c>
      <c r="X774">
        <v>3</v>
      </c>
      <c r="Y774">
        <v>1</v>
      </c>
      <c r="Z774">
        <v>1</v>
      </c>
      <c r="AA774" s="2">
        <v>44708.662557870368</v>
      </c>
    </row>
    <row r="775" spans="1:27" x14ac:dyDescent="0.25">
      <c r="A775">
        <v>769</v>
      </c>
      <c r="B775">
        <v>1351757</v>
      </c>
      <c r="C775" t="s">
        <v>696</v>
      </c>
      <c r="D775" t="s">
        <v>697</v>
      </c>
      <c r="E775" t="s">
        <v>46</v>
      </c>
      <c r="F775" t="s">
        <v>2265</v>
      </c>
      <c r="H775" t="s">
        <v>2265</v>
      </c>
      <c r="J775" t="s">
        <v>663</v>
      </c>
      <c r="K775" t="s">
        <v>327</v>
      </c>
      <c r="L775">
        <v>138862459</v>
      </c>
      <c r="M775" t="s">
        <v>33</v>
      </c>
      <c r="N775" t="s">
        <v>327</v>
      </c>
      <c r="O775" t="s">
        <v>2376</v>
      </c>
      <c r="P775" t="s">
        <v>2377</v>
      </c>
      <c r="Q775" t="s">
        <v>1135</v>
      </c>
      <c r="R775" t="s">
        <v>37</v>
      </c>
      <c r="S775">
        <v>820</v>
      </c>
      <c r="T775" s="1">
        <v>1300609392</v>
      </c>
      <c r="W775" t="s">
        <v>274</v>
      </c>
      <c r="X775">
        <v>2</v>
      </c>
      <c r="Y775">
        <v>1</v>
      </c>
      <c r="Z775">
        <v>1</v>
      </c>
      <c r="AA775" s="2">
        <v>44708.662557870368</v>
      </c>
    </row>
    <row r="776" spans="1:27" x14ac:dyDescent="0.25">
      <c r="A776">
        <v>770</v>
      </c>
      <c r="B776">
        <v>1351758</v>
      </c>
      <c r="C776" t="s">
        <v>696</v>
      </c>
      <c r="D776" t="s">
        <v>697</v>
      </c>
      <c r="E776" t="s">
        <v>29</v>
      </c>
      <c r="F776" t="s">
        <v>1455</v>
      </c>
      <c r="G776" t="s">
        <v>1638</v>
      </c>
      <c r="H776" t="s">
        <v>1638</v>
      </c>
      <c r="J776" t="s">
        <v>293</v>
      </c>
      <c r="K776" t="s">
        <v>2180</v>
      </c>
      <c r="L776">
        <v>138862107</v>
      </c>
      <c r="M776" t="s">
        <v>33</v>
      </c>
      <c r="N776" t="s">
        <v>2180</v>
      </c>
      <c r="O776" t="s">
        <v>2378</v>
      </c>
      <c r="P776" t="s">
        <v>2379</v>
      </c>
      <c r="Q776" t="s">
        <v>781</v>
      </c>
      <c r="R776" t="s">
        <v>37</v>
      </c>
      <c r="S776">
        <v>832</v>
      </c>
      <c r="T776" s="1">
        <v>1300850855</v>
      </c>
      <c r="W776" t="s">
        <v>274</v>
      </c>
      <c r="X776">
        <v>4</v>
      </c>
      <c r="Y776">
        <v>2</v>
      </c>
      <c r="Z776">
        <v>3</v>
      </c>
      <c r="AA776" s="2">
        <v>44708.662557870368</v>
      </c>
    </row>
    <row r="777" spans="1:27" x14ac:dyDescent="0.25">
      <c r="A777">
        <v>771</v>
      </c>
      <c r="B777">
        <v>1351759</v>
      </c>
      <c r="C777" t="s">
        <v>696</v>
      </c>
      <c r="D777" t="s">
        <v>697</v>
      </c>
      <c r="E777" t="s">
        <v>704</v>
      </c>
      <c r="G777" t="s">
        <v>2380</v>
      </c>
      <c r="H777" t="s">
        <v>2380</v>
      </c>
      <c r="J777" t="s">
        <v>663</v>
      </c>
      <c r="K777" t="s">
        <v>2381</v>
      </c>
      <c r="L777">
        <v>203270839</v>
      </c>
      <c r="M777" t="s">
        <v>33</v>
      </c>
      <c r="N777" t="s">
        <v>2381</v>
      </c>
      <c r="O777" t="s">
        <v>705</v>
      </c>
      <c r="P777" t="s">
        <v>706</v>
      </c>
      <c r="Q777" t="s">
        <v>707</v>
      </c>
      <c r="R777" t="s">
        <v>37</v>
      </c>
      <c r="S777">
        <v>820</v>
      </c>
      <c r="T777" s="1">
        <v>1300609392</v>
      </c>
      <c r="W777" t="s">
        <v>274</v>
      </c>
      <c r="AA777" s="2">
        <v>44708.662557870368</v>
      </c>
    </row>
    <row r="778" spans="1:27" x14ac:dyDescent="0.25">
      <c r="A778">
        <v>772</v>
      </c>
      <c r="B778">
        <v>1351760</v>
      </c>
      <c r="C778" t="s">
        <v>696</v>
      </c>
      <c r="D778" t="s">
        <v>697</v>
      </c>
      <c r="E778" t="s">
        <v>39</v>
      </c>
      <c r="J778" t="s">
        <v>297</v>
      </c>
      <c r="K778" t="s">
        <v>298</v>
      </c>
      <c r="L778">
        <v>138861435</v>
      </c>
      <c r="M778" t="s">
        <v>33</v>
      </c>
      <c r="N778" t="s">
        <v>298</v>
      </c>
      <c r="O778" t="s">
        <v>299</v>
      </c>
      <c r="P778" t="s">
        <v>300</v>
      </c>
      <c r="Q778" t="s">
        <v>36</v>
      </c>
      <c r="R778" t="s">
        <v>37</v>
      </c>
      <c r="S778">
        <v>800</v>
      </c>
      <c r="T778">
        <v>429826650</v>
      </c>
      <c r="W778" t="s">
        <v>255</v>
      </c>
      <c r="X778">
        <v>1</v>
      </c>
      <c r="Y778">
        <v>1</v>
      </c>
      <c r="Z778">
        <v>0</v>
      </c>
      <c r="AA778" s="2">
        <v>44708.662557870368</v>
      </c>
    </row>
    <row r="779" spans="1:27" x14ac:dyDescent="0.25">
      <c r="A779">
        <v>773</v>
      </c>
      <c r="B779">
        <v>1351761</v>
      </c>
      <c r="C779" t="s">
        <v>696</v>
      </c>
      <c r="D779" t="s">
        <v>697</v>
      </c>
      <c r="E779" t="s">
        <v>29</v>
      </c>
      <c r="F779" t="s">
        <v>2382</v>
      </c>
      <c r="G779" t="s">
        <v>2114</v>
      </c>
      <c r="H779" t="s">
        <v>2114</v>
      </c>
      <c r="J779" t="s">
        <v>1963</v>
      </c>
      <c r="K779" t="s">
        <v>2180</v>
      </c>
      <c r="L779">
        <v>138860803</v>
      </c>
      <c r="M779" t="s">
        <v>33</v>
      </c>
      <c r="N779" t="s">
        <v>2180</v>
      </c>
      <c r="O779" t="s">
        <v>2383</v>
      </c>
      <c r="P779" t="s">
        <v>2384</v>
      </c>
      <c r="Q779" t="s">
        <v>1664</v>
      </c>
      <c r="R779" t="s">
        <v>37</v>
      </c>
      <c r="S779">
        <v>828</v>
      </c>
      <c r="T779" s="1">
        <v>889834326</v>
      </c>
      <c r="W779" t="s">
        <v>274</v>
      </c>
      <c r="X779">
        <v>3</v>
      </c>
      <c r="Y779">
        <v>2</v>
      </c>
      <c r="Z779">
        <v>2</v>
      </c>
      <c r="AA779" s="2">
        <v>44708.662557870368</v>
      </c>
    </row>
    <row r="780" spans="1:27" x14ac:dyDescent="0.25">
      <c r="A780">
        <v>774</v>
      </c>
      <c r="B780">
        <v>1351762</v>
      </c>
      <c r="C780" t="s">
        <v>696</v>
      </c>
      <c r="D780" t="s">
        <v>697</v>
      </c>
      <c r="E780" t="s">
        <v>29</v>
      </c>
      <c r="G780" t="s">
        <v>2385</v>
      </c>
      <c r="H780" t="s">
        <v>2385</v>
      </c>
      <c r="J780" t="s">
        <v>31</v>
      </c>
      <c r="K780" t="s">
        <v>279</v>
      </c>
      <c r="L780">
        <v>138860015</v>
      </c>
      <c r="M780" t="s">
        <v>33</v>
      </c>
      <c r="N780" t="s">
        <v>279</v>
      </c>
      <c r="O780" t="s">
        <v>2386</v>
      </c>
      <c r="P780" t="s">
        <v>2387</v>
      </c>
      <c r="Q780" t="s">
        <v>747</v>
      </c>
      <c r="R780" t="s">
        <v>37</v>
      </c>
      <c r="S780">
        <v>830</v>
      </c>
      <c r="T780" s="1">
        <v>889418289</v>
      </c>
      <c r="W780" t="s">
        <v>255</v>
      </c>
      <c r="X780">
        <v>5</v>
      </c>
      <c r="Y780">
        <v>3</v>
      </c>
      <c r="Z780">
        <v>2</v>
      </c>
      <c r="AA780" s="2">
        <v>44708.662557870368</v>
      </c>
    </row>
    <row r="781" spans="1:27" x14ac:dyDescent="0.25">
      <c r="A781">
        <v>775</v>
      </c>
      <c r="B781">
        <v>1351763</v>
      </c>
      <c r="C781" t="s">
        <v>696</v>
      </c>
      <c r="D781" t="s">
        <v>697</v>
      </c>
      <c r="E781" t="s">
        <v>29</v>
      </c>
      <c r="I781" t="s">
        <v>126</v>
      </c>
      <c r="J781" t="s">
        <v>31</v>
      </c>
      <c r="K781" t="s">
        <v>2388</v>
      </c>
      <c r="L781">
        <v>138859491</v>
      </c>
      <c r="M781" t="s">
        <v>33</v>
      </c>
      <c r="N781" t="s">
        <v>2388</v>
      </c>
      <c r="O781" t="s">
        <v>2389</v>
      </c>
      <c r="P781" t="s">
        <v>2390</v>
      </c>
      <c r="Q781" t="s">
        <v>743</v>
      </c>
      <c r="R781" t="s">
        <v>37</v>
      </c>
      <c r="S781">
        <v>830</v>
      </c>
      <c r="T781" s="1">
        <v>889418289</v>
      </c>
      <c r="W781" t="s">
        <v>255</v>
      </c>
      <c r="X781">
        <v>3</v>
      </c>
      <c r="Y781">
        <v>2</v>
      </c>
      <c r="Z781">
        <v>3</v>
      </c>
      <c r="AA781" s="2">
        <v>44708.662557870368</v>
      </c>
    </row>
    <row r="782" spans="1:27" x14ac:dyDescent="0.25">
      <c r="A782">
        <v>776</v>
      </c>
      <c r="B782">
        <v>1351764</v>
      </c>
      <c r="C782" t="s">
        <v>696</v>
      </c>
      <c r="D782" t="s">
        <v>697</v>
      </c>
      <c r="E782" t="s">
        <v>29</v>
      </c>
      <c r="I782" t="s">
        <v>126</v>
      </c>
      <c r="J782" t="s">
        <v>145</v>
      </c>
      <c r="K782" t="s">
        <v>2391</v>
      </c>
      <c r="L782">
        <v>138857291</v>
      </c>
      <c r="M782" t="s">
        <v>33</v>
      </c>
      <c r="N782" t="s">
        <v>2391</v>
      </c>
      <c r="O782" t="s">
        <v>2392</v>
      </c>
      <c r="P782" t="s">
        <v>2393</v>
      </c>
      <c r="Q782" t="s">
        <v>941</v>
      </c>
      <c r="R782" t="s">
        <v>37</v>
      </c>
      <c r="S782">
        <v>832</v>
      </c>
      <c r="T782" s="1">
        <v>889306600</v>
      </c>
      <c r="W782" t="s">
        <v>255</v>
      </c>
      <c r="X782">
        <v>4</v>
      </c>
      <c r="Y782">
        <v>2</v>
      </c>
      <c r="Z782">
        <v>2</v>
      </c>
      <c r="AA782" s="2">
        <v>44708.662557870368</v>
      </c>
    </row>
    <row r="783" spans="1:27" x14ac:dyDescent="0.25">
      <c r="A783">
        <v>777</v>
      </c>
      <c r="B783">
        <v>1351765</v>
      </c>
      <c r="C783" t="s">
        <v>696</v>
      </c>
      <c r="D783" t="s">
        <v>697</v>
      </c>
      <c r="E783" t="s">
        <v>29</v>
      </c>
      <c r="G783" t="s">
        <v>862</v>
      </c>
      <c r="H783" t="s">
        <v>862</v>
      </c>
      <c r="J783" t="s">
        <v>93</v>
      </c>
      <c r="K783" t="s">
        <v>119</v>
      </c>
      <c r="L783">
        <v>138855279</v>
      </c>
      <c r="M783" t="s">
        <v>33</v>
      </c>
      <c r="N783" t="s">
        <v>119</v>
      </c>
      <c r="O783" t="s">
        <v>2394</v>
      </c>
      <c r="P783" t="s">
        <v>2395</v>
      </c>
      <c r="Q783" t="s">
        <v>786</v>
      </c>
      <c r="R783" t="s">
        <v>37</v>
      </c>
      <c r="S783">
        <v>810</v>
      </c>
      <c r="T783" s="1">
        <v>889460500</v>
      </c>
      <c r="W783" t="s">
        <v>38</v>
      </c>
      <c r="X783">
        <v>3</v>
      </c>
      <c r="Y783">
        <v>1</v>
      </c>
      <c r="Z783">
        <v>2</v>
      </c>
      <c r="AA783" s="2">
        <v>44708.662557870368</v>
      </c>
    </row>
    <row r="784" spans="1:27" x14ac:dyDescent="0.25">
      <c r="A784">
        <v>778</v>
      </c>
      <c r="B784">
        <v>1351766</v>
      </c>
      <c r="C784" t="s">
        <v>696</v>
      </c>
      <c r="D784" t="s">
        <v>697</v>
      </c>
      <c r="E784" t="s">
        <v>704</v>
      </c>
      <c r="G784" t="s">
        <v>2396</v>
      </c>
      <c r="H784" t="s">
        <v>2396</v>
      </c>
      <c r="J784" t="s">
        <v>228</v>
      </c>
      <c r="K784" t="s">
        <v>347</v>
      </c>
      <c r="L784">
        <v>203269747</v>
      </c>
      <c r="M784" t="s">
        <v>33</v>
      </c>
      <c r="N784" t="s">
        <v>347</v>
      </c>
      <c r="O784" t="s">
        <v>2397</v>
      </c>
      <c r="P784" t="s">
        <v>2398</v>
      </c>
      <c r="Q784" t="s">
        <v>1223</v>
      </c>
      <c r="R784" t="s">
        <v>37</v>
      </c>
      <c r="S784">
        <v>832</v>
      </c>
      <c r="T784" s="1">
        <v>889419959</v>
      </c>
      <c r="W784" t="s">
        <v>38</v>
      </c>
      <c r="AA784" s="2">
        <v>44708.662557870368</v>
      </c>
    </row>
    <row r="785" spans="1:27" x14ac:dyDescent="0.25">
      <c r="A785">
        <v>779</v>
      </c>
      <c r="B785">
        <v>1351767</v>
      </c>
      <c r="C785" t="s">
        <v>696</v>
      </c>
      <c r="D785" t="s">
        <v>697</v>
      </c>
      <c r="E785" t="s">
        <v>46</v>
      </c>
      <c r="I785" t="s">
        <v>126</v>
      </c>
      <c r="J785" t="s">
        <v>82</v>
      </c>
      <c r="K785" t="s">
        <v>127</v>
      </c>
      <c r="L785">
        <v>138850455</v>
      </c>
      <c r="M785" t="s">
        <v>33</v>
      </c>
      <c r="N785" t="s">
        <v>127</v>
      </c>
      <c r="O785" t="s">
        <v>2399</v>
      </c>
      <c r="P785" t="s">
        <v>2400</v>
      </c>
      <c r="Q785" t="s">
        <v>1223</v>
      </c>
      <c r="R785" t="s">
        <v>37</v>
      </c>
      <c r="S785">
        <v>832</v>
      </c>
      <c r="T785" s="1">
        <v>889433000</v>
      </c>
      <c r="W785" t="s">
        <v>38</v>
      </c>
      <c r="X785">
        <v>3</v>
      </c>
      <c r="Y785">
        <v>2</v>
      </c>
      <c r="Z785">
        <v>2</v>
      </c>
      <c r="AA785" s="2">
        <v>44708.662557870368</v>
      </c>
    </row>
    <row r="786" spans="1:27" x14ac:dyDescent="0.25">
      <c r="A786">
        <v>780</v>
      </c>
      <c r="B786">
        <v>1351768</v>
      </c>
      <c r="C786" t="s">
        <v>696</v>
      </c>
      <c r="D786" t="s">
        <v>697</v>
      </c>
      <c r="E786" t="s">
        <v>29</v>
      </c>
      <c r="G786" t="s">
        <v>2401</v>
      </c>
      <c r="H786" t="s">
        <v>2401</v>
      </c>
      <c r="J786" t="s">
        <v>74</v>
      </c>
      <c r="K786" t="s">
        <v>3451</v>
      </c>
      <c r="L786">
        <v>138846515</v>
      </c>
      <c r="M786" t="s">
        <v>33</v>
      </c>
      <c r="N786" t="s">
        <v>2402</v>
      </c>
      <c r="O786" t="s">
        <v>2403</v>
      </c>
      <c r="P786" t="s">
        <v>2404</v>
      </c>
      <c r="Q786" t="s">
        <v>737</v>
      </c>
      <c r="R786" t="s">
        <v>37</v>
      </c>
      <c r="S786">
        <v>810</v>
      </c>
      <c r="T786" s="1">
        <v>889815000</v>
      </c>
      <c r="W786" t="s">
        <v>255</v>
      </c>
      <c r="X786">
        <v>3</v>
      </c>
      <c r="Y786">
        <v>1</v>
      </c>
      <c r="Z786">
        <v>3</v>
      </c>
      <c r="AA786" s="2">
        <v>44708.662557870368</v>
      </c>
    </row>
    <row r="787" spans="1:27" x14ac:dyDescent="0.25">
      <c r="A787">
        <v>781</v>
      </c>
      <c r="B787">
        <v>1351769</v>
      </c>
      <c r="C787" t="s">
        <v>696</v>
      </c>
      <c r="D787" t="s">
        <v>697</v>
      </c>
      <c r="E787" t="s">
        <v>46</v>
      </c>
      <c r="J787" t="s">
        <v>228</v>
      </c>
      <c r="K787" t="s">
        <v>256</v>
      </c>
      <c r="L787">
        <v>138844639</v>
      </c>
      <c r="M787" t="s">
        <v>33</v>
      </c>
      <c r="N787" t="s">
        <v>256</v>
      </c>
      <c r="O787" t="s">
        <v>2405</v>
      </c>
      <c r="P787" t="s">
        <v>2406</v>
      </c>
      <c r="Q787" t="s">
        <v>1321</v>
      </c>
      <c r="R787" t="s">
        <v>37</v>
      </c>
      <c r="S787">
        <v>820</v>
      </c>
      <c r="T787" s="1">
        <v>889419959</v>
      </c>
      <c r="W787" t="s">
        <v>255</v>
      </c>
      <c r="X787">
        <v>2</v>
      </c>
      <c r="Y787">
        <v>1</v>
      </c>
      <c r="Z787">
        <v>1</v>
      </c>
      <c r="AA787" s="2">
        <v>44708.662557870368</v>
      </c>
    </row>
    <row r="788" spans="1:27" x14ac:dyDescent="0.25">
      <c r="A788">
        <v>782</v>
      </c>
      <c r="B788">
        <v>1351770</v>
      </c>
      <c r="C788" t="s">
        <v>696</v>
      </c>
      <c r="D788" t="s">
        <v>697</v>
      </c>
      <c r="E788" t="s">
        <v>748</v>
      </c>
      <c r="I788" t="s">
        <v>126</v>
      </c>
      <c r="J788" t="s">
        <v>213</v>
      </c>
      <c r="K788" t="s">
        <v>214</v>
      </c>
      <c r="L788">
        <v>138840171</v>
      </c>
      <c r="M788" t="s">
        <v>33</v>
      </c>
      <c r="N788" t="s">
        <v>214</v>
      </c>
      <c r="O788" t="s">
        <v>2407</v>
      </c>
      <c r="P788" t="s">
        <v>2408</v>
      </c>
      <c r="Q788" t="s">
        <v>703</v>
      </c>
      <c r="R788" t="s">
        <v>37</v>
      </c>
      <c r="S788">
        <v>812</v>
      </c>
      <c r="T788">
        <v>433038633</v>
      </c>
      <c r="W788" t="s">
        <v>38</v>
      </c>
      <c r="X788">
        <v>3</v>
      </c>
      <c r="Y788">
        <v>2</v>
      </c>
      <c r="Z788">
        <v>2</v>
      </c>
      <c r="AA788" s="2">
        <v>44708.662557870368</v>
      </c>
    </row>
    <row r="789" spans="1:27" x14ac:dyDescent="0.25">
      <c r="A789">
        <v>783</v>
      </c>
      <c r="B789">
        <v>1351771</v>
      </c>
      <c r="C789" t="s">
        <v>696</v>
      </c>
      <c r="D789" t="s">
        <v>697</v>
      </c>
      <c r="E789" t="s">
        <v>29</v>
      </c>
      <c r="J789" t="s">
        <v>74</v>
      </c>
      <c r="K789" t="s">
        <v>218</v>
      </c>
      <c r="L789">
        <v>138839803</v>
      </c>
      <c r="M789" t="s">
        <v>33</v>
      </c>
      <c r="N789" t="s">
        <v>218</v>
      </c>
      <c r="O789" t="s">
        <v>2409</v>
      </c>
      <c r="P789" t="s">
        <v>2410</v>
      </c>
      <c r="Q789" t="s">
        <v>747</v>
      </c>
      <c r="R789" t="s">
        <v>37</v>
      </c>
      <c r="S789">
        <v>830</v>
      </c>
      <c r="T789" s="1">
        <v>889815000</v>
      </c>
      <c r="W789" t="s">
        <v>255</v>
      </c>
      <c r="X789">
        <v>4</v>
      </c>
      <c r="Y789">
        <v>2</v>
      </c>
      <c r="Z789">
        <v>2</v>
      </c>
      <c r="AA789" s="2">
        <v>44708.662557870368</v>
      </c>
    </row>
    <row r="790" spans="1:27" x14ac:dyDescent="0.25">
      <c r="A790">
        <v>784</v>
      </c>
      <c r="B790">
        <v>1351772</v>
      </c>
      <c r="C790" t="s">
        <v>696</v>
      </c>
      <c r="D790" t="s">
        <v>697</v>
      </c>
      <c r="E790" t="s">
        <v>39</v>
      </c>
      <c r="F790" t="s">
        <v>301</v>
      </c>
      <c r="H790" t="s">
        <v>301</v>
      </c>
      <c r="I790" t="s">
        <v>126</v>
      </c>
      <c r="J790" t="s">
        <v>181</v>
      </c>
      <c r="K790" t="s">
        <v>127</v>
      </c>
      <c r="L790">
        <v>138830959</v>
      </c>
      <c r="M790" t="s">
        <v>33</v>
      </c>
      <c r="N790" t="s">
        <v>127</v>
      </c>
      <c r="O790" t="s">
        <v>302</v>
      </c>
      <c r="P790" t="s">
        <v>303</v>
      </c>
      <c r="Q790" t="s">
        <v>36</v>
      </c>
      <c r="R790" t="s">
        <v>37</v>
      </c>
      <c r="S790">
        <v>800</v>
      </c>
      <c r="T790" s="1">
        <v>889418941</v>
      </c>
      <c r="W790" t="s">
        <v>38</v>
      </c>
      <c r="X790">
        <v>3</v>
      </c>
      <c r="Y790">
        <v>2</v>
      </c>
      <c r="Z790">
        <v>2</v>
      </c>
      <c r="AA790" s="2">
        <v>44708.662557870368</v>
      </c>
    </row>
    <row r="791" spans="1:27" x14ac:dyDescent="0.25">
      <c r="A791">
        <v>785</v>
      </c>
      <c r="B791">
        <v>1351773</v>
      </c>
      <c r="C791" t="s">
        <v>696</v>
      </c>
      <c r="D791" t="s">
        <v>697</v>
      </c>
      <c r="E791" t="s">
        <v>704</v>
      </c>
      <c r="I791" t="s">
        <v>126</v>
      </c>
      <c r="J791" t="s">
        <v>228</v>
      </c>
      <c r="K791" t="s">
        <v>2411</v>
      </c>
      <c r="L791">
        <v>203267739</v>
      </c>
      <c r="M791" t="s">
        <v>33</v>
      </c>
      <c r="N791" t="s">
        <v>2411</v>
      </c>
      <c r="O791" t="s">
        <v>2412</v>
      </c>
      <c r="P791" t="s">
        <v>2413</v>
      </c>
      <c r="Q791" t="s">
        <v>707</v>
      </c>
      <c r="R791" t="s">
        <v>37</v>
      </c>
      <c r="S791">
        <v>820</v>
      </c>
      <c r="T791" s="1">
        <v>889419959</v>
      </c>
      <c r="W791" t="s">
        <v>38</v>
      </c>
      <c r="AA791" s="2">
        <v>44708.662557870368</v>
      </c>
    </row>
    <row r="792" spans="1:27" x14ac:dyDescent="0.25">
      <c r="A792">
        <v>786</v>
      </c>
      <c r="B792">
        <v>1351774</v>
      </c>
      <c r="C792" t="s">
        <v>696</v>
      </c>
      <c r="D792" t="s">
        <v>697</v>
      </c>
      <c r="E792" t="s">
        <v>748</v>
      </c>
      <c r="J792" t="s">
        <v>1532</v>
      </c>
      <c r="K792" t="s">
        <v>266</v>
      </c>
      <c r="L792">
        <v>138828039</v>
      </c>
      <c r="M792" t="s">
        <v>33</v>
      </c>
      <c r="N792" t="s">
        <v>266</v>
      </c>
      <c r="O792" t="s">
        <v>2414</v>
      </c>
      <c r="P792" t="s">
        <v>2415</v>
      </c>
      <c r="Q792" t="s">
        <v>1092</v>
      </c>
      <c r="R792" t="s">
        <v>37</v>
      </c>
      <c r="S792">
        <v>812</v>
      </c>
      <c r="T792" s="1">
        <v>889312005</v>
      </c>
      <c r="W792" t="s">
        <v>274</v>
      </c>
      <c r="X792">
        <v>2</v>
      </c>
      <c r="Y792">
        <v>1</v>
      </c>
      <c r="Z792">
        <v>2</v>
      </c>
      <c r="AA792" s="2">
        <v>44708.662557870368</v>
      </c>
    </row>
    <row r="793" spans="1:27" x14ac:dyDescent="0.25">
      <c r="A793">
        <v>787</v>
      </c>
      <c r="B793">
        <v>1351775</v>
      </c>
      <c r="C793" t="s">
        <v>696</v>
      </c>
      <c r="D793" t="s">
        <v>697</v>
      </c>
      <c r="E793" t="s">
        <v>29</v>
      </c>
      <c r="G793" t="s">
        <v>824</v>
      </c>
      <c r="H793" t="s">
        <v>824</v>
      </c>
      <c r="I793" t="s">
        <v>126</v>
      </c>
      <c r="J793" t="s">
        <v>145</v>
      </c>
      <c r="K793" t="s">
        <v>2416</v>
      </c>
      <c r="L793">
        <v>138826979</v>
      </c>
      <c r="M793" t="s">
        <v>33</v>
      </c>
      <c r="N793" t="s">
        <v>2416</v>
      </c>
      <c r="O793" t="s">
        <v>2417</v>
      </c>
      <c r="P793" t="s">
        <v>2418</v>
      </c>
      <c r="Q793" t="s">
        <v>716</v>
      </c>
      <c r="R793" t="s">
        <v>37</v>
      </c>
      <c r="S793">
        <v>830</v>
      </c>
      <c r="T793" s="1">
        <v>889306600</v>
      </c>
      <c r="W793" t="s">
        <v>255</v>
      </c>
      <c r="X793">
        <v>4</v>
      </c>
      <c r="Y793">
        <v>2</v>
      </c>
      <c r="Z793">
        <v>2</v>
      </c>
      <c r="AA793" s="2">
        <v>44708.662557870368</v>
      </c>
    </row>
    <row r="794" spans="1:27" x14ac:dyDescent="0.25">
      <c r="A794">
        <v>788</v>
      </c>
      <c r="B794">
        <v>1351776</v>
      </c>
      <c r="C794" t="s">
        <v>696</v>
      </c>
      <c r="D794" t="s">
        <v>697</v>
      </c>
      <c r="E794" t="s">
        <v>732</v>
      </c>
      <c r="F794" t="s">
        <v>2419</v>
      </c>
      <c r="G794" t="s">
        <v>1046</v>
      </c>
      <c r="H794" t="s">
        <v>2419</v>
      </c>
      <c r="J794" t="s">
        <v>1963</v>
      </c>
      <c r="K794" t="s">
        <v>210</v>
      </c>
      <c r="L794">
        <v>138823299</v>
      </c>
      <c r="M794" t="s">
        <v>33</v>
      </c>
      <c r="N794" t="s">
        <v>210</v>
      </c>
      <c r="O794" t="s">
        <v>2420</v>
      </c>
      <c r="P794" t="s">
        <v>2421</v>
      </c>
      <c r="Q794" t="s">
        <v>917</v>
      </c>
      <c r="R794" t="s">
        <v>37</v>
      </c>
      <c r="S794">
        <v>832</v>
      </c>
      <c r="T794" s="1">
        <v>889834326</v>
      </c>
      <c r="W794" t="s">
        <v>255</v>
      </c>
      <c r="X794">
        <v>3</v>
      </c>
      <c r="Y794">
        <v>2</v>
      </c>
      <c r="Z794">
        <v>2</v>
      </c>
      <c r="AA794" s="2">
        <v>44708.662557870368</v>
      </c>
    </row>
    <row r="795" spans="1:27" x14ac:dyDescent="0.25">
      <c r="A795">
        <v>789</v>
      </c>
      <c r="B795">
        <v>1351777</v>
      </c>
      <c r="C795" t="s">
        <v>696</v>
      </c>
      <c r="D795" t="s">
        <v>697</v>
      </c>
      <c r="E795" t="s">
        <v>29</v>
      </c>
      <c r="G795" t="s">
        <v>1062</v>
      </c>
      <c r="H795" t="s">
        <v>1062</v>
      </c>
      <c r="I795" t="s">
        <v>126</v>
      </c>
      <c r="J795" t="s">
        <v>477</v>
      </c>
      <c r="K795" t="s">
        <v>1110</v>
      </c>
      <c r="L795">
        <v>123001622</v>
      </c>
      <c r="M795" t="s">
        <v>33</v>
      </c>
      <c r="N795" t="s">
        <v>1110</v>
      </c>
      <c r="O795" t="s">
        <v>2422</v>
      </c>
      <c r="P795" t="s">
        <v>2423</v>
      </c>
      <c r="Q795" t="s">
        <v>968</v>
      </c>
      <c r="R795" t="s">
        <v>37</v>
      </c>
      <c r="S795">
        <v>834</v>
      </c>
      <c r="T795" s="1">
        <v>889831266</v>
      </c>
      <c r="W795" t="s">
        <v>255</v>
      </c>
      <c r="X795">
        <v>3</v>
      </c>
      <c r="Y795">
        <v>2</v>
      </c>
      <c r="Z795">
        <v>3</v>
      </c>
      <c r="AA795" s="2">
        <v>44708.662557870368</v>
      </c>
    </row>
    <row r="796" spans="1:27" x14ac:dyDescent="0.25">
      <c r="A796">
        <v>790</v>
      </c>
      <c r="B796">
        <v>1351778</v>
      </c>
      <c r="C796" t="s">
        <v>696</v>
      </c>
      <c r="D796" t="s">
        <v>697</v>
      </c>
      <c r="E796" t="s">
        <v>39</v>
      </c>
      <c r="J796" t="s">
        <v>82</v>
      </c>
      <c r="K796" t="s">
        <v>2424</v>
      </c>
      <c r="L796">
        <v>138816527</v>
      </c>
      <c r="M796" t="s">
        <v>33</v>
      </c>
      <c r="N796" t="s">
        <v>2424</v>
      </c>
      <c r="O796" t="s">
        <v>2425</v>
      </c>
      <c r="P796" t="s">
        <v>2426</v>
      </c>
      <c r="Q796" t="s">
        <v>731</v>
      </c>
      <c r="R796" t="s">
        <v>37</v>
      </c>
      <c r="S796">
        <v>810</v>
      </c>
      <c r="T796" s="1">
        <v>889433000</v>
      </c>
      <c r="W796" t="s">
        <v>38</v>
      </c>
      <c r="X796">
        <v>1</v>
      </c>
      <c r="Y796">
        <v>1</v>
      </c>
      <c r="Z796">
        <v>1</v>
      </c>
      <c r="AA796" s="2">
        <v>44708.662557870368</v>
      </c>
    </row>
    <row r="797" spans="1:27" x14ac:dyDescent="0.25">
      <c r="A797">
        <v>791</v>
      </c>
      <c r="B797">
        <v>1351779</v>
      </c>
      <c r="C797" t="s">
        <v>696</v>
      </c>
      <c r="D797" t="s">
        <v>697</v>
      </c>
      <c r="E797" t="s">
        <v>29</v>
      </c>
      <c r="F797" t="s">
        <v>487</v>
      </c>
      <c r="G797" t="s">
        <v>1830</v>
      </c>
      <c r="H797" t="s">
        <v>1830</v>
      </c>
      <c r="J797" t="s">
        <v>123</v>
      </c>
      <c r="K797" t="s">
        <v>970</v>
      </c>
      <c r="L797">
        <v>138808023</v>
      </c>
      <c r="M797" t="s">
        <v>33</v>
      </c>
      <c r="N797" t="s">
        <v>970</v>
      </c>
      <c r="O797" t="s">
        <v>2427</v>
      </c>
      <c r="P797" t="s">
        <v>2428</v>
      </c>
      <c r="Q797" t="s">
        <v>941</v>
      </c>
      <c r="R797" t="s">
        <v>37</v>
      </c>
      <c r="S797">
        <v>832</v>
      </c>
      <c r="T797" s="1">
        <v>889328858</v>
      </c>
      <c r="W797" t="s">
        <v>38</v>
      </c>
      <c r="X797">
        <v>4</v>
      </c>
      <c r="Y797">
        <v>2</v>
      </c>
      <c r="Z797">
        <v>4</v>
      </c>
      <c r="AA797" s="2">
        <v>44708.662557870368</v>
      </c>
    </row>
    <row r="798" spans="1:27" x14ac:dyDescent="0.25">
      <c r="A798">
        <v>792</v>
      </c>
      <c r="B798">
        <v>1351780</v>
      </c>
      <c r="C798" t="s">
        <v>696</v>
      </c>
      <c r="D798" t="s">
        <v>697</v>
      </c>
      <c r="E798" t="s">
        <v>29</v>
      </c>
      <c r="G798" t="s">
        <v>1046</v>
      </c>
      <c r="H798" t="s">
        <v>1046</v>
      </c>
      <c r="I798" t="s">
        <v>126</v>
      </c>
      <c r="J798" t="s">
        <v>278</v>
      </c>
      <c r="K798" t="s">
        <v>127</v>
      </c>
      <c r="L798">
        <v>138802227</v>
      </c>
      <c r="M798" t="s">
        <v>33</v>
      </c>
      <c r="N798" t="s">
        <v>127</v>
      </c>
      <c r="O798" t="s">
        <v>2429</v>
      </c>
      <c r="P798" t="s">
        <v>2430</v>
      </c>
      <c r="Q798" t="s">
        <v>2370</v>
      </c>
      <c r="R798" t="s">
        <v>37</v>
      </c>
      <c r="S798">
        <v>810</v>
      </c>
      <c r="T798" s="1">
        <v>889811088</v>
      </c>
      <c r="W798" t="s">
        <v>255</v>
      </c>
      <c r="X798">
        <v>4</v>
      </c>
      <c r="Y798">
        <v>2</v>
      </c>
      <c r="Z798">
        <v>2</v>
      </c>
      <c r="AA798" s="2">
        <v>44708.662557870368</v>
      </c>
    </row>
    <row r="799" spans="1:27" x14ac:dyDescent="0.25">
      <c r="A799">
        <v>793</v>
      </c>
      <c r="B799">
        <v>1351781</v>
      </c>
      <c r="C799" t="s">
        <v>696</v>
      </c>
      <c r="D799" t="s">
        <v>697</v>
      </c>
      <c r="E799" t="s">
        <v>29</v>
      </c>
      <c r="F799" t="s">
        <v>2431</v>
      </c>
      <c r="G799" t="s">
        <v>2432</v>
      </c>
      <c r="H799" t="s">
        <v>2432</v>
      </c>
      <c r="J799" t="s">
        <v>2277</v>
      </c>
      <c r="K799" t="s">
        <v>2111</v>
      </c>
      <c r="L799">
        <v>138803679</v>
      </c>
      <c r="M799" t="s">
        <v>33</v>
      </c>
      <c r="N799" t="s">
        <v>2111</v>
      </c>
      <c r="O799" t="s">
        <v>2433</v>
      </c>
      <c r="P799" t="s">
        <v>2434</v>
      </c>
      <c r="Q799" t="s">
        <v>781</v>
      </c>
      <c r="R799" t="s">
        <v>37</v>
      </c>
      <c r="S799">
        <v>832</v>
      </c>
      <c r="T799" s="1">
        <v>889833943</v>
      </c>
      <c r="W799" t="s">
        <v>255</v>
      </c>
      <c r="X799">
        <v>5</v>
      </c>
      <c r="Y799">
        <v>2</v>
      </c>
      <c r="Z799">
        <v>3</v>
      </c>
      <c r="AA799" s="2">
        <v>44708.662557870368</v>
      </c>
    </row>
    <row r="800" spans="1:27" x14ac:dyDescent="0.25">
      <c r="A800">
        <v>794</v>
      </c>
      <c r="B800">
        <v>1351782</v>
      </c>
      <c r="C800" t="s">
        <v>696</v>
      </c>
      <c r="D800" t="s">
        <v>697</v>
      </c>
      <c r="E800" t="s">
        <v>29</v>
      </c>
      <c r="G800" t="s">
        <v>2435</v>
      </c>
      <c r="H800" t="s">
        <v>2435</v>
      </c>
      <c r="J800" t="s">
        <v>1093</v>
      </c>
      <c r="K800" t="s">
        <v>768</v>
      </c>
      <c r="L800">
        <v>138803295</v>
      </c>
      <c r="M800" t="s">
        <v>33</v>
      </c>
      <c r="N800" t="s">
        <v>768</v>
      </c>
      <c r="O800" t="s">
        <v>2436</v>
      </c>
      <c r="P800" t="s">
        <v>2437</v>
      </c>
      <c r="Q800" t="s">
        <v>747</v>
      </c>
      <c r="R800" t="s">
        <v>37</v>
      </c>
      <c r="S800">
        <v>830</v>
      </c>
      <c r="T800" t="s">
        <v>1097</v>
      </c>
      <c r="W800" t="s">
        <v>255</v>
      </c>
      <c r="X800">
        <v>3</v>
      </c>
      <c r="Y800">
        <v>1</v>
      </c>
      <c r="Z800">
        <v>2</v>
      </c>
      <c r="AA800" s="2">
        <v>44708.662557870368</v>
      </c>
    </row>
    <row r="801" spans="1:27" x14ac:dyDescent="0.25">
      <c r="A801">
        <v>795</v>
      </c>
      <c r="B801">
        <v>1351783</v>
      </c>
      <c r="C801" t="s">
        <v>696</v>
      </c>
      <c r="D801" t="s">
        <v>697</v>
      </c>
      <c r="E801" t="s">
        <v>46</v>
      </c>
      <c r="F801" t="s">
        <v>304</v>
      </c>
      <c r="H801" t="s">
        <v>304</v>
      </c>
      <c r="J801" t="s">
        <v>270</v>
      </c>
      <c r="K801" t="s">
        <v>305</v>
      </c>
      <c r="L801">
        <v>138798511</v>
      </c>
      <c r="M801" t="s">
        <v>33</v>
      </c>
      <c r="N801" t="s">
        <v>305</v>
      </c>
      <c r="O801" t="s">
        <v>306</v>
      </c>
      <c r="P801" t="s">
        <v>307</v>
      </c>
      <c r="Q801" t="s">
        <v>36</v>
      </c>
      <c r="R801" t="s">
        <v>37</v>
      </c>
      <c r="S801">
        <v>800</v>
      </c>
      <c r="T801" s="1">
        <v>1300815051</v>
      </c>
      <c r="W801" t="s">
        <v>274</v>
      </c>
      <c r="X801">
        <v>1</v>
      </c>
      <c r="Y801">
        <v>1</v>
      </c>
      <c r="Z801">
        <v>0</v>
      </c>
      <c r="AA801" s="2">
        <v>44708.662557870368</v>
      </c>
    </row>
    <row r="802" spans="1:27" x14ac:dyDescent="0.25">
      <c r="A802">
        <v>796</v>
      </c>
      <c r="B802">
        <v>1351784</v>
      </c>
      <c r="C802" t="s">
        <v>696</v>
      </c>
      <c r="D802" t="s">
        <v>697</v>
      </c>
      <c r="E802" t="s">
        <v>29</v>
      </c>
      <c r="G802" t="s">
        <v>1638</v>
      </c>
      <c r="H802" t="s">
        <v>1638</v>
      </c>
      <c r="I802" t="s">
        <v>126</v>
      </c>
      <c r="J802" t="s">
        <v>346</v>
      </c>
      <c r="K802" t="s">
        <v>127</v>
      </c>
      <c r="L802">
        <v>138796203</v>
      </c>
      <c r="M802" t="s">
        <v>33</v>
      </c>
      <c r="N802" t="s">
        <v>127</v>
      </c>
      <c r="O802" t="s">
        <v>2438</v>
      </c>
      <c r="P802" t="s">
        <v>2439</v>
      </c>
      <c r="Q802" t="s">
        <v>716</v>
      </c>
      <c r="R802" t="s">
        <v>37</v>
      </c>
      <c r="S802">
        <v>830</v>
      </c>
      <c r="T802" s="1">
        <v>889867131</v>
      </c>
      <c r="W802" t="s">
        <v>38</v>
      </c>
      <c r="X802">
        <v>3</v>
      </c>
      <c r="Y802">
        <v>2</v>
      </c>
      <c r="Z802">
        <v>2</v>
      </c>
      <c r="AA802" s="2">
        <v>44708.662557870368</v>
      </c>
    </row>
    <row r="803" spans="1:27" x14ac:dyDescent="0.25">
      <c r="A803">
        <v>797</v>
      </c>
      <c r="B803">
        <v>1351785</v>
      </c>
      <c r="C803" t="s">
        <v>696</v>
      </c>
      <c r="D803" t="s">
        <v>697</v>
      </c>
      <c r="E803" t="s">
        <v>46</v>
      </c>
      <c r="F803" t="s">
        <v>282</v>
      </c>
      <c r="G803" t="s">
        <v>379</v>
      </c>
      <c r="H803" t="s">
        <v>282</v>
      </c>
      <c r="J803" t="s">
        <v>408</v>
      </c>
      <c r="K803" t="s">
        <v>2440</v>
      </c>
      <c r="L803">
        <v>138792207</v>
      </c>
      <c r="M803" t="s">
        <v>33</v>
      </c>
      <c r="N803" t="s">
        <v>2440</v>
      </c>
      <c r="O803" t="s">
        <v>2441</v>
      </c>
      <c r="P803" t="s">
        <v>2442</v>
      </c>
      <c r="Q803" t="s">
        <v>844</v>
      </c>
      <c r="R803" t="s">
        <v>37</v>
      </c>
      <c r="S803">
        <v>820</v>
      </c>
      <c r="T803" s="1">
        <v>1300114970</v>
      </c>
      <c r="W803" t="s">
        <v>274</v>
      </c>
      <c r="X803">
        <v>1</v>
      </c>
      <c r="Y803">
        <v>1</v>
      </c>
      <c r="Z803">
        <v>1</v>
      </c>
      <c r="AA803" s="2">
        <v>44708.662557870368</v>
      </c>
    </row>
    <row r="804" spans="1:27" x14ac:dyDescent="0.25">
      <c r="A804">
        <v>798</v>
      </c>
      <c r="B804">
        <v>1351786</v>
      </c>
      <c r="C804" t="s">
        <v>696</v>
      </c>
      <c r="D804" t="s">
        <v>697</v>
      </c>
      <c r="E804" t="s">
        <v>29</v>
      </c>
      <c r="G804" t="s">
        <v>2254</v>
      </c>
      <c r="H804" t="s">
        <v>2254</v>
      </c>
      <c r="J804" t="s">
        <v>145</v>
      </c>
      <c r="K804" t="s">
        <v>2443</v>
      </c>
      <c r="L804">
        <v>138791511</v>
      </c>
      <c r="M804" t="s">
        <v>33</v>
      </c>
      <c r="N804" t="s">
        <v>2443</v>
      </c>
      <c r="O804" t="s">
        <v>2444</v>
      </c>
      <c r="P804" t="s">
        <v>2445</v>
      </c>
      <c r="Q804" t="s">
        <v>791</v>
      </c>
      <c r="R804" t="s">
        <v>37</v>
      </c>
      <c r="S804">
        <v>832</v>
      </c>
      <c r="T804" s="1">
        <v>889306600</v>
      </c>
      <c r="W804" t="s">
        <v>38</v>
      </c>
      <c r="X804">
        <v>4</v>
      </c>
      <c r="Y804">
        <v>2</v>
      </c>
      <c r="Z804">
        <v>4</v>
      </c>
      <c r="AA804" s="2">
        <v>44708.662557870368</v>
      </c>
    </row>
    <row r="805" spans="1:27" x14ac:dyDescent="0.25">
      <c r="A805">
        <v>799</v>
      </c>
      <c r="B805">
        <v>1351787</v>
      </c>
      <c r="C805" t="s">
        <v>696</v>
      </c>
      <c r="D805" t="s">
        <v>697</v>
      </c>
      <c r="E805" t="s">
        <v>29</v>
      </c>
      <c r="J805" t="s">
        <v>79</v>
      </c>
      <c r="K805" t="s">
        <v>1749</v>
      </c>
      <c r="L805">
        <v>138790327</v>
      </c>
      <c r="M805" t="s">
        <v>33</v>
      </c>
      <c r="N805" t="s">
        <v>1749</v>
      </c>
      <c r="O805" t="s">
        <v>2446</v>
      </c>
      <c r="P805" t="s">
        <v>2447</v>
      </c>
      <c r="Q805" t="s">
        <v>814</v>
      </c>
      <c r="R805" t="s">
        <v>37</v>
      </c>
      <c r="S805">
        <v>810</v>
      </c>
      <c r="T805" s="1">
        <v>889433000</v>
      </c>
      <c r="W805" t="s">
        <v>38</v>
      </c>
      <c r="X805">
        <v>4</v>
      </c>
      <c r="Y805">
        <v>2</v>
      </c>
      <c r="Z805">
        <v>2</v>
      </c>
      <c r="AA805" s="2">
        <v>44708.662557870368</v>
      </c>
    </row>
    <row r="806" spans="1:27" x14ac:dyDescent="0.25">
      <c r="A806">
        <v>800</v>
      </c>
      <c r="B806">
        <v>1351788</v>
      </c>
      <c r="C806" t="s">
        <v>696</v>
      </c>
      <c r="D806" t="s">
        <v>697</v>
      </c>
      <c r="E806" t="s">
        <v>29</v>
      </c>
      <c r="G806" t="s">
        <v>2448</v>
      </c>
      <c r="H806" t="s">
        <v>2448</v>
      </c>
      <c r="J806" t="s">
        <v>181</v>
      </c>
      <c r="K806" t="s">
        <v>2449</v>
      </c>
      <c r="L806">
        <v>138786627</v>
      </c>
      <c r="M806" t="s">
        <v>33</v>
      </c>
      <c r="N806" t="s">
        <v>2449</v>
      </c>
      <c r="O806" t="s">
        <v>2450</v>
      </c>
      <c r="P806" t="s">
        <v>2451</v>
      </c>
      <c r="Q806" t="s">
        <v>716</v>
      </c>
      <c r="R806" t="s">
        <v>37</v>
      </c>
      <c r="S806">
        <v>830</v>
      </c>
      <c r="T806" s="1">
        <v>889418941</v>
      </c>
      <c r="W806" t="s">
        <v>38</v>
      </c>
      <c r="X806">
        <v>3</v>
      </c>
      <c r="Y806">
        <v>2</v>
      </c>
      <c r="Z806">
        <v>1</v>
      </c>
      <c r="AA806" s="2">
        <v>44708.662557870368</v>
      </c>
    </row>
    <row r="807" spans="1:27" x14ac:dyDescent="0.25">
      <c r="A807">
        <v>801</v>
      </c>
      <c r="B807">
        <v>1351789</v>
      </c>
      <c r="C807" t="s">
        <v>696</v>
      </c>
      <c r="D807" t="s">
        <v>697</v>
      </c>
      <c r="E807" t="s">
        <v>39</v>
      </c>
      <c r="J807" t="s">
        <v>1499</v>
      </c>
      <c r="K807" t="s">
        <v>241</v>
      </c>
      <c r="L807">
        <v>138786623</v>
      </c>
      <c r="M807" t="s">
        <v>33</v>
      </c>
      <c r="N807" t="s">
        <v>241</v>
      </c>
      <c r="O807" t="s">
        <v>2452</v>
      </c>
      <c r="P807" t="s">
        <v>2453</v>
      </c>
      <c r="Q807" t="s">
        <v>1016</v>
      </c>
      <c r="R807" t="s">
        <v>37</v>
      </c>
      <c r="S807">
        <v>830</v>
      </c>
      <c r="T807" s="1">
        <v>418895345</v>
      </c>
      <c r="W807" t="s">
        <v>255</v>
      </c>
      <c r="X807">
        <v>3</v>
      </c>
      <c r="Y807">
        <v>2</v>
      </c>
      <c r="Z807">
        <v>2</v>
      </c>
      <c r="AA807" s="2">
        <v>44708.662557870368</v>
      </c>
    </row>
    <row r="808" spans="1:27" x14ac:dyDescent="0.25">
      <c r="A808">
        <v>802</v>
      </c>
      <c r="B808">
        <v>1351790</v>
      </c>
      <c r="C808" t="s">
        <v>696</v>
      </c>
      <c r="D808" t="s">
        <v>697</v>
      </c>
      <c r="E808" t="s">
        <v>29</v>
      </c>
      <c r="G808" t="s">
        <v>1098</v>
      </c>
      <c r="H808" t="s">
        <v>1098</v>
      </c>
      <c r="I808" t="s">
        <v>126</v>
      </c>
      <c r="J808" t="s">
        <v>181</v>
      </c>
      <c r="K808" t="s">
        <v>127</v>
      </c>
      <c r="L808">
        <v>138786603</v>
      </c>
      <c r="M808" t="s">
        <v>33</v>
      </c>
      <c r="N808" t="s">
        <v>127</v>
      </c>
      <c r="O808" t="s">
        <v>2454</v>
      </c>
      <c r="P808" t="s">
        <v>2455</v>
      </c>
      <c r="Q808" t="s">
        <v>809</v>
      </c>
      <c r="R808" t="s">
        <v>37</v>
      </c>
      <c r="S808">
        <v>810</v>
      </c>
      <c r="T808" s="1">
        <v>889418941</v>
      </c>
      <c r="W808" t="s">
        <v>38</v>
      </c>
      <c r="X808">
        <v>3</v>
      </c>
      <c r="Y808">
        <v>2</v>
      </c>
      <c r="Z808">
        <v>2</v>
      </c>
      <c r="AA808" s="2">
        <v>44708.662557870368</v>
      </c>
    </row>
    <row r="809" spans="1:27" x14ac:dyDescent="0.25">
      <c r="A809">
        <v>803</v>
      </c>
      <c r="B809">
        <v>1351791</v>
      </c>
      <c r="C809" t="s">
        <v>696</v>
      </c>
      <c r="D809" t="s">
        <v>697</v>
      </c>
      <c r="E809" t="s">
        <v>39</v>
      </c>
      <c r="J809" t="s">
        <v>232</v>
      </c>
      <c r="K809" t="s">
        <v>308</v>
      </c>
      <c r="L809">
        <v>138784347</v>
      </c>
      <c r="M809" t="s">
        <v>33</v>
      </c>
      <c r="N809" t="s">
        <v>308</v>
      </c>
      <c r="O809" t="s">
        <v>309</v>
      </c>
      <c r="P809" t="s">
        <v>310</v>
      </c>
      <c r="Q809" t="s">
        <v>36</v>
      </c>
      <c r="R809" t="s">
        <v>37</v>
      </c>
      <c r="S809">
        <v>800</v>
      </c>
      <c r="T809">
        <v>451125286</v>
      </c>
      <c r="W809" t="s">
        <v>255</v>
      </c>
      <c r="X809">
        <v>1</v>
      </c>
      <c r="Y809">
        <v>1</v>
      </c>
      <c r="Z809">
        <v>1</v>
      </c>
      <c r="AA809" s="2">
        <v>44708.662557870368</v>
      </c>
    </row>
    <row r="810" spans="1:27" x14ac:dyDescent="0.25">
      <c r="A810">
        <v>804</v>
      </c>
      <c r="B810">
        <v>1351792</v>
      </c>
      <c r="C810" t="s">
        <v>696</v>
      </c>
      <c r="D810" t="s">
        <v>697</v>
      </c>
      <c r="E810" t="s">
        <v>39</v>
      </c>
      <c r="J810" t="s">
        <v>31</v>
      </c>
      <c r="K810" t="s">
        <v>2456</v>
      </c>
      <c r="L810">
        <v>138782967</v>
      </c>
      <c r="M810" t="s">
        <v>33</v>
      </c>
      <c r="N810" t="s">
        <v>2456</v>
      </c>
      <c r="O810" t="s">
        <v>2457</v>
      </c>
      <c r="P810" t="s">
        <v>2458</v>
      </c>
      <c r="Q810" t="s">
        <v>909</v>
      </c>
      <c r="R810" t="s">
        <v>37</v>
      </c>
      <c r="S810">
        <v>820</v>
      </c>
      <c r="T810" s="1">
        <v>889418289</v>
      </c>
      <c r="W810" t="s">
        <v>255</v>
      </c>
      <c r="X810">
        <v>3</v>
      </c>
      <c r="Y810">
        <v>2</v>
      </c>
      <c r="Z810">
        <v>2</v>
      </c>
      <c r="AA810" s="2">
        <v>44708.662557870368</v>
      </c>
    </row>
    <row r="811" spans="1:27" x14ac:dyDescent="0.25">
      <c r="A811">
        <v>805</v>
      </c>
      <c r="B811">
        <v>1351793</v>
      </c>
      <c r="C811" t="s">
        <v>696</v>
      </c>
      <c r="D811" t="s">
        <v>697</v>
      </c>
      <c r="E811" t="s">
        <v>39</v>
      </c>
      <c r="G811" t="s">
        <v>2459</v>
      </c>
      <c r="J811" t="s">
        <v>225</v>
      </c>
      <c r="K811" t="s">
        <v>2460</v>
      </c>
      <c r="L811">
        <v>138780823</v>
      </c>
      <c r="M811" t="s">
        <v>33</v>
      </c>
      <c r="N811" t="s">
        <v>2460</v>
      </c>
      <c r="O811" t="s">
        <v>2461</v>
      </c>
      <c r="P811" t="s">
        <v>2462</v>
      </c>
      <c r="Q811" t="s">
        <v>1223</v>
      </c>
      <c r="R811" t="s">
        <v>37</v>
      </c>
      <c r="S811">
        <v>832</v>
      </c>
      <c r="T811" s="1">
        <v>438404848</v>
      </c>
      <c r="W811" t="s">
        <v>38</v>
      </c>
      <c r="X811">
        <v>3</v>
      </c>
      <c r="Y811">
        <v>2</v>
      </c>
      <c r="Z811">
        <v>2</v>
      </c>
      <c r="AA811" s="2">
        <v>44708.662557870368</v>
      </c>
    </row>
    <row r="812" spans="1:27" x14ac:dyDescent="0.25">
      <c r="A812">
        <v>806</v>
      </c>
      <c r="B812">
        <v>1351794</v>
      </c>
      <c r="C812" t="s">
        <v>696</v>
      </c>
      <c r="D812" t="s">
        <v>697</v>
      </c>
      <c r="E812" t="s">
        <v>29</v>
      </c>
      <c r="G812" t="s">
        <v>2463</v>
      </c>
      <c r="H812" t="s">
        <v>2463</v>
      </c>
      <c r="J812" t="s">
        <v>1603</v>
      </c>
      <c r="K812" t="s">
        <v>2464</v>
      </c>
      <c r="L812">
        <v>138780743</v>
      </c>
      <c r="M812" t="s">
        <v>33</v>
      </c>
      <c r="N812" t="s">
        <v>2464</v>
      </c>
      <c r="O812" t="s">
        <v>2465</v>
      </c>
      <c r="P812" t="s">
        <v>2466</v>
      </c>
      <c r="Q812" t="s">
        <v>743</v>
      </c>
      <c r="R812" t="s">
        <v>37</v>
      </c>
      <c r="S812">
        <v>830</v>
      </c>
      <c r="T812" t="s">
        <v>1607</v>
      </c>
      <c r="W812" t="s">
        <v>255</v>
      </c>
      <c r="X812">
        <v>3</v>
      </c>
      <c r="Y812">
        <v>1</v>
      </c>
      <c r="Z812">
        <v>4</v>
      </c>
      <c r="AA812" s="2">
        <v>44708.662557870368</v>
      </c>
    </row>
    <row r="813" spans="1:27" x14ac:dyDescent="0.25">
      <c r="A813">
        <v>807</v>
      </c>
      <c r="B813">
        <v>1351795</v>
      </c>
      <c r="C813" t="s">
        <v>696</v>
      </c>
      <c r="D813" t="s">
        <v>697</v>
      </c>
      <c r="E813" t="s">
        <v>29</v>
      </c>
      <c r="F813" t="s">
        <v>1202</v>
      </c>
      <c r="G813" t="s">
        <v>2467</v>
      </c>
      <c r="H813" t="s">
        <v>2467</v>
      </c>
      <c r="J813" t="s">
        <v>671</v>
      </c>
      <c r="K813" t="s">
        <v>2468</v>
      </c>
      <c r="L813">
        <v>138779895</v>
      </c>
      <c r="M813" t="s">
        <v>33</v>
      </c>
      <c r="N813" t="s">
        <v>2468</v>
      </c>
      <c r="O813" t="s">
        <v>2469</v>
      </c>
      <c r="P813" t="s">
        <v>2470</v>
      </c>
      <c r="Q813" t="s">
        <v>798</v>
      </c>
      <c r="R813" t="s">
        <v>37</v>
      </c>
      <c r="S813">
        <v>812</v>
      </c>
      <c r="T813" s="1">
        <v>889831888</v>
      </c>
      <c r="W813" t="s">
        <v>255</v>
      </c>
      <c r="X813">
        <v>4</v>
      </c>
      <c r="Y813">
        <v>2</v>
      </c>
      <c r="Z813">
        <v>4</v>
      </c>
      <c r="AA813" s="2">
        <v>44708.662557870368</v>
      </c>
    </row>
    <row r="814" spans="1:27" x14ac:dyDescent="0.25">
      <c r="A814">
        <v>808</v>
      </c>
      <c r="B814">
        <v>1351796</v>
      </c>
      <c r="C814" t="s">
        <v>696</v>
      </c>
      <c r="D814" t="s">
        <v>697</v>
      </c>
      <c r="E814" t="s">
        <v>46</v>
      </c>
      <c r="J814" t="s">
        <v>82</v>
      </c>
      <c r="K814" t="s">
        <v>2471</v>
      </c>
      <c r="L814">
        <v>138775831</v>
      </c>
      <c r="M814" t="s">
        <v>33</v>
      </c>
      <c r="N814" t="s">
        <v>2471</v>
      </c>
      <c r="O814" t="s">
        <v>2472</v>
      </c>
      <c r="P814" t="s">
        <v>2473</v>
      </c>
      <c r="Q814" t="s">
        <v>909</v>
      </c>
      <c r="R814" t="s">
        <v>37</v>
      </c>
      <c r="S814">
        <v>820</v>
      </c>
      <c r="T814" s="1">
        <v>889433000</v>
      </c>
      <c r="W814" t="s">
        <v>38</v>
      </c>
      <c r="X814">
        <v>3</v>
      </c>
      <c r="Y814">
        <v>2</v>
      </c>
      <c r="Z814">
        <v>2</v>
      </c>
      <c r="AA814" s="2">
        <v>44708.662557870368</v>
      </c>
    </row>
    <row r="815" spans="1:27" x14ac:dyDescent="0.25">
      <c r="A815">
        <v>809</v>
      </c>
      <c r="B815">
        <v>1351797</v>
      </c>
      <c r="C815" t="s">
        <v>696</v>
      </c>
      <c r="D815" t="s">
        <v>697</v>
      </c>
      <c r="E815" t="s">
        <v>1168</v>
      </c>
      <c r="G815" t="s">
        <v>2474</v>
      </c>
      <c r="H815" t="s">
        <v>2474</v>
      </c>
      <c r="I815" t="s">
        <v>126</v>
      </c>
      <c r="J815" t="s">
        <v>1679</v>
      </c>
      <c r="K815" t="s">
        <v>1896</v>
      </c>
      <c r="L815">
        <v>138775551</v>
      </c>
      <c r="M815" t="s">
        <v>33</v>
      </c>
      <c r="N815" t="s">
        <v>1896</v>
      </c>
      <c r="O815" t="s">
        <v>2475</v>
      </c>
      <c r="P815" t="s">
        <v>2476</v>
      </c>
      <c r="Q815" t="s">
        <v>941</v>
      </c>
      <c r="R815" t="s">
        <v>37</v>
      </c>
      <c r="S815">
        <v>832</v>
      </c>
      <c r="T815" s="1">
        <v>404222219</v>
      </c>
      <c r="W815" t="s">
        <v>255</v>
      </c>
      <c r="X815">
        <v>3</v>
      </c>
      <c r="Y815">
        <v>1</v>
      </c>
      <c r="Z815">
        <v>2</v>
      </c>
      <c r="AA815" s="2">
        <v>44708.662557870368</v>
      </c>
    </row>
    <row r="816" spans="1:27" x14ac:dyDescent="0.25">
      <c r="A816">
        <v>810</v>
      </c>
      <c r="B816">
        <v>1351798</v>
      </c>
      <c r="C816" t="s">
        <v>696</v>
      </c>
      <c r="D816" t="s">
        <v>697</v>
      </c>
      <c r="E816" t="s">
        <v>29</v>
      </c>
      <c r="F816" t="s">
        <v>1704</v>
      </c>
      <c r="G816" t="s">
        <v>2477</v>
      </c>
      <c r="H816" t="s">
        <v>2477</v>
      </c>
      <c r="J816" t="s">
        <v>712</v>
      </c>
      <c r="K816" t="s">
        <v>2478</v>
      </c>
      <c r="L816">
        <v>138772295</v>
      </c>
      <c r="M816" t="s">
        <v>33</v>
      </c>
      <c r="N816" t="s">
        <v>2478</v>
      </c>
      <c r="O816" t="s">
        <v>2479</v>
      </c>
      <c r="P816" t="s">
        <v>2480</v>
      </c>
      <c r="Q816" t="s">
        <v>716</v>
      </c>
      <c r="R816" t="s">
        <v>37</v>
      </c>
      <c r="S816">
        <v>830</v>
      </c>
      <c r="T816" s="1">
        <v>889315000</v>
      </c>
      <c r="W816" t="s">
        <v>38</v>
      </c>
      <c r="X816">
        <v>3</v>
      </c>
      <c r="Y816">
        <v>1</v>
      </c>
      <c r="Z816">
        <v>2</v>
      </c>
      <c r="AA816" s="2">
        <v>44708.662557870368</v>
      </c>
    </row>
    <row r="817" spans="1:27" x14ac:dyDescent="0.25">
      <c r="A817">
        <v>811</v>
      </c>
      <c r="B817">
        <v>1351799</v>
      </c>
      <c r="C817" t="s">
        <v>696</v>
      </c>
      <c r="D817" t="s">
        <v>697</v>
      </c>
      <c r="E817" t="s">
        <v>29</v>
      </c>
      <c r="G817" t="s">
        <v>2481</v>
      </c>
      <c r="H817" t="s">
        <v>2481</v>
      </c>
      <c r="J817" t="s">
        <v>311</v>
      </c>
      <c r="K817" t="s">
        <v>2482</v>
      </c>
      <c r="L817">
        <v>138771587</v>
      </c>
      <c r="M817" t="s">
        <v>33</v>
      </c>
      <c r="N817" t="s">
        <v>2482</v>
      </c>
      <c r="O817" t="s">
        <v>2483</v>
      </c>
      <c r="P817" t="s">
        <v>2484</v>
      </c>
      <c r="Q817" t="s">
        <v>781</v>
      </c>
      <c r="R817" t="s">
        <v>37</v>
      </c>
      <c r="S817">
        <v>832</v>
      </c>
      <c r="T817" s="1">
        <v>1300299377</v>
      </c>
      <c r="W817" t="s">
        <v>274</v>
      </c>
      <c r="X817">
        <v>4</v>
      </c>
      <c r="Y817">
        <v>2</v>
      </c>
      <c r="Z817">
        <v>2</v>
      </c>
      <c r="AA817" s="2">
        <v>44708.662557870368</v>
      </c>
    </row>
    <row r="818" spans="1:27" x14ac:dyDescent="0.25">
      <c r="A818">
        <v>812</v>
      </c>
      <c r="B818">
        <v>1351800</v>
      </c>
      <c r="C818" t="s">
        <v>696</v>
      </c>
      <c r="D818" t="s">
        <v>697</v>
      </c>
      <c r="E818" t="s">
        <v>46</v>
      </c>
      <c r="G818" t="s">
        <v>2485</v>
      </c>
      <c r="H818" t="s">
        <v>2485</v>
      </c>
      <c r="J818" t="s">
        <v>145</v>
      </c>
      <c r="K818" t="s">
        <v>1845</v>
      </c>
      <c r="L818">
        <v>138770363</v>
      </c>
      <c r="M818" t="s">
        <v>33</v>
      </c>
      <c r="N818" t="s">
        <v>1845</v>
      </c>
      <c r="O818" t="s">
        <v>2486</v>
      </c>
      <c r="P818" t="s">
        <v>2487</v>
      </c>
      <c r="Q818" t="s">
        <v>1321</v>
      </c>
      <c r="R818" t="s">
        <v>37</v>
      </c>
      <c r="S818">
        <v>820</v>
      </c>
      <c r="T818" s="1">
        <v>889306600</v>
      </c>
      <c r="W818" t="s">
        <v>38</v>
      </c>
      <c r="X818">
        <v>2</v>
      </c>
      <c r="Y818">
        <v>1</v>
      </c>
      <c r="Z818">
        <v>2</v>
      </c>
      <c r="AA818" s="2">
        <v>44708.662557870368</v>
      </c>
    </row>
    <row r="819" spans="1:27" x14ac:dyDescent="0.25">
      <c r="A819">
        <v>813</v>
      </c>
      <c r="B819">
        <v>1351801</v>
      </c>
      <c r="C819" t="s">
        <v>696</v>
      </c>
      <c r="D819" t="s">
        <v>697</v>
      </c>
      <c r="E819" t="s">
        <v>29</v>
      </c>
      <c r="F819" t="s">
        <v>999</v>
      </c>
      <c r="G819" t="s">
        <v>1357</v>
      </c>
      <c r="H819" t="s">
        <v>1357</v>
      </c>
      <c r="J819" t="s">
        <v>712</v>
      </c>
      <c r="K819" t="s">
        <v>2488</v>
      </c>
      <c r="L819">
        <v>138768103</v>
      </c>
      <c r="M819" t="s">
        <v>33</v>
      </c>
      <c r="N819" t="s">
        <v>2488</v>
      </c>
      <c r="O819" t="s">
        <v>2489</v>
      </c>
      <c r="P819" t="s">
        <v>2490</v>
      </c>
      <c r="Q819" t="s">
        <v>820</v>
      </c>
      <c r="R819" t="s">
        <v>37</v>
      </c>
      <c r="S819">
        <v>832</v>
      </c>
      <c r="T819" s="1">
        <v>889315000</v>
      </c>
      <c r="W819" t="s">
        <v>38</v>
      </c>
      <c r="X819">
        <v>4</v>
      </c>
      <c r="Y819">
        <v>2</v>
      </c>
      <c r="Z819">
        <v>2</v>
      </c>
      <c r="AA819" s="2">
        <v>44708.662557870368</v>
      </c>
    </row>
    <row r="820" spans="1:27" x14ac:dyDescent="0.25">
      <c r="A820">
        <v>814</v>
      </c>
      <c r="B820">
        <v>1351802</v>
      </c>
      <c r="C820" t="s">
        <v>696</v>
      </c>
      <c r="D820" t="s">
        <v>697</v>
      </c>
      <c r="E820" t="s">
        <v>29</v>
      </c>
      <c r="F820" t="s">
        <v>617</v>
      </c>
      <c r="G820" t="s">
        <v>2491</v>
      </c>
      <c r="H820" t="s">
        <v>2491</v>
      </c>
      <c r="I820" t="s">
        <v>126</v>
      </c>
      <c r="J820" t="s">
        <v>2492</v>
      </c>
      <c r="K820" t="s">
        <v>667</v>
      </c>
      <c r="L820">
        <v>138765627</v>
      </c>
      <c r="M820" t="s">
        <v>33</v>
      </c>
      <c r="N820" t="s">
        <v>667</v>
      </c>
      <c r="O820" t="s">
        <v>2493</v>
      </c>
      <c r="P820" t="s">
        <v>2494</v>
      </c>
      <c r="Q820" t="s">
        <v>791</v>
      </c>
      <c r="R820" t="s">
        <v>37</v>
      </c>
      <c r="S820">
        <v>832</v>
      </c>
      <c r="T820">
        <v>449636436</v>
      </c>
      <c r="W820" t="s">
        <v>255</v>
      </c>
      <c r="X820">
        <v>3</v>
      </c>
      <c r="Y820">
        <v>1</v>
      </c>
      <c r="Z820">
        <v>2</v>
      </c>
      <c r="AA820" s="2">
        <v>44708.662557870368</v>
      </c>
    </row>
    <row r="821" spans="1:27" x14ac:dyDescent="0.25">
      <c r="A821">
        <v>815</v>
      </c>
      <c r="B821">
        <v>1351803</v>
      </c>
      <c r="C821" t="s">
        <v>696</v>
      </c>
      <c r="D821" t="s">
        <v>697</v>
      </c>
      <c r="E821" t="s">
        <v>46</v>
      </c>
      <c r="G821" t="s">
        <v>111</v>
      </c>
      <c r="H821" t="s">
        <v>111</v>
      </c>
      <c r="J821" t="s">
        <v>145</v>
      </c>
      <c r="K821" t="s">
        <v>1323</v>
      </c>
      <c r="L821">
        <v>138763935</v>
      </c>
      <c r="M821" t="s">
        <v>33</v>
      </c>
      <c r="N821" t="s">
        <v>1323</v>
      </c>
      <c r="O821" t="s">
        <v>2495</v>
      </c>
      <c r="P821" t="s">
        <v>2496</v>
      </c>
      <c r="Q821" t="s">
        <v>870</v>
      </c>
      <c r="R821" t="s">
        <v>37</v>
      </c>
      <c r="S821">
        <v>812</v>
      </c>
      <c r="T821" s="1">
        <v>889306600</v>
      </c>
      <c r="W821" t="s">
        <v>38</v>
      </c>
      <c r="X821">
        <v>2</v>
      </c>
      <c r="Y821">
        <v>1</v>
      </c>
      <c r="Z821">
        <v>2</v>
      </c>
      <c r="AA821" s="2">
        <v>44708.662557870368</v>
      </c>
    </row>
    <row r="822" spans="1:27" x14ac:dyDescent="0.25">
      <c r="A822">
        <v>816</v>
      </c>
      <c r="B822">
        <v>1351804</v>
      </c>
      <c r="C822" t="s">
        <v>696</v>
      </c>
      <c r="D822" t="s">
        <v>697</v>
      </c>
      <c r="E822" t="s">
        <v>39</v>
      </c>
      <c r="J822" t="s">
        <v>311</v>
      </c>
      <c r="K822" t="s">
        <v>218</v>
      </c>
      <c r="L822">
        <v>138760927</v>
      </c>
      <c r="M822" t="s">
        <v>33</v>
      </c>
      <c r="N822" t="s">
        <v>218</v>
      </c>
      <c r="O822" t="s">
        <v>312</v>
      </c>
      <c r="P822" t="s">
        <v>313</v>
      </c>
      <c r="Q822" t="s">
        <v>36</v>
      </c>
      <c r="R822" t="s">
        <v>37</v>
      </c>
      <c r="S822">
        <v>800</v>
      </c>
      <c r="T822" s="1">
        <v>1300299377</v>
      </c>
      <c r="W822" t="s">
        <v>274</v>
      </c>
      <c r="X822">
        <v>2</v>
      </c>
      <c r="Y822">
        <v>2</v>
      </c>
      <c r="Z822">
        <v>1</v>
      </c>
      <c r="AA822" s="2">
        <v>44708.662557870368</v>
      </c>
    </row>
    <row r="823" spans="1:27" x14ac:dyDescent="0.25">
      <c r="A823">
        <v>817</v>
      </c>
      <c r="B823">
        <v>1351805</v>
      </c>
      <c r="C823" t="s">
        <v>696</v>
      </c>
      <c r="D823" t="s">
        <v>697</v>
      </c>
      <c r="E823" t="s">
        <v>46</v>
      </c>
      <c r="J823" t="s">
        <v>107</v>
      </c>
      <c r="K823" t="s">
        <v>667</v>
      </c>
      <c r="L823">
        <v>138756503</v>
      </c>
      <c r="M823" t="s">
        <v>33</v>
      </c>
      <c r="N823" t="s">
        <v>667</v>
      </c>
      <c r="O823" t="s">
        <v>2497</v>
      </c>
      <c r="P823" t="s">
        <v>2498</v>
      </c>
      <c r="Q823" t="s">
        <v>731</v>
      </c>
      <c r="R823" t="s">
        <v>37</v>
      </c>
      <c r="S823">
        <v>810</v>
      </c>
      <c r="T823">
        <v>889855678</v>
      </c>
      <c r="W823" t="s">
        <v>255</v>
      </c>
      <c r="X823">
        <v>2</v>
      </c>
      <c r="Y823">
        <v>2</v>
      </c>
      <c r="Z823">
        <v>2</v>
      </c>
      <c r="AA823" s="2">
        <v>44708.662557870368</v>
      </c>
    </row>
    <row r="824" spans="1:27" x14ac:dyDescent="0.25">
      <c r="A824">
        <v>818</v>
      </c>
      <c r="B824">
        <v>1351806</v>
      </c>
      <c r="C824" t="s">
        <v>696</v>
      </c>
      <c r="D824" t="s">
        <v>697</v>
      </c>
      <c r="E824" t="s">
        <v>39</v>
      </c>
      <c r="F824" t="s">
        <v>314</v>
      </c>
      <c r="H824" t="s">
        <v>314</v>
      </c>
      <c r="J824" t="s">
        <v>315</v>
      </c>
      <c r="K824" t="s">
        <v>316</v>
      </c>
      <c r="L824">
        <v>138754883</v>
      </c>
      <c r="M824" t="s">
        <v>33</v>
      </c>
      <c r="N824" t="s">
        <v>316</v>
      </c>
      <c r="O824" t="s">
        <v>317</v>
      </c>
      <c r="P824" t="s">
        <v>318</v>
      </c>
      <c r="Q824" t="s">
        <v>36</v>
      </c>
      <c r="R824" t="s">
        <v>37</v>
      </c>
      <c r="S824">
        <v>800</v>
      </c>
      <c r="T824" s="1">
        <v>418892861</v>
      </c>
      <c r="W824" t="s">
        <v>274</v>
      </c>
      <c r="X824">
        <v>3</v>
      </c>
      <c r="Y824">
        <v>2</v>
      </c>
      <c r="Z824">
        <v>2</v>
      </c>
      <c r="AA824" s="2">
        <v>44708.662557870368</v>
      </c>
    </row>
    <row r="825" spans="1:27" x14ac:dyDescent="0.25">
      <c r="A825">
        <v>819</v>
      </c>
      <c r="B825">
        <v>1351807</v>
      </c>
      <c r="C825" t="s">
        <v>696</v>
      </c>
      <c r="D825" t="s">
        <v>697</v>
      </c>
      <c r="E825" t="s">
        <v>29</v>
      </c>
      <c r="F825" t="s">
        <v>882</v>
      </c>
      <c r="G825" t="s">
        <v>1724</v>
      </c>
      <c r="H825" t="s">
        <v>1724</v>
      </c>
      <c r="J825" t="s">
        <v>42</v>
      </c>
      <c r="K825" t="s">
        <v>2499</v>
      </c>
      <c r="L825">
        <v>138752435</v>
      </c>
      <c r="M825" t="s">
        <v>33</v>
      </c>
      <c r="N825" t="s">
        <v>2499</v>
      </c>
      <c r="O825" t="s">
        <v>2500</v>
      </c>
      <c r="P825" t="s">
        <v>2501</v>
      </c>
      <c r="Q825" t="s">
        <v>716</v>
      </c>
      <c r="R825" t="s">
        <v>37</v>
      </c>
      <c r="S825">
        <v>830</v>
      </c>
      <c r="T825">
        <v>411724000</v>
      </c>
      <c r="W825" t="s">
        <v>38</v>
      </c>
      <c r="X825">
        <v>4</v>
      </c>
      <c r="Y825">
        <v>2</v>
      </c>
      <c r="Z825">
        <v>3</v>
      </c>
      <c r="AA825" s="2">
        <v>44708.662557870368</v>
      </c>
    </row>
    <row r="826" spans="1:27" x14ac:dyDescent="0.25">
      <c r="A826">
        <v>820</v>
      </c>
      <c r="B826">
        <v>1351808</v>
      </c>
      <c r="C826" t="s">
        <v>696</v>
      </c>
      <c r="D826" t="s">
        <v>697</v>
      </c>
      <c r="E826" t="s">
        <v>29</v>
      </c>
      <c r="F826" t="s">
        <v>1322</v>
      </c>
      <c r="G826" t="s">
        <v>2502</v>
      </c>
      <c r="H826" t="s">
        <v>2502</v>
      </c>
      <c r="J826" t="s">
        <v>712</v>
      </c>
      <c r="K826" t="s">
        <v>2503</v>
      </c>
      <c r="L826">
        <v>131073306</v>
      </c>
      <c r="M826" t="s">
        <v>33</v>
      </c>
      <c r="N826" t="s">
        <v>2503</v>
      </c>
      <c r="O826" t="s">
        <v>2504</v>
      </c>
      <c r="P826" t="s">
        <v>2505</v>
      </c>
      <c r="Q826" t="s">
        <v>1664</v>
      </c>
      <c r="R826" t="s">
        <v>37</v>
      </c>
      <c r="S826">
        <v>828</v>
      </c>
      <c r="T826" s="1">
        <v>889315000</v>
      </c>
      <c r="W826" t="s">
        <v>38</v>
      </c>
      <c r="X826">
        <v>4</v>
      </c>
      <c r="Y826">
        <v>3</v>
      </c>
      <c r="Z826">
        <v>2</v>
      </c>
      <c r="AA826" s="2">
        <v>44708.662557870368</v>
      </c>
    </row>
    <row r="827" spans="1:27" x14ac:dyDescent="0.25">
      <c r="A827">
        <v>821</v>
      </c>
      <c r="B827">
        <v>1351809</v>
      </c>
      <c r="C827" t="s">
        <v>696</v>
      </c>
      <c r="D827" t="s">
        <v>697</v>
      </c>
      <c r="E827" t="s">
        <v>46</v>
      </c>
      <c r="J827" t="s">
        <v>1973</v>
      </c>
      <c r="K827" t="s">
        <v>2506</v>
      </c>
      <c r="L827">
        <v>138750551</v>
      </c>
      <c r="M827" t="s">
        <v>33</v>
      </c>
      <c r="N827" t="s">
        <v>2506</v>
      </c>
      <c r="O827" t="s">
        <v>2507</v>
      </c>
      <c r="P827" t="s">
        <v>2508</v>
      </c>
      <c r="Q827" t="s">
        <v>1030</v>
      </c>
      <c r="R827" t="s">
        <v>37</v>
      </c>
      <c r="S827">
        <v>810</v>
      </c>
      <c r="T827" s="1">
        <v>889822400</v>
      </c>
      <c r="W827" t="s">
        <v>38</v>
      </c>
      <c r="X827">
        <v>2</v>
      </c>
      <c r="Y827">
        <v>1</v>
      </c>
      <c r="Z827">
        <v>0</v>
      </c>
      <c r="AA827" s="2">
        <v>44708.662557870368</v>
      </c>
    </row>
    <row r="828" spans="1:27" x14ac:dyDescent="0.25">
      <c r="A828">
        <v>822</v>
      </c>
      <c r="B828">
        <v>1351810</v>
      </c>
      <c r="C828" t="s">
        <v>696</v>
      </c>
      <c r="D828" t="s">
        <v>697</v>
      </c>
      <c r="E828" t="s">
        <v>29</v>
      </c>
      <c r="G828" t="s">
        <v>2509</v>
      </c>
      <c r="H828" t="s">
        <v>2509</v>
      </c>
      <c r="J828" t="s">
        <v>1973</v>
      </c>
      <c r="K828" t="s">
        <v>2090</v>
      </c>
      <c r="L828">
        <v>138750255</v>
      </c>
      <c r="M828" t="s">
        <v>33</v>
      </c>
      <c r="N828" t="s">
        <v>2090</v>
      </c>
      <c r="O828" t="s">
        <v>2510</v>
      </c>
      <c r="P828" t="s">
        <v>2511</v>
      </c>
      <c r="Q828" t="s">
        <v>776</v>
      </c>
      <c r="R828" t="s">
        <v>37</v>
      </c>
      <c r="S828">
        <v>810</v>
      </c>
      <c r="T828" s="1">
        <v>889822400</v>
      </c>
      <c r="W828" t="s">
        <v>38</v>
      </c>
      <c r="X828">
        <v>4</v>
      </c>
      <c r="Y828">
        <v>2</v>
      </c>
      <c r="Z828">
        <v>2</v>
      </c>
      <c r="AA828" s="2">
        <v>44708.662557870368</v>
      </c>
    </row>
    <row r="829" spans="1:27" x14ac:dyDescent="0.25">
      <c r="A829">
        <v>823</v>
      </c>
      <c r="B829">
        <v>1351811</v>
      </c>
      <c r="C829" t="s">
        <v>696</v>
      </c>
      <c r="D829" t="s">
        <v>697</v>
      </c>
      <c r="E829" t="s">
        <v>39</v>
      </c>
      <c r="G829" t="s">
        <v>319</v>
      </c>
      <c r="J829" t="s">
        <v>93</v>
      </c>
      <c r="K829" t="s">
        <v>256</v>
      </c>
      <c r="L829">
        <v>138748811</v>
      </c>
      <c r="M829" t="s">
        <v>33</v>
      </c>
      <c r="N829" t="s">
        <v>256</v>
      </c>
      <c r="O829" t="s">
        <v>320</v>
      </c>
      <c r="P829" t="s">
        <v>321</v>
      </c>
      <c r="Q829" t="s">
        <v>36</v>
      </c>
      <c r="R829" t="s">
        <v>37</v>
      </c>
      <c r="S829">
        <v>800</v>
      </c>
      <c r="T829" s="1">
        <v>889460500</v>
      </c>
      <c r="W829" t="s">
        <v>38</v>
      </c>
      <c r="X829">
        <v>2</v>
      </c>
      <c r="Y829">
        <v>2</v>
      </c>
      <c r="Z829">
        <v>1</v>
      </c>
      <c r="AA829" s="2">
        <v>44708.662557870368</v>
      </c>
    </row>
    <row r="830" spans="1:27" x14ac:dyDescent="0.25">
      <c r="A830">
        <v>824</v>
      </c>
      <c r="B830">
        <v>1351812</v>
      </c>
      <c r="C830" t="s">
        <v>696</v>
      </c>
      <c r="D830" t="s">
        <v>697</v>
      </c>
      <c r="E830" t="s">
        <v>29</v>
      </c>
      <c r="G830" t="s">
        <v>1190</v>
      </c>
      <c r="H830" t="s">
        <v>1190</v>
      </c>
      <c r="J830" t="s">
        <v>265</v>
      </c>
      <c r="K830" t="s">
        <v>2512</v>
      </c>
      <c r="L830">
        <v>138748519</v>
      </c>
      <c r="M830" t="s">
        <v>33</v>
      </c>
      <c r="N830" t="s">
        <v>2512</v>
      </c>
      <c r="O830" t="s">
        <v>2513</v>
      </c>
      <c r="P830" t="s">
        <v>2514</v>
      </c>
      <c r="Q830" t="s">
        <v>823</v>
      </c>
      <c r="R830" t="s">
        <v>37</v>
      </c>
      <c r="S830">
        <v>830</v>
      </c>
      <c r="T830" s="1">
        <v>417718149</v>
      </c>
      <c r="W830" t="s">
        <v>255</v>
      </c>
      <c r="X830">
        <v>4</v>
      </c>
      <c r="Y830">
        <v>1</v>
      </c>
      <c r="Z830">
        <v>0</v>
      </c>
      <c r="AA830" s="2">
        <v>44708.662557870368</v>
      </c>
    </row>
    <row r="831" spans="1:27" x14ac:dyDescent="0.25">
      <c r="A831">
        <v>825</v>
      </c>
      <c r="B831">
        <v>1351813</v>
      </c>
      <c r="C831" t="s">
        <v>696</v>
      </c>
      <c r="D831" t="s">
        <v>697</v>
      </c>
      <c r="E831" t="s">
        <v>29</v>
      </c>
      <c r="F831" t="s">
        <v>2515</v>
      </c>
      <c r="G831" t="s">
        <v>2516</v>
      </c>
      <c r="H831" t="s">
        <v>2516</v>
      </c>
      <c r="J831" t="s">
        <v>265</v>
      </c>
      <c r="K831" t="s">
        <v>2517</v>
      </c>
      <c r="L831">
        <v>138744755</v>
      </c>
      <c r="M831" t="s">
        <v>33</v>
      </c>
      <c r="N831" t="s">
        <v>2517</v>
      </c>
      <c r="O831" t="s">
        <v>2518</v>
      </c>
      <c r="P831" t="s">
        <v>2519</v>
      </c>
      <c r="Q831" t="s">
        <v>973</v>
      </c>
      <c r="R831" t="s">
        <v>37</v>
      </c>
      <c r="S831">
        <v>830</v>
      </c>
      <c r="T831" s="1">
        <v>417718149</v>
      </c>
      <c r="W831" t="s">
        <v>255</v>
      </c>
      <c r="X831">
        <v>3</v>
      </c>
      <c r="Y831">
        <v>1</v>
      </c>
      <c r="Z831">
        <v>0</v>
      </c>
      <c r="AA831" s="2">
        <v>44708.662557870368</v>
      </c>
    </row>
    <row r="832" spans="1:27" x14ac:dyDescent="0.25">
      <c r="A832">
        <v>826</v>
      </c>
      <c r="B832">
        <v>1351814</v>
      </c>
      <c r="C832" t="s">
        <v>696</v>
      </c>
      <c r="D832" t="s">
        <v>697</v>
      </c>
      <c r="E832" t="s">
        <v>29</v>
      </c>
      <c r="J832" t="s">
        <v>265</v>
      </c>
      <c r="K832" t="s">
        <v>2520</v>
      </c>
      <c r="L832">
        <v>138738027</v>
      </c>
      <c r="M832" t="s">
        <v>33</v>
      </c>
      <c r="N832" t="s">
        <v>2520</v>
      </c>
      <c r="O832" t="s">
        <v>2521</v>
      </c>
      <c r="P832" t="s">
        <v>2522</v>
      </c>
      <c r="Q832" t="s">
        <v>759</v>
      </c>
      <c r="R832" t="s">
        <v>37</v>
      </c>
      <c r="S832">
        <v>836</v>
      </c>
      <c r="T832" s="1">
        <v>417718149</v>
      </c>
      <c r="W832" t="s">
        <v>255</v>
      </c>
      <c r="X832">
        <v>3</v>
      </c>
      <c r="Y832">
        <v>2</v>
      </c>
      <c r="Z832">
        <v>0</v>
      </c>
      <c r="AA832" s="2">
        <v>44708.662557870368</v>
      </c>
    </row>
    <row r="833" spans="1:27" x14ac:dyDescent="0.25">
      <c r="A833">
        <v>827</v>
      </c>
      <c r="B833">
        <v>1351815</v>
      </c>
      <c r="C833" t="s">
        <v>696</v>
      </c>
      <c r="D833" t="s">
        <v>697</v>
      </c>
      <c r="E833" t="s">
        <v>29</v>
      </c>
      <c r="G833" t="s">
        <v>2523</v>
      </c>
      <c r="H833" t="s">
        <v>2523</v>
      </c>
      <c r="J833" t="s">
        <v>477</v>
      </c>
      <c r="K833" t="s">
        <v>1684</v>
      </c>
      <c r="L833">
        <v>138736447</v>
      </c>
      <c r="M833" t="s">
        <v>33</v>
      </c>
      <c r="N833" t="s">
        <v>1684</v>
      </c>
      <c r="O833" t="s">
        <v>2524</v>
      </c>
      <c r="P833" t="s">
        <v>2525</v>
      </c>
      <c r="Q833" t="s">
        <v>1162</v>
      </c>
      <c r="R833" t="s">
        <v>37</v>
      </c>
      <c r="S833">
        <v>835</v>
      </c>
      <c r="T833" s="1">
        <v>889831266</v>
      </c>
      <c r="W833" t="s">
        <v>255</v>
      </c>
      <c r="X833">
        <v>6</v>
      </c>
      <c r="Y833">
        <v>5</v>
      </c>
      <c r="Z833">
        <v>6</v>
      </c>
      <c r="AA833" s="2">
        <v>44708.662557870368</v>
      </c>
    </row>
    <row r="834" spans="1:27" x14ac:dyDescent="0.25">
      <c r="A834">
        <v>828</v>
      </c>
      <c r="B834">
        <v>1351816</v>
      </c>
      <c r="C834" t="s">
        <v>696</v>
      </c>
      <c r="D834" t="s">
        <v>697</v>
      </c>
      <c r="E834" t="s">
        <v>46</v>
      </c>
      <c r="G834" t="s">
        <v>322</v>
      </c>
      <c r="H834" t="s">
        <v>322</v>
      </c>
      <c r="J834" t="s">
        <v>185</v>
      </c>
      <c r="K834" t="s">
        <v>323</v>
      </c>
      <c r="L834">
        <v>138732019</v>
      </c>
      <c r="M834" t="s">
        <v>33</v>
      </c>
      <c r="N834" t="s">
        <v>323</v>
      </c>
      <c r="O834" t="s">
        <v>324</v>
      </c>
      <c r="P834" t="s">
        <v>325</v>
      </c>
      <c r="Q834" t="s">
        <v>36</v>
      </c>
      <c r="R834" t="s">
        <v>37</v>
      </c>
      <c r="S834">
        <v>800</v>
      </c>
      <c r="T834" s="1">
        <v>889240900</v>
      </c>
      <c r="W834" t="s">
        <v>38</v>
      </c>
      <c r="X834">
        <v>2</v>
      </c>
      <c r="Y834">
        <v>2</v>
      </c>
      <c r="Z834">
        <v>2</v>
      </c>
      <c r="AA834" s="2">
        <v>44708.662557870368</v>
      </c>
    </row>
    <row r="835" spans="1:27" x14ac:dyDescent="0.25">
      <c r="A835">
        <v>829</v>
      </c>
      <c r="B835">
        <v>1351817</v>
      </c>
      <c r="C835" t="s">
        <v>696</v>
      </c>
      <c r="D835" t="s">
        <v>697</v>
      </c>
      <c r="E835" t="s">
        <v>29</v>
      </c>
      <c r="G835" t="s">
        <v>2526</v>
      </c>
      <c r="H835" t="s">
        <v>2526</v>
      </c>
      <c r="I835" t="s">
        <v>126</v>
      </c>
      <c r="J835" t="s">
        <v>82</v>
      </c>
      <c r="K835" t="s">
        <v>127</v>
      </c>
      <c r="L835">
        <v>138728847</v>
      </c>
      <c r="M835" t="s">
        <v>33</v>
      </c>
      <c r="N835" t="s">
        <v>127</v>
      </c>
      <c r="O835" t="s">
        <v>2527</v>
      </c>
      <c r="P835" t="s">
        <v>2528</v>
      </c>
      <c r="Q835" t="s">
        <v>973</v>
      </c>
      <c r="R835" t="s">
        <v>37</v>
      </c>
      <c r="S835">
        <v>830</v>
      </c>
      <c r="T835" s="1">
        <v>889433000</v>
      </c>
      <c r="W835" t="s">
        <v>38</v>
      </c>
      <c r="X835">
        <v>3</v>
      </c>
      <c r="Y835">
        <v>1</v>
      </c>
      <c r="Z835">
        <v>4</v>
      </c>
      <c r="AA835" s="2">
        <v>44708.662557870368</v>
      </c>
    </row>
    <row r="836" spans="1:27" x14ac:dyDescent="0.25">
      <c r="A836">
        <v>830</v>
      </c>
      <c r="B836">
        <v>1351818</v>
      </c>
      <c r="C836" t="s">
        <v>696</v>
      </c>
      <c r="D836" t="s">
        <v>697</v>
      </c>
      <c r="E836" t="s">
        <v>46</v>
      </c>
      <c r="G836" t="s">
        <v>111</v>
      </c>
      <c r="H836" t="s">
        <v>111</v>
      </c>
      <c r="J836" t="s">
        <v>209</v>
      </c>
      <c r="K836" t="s">
        <v>2529</v>
      </c>
      <c r="L836">
        <v>138727355</v>
      </c>
      <c r="M836" t="s">
        <v>33</v>
      </c>
      <c r="N836" t="s">
        <v>2529</v>
      </c>
      <c r="O836" t="s">
        <v>2530</v>
      </c>
      <c r="P836" t="s">
        <v>2531</v>
      </c>
      <c r="Q836" t="s">
        <v>844</v>
      </c>
      <c r="R836" t="s">
        <v>37</v>
      </c>
      <c r="S836">
        <v>820</v>
      </c>
      <c r="T836" s="1">
        <v>889428942</v>
      </c>
      <c r="W836" t="s">
        <v>255</v>
      </c>
      <c r="X836">
        <v>2</v>
      </c>
      <c r="Y836">
        <v>1</v>
      </c>
      <c r="Z836">
        <v>1</v>
      </c>
      <c r="AA836" s="2">
        <v>44708.662557870368</v>
      </c>
    </row>
    <row r="837" spans="1:27" x14ac:dyDescent="0.25">
      <c r="A837">
        <v>831</v>
      </c>
      <c r="B837">
        <v>1351819</v>
      </c>
      <c r="C837" t="s">
        <v>696</v>
      </c>
      <c r="D837" t="s">
        <v>697</v>
      </c>
      <c r="E837" t="s">
        <v>29</v>
      </c>
      <c r="G837" t="s">
        <v>562</v>
      </c>
      <c r="H837" t="s">
        <v>562</v>
      </c>
      <c r="J837" t="s">
        <v>2277</v>
      </c>
      <c r="K837" t="s">
        <v>2532</v>
      </c>
      <c r="L837">
        <v>124837718</v>
      </c>
      <c r="M837" t="s">
        <v>33</v>
      </c>
      <c r="N837" t="s">
        <v>2532</v>
      </c>
      <c r="O837" t="s">
        <v>2533</v>
      </c>
      <c r="P837" t="s">
        <v>2534</v>
      </c>
      <c r="Q837" t="s">
        <v>917</v>
      </c>
      <c r="R837" t="s">
        <v>37</v>
      </c>
      <c r="S837">
        <v>832</v>
      </c>
      <c r="T837" s="1">
        <v>889833943</v>
      </c>
      <c r="W837" t="s">
        <v>274</v>
      </c>
      <c r="X837">
        <v>3</v>
      </c>
      <c r="Y837">
        <v>2</v>
      </c>
      <c r="Z837">
        <v>1</v>
      </c>
      <c r="AA837" s="2">
        <v>44708.662557870368</v>
      </c>
    </row>
    <row r="838" spans="1:27" x14ac:dyDescent="0.25">
      <c r="A838">
        <v>832</v>
      </c>
      <c r="B838">
        <v>1351820</v>
      </c>
      <c r="C838" t="s">
        <v>696</v>
      </c>
      <c r="D838" t="s">
        <v>697</v>
      </c>
      <c r="E838" t="s">
        <v>748</v>
      </c>
      <c r="G838" t="s">
        <v>2535</v>
      </c>
      <c r="H838" t="s">
        <v>2535</v>
      </c>
      <c r="J838" t="s">
        <v>225</v>
      </c>
      <c r="K838" t="s">
        <v>2536</v>
      </c>
      <c r="L838">
        <v>138725351</v>
      </c>
      <c r="M838" t="s">
        <v>33</v>
      </c>
      <c r="N838" t="s">
        <v>2536</v>
      </c>
      <c r="O838" t="s">
        <v>2537</v>
      </c>
      <c r="P838" t="s">
        <v>2538</v>
      </c>
      <c r="Q838" t="s">
        <v>707</v>
      </c>
      <c r="R838" t="s">
        <v>37</v>
      </c>
      <c r="S838">
        <v>820</v>
      </c>
      <c r="T838" s="1">
        <v>438404848</v>
      </c>
      <c r="W838" t="s">
        <v>38</v>
      </c>
      <c r="X838">
        <v>3</v>
      </c>
      <c r="Y838">
        <v>2</v>
      </c>
      <c r="Z838">
        <v>2</v>
      </c>
      <c r="AA838" s="2">
        <v>44708.662557870368</v>
      </c>
    </row>
    <row r="839" spans="1:27" x14ac:dyDescent="0.25">
      <c r="A839">
        <v>833</v>
      </c>
      <c r="B839">
        <v>1351821</v>
      </c>
      <c r="C839" t="s">
        <v>696</v>
      </c>
      <c r="D839" t="s">
        <v>697</v>
      </c>
      <c r="E839" t="s">
        <v>732</v>
      </c>
      <c r="G839" t="s">
        <v>1649</v>
      </c>
      <c r="H839" t="s">
        <v>1649</v>
      </c>
      <c r="J839" t="s">
        <v>98</v>
      </c>
      <c r="K839" t="s">
        <v>581</v>
      </c>
      <c r="L839">
        <v>138719871</v>
      </c>
      <c r="M839" t="s">
        <v>33</v>
      </c>
      <c r="N839" t="s">
        <v>581</v>
      </c>
      <c r="O839" t="s">
        <v>2539</v>
      </c>
      <c r="P839" t="s">
        <v>2540</v>
      </c>
      <c r="Q839" t="s">
        <v>731</v>
      </c>
      <c r="R839" t="s">
        <v>37</v>
      </c>
      <c r="S839">
        <v>810</v>
      </c>
      <c r="T839" s="1">
        <v>889822500</v>
      </c>
      <c r="W839" t="s">
        <v>255</v>
      </c>
      <c r="X839">
        <v>8</v>
      </c>
      <c r="Y839">
        <v>4</v>
      </c>
      <c r="Z839">
        <v>0</v>
      </c>
      <c r="AA839" s="2">
        <v>44708.662557870368</v>
      </c>
    </row>
    <row r="840" spans="1:27" x14ac:dyDescent="0.25">
      <c r="A840">
        <v>834</v>
      </c>
      <c r="B840">
        <v>1351822</v>
      </c>
      <c r="C840" t="s">
        <v>696</v>
      </c>
      <c r="D840" t="s">
        <v>697</v>
      </c>
      <c r="E840" t="s">
        <v>39</v>
      </c>
      <c r="F840" t="s">
        <v>326</v>
      </c>
      <c r="H840" t="s">
        <v>326</v>
      </c>
      <c r="J840" t="s">
        <v>98</v>
      </c>
      <c r="K840" t="s">
        <v>327</v>
      </c>
      <c r="L840">
        <v>138713867</v>
      </c>
      <c r="M840" t="s">
        <v>33</v>
      </c>
      <c r="N840" t="s">
        <v>327</v>
      </c>
      <c r="O840" t="s">
        <v>328</v>
      </c>
      <c r="P840" t="s">
        <v>329</v>
      </c>
      <c r="Q840" t="s">
        <v>36</v>
      </c>
      <c r="R840" t="s">
        <v>37</v>
      </c>
      <c r="S840">
        <v>800</v>
      </c>
      <c r="T840" s="1">
        <v>889822500</v>
      </c>
      <c r="W840" t="s">
        <v>255</v>
      </c>
      <c r="X840">
        <v>1</v>
      </c>
      <c r="Y840">
        <v>1</v>
      </c>
      <c r="Z840">
        <v>1</v>
      </c>
      <c r="AA840" s="2">
        <v>44708.662557870368</v>
      </c>
    </row>
    <row r="841" spans="1:27" x14ac:dyDescent="0.25">
      <c r="A841">
        <v>835</v>
      </c>
      <c r="B841">
        <v>1351823</v>
      </c>
      <c r="C841" t="s">
        <v>696</v>
      </c>
      <c r="D841" t="s">
        <v>697</v>
      </c>
      <c r="E841" t="s">
        <v>46</v>
      </c>
      <c r="J841" t="s">
        <v>82</v>
      </c>
      <c r="K841" t="s">
        <v>169</v>
      </c>
      <c r="L841">
        <v>138708715</v>
      </c>
      <c r="M841" t="s">
        <v>33</v>
      </c>
      <c r="N841" t="s">
        <v>169</v>
      </c>
      <c r="O841" t="s">
        <v>330</v>
      </c>
      <c r="P841" t="s">
        <v>331</v>
      </c>
      <c r="Q841" t="s">
        <v>36</v>
      </c>
      <c r="R841" t="s">
        <v>37</v>
      </c>
      <c r="S841">
        <v>800</v>
      </c>
      <c r="T841" s="1">
        <v>889433000</v>
      </c>
      <c r="W841" t="s">
        <v>38</v>
      </c>
      <c r="X841">
        <v>3</v>
      </c>
      <c r="Y841">
        <v>2</v>
      </c>
      <c r="Z841">
        <v>2</v>
      </c>
      <c r="AA841" s="2">
        <v>44708.662557870368</v>
      </c>
    </row>
    <row r="842" spans="1:27" x14ac:dyDescent="0.25">
      <c r="A842">
        <v>836</v>
      </c>
      <c r="B842">
        <v>1351824</v>
      </c>
      <c r="C842" t="s">
        <v>696</v>
      </c>
      <c r="D842" t="s">
        <v>697</v>
      </c>
      <c r="E842" t="s">
        <v>29</v>
      </c>
      <c r="F842" t="s">
        <v>130</v>
      </c>
      <c r="G842" t="s">
        <v>2541</v>
      </c>
      <c r="H842" t="s">
        <v>2541</v>
      </c>
      <c r="I842" t="s">
        <v>126</v>
      </c>
      <c r="J842" t="s">
        <v>712</v>
      </c>
      <c r="K842" t="s">
        <v>127</v>
      </c>
      <c r="L842">
        <v>138707559</v>
      </c>
      <c r="M842" t="s">
        <v>33</v>
      </c>
      <c r="N842" t="s">
        <v>127</v>
      </c>
      <c r="O842" t="s">
        <v>2542</v>
      </c>
      <c r="P842" t="s">
        <v>2543</v>
      </c>
      <c r="Q842" t="s">
        <v>716</v>
      </c>
      <c r="R842" t="s">
        <v>37</v>
      </c>
      <c r="S842">
        <v>830</v>
      </c>
      <c r="T842" s="1">
        <v>889315000</v>
      </c>
      <c r="W842" t="s">
        <v>38</v>
      </c>
      <c r="X842">
        <v>3</v>
      </c>
      <c r="Y842">
        <v>2</v>
      </c>
      <c r="Z842">
        <v>2</v>
      </c>
      <c r="AA842" s="2">
        <v>44708.662557870368</v>
      </c>
    </row>
    <row r="843" spans="1:27" x14ac:dyDescent="0.25">
      <c r="A843">
        <v>837</v>
      </c>
      <c r="B843">
        <v>1351825</v>
      </c>
      <c r="C843" t="s">
        <v>696</v>
      </c>
      <c r="D843" t="s">
        <v>697</v>
      </c>
      <c r="E843" t="s">
        <v>39</v>
      </c>
      <c r="G843" t="s">
        <v>332</v>
      </c>
      <c r="J843" t="s">
        <v>209</v>
      </c>
      <c r="K843" t="s">
        <v>333</v>
      </c>
      <c r="L843">
        <v>138706855</v>
      </c>
      <c r="M843" t="s">
        <v>33</v>
      </c>
      <c r="N843" t="s">
        <v>333</v>
      </c>
      <c r="O843" t="s">
        <v>334</v>
      </c>
      <c r="P843" t="s">
        <v>335</v>
      </c>
      <c r="Q843" t="s">
        <v>36</v>
      </c>
      <c r="R843" t="s">
        <v>37</v>
      </c>
      <c r="S843">
        <v>800</v>
      </c>
      <c r="T843" s="1">
        <v>889428942</v>
      </c>
      <c r="W843" t="s">
        <v>274</v>
      </c>
      <c r="X843">
        <v>2</v>
      </c>
      <c r="Y843">
        <v>2</v>
      </c>
      <c r="Z843">
        <v>1</v>
      </c>
      <c r="AA843" s="2">
        <v>44708.662557870368</v>
      </c>
    </row>
    <row r="844" spans="1:27" x14ac:dyDescent="0.25">
      <c r="A844">
        <v>838</v>
      </c>
      <c r="B844">
        <v>1351826</v>
      </c>
      <c r="C844" t="s">
        <v>696</v>
      </c>
      <c r="D844" t="s">
        <v>697</v>
      </c>
      <c r="E844" t="s">
        <v>29</v>
      </c>
      <c r="I844" t="s">
        <v>126</v>
      </c>
      <c r="J844" t="s">
        <v>82</v>
      </c>
      <c r="K844" t="s">
        <v>127</v>
      </c>
      <c r="L844">
        <v>138706791</v>
      </c>
      <c r="M844" t="s">
        <v>33</v>
      </c>
      <c r="N844" t="s">
        <v>127</v>
      </c>
      <c r="O844" t="s">
        <v>2544</v>
      </c>
      <c r="P844" t="s">
        <v>2545</v>
      </c>
      <c r="Q844" t="s">
        <v>703</v>
      </c>
      <c r="R844" t="s">
        <v>37</v>
      </c>
      <c r="S844">
        <v>812</v>
      </c>
      <c r="T844" s="1">
        <v>889433000</v>
      </c>
      <c r="W844" t="s">
        <v>38</v>
      </c>
      <c r="X844">
        <v>5</v>
      </c>
      <c r="Y844">
        <v>2</v>
      </c>
      <c r="Z844">
        <v>4</v>
      </c>
      <c r="AA844" s="2">
        <v>44708.662557870368</v>
      </c>
    </row>
    <row r="845" spans="1:27" x14ac:dyDescent="0.25">
      <c r="A845">
        <v>839</v>
      </c>
      <c r="B845">
        <v>1351827</v>
      </c>
      <c r="C845" t="s">
        <v>696</v>
      </c>
      <c r="D845" t="s">
        <v>697</v>
      </c>
      <c r="E845" t="s">
        <v>39</v>
      </c>
      <c r="F845" t="s">
        <v>336</v>
      </c>
      <c r="H845" t="s">
        <v>336</v>
      </c>
      <c r="I845" t="s">
        <v>126</v>
      </c>
      <c r="J845" t="s">
        <v>181</v>
      </c>
      <c r="K845" t="s">
        <v>127</v>
      </c>
      <c r="L845">
        <v>138706143</v>
      </c>
      <c r="M845" t="s">
        <v>33</v>
      </c>
      <c r="N845" t="s">
        <v>127</v>
      </c>
      <c r="O845" t="s">
        <v>337</v>
      </c>
      <c r="P845" t="s">
        <v>338</v>
      </c>
      <c r="Q845" t="s">
        <v>36</v>
      </c>
      <c r="R845" t="s">
        <v>37</v>
      </c>
      <c r="S845">
        <v>800</v>
      </c>
      <c r="T845" s="1">
        <v>889418941</v>
      </c>
      <c r="W845" t="s">
        <v>38</v>
      </c>
      <c r="X845">
        <v>1</v>
      </c>
      <c r="Y845">
        <v>1</v>
      </c>
      <c r="Z845">
        <v>0</v>
      </c>
      <c r="AA845" s="2">
        <v>44708.662557870368</v>
      </c>
    </row>
    <row r="846" spans="1:27" x14ac:dyDescent="0.25">
      <c r="A846">
        <v>840</v>
      </c>
      <c r="B846">
        <v>1351828</v>
      </c>
      <c r="C846" t="s">
        <v>696</v>
      </c>
      <c r="D846" t="s">
        <v>697</v>
      </c>
      <c r="E846" t="s">
        <v>29</v>
      </c>
      <c r="F846" t="s">
        <v>2546</v>
      </c>
      <c r="G846" t="s">
        <v>2547</v>
      </c>
      <c r="H846" t="s">
        <v>2547</v>
      </c>
      <c r="I846" t="s">
        <v>126</v>
      </c>
      <c r="J846" t="s">
        <v>31</v>
      </c>
      <c r="K846" t="s">
        <v>1038</v>
      </c>
      <c r="L846">
        <v>138703287</v>
      </c>
      <c r="M846" t="s">
        <v>33</v>
      </c>
      <c r="N846" t="s">
        <v>1038</v>
      </c>
      <c r="O846" t="s">
        <v>2548</v>
      </c>
      <c r="P846" t="s">
        <v>2549</v>
      </c>
      <c r="Q846" t="s">
        <v>776</v>
      </c>
      <c r="R846" t="s">
        <v>37</v>
      </c>
      <c r="S846">
        <v>810</v>
      </c>
      <c r="T846" s="1">
        <v>889418289</v>
      </c>
      <c r="W846" t="s">
        <v>255</v>
      </c>
      <c r="X846">
        <v>4</v>
      </c>
      <c r="Y846">
        <v>2</v>
      </c>
      <c r="Z846">
        <v>2</v>
      </c>
      <c r="AA846" s="2">
        <v>44708.662557870368</v>
      </c>
    </row>
    <row r="847" spans="1:27" x14ac:dyDescent="0.25">
      <c r="A847">
        <v>841</v>
      </c>
      <c r="B847">
        <v>1351829</v>
      </c>
      <c r="C847" t="s">
        <v>696</v>
      </c>
      <c r="D847" t="s">
        <v>697</v>
      </c>
      <c r="E847" t="s">
        <v>39</v>
      </c>
      <c r="F847" t="s">
        <v>339</v>
      </c>
      <c r="H847" t="s">
        <v>339</v>
      </c>
      <c r="I847" t="s">
        <v>126</v>
      </c>
      <c r="J847" t="s">
        <v>93</v>
      </c>
      <c r="K847" t="s">
        <v>112</v>
      </c>
      <c r="L847">
        <v>138702567</v>
      </c>
      <c r="M847" t="s">
        <v>33</v>
      </c>
      <c r="N847" t="s">
        <v>112</v>
      </c>
      <c r="O847" t="s">
        <v>340</v>
      </c>
      <c r="P847" t="s">
        <v>341</v>
      </c>
      <c r="Q847" t="s">
        <v>36</v>
      </c>
      <c r="R847" t="s">
        <v>37</v>
      </c>
      <c r="S847">
        <v>800</v>
      </c>
      <c r="T847" s="1">
        <v>889460500</v>
      </c>
      <c r="W847" t="s">
        <v>38</v>
      </c>
      <c r="X847">
        <v>2</v>
      </c>
      <c r="Y847">
        <v>2</v>
      </c>
      <c r="Z847">
        <v>1</v>
      </c>
      <c r="AA847" s="2">
        <v>44708.662557870368</v>
      </c>
    </row>
    <row r="848" spans="1:27" x14ac:dyDescent="0.25">
      <c r="A848">
        <v>842</v>
      </c>
      <c r="B848">
        <v>1351830</v>
      </c>
      <c r="C848" t="s">
        <v>696</v>
      </c>
      <c r="D848" t="s">
        <v>697</v>
      </c>
      <c r="E848" t="s">
        <v>704</v>
      </c>
      <c r="G848" t="s">
        <v>1224</v>
      </c>
      <c r="H848" t="s">
        <v>1224</v>
      </c>
      <c r="J848" t="s">
        <v>93</v>
      </c>
      <c r="K848" t="s">
        <v>119</v>
      </c>
      <c r="L848">
        <v>203255347</v>
      </c>
      <c r="M848" t="s">
        <v>33</v>
      </c>
      <c r="N848" t="s">
        <v>119</v>
      </c>
      <c r="O848" t="s">
        <v>2550</v>
      </c>
      <c r="P848" t="s">
        <v>2551</v>
      </c>
      <c r="Q848" t="s">
        <v>1101</v>
      </c>
      <c r="R848" t="s">
        <v>37</v>
      </c>
      <c r="S848">
        <v>820</v>
      </c>
      <c r="T848" s="1">
        <v>889460500</v>
      </c>
      <c r="W848" t="s">
        <v>38</v>
      </c>
      <c r="AA848" s="2">
        <v>44708.662557870368</v>
      </c>
    </row>
    <row r="849" spans="1:27" x14ac:dyDescent="0.25">
      <c r="A849">
        <v>843</v>
      </c>
      <c r="B849">
        <v>1351831</v>
      </c>
      <c r="C849" t="s">
        <v>696</v>
      </c>
      <c r="D849" t="s">
        <v>697</v>
      </c>
      <c r="E849" t="s">
        <v>29</v>
      </c>
      <c r="F849" t="s">
        <v>322</v>
      </c>
      <c r="G849" t="s">
        <v>2552</v>
      </c>
      <c r="H849" t="s">
        <v>2552</v>
      </c>
      <c r="J849" t="s">
        <v>98</v>
      </c>
      <c r="K849" t="s">
        <v>1122</v>
      </c>
      <c r="L849">
        <v>138700371</v>
      </c>
      <c r="M849" t="s">
        <v>33</v>
      </c>
      <c r="N849" t="s">
        <v>1122</v>
      </c>
      <c r="O849" t="s">
        <v>2553</v>
      </c>
      <c r="P849" t="s">
        <v>2554</v>
      </c>
      <c r="Q849" t="s">
        <v>798</v>
      </c>
      <c r="R849" t="s">
        <v>37</v>
      </c>
      <c r="S849">
        <v>812</v>
      </c>
      <c r="T849" s="1">
        <v>889822500</v>
      </c>
      <c r="W849" t="s">
        <v>255</v>
      </c>
      <c r="X849">
        <v>5</v>
      </c>
      <c r="Y849">
        <v>2</v>
      </c>
      <c r="Z849">
        <v>5</v>
      </c>
      <c r="AA849" s="2">
        <v>44708.662557870368</v>
      </c>
    </row>
    <row r="850" spans="1:27" x14ac:dyDescent="0.25">
      <c r="A850">
        <v>844</v>
      </c>
      <c r="B850">
        <v>1351832</v>
      </c>
      <c r="C850" t="s">
        <v>696</v>
      </c>
      <c r="D850" t="s">
        <v>697</v>
      </c>
      <c r="E850" t="s">
        <v>29</v>
      </c>
      <c r="J850" t="s">
        <v>48</v>
      </c>
      <c r="K850" t="s">
        <v>2456</v>
      </c>
      <c r="L850">
        <v>138700291</v>
      </c>
      <c r="M850" t="s">
        <v>33</v>
      </c>
      <c r="N850" t="s">
        <v>2456</v>
      </c>
      <c r="O850" t="s">
        <v>2555</v>
      </c>
      <c r="P850" t="s">
        <v>2556</v>
      </c>
      <c r="Q850" t="s">
        <v>954</v>
      </c>
      <c r="R850" t="s">
        <v>37</v>
      </c>
      <c r="S850">
        <v>812</v>
      </c>
      <c r="T850" s="1">
        <v>889810080</v>
      </c>
      <c r="W850" t="s">
        <v>255</v>
      </c>
      <c r="X850">
        <v>3</v>
      </c>
      <c r="Y850">
        <v>1</v>
      </c>
      <c r="Z850">
        <v>2</v>
      </c>
      <c r="AA850" s="2">
        <v>44708.662557870368</v>
      </c>
    </row>
    <row r="851" spans="1:27" x14ac:dyDescent="0.25">
      <c r="A851">
        <v>845</v>
      </c>
      <c r="B851">
        <v>1351833</v>
      </c>
      <c r="C851" t="s">
        <v>696</v>
      </c>
      <c r="D851" t="s">
        <v>697</v>
      </c>
      <c r="E851" t="s">
        <v>46</v>
      </c>
      <c r="F851" t="s">
        <v>2016</v>
      </c>
      <c r="H851" t="s">
        <v>2016</v>
      </c>
      <c r="J851" t="s">
        <v>58</v>
      </c>
      <c r="K851" t="s">
        <v>229</v>
      </c>
      <c r="L851">
        <v>133591954</v>
      </c>
      <c r="M851" t="s">
        <v>33</v>
      </c>
      <c r="N851" t="s">
        <v>229</v>
      </c>
      <c r="O851" t="s">
        <v>2557</v>
      </c>
      <c r="P851" t="s">
        <v>2558</v>
      </c>
      <c r="Q851" t="s">
        <v>870</v>
      </c>
      <c r="R851" t="s">
        <v>37</v>
      </c>
      <c r="S851">
        <v>812</v>
      </c>
      <c r="T851">
        <v>418885966</v>
      </c>
      <c r="W851" t="s">
        <v>38</v>
      </c>
      <c r="X851">
        <v>1</v>
      </c>
      <c r="Y851">
        <v>1</v>
      </c>
      <c r="Z851">
        <v>1</v>
      </c>
      <c r="AA851" s="2">
        <v>44708.662557870368</v>
      </c>
    </row>
    <row r="852" spans="1:27" x14ac:dyDescent="0.25">
      <c r="A852">
        <v>846</v>
      </c>
      <c r="B852">
        <v>1351834</v>
      </c>
      <c r="C852" t="s">
        <v>696</v>
      </c>
      <c r="D852" t="s">
        <v>697</v>
      </c>
      <c r="E852" t="s">
        <v>29</v>
      </c>
      <c r="F852" t="s">
        <v>2559</v>
      </c>
      <c r="G852" t="s">
        <v>2179</v>
      </c>
      <c r="H852" t="s">
        <v>2179</v>
      </c>
      <c r="I852" t="s">
        <v>126</v>
      </c>
      <c r="J852" t="s">
        <v>181</v>
      </c>
      <c r="K852" t="s">
        <v>127</v>
      </c>
      <c r="L852">
        <v>138693711</v>
      </c>
      <c r="M852" t="s">
        <v>33</v>
      </c>
      <c r="N852" t="s">
        <v>127</v>
      </c>
      <c r="O852" t="s">
        <v>2560</v>
      </c>
      <c r="P852" t="s">
        <v>2561</v>
      </c>
      <c r="Q852" t="s">
        <v>716</v>
      </c>
      <c r="R852" t="s">
        <v>37</v>
      </c>
      <c r="S852">
        <v>830</v>
      </c>
      <c r="T852" s="1">
        <v>889418941</v>
      </c>
      <c r="W852" t="s">
        <v>38</v>
      </c>
      <c r="X852">
        <v>4</v>
      </c>
      <c r="Y852">
        <v>2</v>
      </c>
      <c r="Z852">
        <v>4</v>
      </c>
      <c r="AA852" s="2">
        <v>44708.662557870368</v>
      </c>
    </row>
    <row r="853" spans="1:27" x14ac:dyDescent="0.25">
      <c r="A853">
        <v>847</v>
      </c>
      <c r="B853">
        <v>1351835</v>
      </c>
      <c r="C853" t="s">
        <v>696</v>
      </c>
      <c r="D853" t="s">
        <v>697</v>
      </c>
      <c r="E853" t="s">
        <v>39</v>
      </c>
      <c r="J853" t="s">
        <v>232</v>
      </c>
      <c r="K853" t="s">
        <v>342</v>
      </c>
      <c r="L853">
        <v>138693067</v>
      </c>
      <c r="M853" t="s">
        <v>33</v>
      </c>
      <c r="N853" t="s">
        <v>342</v>
      </c>
      <c r="O853" t="s">
        <v>343</v>
      </c>
      <c r="P853" t="s">
        <v>344</v>
      </c>
      <c r="Q853" t="s">
        <v>36</v>
      </c>
      <c r="R853" t="s">
        <v>37</v>
      </c>
      <c r="S853">
        <v>800</v>
      </c>
      <c r="T853">
        <v>451125286</v>
      </c>
      <c r="W853" t="s">
        <v>255</v>
      </c>
      <c r="X853">
        <v>1</v>
      </c>
      <c r="Y853">
        <v>1</v>
      </c>
      <c r="Z853">
        <v>1</v>
      </c>
      <c r="AA853" s="2">
        <v>44708.662557870368</v>
      </c>
    </row>
    <row r="854" spans="1:27" x14ac:dyDescent="0.25">
      <c r="A854">
        <v>848</v>
      </c>
      <c r="B854">
        <v>1351836</v>
      </c>
      <c r="C854" t="s">
        <v>696</v>
      </c>
      <c r="D854" t="s">
        <v>697</v>
      </c>
      <c r="E854" t="s">
        <v>29</v>
      </c>
      <c r="F854" t="s">
        <v>2562</v>
      </c>
      <c r="G854" t="s">
        <v>2563</v>
      </c>
      <c r="H854" t="s">
        <v>2563</v>
      </c>
      <c r="J854" t="s">
        <v>712</v>
      </c>
      <c r="K854" t="s">
        <v>2564</v>
      </c>
      <c r="L854">
        <v>138689535</v>
      </c>
      <c r="M854" t="s">
        <v>33</v>
      </c>
      <c r="N854" t="s">
        <v>2564</v>
      </c>
      <c r="O854" t="s">
        <v>2565</v>
      </c>
      <c r="P854" t="s">
        <v>2566</v>
      </c>
      <c r="Q854" t="s">
        <v>716</v>
      </c>
      <c r="R854" t="s">
        <v>37</v>
      </c>
      <c r="S854">
        <v>830</v>
      </c>
      <c r="T854" s="1">
        <v>889315000</v>
      </c>
      <c r="W854" t="s">
        <v>38</v>
      </c>
      <c r="X854">
        <v>6</v>
      </c>
      <c r="Y854">
        <v>4</v>
      </c>
      <c r="Z854">
        <v>6</v>
      </c>
      <c r="AA854" s="2">
        <v>44708.662557870368</v>
      </c>
    </row>
    <row r="855" spans="1:27" x14ac:dyDescent="0.25">
      <c r="A855">
        <v>849</v>
      </c>
      <c r="B855">
        <v>1351837</v>
      </c>
      <c r="C855" t="s">
        <v>696</v>
      </c>
      <c r="D855" t="s">
        <v>697</v>
      </c>
      <c r="E855" t="s">
        <v>704</v>
      </c>
      <c r="G855" t="s">
        <v>2567</v>
      </c>
      <c r="H855" t="s">
        <v>2567</v>
      </c>
      <c r="J855" t="s">
        <v>228</v>
      </c>
      <c r="K855" t="s">
        <v>2568</v>
      </c>
      <c r="L855">
        <v>203254251</v>
      </c>
      <c r="M855" t="s">
        <v>33</v>
      </c>
      <c r="N855" t="s">
        <v>2568</v>
      </c>
      <c r="O855" t="s">
        <v>2569</v>
      </c>
      <c r="P855" t="s">
        <v>2570</v>
      </c>
      <c r="Q855" t="s">
        <v>773</v>
      </c>
      <c r="R855" t="s">
        <v>37</v>
      </c>
      <c r="S855">
        <v>820</v>
      </c>
      <c r="T855" s="1">
        <v>889419959</v>
      </c>
      <c r="W855" t="s">
        <v>38</v>
      </c>
      <c r="AA855" s="2">
        <v>44708.662557870368</v>
      </c>
    </row>
    <row r="856" spans="1:27" x14ac:dyDescent="0.25">
      <c r="A856">
        <v>850</v>
      </c>
      <c r="B856">
        <v>1351838</v>
      </c>
      <c r="C856" t="s">
        <v>696</v>
      </c>
      <c r="D856" t="s">
        <v>697</v>
      </c>
      <c r="E856" t="s">
        <v>29</v>
      </c>
      <c r="I856" t="s">
        <v>126</v>
      </c>
      <c r="J856" t="s">
        <v>360</v>
      </c>
      <c r="K856" t="s">
        <v>527</v>
      </c>
      <c r="L856">
        <v>138685867</v>
      </c>
      <c r="M856" t="s">
        <v>33</v>
      </c>
      <c r="N856" t="s">
        <v>527</v>
      </c>
      <c r="O856" t="s">
        <v>2571</v>
      </c>
      <c r="P856" t="s">
        <v>2572</v>
      </c>
      <c r="Q856" t="s">
        <v>791</v>
      </c>
      <c r="R856" t="s">
        <v>37</v>
      </c>
      <c r="S856">
        <v>832</v>
      </c>
      <c r="T856" s="1">
        <v>889421200</v>
      </c>
      <c r="W856" t="s">
        <v>255</v>
      </c>
      <c r="X856">
        <v>4</v>
      </c>
      <c r="Y856">
        <v>2</v>
      </c>
      <c r="Z856">
        <v>2</v>
      </c>
      <c r="AA856" s="2">
        <v>44708.662557870368</v>
      </c>
    </row>
    <row r="857" spans="1:27" x14ac:dyDescent="0.25">
      <c r="A857">
        <v>851</v>
      </c>
      <c r="B857">
        <v>1351839</v>
      </c>
      <c r="C857" t="s">
        <v>696</v>
      </c>
      <c r="D857" t="s">
        <v>697</v>
      </c>
      <c r="E857" t="s">
        <v>46</v>
      </c>
      <c r="G857" t="s">
        <v>2573</v>
      </c>
      <c r="H857" t="s">
        <v>2573</v>
      </c>
      <c r="J857" t="s">
        <v>185</v>
      </c>
      <c r="K857" t="s">
        <v>650</v>
      </c>
      <c r="L857">
        <v>138684375</v>
      </c>
      <c r="M857" t="s">
        <v>33</v>
      </c>
      <c r="N857" t="s">
        <v>650</v>
      </c>
      <c r="O857" t="s">
        <v>2574</v>
      </c>
      <c r="P857" t="s">
        <v>2575</v>
      </c>
      <c r="Q857" t="s">
        <v>1223</v>
      </c>
      <c r="R857" t="s">
        <v>37</v>
      </c>
      <c r="S857">
        <v>832</v>
      </c>
      <c r="T857" s="1">
        <v>889240900</v>
      </c>
      <c r="W857" t="s">
        <v>38</v>
      </c>
      <c r="X857">
        <v>3</v>
      </c>
      <c r="Y857">
        <v>1</v>
      </c>
      <c r="Z857">
        <v>2</v>
      </c>
      <c r="AA857" s="2">
        <v>44708.662557870368</v>
      </c>
    </row>
    <row r="858" spans="1:27" x14ac:dyDescent="0.25">
      <c r="A858">
        <v>852</v>
      </c>
      <c r="B858">
        <v>1351840</v>
      </c>
      <c r="C858" t="s">
        <v>696</v>
      </c>
      <c r="D858" t="s">
        <v>697</v>
      </c>
      <c r="E858" t="s">
        <v>39</v>
      </c>
      <c r="G858" t="s">
        <v>345</v>
      </c>
      <c r="J858" t="s">
        <v>346</v>
      </c>
      <c r="K858" t="s">
        <v>347</v>
      </c>
      <c r="L858">
        <v>138683031</v>
      </c>
      <c r="M858" t="s">
        <v>33</v>
      </c>
      <c r="N858" t="s">
        <v>347</v>
      </c>
      <c r="O858" t="s">
        <v>348</v>
      </c>
      <c r="P858" t="s">
        <v>349</v>
      </c>
      <c r="Q858" t="s">
        <v>36</v>
      </c>
      <c r="R858" t="s">
        <v>37</v>
      </c>
      <c r="S858">
        <v>800</v>
      </c>
      <c r="T858" s="1">
        <v>889867131</v>
      </c>
      <c r="W858" t="s">
        <v>38</v>
      </c>
      <c r="X858">
        <v>2</v>
      </c>
      <c r="Y858">
        <v>2</v>
      </c>
      <c r="Z858">
        <v>2</v>
      </c>
      <c r="AA858" s="2">
        <v>44708.662557870368</v>
      </c>
    </row>
    <row r="859" spans="1:27" x14ac:dyDescent="0.25">
      <c r="A859">
        <v>853</v>
      </c>
      <c r="B859">
        <v>1351841</v>
      </c>
      <c r="C859" t="s">
        <v>696</v>
      </c>
      <c r="D859" t="s">
        <v>697</v>
      </c>
      <c r="E859" t="s">
        <v>46</v>
      </c>
      <c r="F859" t="s">
        <v>350</v>
      </c>
      <c r="H859" t="s">
        <v>350</v>
      </c>
      <c r="I859" t="s">
        <v>126</v>
      </c>
      <c r="J859" t="s">
        <v>181</v>
      </c>
      <c r="K859" t="s">
        <v>127</v>
      </c>
      <c r="L859">
        <v>135645930</v>
      </c>
      <c r="M859" t="s">
        <v>33</v>
      </c>
      <c r="N859" t="s">
        <v>127</v>
      </c>
      <c r="O859" t="s">
        <v>351</v>
      </c>
      <c r="P859" t="s">
        <v>352</v>
      </c>
      <c r="Q859" t="s">
        <v>36</v>
      </c>
      <c r="R859" t="s">
        <v>37</v>
      </c>
      <c r="S859">
        <v>800</v>
      </c>
      <c r="T859" s="1">
        <v>889418941</v>
      </c>
      <c r="W859" t="s">
        <v>274</v>
      </c>
      <c r="X859">
        <v>2</v>
      </c>
      <c r="Y859">
        <v>2</v>
      </c>
      <c r="Z859">
        <v>2</v>
      </c>
      <c r="AA859" s="2">
        <v>44708.662557870368</v>
      </c>
    </row>
    <row r="860" spans="1:27" x14ac:dyDescent="0.25">
      <c r="A860">
        <v>854</v>
      </c>
      <c r="B860">
        <v>1351842</v>
      </c>
      <c r="C860" t="s">
        <v>696</v>
      </c>
      <c r="D860" t="s">
        <v>697</v>
      </c>
      <c r="E860" t="s">
        <v>46</v>
      </c>
      <c r="G860" t="s">
        <v>353</v>
      </c>
      <c r="H860" t="s">
        <v>353</v>
      </c>
      <c r="I860" t="s">
        <v>126</v>
      </c>
      <c r="J860" t="s">
        <v>354</v>
      </c>
      <c r="K860" t="s">
        <v>355</v>
      </c>
      <c r="L860">
        <v>138681171</v>
      </c>
      <c r="M860" t="s">
        <v>33</v>
      </c>
      <c r="N860" t="s">
        <v>355</v>
      </c>
      <c r="O860" t="s">
        <v>356</v>
      </c>
      <c r="P860" t="s">
        <v>357</v>
      </c>
      <c r="Q860" t="s">
        <v>36</v>
      </c>
      <c r="R860" t="s">
        <v>37</v>
      </c>
      <c r="S860">
        <v>800</v>
      </c>
      <c r="T860" s="1">
        <v>889433066</v>
      </c>
      <c r="W860" t="s">
        <v>274</v>
      </c>
      <c r="X860">
        <v>3</v>
      </c>
      <c r="Y860">
        <v>2</v>
      </c>
      <c r="Z860">
        <v>2</v>
      </c>
      <c r="AA860" s="2">
        <v>44708.662557870368</v>
      </c>
    </row>
    <row r="861" spans="1:27" x14ac:dyDescent="0.25">
      <c r="A861">
        <v>855</v>
      </c>
      <c r="B861">
        <v>1351843</v>
      </c>
      <c r="C861" t="s">
        <v>696</v>
      </c>
      <c r="D861" t="s">
        <v>697</v>
      </c>
      <c r="E861" t="s">
        <v>46</v>
      </c>
      <c r="I861" t="s">
        <v>126</v>
      </c>
      <c r="J861" t="s">
        <v>79</v>
      </c>
      <c r="K861" t="s">
        <v>127</v>
      </c>
      <c r="L861">
        <v>138681011</v>
      </c>
      <c r="M861" t="s">
        <v>33</v>
      </c>
      <c r="N861" t="s">
        <v>127</v>
      </c>
      <c r="O861" t="s">
        <v>358</v>
      </c>
      <c r="P861" t="s">
        <v>359</v>
      </c>
      <c r="Q861" t="s">
        <v>36</v>
      </c>
      <c r="R861" t="s">
        <v>37</v>
      </c>
      <c r="S861">
        <v>800</v>
      </c>
      <c r="T861" s="1">
        <v>889433000</v>
      </c>
      <c r="W861" t="s">
        <v>38</v>
      </c>
      <c r="X861">
        <v>3</v>
      </c>
      <c r="Y861">
        <v>2</v>
      </c>
      <c r="Z861">
        <v>2</v>
      </c>
      <c r="AA861" s="2">
        <v>44708.662557870368</v>
      </c>
    </row>
    <row r="862" spans="1:27" x14ac:dyDescent="0.25">
      <c r="A862">
        <v>856</v>
      </c>
      <c r="B862">
        <v>1351844</v>
      </c>
      <c r="C862" t="s">
        <v>696</v>
      </c>
      <c r="D862" t="s">
        <v>697</v>
      </c>
      <c r="E862" t="s">
        <v>29</v>
      </c>
      <c r="J862" t="s">
        <v>82</v>
      </c>
      <c r="K862" t="s">
        <v>970</v>
      </c>
      <c r="L862">
        <v>138678015</v>
      </c>
      <c r="M862" t="s">
        <v>33</v>
      </c>
      <c r="N862" t="s">
        <v>970</v>
      </c>
      <c r="Q862" t="s">
        <v>781</v>
      </c>
      <c r="R862" t="s">
        <v>37</v>
      </c>
      <c r="S862">
        <v>832</v>
      </c>
      <c r="T862" s="1">
        <v>889433000</v>
      </c>
      <c r="W862" t="s">
        <v>38</v>
      </c>
      <c r="X862">
        <v>3</v>
      </c>
      <c r="Y862">
        <v>2</v>
      </c>
      <c r="Z862">
        <v>2</v>
      </c>
      <c r="AA862" s="2">
        <v>44708.662557870368</v>
      </c>
    </row>
    <row r="863" spans="1:27" x14ac:dyDescent="0.25">
      <c r="A863">
        <v>857</v>
      </c>
      <c r="B863">
        <v>1351845</v>
      </c>
      <c r="C863" t="s">
        <v>696</v>
      </c>
      <c r="D863" t="s">
        <v>697</v>
      </c>
      <c r="E863" t="s">
        <v>29</v>
      </c>
      <c r="J863" t="s">
        <v>1499</v>
      </c>
      <c r="K863" t="s">
        <v>169</v>
      </c>
      <c r="L863">
        <v>138671319</v>
      </c>
      <c r="M863" t="s">
        <v>33</v>
      </c>
      <c r="N863" t="s">
        <v>169</v>
      </c>
      <c r="O863" t="s">
        <v>2576</v>
      </c>
      <c r="P863" t="s">
        <v>2577</v>
      </c>
      <c r="Q863" t="s">
        <v>716</v>
      </c>
      <c r="R863" t="s">
        <v>37</v>
      </c>
      <c r="S863">
        <v>830</v>
      </c>
      <c r="T863" s="1">
        <v>418895345</v>
      </c>
      <c r="W863" t="s">
        <v>255</v>
      </c>
      <c r="X863">
        <v>3</v>
      </c>
      <c r="Y863">
        <v>2</v>
      </c>
      <c r="Z863">
        <v>2</v>
      </c>
      <c r="AA863" s="2">
        <v>44708.662557870368</v>
      </c>
    </row>
    <row r="864" spans="1:27" x14ac:dyDescent="0.25">
      <c r="A864">
        <v>858</v>
      </c>
      <c r="B864">
        <v>1351846</v>
      </c>
      <c r="C864" t="s">
        <v>696</v>
      </c>
      <c r="D864" t="s">
        <v>697</v>
      </c>
      <c r="E864" t="s">
        <v>29</v>
      </c>
      <c r="G864" t="s">
        <v>2578</v>
      </c>
      <c r="H864" t="s">
        <v>2578</v>
      </c>
      <c r="J864" t="s">
        <v>750</v>
      </c>
      <c r="K864" t="s">
        <v>2579</v>
      </c>
      <c r="L864">
        <v>138670247</v>
      </c>
      <c r="M864" t="s">
        <v>33</v>
      </c>
      <c r="N864" t="s">
        <v>2579</v>
      </c>
      <c r="O864" t="s">
        <v>2580</v>
      </c>
      <c r="P864" t="s">
        <v>2581</v>
      </c>
      <c r="Q864" t="s">
        <v>737</v>
      </c>
      <c r="R864" t="s">
        <v>37</v>
      </c>
      <c r="S864">
        <v>810</v>
      </c>
      <c r="T864" s="1">
        <v>889929980</v>
      </c>
      <c r="W864" t="s">
        <v>38</v>
      </c>
      <c r="X864">
        <v>4</v>
      </c>
      <c r="Y864">
        <v>2</v>
      </c>
      <c r="Z864">
        <v>2</v>
      </c>
      <c r="AA864" s="2">
        <v>44708.662557870368</v>
      </c>
    </row>
    <row r="865" spans="1:27" x14ac:dyDescent="0.25">
      <c r="A865">
        <v>859</v>
      </c>
      <c r="B865">
        <v>1351847</v>
      </c>
      <c r="C865" t="s">
        <v>696</v>
      </c>
      <c r="D865" t="s">
        <v>697</v>
      </c>
      <c r="E865" t="s">
        <v>29</v>
      </c>
      <c r="G865" t="s">
        <v>1262</v>
      </c>
      <c r="H865" t="s">
        <v>1262</v>
      </c>
      <c r="J865" t="s">
        <v>98</v>
      </c>
      <c r="K865" t="s">
        <v>1142</v>
      </c>
      <c r="L865">
        <v>138667551</v>
      </c>
      <c r="M865" t="s">
        <v>33</v>
      </c>
      <c r="N865" t="s">
        <v>1142</v>
      </c>
      <c r="O865" t="s">
        <v>2582</v>
      </c>
      <c r="P865" t="s">
        <v>2583</v>
      </c>
      <c r="Q865" t="s">
        <v>941</v>
      </c>
      <c r="R865" t="s">
        <v>37</v>
      </c>
      <c r="S865">
        <v>832</v>
      </c>
      <c r="T865" s="1">
        <v>889822500</v>
      </c>
      <c r="W865" t="s">
        <v>255</v>
      </c>
      <c r="X865">
        <v>3</v>
      </c>
      <c r="Y865">
        <v>2</v>
      </c>
      <c r="Z865">
        <v>0</v>
      </c>
      <c r="AA865" s="2">
        <v>44708.662557870368</v>
      </c>
    </row>
    <row r="866" spans="1:27" x14ac:dyDescent="0.25">
      <c r="A866">
        <v>860</v>
      </c>
      <c r="B866">
        <v>1351848</v>
      </c>
      <c r="C866" t="s">
        <v>696</v>
      </c>
      <c r="D866" t="s">
        <v>697</v>
      </c>
      <c r="E866" t="s">
        <v>29</v>
      </c>
      <c r="F866" t="s">
        <v>1322</v>
      </c>
      <c r="G866" t="s">
        <v>1638</v>
      </c>
      <c r="H866" t="s">
        <v>1638</v>
      </c>
      <c r="J866" t="s">
        <v>712</v>
      </c>
      <c r="K866" t="s">
        <v>127</v>
      </c>
      <c r="L866">
        <v>138667399</v>
      </c>
      <c r="M866" t="s">
        <v>33</v>
      </c>
      <c r="N866" t="s">
        <v>127</v>
      </c>
      <c r="O866" t="s">
        <v>2584</v>
      </c>
      <c r="P866" t="s">
        <v>2585</v>
      </c>
      <c r="Q866" t="s">
        <v>716</v>
      </c>
      <c r="R866" t="s">
        <v>37</v>
      </c>
      <c r="S866">
        <v>830</v>
      </c>
      <c r="T866" s="1">
        <v>889315000</v>
      </c>
      <c r="W866" t="s">
        <v>38</v>
      </c>
      <c r="X866">
        <v>4</v>
      </c>
      <c r="Y866">
        <v>2</v>
      </c>
      <c r="Z866">
        <v>2</v>
      </c>
      <c r="AA866" s="2">
        <v>44708.662557870368</v>
      </c>
    </row>
    <row r="867" spans="1:27" x14ac:dyDescent="0.25">
      <c r="A867">
        <v>861</v>
      </c>
      <c r="B867">
        <v>1351849</v>
      </c>
      <c r="C867" t="s">
        <v>696</v>
      </c>
      <c r="D867" t="s">
        <v>697</v>
      </c>
      <c r="E867" t="s">
        <v>46</v>
      </c>
      <c r="J867" t="s">
        <v>403</v>
      </c>
      <c r="K867" t="s">
        <v>2586</v>
      </c>
      <c r="L867">
        <v>138666787</v>
      </c>
      <c r="M867" t="s">
        <v>33</v>
      </c>
      <c r="N867" t="s">
        <v>2586</v>
      </c>
      <c r="O867" t="s">
        <v>2587</v>
      </c>
      <c r="P867" t="s">
        <v>2588</v>
      </c>
      <c r="Q867" t="s">
        <v>776</v>
      </c>
      <c r="R867" t="s">
        <v>37</v>
      </c>
      <c r="S867">
        <v>810</v>
      </c>
      <c r="T867" s="1">
        <v>889828282</v>
      </c>
      <c r="W867" t="s">
        <v>255</v>
      </c>
      <c r="X867">
        <v>3</v>
      </c>
      <c r="Y867">
        <v>2</v>
      </c>
      <c r="Z867">
        <v>2</v>
      </c>
      <c r="AA867" s="2">
        <v>44708.662557870368</v>
      </c>
    </row>
    <row r="868" spans="1:27" x14ac:dyDescent="0.25">
      <c r="A868">
        <v>862</v>
      </c>
      <c r="B868">
        <v>1351850</v>
      </c>
      <c r="C868" t="s">
        <v>696</v>
      </c>
      <c r="D868" t="s">
        <v>697</v>
      </c>
      <c r="E868" t="s">
        <v>46</v>
      </c>
      <c r="J868" t="s">
        <v>311</v>
      </c>
      <c r="K868" t="s">
        <v>2589</v>
      </c>
      <c r="L868">
        <v>138665791</v>
      </c>
      <c r="M868" t="s">
        <v>33</v>
      </c>
      <c r="N868" t="s">
        <v>2589</v>
      </c>
      <c r="O868" t="s">
        <v>2590</v>
      </c>
      <c r="P868" t="s">
        <v>2591</v>
      </c>
      <c r="Q868" t="s">
        <v>791</v>
      </c>
      <c r="R868" t="s">
        <v>37</v>
      </c>
      <c r="S868">
        <v>832</v>
      </c>
      <c r="T868" s="1">
        <v>1300299377</v>
      </c>
      <c r="W868" t="s">
        <v>274</v>
      </c>
      <c r="X868">
        <v>2</v>
      </c>
      <c r="Y868">
        <v>1</v>
      </c>
      <c r="Z868">
        <v>2</v>
      </c>
      <c r="AA868" s="2">
        <v>44708.662557870368</v>
      </c>
    </row>
    <row r="869" spans="1:27" x14ac:dyDescent="0.25">
      <c r="A869">
        <v>863</v>
      </c>
      <c r="B869">
        <v>1351851</v>
      </c>
      <c r="C869" t="s">
        <v>696</v>
      </c>
      <c r="D869" t="s">
        <v>697</v>
      </c>
      <c r="E869" t="s">
        <v>29</v>
      </c>
      <c r="J869" t="s">
        <v>82</v>
      </c>
      <c r="K869" t="s">
        <v>2592</v>
      </c>
      <c r="L869">
        <v>138660371</v>
      </c>
      <c r="M869" t="s">
        <v>33</v>
      </c>
      <c r="N869" t="s">
        <v>2592</v>
      </c>
      <c r="O869" t="s">
        <v>2593</v>
      </c>
      <c r="P869" t="s">
        <v>2594</v>
      </c>
      <c r="Q869" t="s">
        <v>1016</v>
      </c>
      <c r="R869" t="s">
        <v>37</v>
      </c>
      <c r="S869">
        <v>830</v>
      </c>
      <c r="T869" s="1">
        <v>889433000</v>
      </c>
      <c r="W869" t="s">
        <v>38</v>
      </c>
      <c r="X869">
        <v>3</v>
      </c>
      <c r="Y869">
        <v>2</v>
      </c>
      <c r="Z869">
        <v>2</v>
      </c>
      <c r="AA869" s="2">
        <v>44708.662557870368</v>
      </c>
    </row>
    <row r="870" spans="1:27" x14ac:dyDescent="0.25">
      <c r="A870">
        <v>864</v>
      </c>
      <c r="B870">
        <v>1351852</v>
      </c>
      <c r="C870" t="s">
        <v>696</v>
      </c>
      <c r="D870" t="s">
        <v>697</v>
      </c>
      <c r="E870" t="s">
        <v>46</v>
      </c>
      <c r="J870" t="s">
        <v>360</v>
      </c>
      <c r="K870" t="s">
        <v>361</v>
      </c>
      <c r="L870">
        <v>138659831</v>
      </c>
      <c r="M870" t="s">
        <v>33</v>
      </c>
      <c r="N870" t="s">
        <v>361</v>
      </c>
      <c r="O870" t="s">
        <v>362</v>
      </c>
      <c r="P870" t="s">
        <v>363</v>
      </c>
      <c r="Q870" t="s">
        <v>36</v>
      </c>
      <c r="R870" t="s">
        <v>37</v>
      </c>
      <c r="S870">
        <v>800</v>
      </c>
      <c r="T870" s="1">
        <v>889421200</v>
      </c>
      <c r="W870" t="s">
        <v>38</v>
      </c>
      <c r="X870">
        <v>2</v>
      </c>
      <c r="Y870">
        <v>2</v>
      </c>
      <c r="Z870">
        <v>2</v>
      </c>
      <c r="AA870" s="2">
        <v>44708.662557870368</v>
      </c>
    </row>
    <row r="871" spans="1:27" x14ac:dyDescent="0.25">
      <c r="A871">
        <v>865</v>
      </c>
      <c r="B871">
        <v>1351853</v>
      </c>
      <c r="C871" t="s">
        <v>696</v>
      </c>
      <c r="D871" t="s">
        <v>697</v>
      </c>
      <c r="E871" t="s">
        <v>46</v>
      </c>
      <c r="J871" t="s">
        <v>360</v>
      </c>
      <c r="K871" t="s">
        <v>290</v>
      </c>
      <c r="L871">
        <v>138659631</v>
      </c>
      <c r="M871" t="s">
        <v>33</v>
      </c>
      <c r="N871" t="s">
        <v>290</v>
      </c>
      <c r="O871" t="s">
        <v>2595</v>
      </c>
      <c r="P871" t="s">
        <v>2596</v>
      </c>
      <c r="Q871" t="s">
        <v>731</v>
      </c>
      <c r="R871" t="s">
        <v>37</v>
      </c>
      <c r="S871">
        <v>810</v>
      </c>
      <c r="T871" s="1">
        <v>889421200</v>
      </c>
      <c r="W871" t="s">
        <v>38</v>
      </c>
      <c r="X871">
        <v>2</v>
      </c>
      <c r="Y871">
        <v>1</v>
      </c>
      <c r="Z871">
        <v>1</v>
      </c>
      <c r="AA871" s="2">
        <v>44708.662557870368</v>
      </c>
    </row>
    <row r="872" spans="1:27" x14ac:dyDescent="0.25">
      <c r="A872">
        <v>866</v>
      </c>
      <c r="B872">
        <v>1351854</v>
      </c>
      <c r="C872" t="s">
        <v>696</v>
      </c>
      <c r="D872" t="s">
        <v>697</v>
      </c>
      <c r="E872" t="s">
        <v>29</v>
      </c>
      <c r="I872" t="s">
        <v>126</v>
      </c>
      <c r="J872" t="s">
        <v>82</v>
      </c>
      <c r="K872" t="s">
        <v>127</v>
      </c>
      <c r="L872">
        <v>138653875</v>
      </c>
      <c r="M872" t="s">
        <v>33</v>
      </c>
      <c r="N872" t="s">
        <v>127</v>
      </c>
      <c r="O872" t="s">
        <v>2597</v>
      </c>
      <c r="P872" t="s">
        <v>2598</v>
      </c>
      <c r="Q872" t="s">
        <v>1616</v>
      </c>
      <c r="R872" t="s">
        <v>37</v>
      </c>
      <c r="S872">
        <v>810</v>
      </c>
      <c r="T872" s="1">
        <v>889433000</v>
      </c>
      <c r="W872" t="s">
        <v>38</v>
      </c>
      <c r="X872">
        <v>3</v>
      </c>
      <c r="Y872">
        <v>1</v>
      </c>
      <c r="Z872">
        <v>2</v>
      </c>
      <c r="AA872" s="2">
        <v>44708.662557870368</v>
      </c>
    </row>
    <row r="873" spans="1:27" x14ac:dyDescent="0.25">
      <c r="A873">
        <v>867</v>
      </c>
      <c r="B873">
        <v>1351855</v>
      </c>
      <c r="C873" t="s">
        <v>696</v>
      </c>
      <c r="D873" t="s">
        <v>697</v>
      </c>
      <c r="E873" t="s">
        <v>46</v>
      </c>
      <c r="G873" t="s">
        <v>326</v>
      </c>
      <c r="H873" t="s">
        <v>326</v>
      </c>
      <c r="J873" t="s">
        <v>278</v>
      </c>
      <c r="K873" t="s">
        <v>364</v>
      </c>
      <c r="L873">
        <v>138653575</v>
      </c>
      <c r="M873" t="s">
        <v>33</v>
      </c>
      <c r="N873" t="s">
        <v>364</v>
      </c>
      <c r="O873" t="s">
        <v>365</v>
      </c>
      <c r="P873" t="s">
        <v>366</v>
      </c>
      <c r="Q873" t="s">
        <v>36</v>
      </c>
      <c r="R873" t="s">
        <v>37</v>
      </c>
      <c r="S873">
        <v>800</v>
      </c>
      <c r="T873" s="1">
        <v>889811088</v>
      </c>
      <c r="W873" t="s">
        <v>255</v>
      </c>
      <c r="X873">
        <v>1</v>
      </c>
      <c r="Y873">
        <v>1</v>
      </c>
      <c r="Z873">
        <v>1</v>
      </c>
      <c r="AA873" s="2">
        <v>44708.662557870368</v>
      </c>
    </row>
    <row r="874" spans="1:27" x14ac:dyDescent="0.25">
      <c r="A874">
        <v>868</v>
      </c>
      <c r="B874">
        <v>1351856</v>
      </c>
      <c r="C874" t="s">
        <v>696</v>
      </c>
      <c r="D874" t="s">
        <v>697</v>
      </c>
      <c r="E874" t="s">
        <v>39</v>
      </c>
      <c r="F874" t="s">
        <v>353</v>
      </c>
      <c r="H874" t="s">
        <v>353</v>
      </c>
      <c r="I874" t="s">
        <v>126</v>
      </c>
      <c r="J874" t="s">
        <v>82</v>
      </c>
      <c r="K874" t="s">
        <v>127</v>
      </c>
      <c r="L874">
        <v>138652707</v>
      </c>
      <c r="M874" t="s">
        <v>33</v>
      </c>
      <c r="N874" t="s">
        <v>127</v>
      </c>
      <c r="O874" t="s">
        <v>367</v>
      </c>
      <c r="P874" t="s">
        <v>368</v>
      </c>
      <c r="Q874" t="s">
        <v>36</v>
      </c>
      <c r="R874" t="s">
        <v>37</v>
      </c>
      <c r="S874">
        <v>800</v>
      </c>
      <c r="T874" s="1">
        <v>889433000</v>
      </c>
      <c r="W874" t="s">
        <v>38</v>
      </c>
      <c r="X874">
        <v>2</v>
      </c>
      <c r="Y874">
        <v>2</v>
      </c>
      <c r="Z874">
        <v>1</v>
      </c>
      <c r="AA874" s="2">
        <v>44708.662557870368</v>
      </c>
    </row>
    <row r="875" spans="1:27" x14ac:dyDescent="0.25">
      <c r="A875">
        <v>869</v>
      </c>
      <c r="B875">
        <v>1351857</v>
      </c>
      <c r="C875" t="s">
        <v>696</v>
      </c>
      <c r="D875" t="s">
        <v>697</v>
      </c>
      <c r="E875" t="s">
        <v>39</v>
      </c>
      <c r="F875" t="s">
        <v>259</v>
      </c>
      <c r="H875" t="s">
        <v>259</v>
      </c>
      <c r="J875" t="s">
        <v>1191</v>
      </c>
      <c r="K875" t="s">
        <v>2599</v>
      </c>
      <c r="L875">
        <v>138650347</v>
      </c>
      <c r="M875" t="s">
        <v>33</v>
      </c>
      <c r="N875" t="s">
        <v>2599</v>
      </c>
      <c r="O875" t="s">
        <v>2600</v>
      </c>
      <c r="P875" t="s">
        <v>2601</v>
      </c>
      <c r="Q875" t="s">
        <v>844</v>
      </c>
      <c r="R875" t="s">
        <v>37</v>
      </c>
      <c r="S875">
        <v>820</v>
      </c>
      <c r="T875" s="1">
        <v>417897921</v>
      </c>
      <c r="W875" t="s">
        <v>255</v>
      </c>
      <c r="X875">
        <v>3</v>
      </c>
      <c r="Y875">
        <v>2</v>
      </c>
      <c r="Z875">
        <v>3</v>
      </c>
      <c r="AA875" s="2">
        <v>44708.662557870368</v>
      </c>
    </row>
    <row r="876" spans="1:27" x14ac:dyDescent="0.25">
      <c r="A876">
        <v>870</v>
      </c>
      <c r="B876">
        <v>1351858</v>
      </c>
      <c r="C876" t="s">
        <v>696</v>
      </c>
      <c r="D876" t="s">
        <v>697</v>
      </c>
      <c r="E876" t="s">
        <v>39</v>
      </c>
      <c r="J876" t="s">
        <v>31</v>
      </c>
      <c r="K876" t="s">
        <v>369</v>
      </c>
      <c r="L876">
        <v>138650195</v>
      </c>
      <c r="M876" t="s">
        <v>33</v>
      </c>
      <c r="N876" t="s">
        <v>369</v>
      </c>
      <c r="O876" t="s">
        <v>370</v>
      </c>
      <c r="P876" t="s">
        <v>371</v>
      </c>
      <c r="Q876" t="s">
        <v>36</v>
      </c>
      <c r="R876" t="s">
        <v>37</v>
      </c>
      <c r="S876">
        <v>800</v>
      </c>
      <c r="T876" s="1">
        <v>889418289</v>
      </c>
      <c r="W876" t="s">
        <v>255</v>
      </c>
      <c r="X876">
        <v>4</v>
      </c>
      <c r="Y876">
        <v>2</v>
      </c>
      <c r="Z876">
        <v>2</v>
      </c>
      <c r="AA876" s="2">
        <v>44708.662557870368</v>
      </c>
    </row>
    <row r="877" spans="1:27" x14ac:dyDescent="0.25">
      <c r="A877">
        <v>871</v>
      </c>
      <c r="B877">
        <v>1351859</v>
      </c>
      <c r="C877" t="s">
        <v>696</v>
      </c>
      <c r="D877" t="s">
        <v>697</v>
      </c>
      <c r="E877" t="s">
        <v>29</v>
      </c>
      <c r="G877" t="s">
        <v>2602</v>
      </c>
      <c r="H877" t="s">
        <v>2602</v>
      </c>
      <c r="I877" t="s">
        <v>126</v>
      </c>
      <c r="J877" t="s">
        <v>739</v>
      </c>
      <c r="K877" t="s">
        <v>2603</v>
      </c>
      <c r="L877">
        <v>138649895</v>
      </c>
      <c r="M877" t="s">
        <v>33</v>
      </c>
      <c r="N877" t="s">
        <v>2603</v>
      </c>
      <c r="O877" t="s">
        <v>2604</v>
      </c>
      <c r="P877" t="s">
        <v>2605</v>
      </c>
      <c r="Q877" t="s">
        <v>2606</v>
      </c>
      <c r="R877" t="s">
        <v>37</v>
      </c>
      <c r="S877">
        <v>832</v>
      </c>
      <c r="T877" s="1">
        <v>739998324</v>
      </c>
      <c r="W877" t="s">
        <v>255</v>
      </c>
      <c r="X877">
        <v>4</v>
      </c>
      <c r="Y877">
        <v>2</v>
      </c>
      <c r="Z877">
        <v>2</v>
      </c>
      <c r="AA877" s="2">
        <v>44708.662557870368</v>
      </c>
    </row>
    <row r="878" spans="1:27" x14ac:dyDescent="0.25">
      <c r="A878">
        <v>872</v>
      </c>
      <c r="B878">
        <v>1351860</v>
      </c>
      <c r="C878" t="s">
        <v>696</v>
      </c>
      <c r="D878" t="s">
        <v>697</v>
      </c>
      <c r="E878" t="s">
        <v>39</v>
      </c>
      <c r="J878" t="s">
        <v>31</v>
      </c>
      <c r="K878" t="s">
        <v>372</v>
      </c>
      <c r="L878">
        <v>138649539</v>
      </c>
      <c r="M878" t="s">
        <v>33</v>
      </c>
      <c r="N878" t="s">
        <v>372</v>
      </c>
      <c r="O878" t="s">
        <v>373</v>
      </c>
      <c r="P878" t="s">
        <v>374</v>
      </c>
      <c r="Q878" t="s">
        <v>36</v>
      </c>
      <c r="R878" t="s">
        <v>37</v>
      </c>
      <c r="S878">
        <v>800</v>
      </c>
      <c r="T878" s="1">
        <v>889418289</v>
      </c>
      <c r="W878" t="s">
        <v>255</v>
      </c>
      <c r="X878">
        <v>3</v>
      </c>
      <c r="Y878">
        <v>2</v>
      </c>
      <c r="Z878">
        <v>2</v>
      </c>
      <c r="AA878" s="2">
        <v>44708.662557870368</v>
      </c>
    </row>
    <row r="879" spans="1:27" x14ac:dyDescent="0.25">
      <c r="A879">
        <v>873</v>
      </c>
      <c r="B879">
        <v>1351861</v>
      </c>
      <c r="C879" t="s">
        <v>696</v>
      </c>
      <c r="D879" t="s">
        <v>697</v>
      </c>
      <c r="E879" t="s">
        <v>29</v>
      </c>
      <c r="J879" t="s">
        <v>79</v>
      </c>
      <c r="K879" t="s">
        <v>788</v>
      </c>
      <c r="L879">
        <v>138643295</v>
      </c>
      <c r="M879" t="s">
        <v>33</v>
      </c>
      <c r="N879" t="s">
        <v>788</v>
      </c>
      <c r="O879" t="s">
        <v>2607</v>
      </c>
      <c r="P879" t="s">
        <v>2608</v>
      </c>
      <c r="Q879" t="s">
        <v>747</v>
      </c>
      <c r="R879" t="s">
        <v>37</v>
      </c>
      <c r="S879">
        <v>830</v>
      </c>
      <c r="T879" s="1">
        <v>889433000</v>
      </c>
      <c r="W879" t="s">
        <v>38</v>
      </c>
      <c r="X879">
        <v>5</v>
      </c>
      <c r="Y879">
        <v>2</v>
      </c>
      <c r="Z879">
        <v>4</v>
      </c>
      <c r="AA879" s="2">
        <v>44708.662557870368</v>
      </c>
    </row>
    <row r="880" spans="1:27" x14ac:dyDescent="0.25">
      <c r="A880">
        <v>874</v>
      </c>
      <c r="B880">
        <v>1351862</v>
      </c>
      <c r="C880" t="s">
        <v>696</v>
      </c>
      <c r="D880" t="s">
        <v>697</v>
      </c>
      <c r="E880" t="s">
        <v>46</v>
      </c>
      <c r="J880" t="s">
        <v>79</v>
      </c>
      <c r="K880" t="s">
        <v>1110</v>
      </c>
      <c r="L880">
        <v>138643203</v>
      </c>
      <c r="M880" t="s">
        <v>33</v>
      </c>
      <c r="N880" t="s">
        <v>1110</v>
      </c>
      <c r="O880" t="s">
        <v>2609</v>
      </c>
      <c r="P880" t="s">
        <v>2610</v>
      </c>
      <c r="Q880" t="s">
        <v>791</v>
      </c>
      <c r="R880" t="s">
        <v>37</v>
      </c>
      <c r="S880">
        <v>832</v>
      </c>
      <c r="T880" s="1">
        <v>889433000</v>
      </c>
      <c r="W880" t="s">
        <v>38</v>
      </c>
      <c r="X880">
        <v>3</v>
      </c>
      <c r="Y880">
        <v>2</v>
      </c>
      <c r="Z880">
        <v>2</v>
      </c>
      <c r="AA880" s="2">
        <v>44708.662557870368</v>
      </c>
    </row>
    <row r="881" spans="1:27" x14ac:dyDescent="0.25">
      <c r="A881">
        <v>875</v>
      </c>
      <c r="B881">
        <v>1351863</v>
      </c>
      <c r="C881" t="s">
        <v>696</v>
      </c>
      <c r="D881" t="s">
        <v>697</v>
      </c>
      <c r="E881" t="s">
        <v>46</v>
      </c>
      <c r="I881" t="s">
        <v>126</v>
      </c>
      <c r="J881" t="s">
        <v>816</v>
      </c>
      <c r="K881" t="s">
        <v>653</v>
      </c>
      <c r="L881">
        <v>138642619</v>
      </c>
      <c r="M881" t="s">
        <v>33</v>
      </c>
      <c r="N881" t="s">
        <v>653</v>
      </c>
      <c r="O881" t="s">
        <v>2611</v>
      </c>
      <c r="P881" t="s">
        <v>2612</v>
      </c>
      <c r="Q881" t="s">
        <v>1223</v>
      </c>
      <c r="R881" t="s">
        <v>37</v>
      </c>
      <c r="S881">
        <v>832</v>
      </c>
      <c r="T881">
        <v>889453340</v>
      </c>
      <c r="W881" t="s">
        <v>255</v>
      </c>
      <c r="X881">
        <v>3</v>
      </c>
      <c r="Y881">
        <v>2</v>
      </c>
      <c r="Z881">
        <v>2</v>
      </c>
      <c r="AA881" s="2">
        <v>44708.662557870368</v>
      </c>
    </row>
    <row r="882" spans="1:27" x14ac:dyDescent="0.25">
      <c r="A882">
        <v>876</v>
      </c>
      <c r="B882">
        <v>1351864</v>
      </c>
      <c r="C882" t="s">
        <v>696</v>
      </c>
      <c r="D882" t="s">
        <v>697</v>
      </c>
      <c r="E882" t="s">
        <v>46</v>
      </c>
      <c r="G882" t="s">
        <v>2613</v>
      </c>
      <c r="H882" t="s">
        <v>2613</v>
      </c>
      <c r="I882" t="s">
        <v>126</v>
      </c>
      <c r="J882" t="s">
        <v>1431</v>
      </c>
      <c r="K882" t="s">
        <v>2614</v>
      </c>
      <c r="L882">
        <v>138642287</v>
      </c>
      <c r="M882" t="s">
        <v>33</v>
      </c>
      <c r="N882" t="s">
        <v>2614</v>
      </c>
      <c r="O882" t="s">
        <v>2615</v>
      </c>
      <c r="P882" t="s">
        <v>2616</v>
      </c>
      <c r="Q882" t="s">
        <v>791</v>
      </c>
      <c r="R882" t="s">
        <v>37</v>
      </c>
      <c r="S882">
        <v>832</v>
      </c>
      <c r="T882" s="1">
        <v>409768420</v>
      </c>
      <c r="W882" t="s">
        <v>255</v>
      </c>
      <c r="X882">
        <v>2</v>
      </c>
      <c r="Y882">
        <v>1</v>
      </c>
      <c r="Z882">
        <v>2</v>
      </c>
      <c r="AA882" s="2">
        <v>44708.662557870368</v>
      </c>
    </row>
    <row r="883" spans="1:27" x14ac:dyDescent="0.25">
      <c r="A883">
        <v>877</v>
      </c>
      <c r="B883">
        <v>1351865</v>
      </c>
      <c r="C883" t="s">
        <v>696</v>
      </c>
      <c r="D883" t="s">
        <v>697</v>
      </c>
      <c r="E883" t="s">
        <v>1168</v>
      </c>
      <c r="F883" t="s">
        <v>1066</v>
      </c>
      <c r="H883" t="s">
        <v>1066</v>
      </c>
      <c r="J883" t="s">
        <v>782</v>
      </c>
      <c r="K883" t="s">
        <v>1485</v>
      </c>
      <c r="L883">
        <v>138640675</v>
      </c>
      <c r="M883" t="s">
        <v>33</v>
      </c>
      <c r="N883" t="s">
        <v>1485</v>
      </c>
      <c r="O883" t="s">
        <v>1709</v>
      </c>
      <c r="P883" t="s">
        <v>1710</v>
      </c>
      <c r="Q883" t="s">
        <v>776</v>
      </c>
      <c r="R883" t="s">
        <v>37</v>
      </c>
      <c r="S883">
        <v>810</v>
      </c>
      <c r="T883" s="1">
        <v>387813888</v>
      </c>
      <c r="W883" t="s">
        <v>274</v>
      </c>
      <c r="X883">
        <v>4</v>
      </c>
      <c r="Y883">
        <v>2</v>
      </c>
      <c r="Z883">
        <v>2</v>
      </c>
      <c r="AA883" s="2">
        <v>44708.662557870368</v>
      </c>
    </row>
    <row r="884" spans="1:27" x14ac:dyDescent="0.25">
      <c r="A884">
        <v>878</v>
      </c>
      <c r="B884">
        <v>1351866</v>
      </c>
      <c r="C884" t="s">
        <v>696</v>
      </c>
      <c r="D884" t="s">
        <v>697</v>
      </c>
      <c r="E884" t="s">
        <v>748</v>
      </c>
      <c r="G884" t="s">
        <v>2617</v>
      </c>
      <c r="H884" t="s">
        <v>2617</v>
      </c>
      <c r="J884" t="s">
        <v>82</v>
      </c>
      <c r="K884" t="s">
        <v>2618</v>
      </c>
      <c r="L884">
        <v>138640623</v>
      </c>
      <c r="M884" t="s">
        <v>33</v>
      </c>
      <c r="N884" t="s">
        <v>2618</v>
      </c>
      <c r="O884" t="s">
        <v>2619</v>
      </c>
      <c r="P884" t="s">
        <v>2620</v>
      </c>
      <c r="Q884" t="s">
        <v>747</v>
      </c>
      <c r="R884" t="s">
        <v>37</v>
      </c>
      <c r="S884">
        <v>830</v>
      </c>
      <c r="T884" s="1">
        <v>889433000</v>
      </c>
      <c r="W884" t="s">
        <v>38</v>
      </c>
      <c r="X884">
        <v>3</v>
      </c>
      <c r="Y884">
        <v>1</v>
      </c>
      <c r="Z884">
        <v>2</v>
      </c>
      <c r="AA884" s="2">
        <v>44708.662557870368</v>
      </c>
    </row>
    <row r="885" spans="1:27" x14ac:dyDescent="0.25">
      <c r="A885">
        <v>879</v>
      </c>
      <c r="B885">
        <v>1351867</v>
      </c>
      <c r="C885" t="s">
        <v>696</v>
      </c>
      <c r="D885" t="s">
        <v>697</v>
      </c>
      <c r="E885" t="s">
        <v>1168</v>
      </c>
      <c r="G885" t="s">
        <v>1455</v>
      </c>
      <c r="H885" t="s">
        <v>1455</v>
      </c>
      <c r="J885" t="s">
        <v>123</v>
      </c>
      <c r="K885" t="s">
        <v>1721</v>
      </c>
      <c r="L885">
        <v>138634939</v>
      </c>
      <c r="M885" t="s">
        <v>33</v>
      </c>
      <c r="N885" t="s">
        <v>1721</v>
      </c>
      <c r="O885" t="s">
        <v>2621</v>
      </c>
      <c r="P885" t="s">
        <v>2622</v>
      </c>
      <c r="Q885" t="s">
        <v>791</v>
      </c>
      <c r="R885" t="s">
        <v>37</v>
      </c>
      <c r="S885">
        <v>832</v>
      </c>
      <c r="T885" s="1">
        <v>889328858</v>
      </c>
      <c r="W885" t="s">
        <v>38</v>
      </c>
      <c r="X885">
        <v>3</v>
      </c>
      <c r="Y885">
        <v>2</v>
      </c>
      <c r="Z885">
        <v>1</v>
      </c>
      <c r="AA885" s="2">
        <v>44708.662557870368</v>
      </c>
    </row>
    <row r="886" spans="1:27" x14ac:dyDescent="0.25">
      <c r="A886">
        <v>880</v>
      </c>
      <c r="B886">
        <v>1351868</v>
      </c>
      <c r="C886" t="s">
        <v>696</v>
      </c>
      <c r="D886" t="s">
        <v>697</v>
      </c>
      <c r="E886" t="s">
        <v>29</v>
      </c>
      <c r="G886" t="s">
        <v>2623</v>
      </c>
      <c r="H886" t="s">
        <v>2623</v>
      </c>
      <c r="J886" t="s">
        <v>93</v>
      </c>
      <c r="K886" t="s">
        <v>119</v>
      </c>
      <c r="L886">
        <v>138626099</v>
      </c>
      <c r="M886" t="s">
        <v>33</v>
      </c>
      <c r="N886" t="s">
        <v>119</v>
      </c>
      <c r="O886" t="s">
        <v>2624</v>
      </c>
      <c r="P886" t="s">
        <v>2625</v>
      </c>
      <c r="Q886" t="s">
        <v>1279</v>
      </c>
      <c r="R886" t="s">
        <v>37</v>
      </c>
      <c r="S886">
        <v>820</v>
      </c>
      <c r="T886" s="1">
        <v>889460500</v>
      </c>
      <c r="W886" t="s">
        <v>38</v>
      </c>
      <c r="X886">
        <v>4</v>
      </c>
      <c r="Y886">
        <v>2</v>
      </c>
      <c r="Z886">
        <v>2</v>
      </c>
      <c r="AA886" s="2">
        <v>44708.662557870368</v>
      </c>
    </row>
    <row r="887" spans="1:27" x14ac:dyDescent="0.25">
      <c r="A887">
        <v>881</v>
      </c>
      <c r="B887">
        <v>1351869</v>
      </c>
      <c r="C887" t="s">
        <v>696</v>
      </c>
      <c r="D887" t="s">
        <v>697</v>
      </c>
      <c r="E887" t="s">
        <v>46</v>
      </c>
      <c r="I887" t="s">
        <v>126</v>
      </c>
      <c r="J887" t="s">
        <v>82</v>
      </c>
      <c r="K887" t="s">
        <v>127</v>
      </c>
      <c r="L887">
        <v>138625587</v>
      </c>
      <c r="M887" t="s">
        <v>33</v>
      </c>
      <c r="N887" t="s">
        <v>127</v>
      </c>
      <c r="O887" t="s">
        <v>2626</v>
      </c>
      <c r="P887" t="s">
        <v>2627</v>
      </c>
      <c r="Q887" t="s">
        <v>844</v>
      </c>
      <c r="R887" t="s">
        <v>37</v>
      </c>
      <c r="S887">
        <v>820</v>
      </c>
      <c r="T887" s="1">
        <v>889433000</v>
      </c>
      <c r="W887" t="s">
        <v>38</v>
      </c>
      <c r="X887">
        <v>2</v>
      </c>
      <c r="Y887">
        <v>2</v>
      </c>
      <c r="Z887">
        <v>2</v>
      </c>
      <c r="AA887" s="2">
        <v>44708.662557870368</v>
      </c>
    </row>
    <row r="888" spans="1:27" x14ac:dyDescent="0.25">
      <c r="A888">
        <v>882</v>
      </c>
      <c r="B888">
        <v>1351870</v>
      </c>
      <c r="C888" t="s">
        <v>696</v>
      </c>
      <c r="D888" t="s">
        <v>697</v>
      </c>
      <c r="E888" t="s">
        <v>29</v>
      </c>
      <c r="F888" t="s">
        <v>2628</v>
      </c>
      <c r="G888" t="s">
        <v>2380</v>
      </c>
      <c r="H888" t="s">
        <v>2380</v>
      </c>
      <c r="I888" t="s">
        <v>126</v>
      </c>
      <c r="J888" t="s">
        <v>712</v>
      </c>
      <c r="K888" t="s">
        <v>127</v>
      </c>
      <c r="L888">
        <v>138620183</v>
      </c>
      <c r="M888" t="s">
        <v>33</v>
      </c>
      <c r="N888" t="s">
        <v>127</v>
      </c>
      <c r="O888" t="s">
        <v>2629</v>
      </c>
      <c r="P888" t="s">
        <v>2630</v>
      </c>
      <c r="Q888" t="s">
        <v>716</v>
      </c>
      <c r="R888" t="s">
        <v>37</v>
      </c>
      <c r="S888">
        <v>830</v>
      </c>
      <c r="T888" s="1">
        <v>889315000</v>
      </c>
      <c r="W888" t="s">
        <v>38</v>
      </c>
      <c r="X888">
        <v>4</v>
      </c>
      <c r="Y888">
        <v>3</v>
      </c>
      <c r="Z888">
        <v>2</v>
      </c>
      <c r="AA888" s="2">
        <v>44708.662557870368</v>
      </c>
    </row>
    <row r="889" spans="1:27" x14ac:dyDescent="0.25">
      <c r="A889">
        <v>883</v>
      </c>
      <c r="B889">
        <v>1351871</v>
      </c>
      <c r="C889" t="s">
        <v>696</v>
      </c>
      <c r="D889" t="s">
        <v>697</v>
      </c>
      <c r="E889" t="s">
        <v>29</v>
      </c>
      <c r="F889" t="s">
        <v>1286</v>
      </c>
      <c r="G889" t="s">
        <v>2631</v>
      </c>
      <c r="H889" t="s">
        <v>2631</v>
      </c>
      <c r="I889" t="s">
        <v>126</v>
      </c>
      <c r="J889" t="s">
        <v>181</v>
      </c>
      <c r="K889" t="s">
        <v>127</v>
      </c>
      <c r="L889">
        <v>138614487</v>
      </c>
      <c r="M889" t="s">
        <v>33</v>
      </c>
      <c r="N889" t="s">
        <v>127</v>
      </c>
      <c r="O889" t="s">
        <v>2632</v>
      </c>
      <c r="P889" t="s">
        <v>2633</v>
      </c>
      <c r="Q889" t="s">
        <v>941</v>
      </c>
      <c r="R889" t="s">
        <v>37</v>
      </c>
      <c r="S889">
        <v>832</v>
      </c>
      <c r="T889" s="1">
        <v>889418941</v>
      </c>
      <c r="W889" t="s">
        <v>38</v>
      </c>
      <c r="X889">
        <v>4</v>
      </c>
      <c r="Y889">
        <v>2</v>
      </c>
      <c r="Z889">
        <v>2</v>
      </c>
      <c r="AA889" s="2">
        <v>44708.662557870368</v>
      </c>
    </row>
    <row r="890" spans="1:27" x14ac:dyDescent="0.25">
      <c r="A890">
        <v>884</v>
      </c>
      <c r="B890">
        <v>1351872</v>
      </c>
      <c r="C890" t="s">
        <v>696</v>
      </c>
      <c r="D890" t="s">
        <v>697</v>
      </c>
      <c r="E890" t="s">
        <v>29</v>
      </c>
      <c r="F890" t="s">
        <v>1202</v>
      </c>
      <c r="G890" t="s">
        <v>2634</v>
      </c>
      <c r="H890" t="s">
        <v>2634</v>
      </c>
      <c r="J890" t="s">
        <v>712</v>
      </c>
      <c r="K890" t="s">
        <v>1749</v>
      </c>
      <c r="L890">
        <v>138614051</v>
      </c>
      <c r="M890" t="s">
        <v>33</v>
      </c>
      <c r="N890" t="s">
        <v>1749</v>
      </c>
      <c r="O890" t="s">
        <v>2635</v>
      </c>
      <c r="P890" t="s">
        <v>2636</v>
      </c>
      <c r="Q890" t="s">
        <v>917</v>
      </c>
      <c r="R890" t="s">
        <v>37</v>
      </c>
      <c r="S890">
        <v>832</v>
      </c>
      <c r="T890" s="1">
        <v>889315000</v>
      </c>
      <c r="W890" t="s">
        <v>38</v>
      </c>
      <c r="X890">
        <v>4</v>
      </c>
      <c r="Y890">
        <v>2</v>
      </c>
      <c r="Z890">
        <v>2</v>
      </c>
      <c r="AA890" s="2">
        <v>44708.662557870368</v>
      </c>
    </row>
    <row r="891" spans="1:27" x14ac:dyDescent="0.25">
      <c r="A891">
        <v>885</v>
      </c>
      <c r="B891">
        <v>1351873</v>
      </c>
      <c r="C891" t="s">
        <v>696</v>
      </c>
      <c r="D891" t="s">
        <v>697</v>
      </c>
      <c r="E891" t="s">
        <v>29</v>
      </c>
      <c r="G891" t="s">
        <v>1687</v>
      </c>
      <c r="H891" t="s">
        <v>1687</v>
      </c>
      <c r="I891" t="s">
        <v>126</v>
      </c>
      <c r="J891" t="s">
        <v>82</v>
      </c>
      <c r="K891" t="s">
        <v>127</v>
      </c>
      <c r="L891">
        <v>138611731</v>
      </c>
      <c r="M891" t="s">
        <v>33</v>
      </c>
      <c r="N891" t="s">
        <v>127</v>
      </c>
      <c r="O891" t="s">
        <v>2637</v>
      </c>
      <c r="P891" t="s">
        <v>2638</v>
      </c>
      <c r="Q891" t="s">
        <v>917</v>
      </c>
      <c r="R891" t="s">
        <v>37</v>
      </c>
      <c r="S891">
        <v>832</v>
      </c>
      <c r="T891" s="1">
        <v>889433000</v>
      </c>
      <c r="W891" t="s">
        <v>38</v>
      </c>
      <c r="X891">
        <v>4</v>
      </c>
      <c r="Y891">
        <v>2</v>
      </c>
      <c r="Z891">
        <v>2</v>
      </c>
      <c r="AA891" s="2">
        <v>44708.662557870368</v>
      </c>
    </row>
    <row r="892" spans="1:27" x14ac:dyDescent="0.25">
      <c r="A892">
        <v>886</v>
      </c>
      <c r="B892">
        <v>1351874</v>
      </c>
      <c r="C892" t="s">
        <v>696</v>
      </c>
      <c r="D892" t="s">
        <v>697</v>
      </c>
      <c r="E892" t="s">
        <v>46</v>
      </c>
      <c r="G892" t="s">
        <v>375</v>
      </c>
      <c r="H892" t="s">
        <v>375</v>
      </c>
      <c r="J892" t="s">
        <v>93</v>
      </c>
      <c r="K892" t="s">
        <v>376</v>
      </c>
      <c r="L892">
        <v>138611055</v>
      </c>
      <c r="M892" t="s">
        <v>33</v>
      </c>
      <c r="N892" t="s">
        <v>376</v>
      </c>
      <c r="O892" t="s">
        <v>377</v>
      </c>
      <c r="P892" t="s">
        <v>378</v>
      </c>
      <c r="Q892" t="s">
        <v>36</v>
      </c>
      <c r="R892" t="s">
        <v>37</v>
      </c>
      <c r="S892">
        <v>800</v>
      </c>
      <c r="T892" s="1">
        <v>889460500</v>
      </c>
      <c r="W892" t="s">
        <v>38</v>
      </c>
      <c r="X892">
        <v>3</v>
      </c>
      <c r="Y892">
        <v>2</v>
      </c>
      <c r="Z892">
        <v>2</v>
      </c>
      <c r="AA892" s="2">
        <v>44708.662557870368</v>
      </c>
    </row>
    <row r="893" spans="1:27" x14ac:dyDescent="0.25">
      <c r="A893">
        <v>887</v>
      </c>
      <c r="B893">
        <v>1351875</v>
      </c>
      <c r="C893" t="s">
        <v>696</v>
      </c>
      <c r="D893" t="s">
        <v>697</v>
      </c>
      <c r="E893" t="s">
        <v>46</v>
      </c>
      <c r="F893" t="s">
        <v>326</v>
      </c>
      <c r="G893" t="s">
        <v>2145</v>
      </c>
      <c r="H893" t="s">
        <v>326</v>
      </c>
      <c r="J893" t="s">
        <v>42</v>
      </c>
      <c r="K893" t="s">
        <v>2639</v>
      </c>
      <c r="L893">
        <v>138610195</v>
      </c>
      <c r="M893" t="s">
        <v>33</v>
      </c>
      <c r="N893" t="s">
        <v>2639</v>
      </c>
      <c r="O893" t="s">
        <v>2640</v>
      </c>
      <c r="P893" t="s">
        <v>2641</v>
      </c>
      <c r="Q893" t="s">
        <v>1005</v>
      </c>
      <c r="R893" t="s">
        <v>37</v>
      </c>
      <c r="S893">
        <v>810</v>
      </c>
      <c r="T893">
        <v>411724000</v>
      </c>
      <c r="W893" t="s">
        <v>38</v>
      </c>
      <c r="X893">
        <v>2</v>
      </c>
      <c r="Y893">
        <v>1</v>
      </c>
      <c r="Z893">
        <v>1</v>
      </c>
      <c r="AA893" s="2">
        <v>44708.662557870368</v>
      </c>
    </row>
    <row r="894" spans="1:27" x14ac:dyDescent="0.25">
      <c r="A894">
        <v>888</v>
      </c>
      <c r="B894">
        <v>1351876</v>
      </c>
      <c r="C894" t="s">
        <v>696</v>
      </c>
      <c r="D894" t="s">
        <v>697</v>
      </c>
      <c r="E894" t="s">
        <v>29</v>
      </c>
      <c r="F894" t="s">
        <v>787</v>
      </c>
      <c r="G894" t="s">
        <v>2642</v>
      </c>
      <c r="H894" t="s">
        <v>2642</v>
      </c>
      <c r="I894" t="s">
        <v>126</v>
      </c>
      <c r="J894" t="s">
        <v>346</v>
      </c>
      <c r="K894" t="s">
        <v>127</v>
      </c>
      <c r="L894">
        <v>138608171</v>
      </c>
      <c r="M894" t="s">
        <v>33</v>
      </c>
      <c r="N894" t="s">
        <v>127</v>
      </c>
      <c r="O894" t="s">
        <v>2643</v>
      </c>
      <c r="P894" t="s">
        <v>2644</v>
      </c>
      <c r="Q894" t="s">
        <v>2645</v>
      </c>
      <c r="R894" t="s">
        <v>37</v>
      </c>
      <c r="S894">
        <v>830</v>
      </c>
      <c r="T894" s="1">
        <v>889867131</v>
      </c>
      <c r="W894" t="s">
        <v>38</v>
      </c>
      <c r="X894">
        <v>7</v>
      </c>
      <c r="Y894">
        <v>5</v>
      </c>
      <c r="Z894">
        <v>10</v>
      </c>
      <c r="AA894" s="2">
        <v>44708.662557870368</v>
      </c>
    </row>
    <row r="895" spans="1:27" x14ac:dyDescent="0.25">
      <c r="A895">
        <v>889</v>
      </c>
      <c r="B895">
        <v>1351877</v>
      </c>
      <c r="C895" t="s">
        <v>696</v>
      </c>
      <c r="D895" t="s">
        <v>697</v>
      </c>
      <c r="E895" t="s">
        <v>29</v>
      </c>
      <c r="F895" t="s">
        <v>2101</v>
      </c>
      <c r="G895" t="s">
        <v>2313</v>
      </c>
      <c r="H895" t="s">
        <v>2313</v>
      </c>
      <c r="I895" t="s">
        <v>126</v>
      </c>
      <c r="J895" t="s">
        <v>181</v>
      </c>
      <c r="K895" t="s">
        <v>1110</v>
      </c>
      <c r="L895">
        <v>138604879</v>
      </c>
      <c r="M895" t="s">
        <v>33</v>
      </c>
      <c r="N895" t="s">
        <v>1110</v>
      </c>
      <c r="O895" t="s">
        <v>2646</v>
      </c>
      <c r="P895" t="s">
        <v>2647</v>
      </c>
      <c r="Q895" t="s">
        <v>773</v>
      </c>
      <c r="R895" t="s">
        <v>37</v>
      </c>
      <c r="S895">
        <v>820</v>
      </c>
      <c r="T895" s="1">
        <v>889418941</v>
      </c>
      <c r="W895" t="s">
        <v>38</v>
      </c>
      <c r="X895">
        <v>4</v>
      </c>
      <c r="Y895">
        <v>2</v>
      </c>
      <c r="Z895">
        <v>2</v>
      </c>
      <c r="AA895" s="2">
        <v>44708.662557870368</v>
      </c>
    </row>
    <row r="896" spans="1:27" x14ac:dyDescent="0.25">
      <c r="A896">
        <v>890</v>
      </c>
      <c r="B896">
        <v>1351878</v>
      </c>
      <c r="C896" t="s">
        <v>696</v>
      </c>
      <c r="D896" t="s">
        <v>697</v>
      </c>
      <c r="E896" t="s">
        <v>1168</v>
      </c>
      <c r="F896" t="s">
        <v>2648</v>
      </c>
      <c r="G896" t="s">
        <v>2649</v>
      </c>
      <c r="H896" t="s">
        <v>2648</v>
      </c>
      <c r="I896" t="s">
        <v>126</v>
      </c>
      <c r="J896" t="s">
        <v>712</v>
      </c>
      <c r="K896" t="s">
        <v>127</v>
      </c>
      <c r="L896">
        <v>117496487</v>
      </c>
      <c r="M896" t="s">
        <v>33</v>
      </c>
      <c r="N896" t="s">
        <v>127</v>
      </c>
      <c r="O896" t="s">
        <v>2650</v>
      </c>
      <c r="P896" t="s">
        <v>2651</v>
      </c>
      <c r="Q896" t="s">
        <v>941</v>
      </c>
      <c r="R896" t="s">
        <v>37</v>
      </c>
      <c r="S896">
        <v>832</v>
      </c>
      <c r="T896" s="1">
        <v>889315000</v>
      </c>
      <c r="W896" t="s">
        <v>38</v>
      </c>
      <c r="X896">
        <v>4</v>
      </c>
      <c r="Y896">
        <v>2</v>
      </c>
      <c r="Z896">
        <v>2</v>
      </c>
      <c r="AA896" s="2">
        <v>44708.662557870368</v>
      </c>
    </row>
    <row r="897" spans="1:27" x14ac:dyDescent="0.25">
      <c r="A897">
        <v>891</v>
      </c>
      <c r="B897">
        <v>1351879</v>
      </c>
      <c r="C897" t="s">
        <v>696</v>
      </c>
      <c r="D897" t="s">
        <v>697</v>
      </c>
      <c r="E897" t="s">
        <v>29</v>
      </c>
      <c r="G897" t="s">
        <v>2652</v>
      </c>
      <c r="H897" t="s">
        <v>2652</v>
      </c>
      <c r="I897" t="s">
        <v>126</v>
      </c>
      <c r="J897" t="s">
        <v>31</v>
      </c>
      <c r="K897" t="s">
        <v>2653</v>
      </c>
      <c r="L897">
        <v>138601947</v>
      </c>
      <c r="M897" t="s">
        <v>33</v>
      </c>
      <c r="N897" t="s">
        <v>2653</v>
      </c>
      <c r="O897" t="s">
        <v>2654</v>
      </c>
      <c r="P897" t="s">
        <v>2655</v>
      </c>
      <c r="Q897" t="s">
        <v>941</v>
      </c>
      <c r="R897" t="s">
        <v>37</v>
      </c>
      <c r="S897">
        <v>832</v>
      </c>
      <c r="T897" s="1">
        <v>889418289</v>
      </c>
      <c r="W897" t="s">
        <v>255</v>
      </c>
      <c r="X897">
        <v>2</v>
      </c>
      <c r="Y897">
        <v>2</v>
      </c>
      <c r="Z897">
        <v>2</v>
      </c>
      <c r="AA897" s="2">
        <v>44708.662557870368</v>
      </c>
    </row>
    <row r="898" spans="1:27" x14ac:dyDescent="0.25">
      <c r="A898">
        <v>892</v>
      </c>
      <c r="B898">
        <v>1351880</v>
      </c>
      <c r="C898" t="s">
        <v>696</v>
      </c>
      <c r="D898" t="s">
        <v>697</v>
      </c>
      <c r="E898" t="s">
        <v>29</v>
      </c>
      <c r="G898" t="s">
        <v>2656</v>
      </c>
      <c r="H898" t="s">
        <v>2656</v>
      </c>
      <c r="J898" t="s">
        <v>98</v>
      </c>
      <c r="K898" t="s">
        <v>2657</v>
      </c>
      <c r="L898">
        <v>138601343</v>
      </c>
      <c r="M898" t="s">
        <v>33</v>
      </c>
      <c r="N898" t="s">
        <v>2657</v>
      </c>
      <c r="O898" t="s">
        <v>2658</v>
      </c>
      <c r="P898" t="s">
        <v>2659</v>
      </c>
      <c r="Q898" t="s">
        <v>1279</v>
      </c>
      <c r="R898" t="s">
        <v>37</v>
      </c>
      <c r="S898">
        <v>820</v>
      </c>
      <c r="T898" s="1">
        <v>889822500</v>
      </c>
      <c r="W898" t="s">
        <v>255</v>
      </c>
      <c r="X898">
        <v>6</v>
      </c>
      <c r="Y898">
        <v>3</v>
      </c>
      <c r="Z898">
        <v>3</v>
      </c>
      <c r="AA898" s="2">
        <v>44708.662557870368</v>
      </c>
    </row>
    <row r="899" spans="1:27" x14ac:dyDescent="0.25">
      <c r="A899">
        <v>893</v>
      </c>
      <c r="B899">
        <v>1351881</v>
      </c>
      <c r="C899" t="s">
        <v>696</v>
      </c>
      <c r="D899" t="s">
        <v>697</v>
      </c>
      <c r="E899" t="s">
        <v>39</v>
      </c>
      <c r="F899" t="s">
        <v>2660</v>
      </c>
      <c r="H899" t="s">
        <v>2660</v>
      </c>
      <c r="J899" t="s">
        <v>265</v>
      </c>
      <c r="K899" t="s">
        <v>2661</v>
      </c>
      <c r="L899">
        <v>138598923</v>
      </c>
      <c r="M899" t="s">
        <v>33</v>
      </c>
      <c r="N899" t="s">
        <v>2661</v>
      </c>
      <c r="O899" t="s">
        <v>2662</v>
      </c>
      <c r="P899" t="s">
        <v>2663</v>
      </c>
      <c r="Q899" t="s">
        <v>791</v>
      </c>
      <c r="R899" t="s">
        <v>37</v>
      </c>
      <c r="S899">
        <v>832</v>
      </c>
      <c r="T899" s="1">
        <v>417718149</v>
      </c>
      <c r="W899" t="s">
        <v>255</v>
      </c>
      <c r="X899">
        <v>2</v>
      </c>
      <c r="Y899">
        <v>1</v>
      </c>
      <c r="Z899">
        <v>0</v>
      </c>
      <c r="AA899" s="2">
        <v>44708.662557870368</v>
      </c>
    </row>
    <row r="900" spans="1:27" x14ac:dyDescent="0.25">
      <c r="A900">
        <v>894</v>
      </c>
      <c r="B900">
        <v>1351882</v>
      </c>
      <c r="C900" t="s">
        <v>696</v>
      </c>
      <c r="D900" t="s">
        <v>697</v>
      </c>
      <c r="E900" t="s">
        <v>29</v>
      </c>
      <c r="J900" t="s">
        <v>153</v>
      </c>
      <c r="K900" t="s">
        <v>1118</v>
      </c>
      <c r="L900">
        <v>138593719</v>
      </c>
      <c r="M900" t="s">
        <v>33</v>
      </c>
      <c r="N900" t="s">
        <v>1118</v>
      </c>
      <c r="O900" t="s">
        <v>2664</v>
      </c>
      <c r="P900" t="s">
        <v>2665</v>
      </c>
      <c r="Q900" t="s">
        <v>1321</v>
      </c>
      <c r="R900" t="s">
        <v>37</v>
      </c>
      <c r="S900">
        <v>820</v>
      </c>
      <c r="T900" s="1">
        <v>889970888</v>
      </c>
      <c r="W900" t="s">
        <v>255</v>
      </c>
      <c r="X900">
        <v>2</v>
      </c>
      <c r="Y900">
        <v>1</v>
      </c>
      <c r="Z900">
        <v>1</v>
      </c>
      <c r="AA900" s="2">
        <v>44708.662557870368</v>
      </c>
    </row>
    <row r="901" spans="1:27" x14ac:dyDescent="0.25">
      <c r="A901">
        <v>895</v>
      </c>
      <c r="B901">
        <v>1351883</v>
      </c>
      <c r="C901" t="s">
        <v>696</v>
      </c>
      <c r="D901" t="s">
        <v>697</v>
      </c>
      <c r="E901" t="s">
        <v>29</v>
      </c>
      <c r="I901" t="s">
        <v>126</v>
      </c>
      <c r="J901" t="s">
        <v>1603</v>
      </c>
      <c r="K901" t="s">
        <v>2666</v>
      </c>
      <c r="L901">
        <v>138592811</v>
      </c>
      <c r="M901" t="s">
        <v>33</v>
      </c>
      <c r="N901" t="s">
        <v>2666</v>
      </c>
      <c r="O901" t="s">
        <v>2667</v>
      </c>
      <c r="P901" t="s">
        <v>2668</v>
      </c>
      <c r="Q901" t="s">
        <v>1016</v>
      </c>
      <c r="R901" t="s">
        <v>37</v>
      </c>
      <c r="S901">
        <v>830</v>
      </c>
      <c r="T901" t="s">
        <v>1607</v>
      </c>
      <c r="W901" t="s">
        <v>255</v>
      </c>
      <c r="X901">
        <v>4</v>
      </c>
      <c r="Y901">
        <v>2</v>
      </c>
      <c r="Z901">
        <v>2</v>
      </c>
      <c r="AA901" s="2">
        <v>44708.662557870368</v>
      </c>
    </row>
    <row r="902" spans="1:27" x14ac:dyDescent="0.25">
      <c r="A902">
        <v>896</v>
      </c>
      <c r="B902">
        <v>1351884</v>
      </c>
      <c r="C902" t="s">
        <v>696</v>
      </c>
      <c r="D902" t="s">
        <v>697</v>
      </c>
      <c r="E902" t="s">
        <v>29</v>
      </c>
      <c r="F902" t="s">
        <v>2669</v>
      </c>
      <c r="G902" t="s">
        <v>2567</v>
      </c>
      <c r="H902" t="s">
        <v>2567</v>
      </c>
      <c r="J902" t="s">
        <v>2019</v>
      </c>
      <c r="K902" t="s">
        <v>2670</v>
      </c>
      <c r="L902">
        <v>138589227</v>
      </c>
      <c r="M902" t="s">
        <v>33</v>
      </c>
      <c r="N902" t="s">
        <v>2670</v>
      </c>
      <c r="O902" t="s">
        <v>2671</v>
      </c>
      <c r="P902" t="s">
        <v>2672</v>
      </c>
      <c r="Q902" t="s">
        <v>973</v>
      </c>
      <c r="R902" t="s">
        <v>37</v>
      </c>
      <c r="S902">
        <v>830</v>
      </c>
      <c r="T902">
        <v>1300547869</v>
      </c>
      <c r="W902" t="s">
        <v>274</v>
      </c>
      <c r="X902">
        <v>3</v>
      </c>
      <c r="Y902">
        <v>2</v>
      </c>
      <c r="Z902">
        <v>7</v>
      </c>
      <c r="AA902" s="2">
        <v>44708.662557870368</v>
      </c>
    </row>
    <row r="903" spans="1:27" x14ac:dyDescent="0.25">
      <c r="A903">
        <v>897</v>
      </c>
      <c r="B903">
        <v>1351885</v>
      </c>
      <c r="C903" t="s">
        <v>696</v>
      </c>
      <c r="D903" t="s">
        <v>697</v>
      </c>
      <c r="E903" t="s">
        <v>29</v>
      </c>
      <c r="J903" t="s">
        <v>412</v>
      </c>
      <c r="K903" t="s">
        <v>104</v>
      </c>
      <c r="L903">
        <v>138585627</v>
      </c>
      <c r="M903" t="s">
        <v>33</v>
      </c>
      <c r="N903" t="s">
        <v>104</v>
      </c>
      <c r="O903" t="s">
        <v>2673</v>
      </c>
      <c r="P903" t="s">
        <v>2674</v>
      </c>
      <c r="Q903" t="s">
        <v>1030</v>
      </c>
      <c r="R903" t="s">
        <v>37</v>
      </c>
      <c r="S903">
        <v>810</v>
      </c>
      <c r="T903" s="1">
        <v>889422283</v>
      </c>
      <c r="W903" t="s">
        <v>255</v>
      </c>
      <c r="X903">
        <v>5</v>
      </c>
      <c r="Y903">
        <v>2</v>
      </c>
      <c r="Z903">
        <v>4</v>
      </c>
      <c r="AA903" s="2">
        <v>44708.662557870368</v>
      </c>
    </row>
    <row r="904" spans="1:27" x14ac:dyDescent="0.25">
      <c r="A904">
        <v>898</v>
      </c>
      <c r="B904">
        <v>1351886</v>
      </c>
      <c r="C904" t="s">
        <v>696</v>
      </c>
      <c r="D904" t="s">
        <v>697</v>
      </c>
      <c r="E904" t="s">
        <v>29</v>
      </c>
      <c r="G904" t="s">
        <v>1638</v>
      </c>
      <c r="H904" t="s">
        <v>1638</v>
      </c>
      <c r="J904" t="s">
        <v>265</v>
      </c>
      <c r="K904" t="s">
        <v>1553</v>
      </c>
      <c r="L904">
        <v>138584283</v>
      </c>
      <c r="M904" t="s">
        <v>33</v>
      </c>
      <c r="N904" t="s">
        <v>1553</v>
      </c>
      <c r="O904" t="s">
        <v>2675</v>
      </c>
      <c r="P904" t="s">
        <v>2676</v>
      </c>
      <c r="Q904" t="s">
        <v>781</v>
      </c>
      <c r="R904" t="s">
        <v>37</v>
      </c>
      <c r="S904">
        <v>832</v>
      </c>
      <c r="T904" s="1">
        <v>417718149</v>
      </c>
      <c r="W904" t="s">
        <v>255</v>
      </c>
      <c r="X904">
        <v>3</v>
      </c>
      <c r="Y904">
        <v>2</v>
      </c>
      <c r="Z904">
        <v>0</v>
      </c>
      <c r="AA904" s="2">
        <v>44708.662557870368</v>
      </c>
    </row>
    <row r="905" spans="1:27" x14ac:dyDescent="0.25">
      <c r="A905">
        <v>899</v>
      </c>
      <c r="B905">
        <v>1351887</v>
      </c>
      <c r="C905" t="s">
        <v>696</v>
      </c>
      <c r="D905" t="s">
        <v>697</v>
      </c>
      <c r="E905" t="s">
        <v>29</v>
      </c>
      <c r="F905" t="s">
        <v>2677</v>
      </c>
      <c r="G905" t="s">
        <v>862</v>
      </c>
      <c r="H905" t="s">
        <v>862</v>
      </c>
      <c r="J905" t="s">
        <v>265</v>
      </c>
      <c r="K905" t="s">
        <v>2678</v>
      </c>
      <c r="L905">
        <v>138583851</v>
      </c>
      <c r="M905" t="s">
        <v>33</v>
      </c>
      <c r="N905" t="s">
        <v>2678</v>
      </c>
      <c r="O905" t="s">
        <v>2679</v>
      </c>
      <c r="P905" t="s">
        <v>2680</v>
      </c>
      <c r="Q905" t="s">
        <v>1223</v>
      </c>
      <c r="R905" t="s">
        <v>37</v>
      </c>
      <c r="S905">
        <v>832</v>
      </c>
      <c r="T905" s="1">
        <v>417718149</v>
      </c>
      <c r="W905" t="s">
        <v>255</v>
      </c>
      <c r="X905">
        <v>4</v>
      </c>
      <c r="Y905">
        <v>3</v>
      </c>
      <c r="Z905">
        <v>0</v>
      </c>
      <c r="AA905" s="2">
        <v>44708.662557870368</v>
      </c>
    </row>
    <row r="906" spans="1:27" x14ac:dyDescent="0.25">
      <c r="A906">
        <v>900</v>
      </c>
      <c r="B906">
        <v>1351888</v>
      </c>
      <c r="C906" t="s">
        <v>696</v>
      </c>
      <c r="D906" t="s">
        <v>697</v>
      </c>
      <c r="E906" t="s">
        <v>39</v>
      </c>
      <c r="G906" t="s">
        <v>387</v>
      </c>
      <c r="J906" t="s">
        <v>225</v>
      </c>
      <c r="K906" t="s">
        <v>2681</v>
      </c>
      <c r="L906">
        <v>138579507</v>
      </c>
      <c r="M906" t="s">
        <v>33</v>
      </c>
      <c r="N906" t="s">
        <v>2681</v>
      </c>
      <c r="O906" t="s">
        <v>2682</v>
      </c>
      <c r="P906" t="s">
        <v>2683</v>
      </c>
      <c r="Q906" t="s">
        <v>858</v>
      </c>
      <c r="R906" t="s">
        <v>37</v>
      </c>
      <c r="S906">
        <v>839</v>
      </c>
      <c r="T906" s="1">
        <v>438404848</v>
      </c>
      <c r="W906" t="s">
        <v>38</v>
      </c>
      <c r="X906">
        <v>2</v>
      </c>
      <c r="Y906">
        <v>2</v>
      </c>
      <c r="Z906">
        <v>2</v>
      </c>
      <c r="AA906" s="2">
        <v>44708.662557870368</v>
      </c>
    </row>
    <row r="907" spans="1:27" x14ac:dyDescent="0.25">
      <c r="A907">
        <v>901</v>
      </c>
      <c r="B907">
        <v>1351889</v>
      </c>
      <c r="C907" t="s">
        <v>696</v>
      </c>
      <c r="D907" t="s">
        <v>697</v>
      </c>
      <c r="E907" t="s">
        <v>29</v>
      </c>
      <c r="G907" t="s">
        <v>1665</v>
      </c>
      <c r="H907" t="s">
        <v>1665</v>
      </c>
      <c r="J907" t="s">
        <v>278</v>
      </c>
      <c r="K907" t="s">
        <v>2684</v>
      </c>
      <c r="L907">
        <v>138579495</v>
      </c>
      <c r="M907" t="s">
        <v>33</v>
      </c>
      <c r="N907" t="s">
        <v>2684</v>
      </c>
      <c r="O907" t="s">
        <v>2685</v>
      </c>
      <c r="P907" t="s">
        <v>2686</v>
      </c>
      <c r="Q907" t="s">
        <v>781</v>
      </c>
      <c r="R907" t="s">
        <v>37</v>
      </c>
      <c r="S907">
        <v>832</v>
      </c>
      <c r="T907" s="1">
        <v>889811088</v>
      </c>
      <c r="W907" t="s">
        <v>255</v>
      </c>
      <c r="X907">
        <v>3</v>
      </c>
      <c r="Y907">
        <v>2</v>
      </c>
      <c r="Z907">
        <v>4</v>
      </c>
      <c r="AA907" s="2">
        <v>44708.662557870368</v>
      </c>
    </row>
    <row r="908" spans="1:27" x14ac:dyDescent="0.25">
      <c r="A908">
        <v>902</v>
      </c>
      <c r="B908">
        <v>1351890</v>
      </c>
      <c r="C908" t="s">
        <v>696</v>
      </c>
      <c r="D908" t="s">
        <v>697</v>
      </c>
      <c r="E908" t="s">
        <v>1168</v>
      </c>
      <c r="J908" t="s">
        <v>103</v>
      </c>
      <c r="K908" t="s">
        <v>2687</v>
      </c>
      <c r="L908">
        <v>138571859</v>
      </c>
      <c r="M908" t="s">
        <v>33</v>
      </c>
      <c r="N908" t="s">
        <v>2687</v>
      </c>
      <c r="O908" t="s">
        <v>2688</v>
      </c>
      <c r="P908" t="s">
        <v>2689</v>
      </c>
      <c r="Q908" t="s">
        <v>823</v>
      </c>
      <c r="R908" t="s">
        <v>37</v>
      </c>
      <c r="S908">
        <v>830</v>
      </c>
      <c r="T908">
        <v>416175735</v>
      </c>
      <c r="W908" t="s">
        <v>255</v>
      </c>
      <c r="X908">
        <v>3</v>
      </c>
      <c r="Y908">
        <v>2</v>
      </c>
      <c r="Z908">
        <v>2</v>
      </c>
      <c r="AA908" s="2">
        <v>44708.662557870368</v>
      </c>
    </row>
    <row r="909" spans="1:27" x14ac:dyDescent="0.25">
      <c r="A909">
        <v>903</v>
      </c>
      <c r="B909">
        <v>1351891</v>
      </c>
      <c r="C909" t="s">
        <v>696</v>
      </c>
      <c r="D909" t="s">
        <v>697</v>
      </c>
      <c r="E909" t="s">
        <v>29</v>
      </c>
      <c r="G909" t="s">
        <v>2690</v>
      </c>
      <c r="H909" t="s">
        <v>2690</v>
      </c>
      <c r="J909" t="s">
        <v>265</v>
      </c>
      <c r="K909" t="s">
        <v>241</v>
      </c>
      <c r="L909">
        <v>138571527</v>
      </c>
      <c r="M909" t="s">
        <v>33</v>
      </c>
      <c r="N909" t="s">
        <v>241</v>
      </c>
      <c r="O909" t="s">
        <v>2691</v>
      </c>
      <c r="P909" t="s">
        <v>2692</v>
      </c>
      <c r="Q909" t="s">
        <v>820</v>
      </c>
      <c r="R909" t="s">
        <v>37</v>
      </c>
      <c r="S909">
        <v>832</v>
      </c>
      <c r="T909" s="1">
        <v>417718149</v>
      </c>
      <c r="W909" t="s">
        <v>255</v>
      </c>
      <c r="X909">
        <v>3</v>
      </c>
      <c r="Y909">
        <v>1</v>
      </c>
      <c r="Z909">
        <v>0</v>
      </c>
      <c r="AA909" s="2">
        <v>44708.662557870368</v>
      </c>
    </row>
    <row r="910" spans="1:27" x14ac:dyDescent="0.25">
      <c r="A910">
        <v>904</v>
      </c>
      <c r="B910">
        <v>1351892</v>
      </c>
      <c r="C910" t="s">
        <v>696</v>
      </c>
      <c r="D910" t="s">
        <v>697</v>
      </c>
      <c r="E910" t="s">
        <v>732</v>
      </c>
      <c r="J910" t="s">
        <v>157</v>
      </c>
      <c r="K910" t="s">
        <v>2693</v>
      </c>
      <c r="L910">
        <v>138570979</v>
      </c>
      <c r="M910" t="s">
        <v>33</v>
      </c>
      <c r="N910" t="s">
        <v>2693</v>
      </c>
      <c r="O910" t="s">
        <v>2694</v>
      </c>
      <c r="P910" t="s">
        <v>2695</v>
      </c>
      <c r="Q910" t="s">
        <v>917</v>
      </c>
      <c r="R910" t="s">
        <v>37</v>
      </c>
      <c r="S910">
        <v>832</v>
      </c>
      <c r="T910" s="1">
        <v>450473710</v>
      </c>
      <c r="W910" t="s">
        <v>38</v>
      </c>
      <c r="X910">
        <v>6</v>
      </c>
      <c r="Y910">
        <v>4</v>
      </c>
      <c r="Z910">
        <v>4</v>
      </c>
      <c r="AA910" s="2">
        <v>44708.662557870368</v>
      </c>
    </row>
    <row r="911" spans="1:27" x14ac:dyDescent="0.25">
      <c r="A911">
        <v>905</v>
      </c>
      <c r="B911">
        <v>1351893</v>
      </c>
      <c r="C911" t="s">
        <v>696</v>
      </c>
      <c r="D911" t="s">
        <v>697</v>
      </c>
      <c r="E911" t="s">
        <v>46</v>
      </c>
      <c r="F911" t="s">
        <v>379</v>
      </c>
      <c r="G911" t="s">
        <v>380</v>
      </c>
      <c r="H911" t="s">
        <v>379</v>
      </c>
      <c r="J911" t="s">
        <v>42</v>
      </c>
      <c r="K911" t="s">
        <v>381</v>
      </c>
      <c r="L911">
        <v>138568447</v>
      </c>
      <c r="M911" t="s">
        <v>33</v>
      </c>
      <c r="N911" t="s">
        <v>381</v>
      </c>
      <c r="O911" t="s">
        <v>382</v>
      </c>
      <c r="P911" t="s">
        <v>383</v>
      </c>
      <c r="Q911" t="s">
        <v>36</v>
      </c>
      <c r="R911" t="s">
        <v>37</v>
      </c>
      <c r="S911">
        <v>800</v>
      </c>
      <c r="T911">
        <v>411724000</v>
      </c>
      <c r="W911" t="s">
        <v>38</v>
      </c>
      <c r="X911">
        <v>2</v>
      </c>
      <c r="Y911">
        <v>2</v>
      </c>
      <c r="Z911">
        <v>2</v>
      </c>
      <c r="AA911" s="2">
        <v>44708.662557870368</v>
      </c>
    </row>
    <row r="912" spans="1:27" x14ac:dyDescent="0.25">
      <c r="A912">
        <v>906</v>
      </c>
      <c r="B912">
        <v>1351894</v>
      </c>
      <c r="C912" t="s">
        <v>696</v>
      </c>
      <c r="D912" t="s">
        <v>697</v>
      </c>
      <c r="E912" t="s">
        <v>748</v>
      </c>
      <c r="G912" t="s">
        <v>375</v>
      </c>
      <c r="H912" t="s">
        <v>375</v>
      </c>
      <c r="J912" t="s">
        <v>712</v>
      </c>
      <c r="K912" t="s">
        <v>2696</v>
      </c>
      <c r="L912">
        <v>138566059</v>
      </c>
      <c r="M912" t="s">
        <v>33</v>
      </c>
      <c r="N912" t="s">
        <v>2696</v>
      </c>
      <c r="O912" t="s">
        <v>2697</v>
      </c>
      <c r="P912" t="s">
        <v>2698</v>
      </c>
      <c r="Q912" t="s">
        <v>941</v>
      </c>
      <c r="R912" t="s">
        <v>37</v>
      </c>
      <c r="S912">
        <v>832</v>
      </c>
      <c r="T912" s="1">
        <v>889315000</v>
      </c>
      <c r="W912" t="s">
        <v>38</v>
      </c>
      <c r="X912">
        <v>3</v>
      </c>
      <c r="Y912">
        <v>2</v>
      </c>
      <c r="Z912">
        <v>2</v>
      </c>
      <c r="AA912" s="2">
        <v>44708.662557870368</v>
      </c>
    </row>
    <row r="913" spans="1:27" x14ac:dyDescent="0.25">
      <c r="A913">
        <v>907</v>
      </c>
      <c r="B913">
        <v>1351895</v>
      </c>
      <c r="C913" t="s">
        <v>696</v>
      </c>
      <c r="D913" t="s">
        <v>697</v>
      </c>
      <c r="E913" t="s">
        <v>29</v>
      </c>
      <c r="G913" t="s">
        <v>2054</v>
      </c>
      <c r="H913" t="s">
        <v>2054</v>
      </c>
      <c r="J913" t="s">
        <v>1431</v>
      </c>
      <c r="K913" t="s">
        <v>2699</v>
      </c>
      <c r="L913">
        <v>138560167</v>
      </c>
      <c r="M913" t="s">
        <v>33</v>
      </c>
      <c r="N913" t="s">
        <v>2699</v>
      </c>
      <c r="O913" t="s">
        <v>2700</v>
      </c>
      <c r="P913" t="s">
        <v>2701</v>
      </c>
      <c r="Q913" t="s">
        <v>1065</v>
      </c>
      <c r="R913" t="s">
        <v>37</v>
      </c>
      <c r="S913">
        <v>838</v>
      </c>
      <c r="T913" s="1">
        <v>409768420</v>
      </c>
      <c r="W913" t="s">
        <v>255</v>
      </c>
      <c r="X913">
        <v>3</v>
      </c>
      <c r="Y913">
        <v>2</v>
      </c>
      <c r="Z913">
        <v>2</v>
      </c>
      <c r="AA913" s="2">
        <v>44708.662557870368</v>
      </c>
    </row>
    <row r="914" spans="1:27" x14ac:dyDescent="0.25">
      <c r="A914">
        <v>908</v>
      </c>
      <c r="B914">
        <v>1351896</v>
      </c>
      <c r="C914" t="s">
        <v>696</v>
      </c>
      <c r="D914" t="s">
        <v>697</v>
      </c>
      <c r="E914" t="s">
        <v>46</v>
      </c>
      <c r="F914" t="s">
        <v>2702</v>
      </c>
      <c r="H914" t="s">
        <v>2702</v>
      </c>
      <c r="J914" t="s">
        <v>712</v>
      </c>
      <c r="K914" t="s">
        <v>2703</v>
      </c>
      <c r="L914">
        <v>121830758</v>
      </c>
      <c r="M914" t="s">
        <v>33</v>
      </c>
      <c r="N914" t="s">
        <v>2703</v>
      </c>
      <c r="O914" t="s">
        <v>2704</v>
      </c>
      <c r="P914" t="s">
        <v>2705</v>
      </c>
      <c r="Q914" t="s">
        <v>1321</v>
      </c>
      <c r="R914" t="s">
        <v>37</v>
      </c>
      <c r="S914">
        <v>820</v>
      </c>
      <c r="T914" s="1">
        <v>889315000</v>
      </c>
      <c r="W914" t="s">
        <v>38</v>
      </c>
      <c r="X914">
        <v>1</v>
      </c>
      <c r="Y914">
        <v>1</v>
      </c>
      <c r="Z914">
        <v>1</v>
      </c>
      <c r="AA914" s="2">
        <v>44708.662557870368</v>
      </c>
    </row>
    <row r="915" spans="1:27" x14ac:dyDescent="0.25">
      <c r="A915">
        <v>909</v>
      </c>
      <c r="B915">
        <v>1351897</v>
      </c>
      <c r="C915" t="s">
        <v>696</v>
      </c>
      <c r="D915" t="s">
        <v>697</v>
      </c>
      <c r="E915" t="s">
        <v>29</v>
      </c>
      <c r="F915" t="s">
        <v>2706</v>
      </c>
      <c r="G915" t="s">
        <v>2296</v>
      </c>
      <c r="H915" t="s">
        <v>2296</v>
      </c>
      <c r="I915" t="s">
        <v>126</v>
      </c>
      <c r="J915" t="s">
        <v>712</v>
      </c>
      <c r="K915" t="s">
        <v>127</v>
      </c>
      <c r="L915">
        <v>138558047</v>
      </c>
      <c r="M915" t="s">
        <v>33</v>
      </c>
      <c r="N915" t="s">
        <v>127</v>
      </c>
      <c r="O915" t="s">
        <v>2707</v>
      </c>
      <c r="P915" t="s">
        <v>2708</v>
      </c>
      <c r="Q915" t="s">
        <v>1223</v>
      </c>
      <c r="R915" t="s">
        <v>37</v>
      </c>
      <c r="S915">
        <v>832</v>
      </c>
      <c r="T915" s="1">
        <v>889315000</v>
      </c>
      <c r="W915" t="s">
        <v>38</v>
      </c>
      <c r="X915">
        <v>4</v>
      </c>
      <c r="Y915">
        <v>2</v>
      </c>
      <c r="Z915">
        <v>2</v>
      </c>
      <c r="AA915" s="2">
        <v>44708.662557870368</v>
      </c>
    </row>
    <row r="916" spans="1:27" x14ac:dyDescent="0.25">
      <c r="A916">
        <v>910</v>
      </c>
      <c r="B916">
        <v>1351898</v>
      </c>
      <c r="C916" t="s">
        <v>696</v>
      </c>
      <c r="D916" t="s">
        <v>697</v>
      </c>
      <c r="E916" t="s">
        <v>29</v>
      </c>
      <c r="J916" t="s">
        <v>408</v>
      </c>
      <c r="K916" t="s">
        <v>2709</v>
      </c>
      <c r="L916">
        <v>138557711</v>
      </c>
      <c r="M916" t="s">
        <v>33</v>
      </c>
      <c r="N916" t="s">
        <v>2709</v>
      </c>
      <c r="O916" t="s">
        <v>2710</v>
      </c>
      <c r="P916" t="s">
        <v>2711</v>
      </c>
      <c r="Q916" t="s">
        <v>776</v>
      </c>
      <c r="R916" t="s">
        <v>37</v>
      </c>
      <c r="S916">
        <v>810</v>
      </c>
      <c r="T916" s="1">
        <v>1300114970</v>
      </c>
      <c r="W916" t="s">
        <v>274</v>
      </c>
      <c r="X916">
        <v>4</v>
      </c>
      <c r="Y916">
        <v>2</v>
      </c>
      <c r="Z916">
        <v>2</v>
      </c>
      <c r="AA916" s="2">
        <v>44708.662557870368</v>
      </c>
    </row>
    <row r="917" spans="1:27" x14ac:dyDescent="0.25">
      <c r="A917">
        <v>911</v>
      </c>
      <c r="B917">
        <v>1351899</v>
      </c>
      <c r="C917" t="s">
        <v>696</v>
      </c>
      <c r="D917" t="s">
        <v>697</v>
      </c>
      <c r="E917" t="s">
        <v>29</v>
      </c>
      <c r="I917" t="s">
        <v>126</v>
      </c>
      <c r="J917" t="s">
        <v>82</v>
      </c>
      <c r="K917" t="s">
        <v>127</v>
      </c>
      <c r="L917">
        <v>138557279</v>
      </c>
      <c r="M917" t="s">
        <v>33</v>
      </c>
      <c r="N917" t="s">
        <v>127</v>
      </c>
      <c r="O917" t="s">
        <v>2712</v>
      </c>
      <c r="P917" t="s">
        <v>2713</v>
      </c>
      <c r="Q917" t="s">
        <v>716</v>
      </c>
      <c r="R917" t="s">
        <v>37</v>
      </c>
      <c r="S917">
        <v>830</v>
      </c>
      <c r="T917" s="1">
        <v>889433000</v>
      </c>
      <c r="W917" t="s">
        <v>38</v>
      </c>
      <c r="X917">
        <v>4</v>
      </c>
      <c r="Y917">
        <v>2</v>
      </c>
      <c r="Z917">
        <v>2</v>
      </c>
      <c r="AA917" s="2">
        <v>44708.662557870368</v>
      </c>
    </row>
    <row r="918" spans="1:27" x14ac:dyDescent="0.25">
      <c r="A918">
        <v>912</v>
      </c>
      <c r="B918">
        <v>1351900</v>
      </c>
      <c r="C918" t="s">
        <v>696</v>
      </c>
      <c r="D918" t="s">
        <v>697</v>
      </c>
      <c r="E918" t="s">
        <v>748</v>
      </c>
      <c r="F918" t="s">
        <v>855</v>
      </c>
      <c r="G918" t="s">
        <v>1236</v>
      </c>
      <c r="H918" t="s">
        <v>855</v>
      </c>
      <c r="J918" t="s">
        <v>311</v>
      </c>
      <c r="K918" t="s">
        <v>2714</v>
      </c>
      <c r="L918">
        <v>138557035</v>
      </c>
      <c r="M918" t="s">
        <v>33</v>
      </c>
      <c r="N918" t="s">
        <v>2714</v>
      </c>
      <c r="O918" t="s">
        <v>2715</v>
      </c>
      <c r="P918" t="s">
        <v>2716</v>
      </c>
      <c r="Q918" t="s">
        <v>941</v>
      </c>
      <c r="R918" t="s">
        <v>37</v>
      </c>
      <c r="S918">
        <v>832</v>
      </c>
      <c r="T918" s="1">
        <v>1300299377</v>
      </c>
      <c r="W918" t="s">
        <v>274</v>
      </c>
      <c r="X918">
        <v>3</v>
      </c>
      <c r="Y918">
        <v>2</v>
      </c>
      <c r="Z918">
        <v>2</v>
      </c>
      <c r="AA918" s="2">
        <v>44708.662557870368</v>
      </c>
    </row>
    <row r="919" spans="1:27" x14ac:dyDescent="0.25">
      <c r="A919">
        <v>913</v>
      </c>
      <c r="B919">
        <v>1351901</v>
      </c>
      <c r="C919" t="s">
        <v>696</v>
      </c>
      <c r="D919" t="s">
        <v>697</v>
      </c>
      <c r="E919" t="s">
        <v>29</v>
      </c>
      <c r="G919" t="s">
        <v>1037</v>
      </c>
      <c r="H919" t="s">
        <v>1037</v>
      </c>
      <c r="J919" t="s">
        <v>82</v>
      </c>
      <c r="K919" t="s">
        <v>2717</v>
      </c>
      <c r="L919">
        <v>138551947</v>
      </c>
      <c r="M919" t="s">
        <v>33</v>
      </c>
      <c r="N919" t="s">
        <v>2717</v>
      </c>
      <c r="O919" t="s">
        <v>2718</v>
      </c>
      <c r="P919" t="s">
        <v>2719</v>
      </c>
      <c r="Q919" t="s">
        <v>798</v>
      </c>
      <c r="R919" t="s">
        <v>37</v>
      </c>
      <c r="S919">
        <v>812</v>
      </c>
      <c r="T919" s="1">
        <v>889433000</v>
      </c>
      <c r="W919" t="s">
        <v>38</v>
      </c>
      <c r="X919">
        <v>3</v>
      </c>
      <c r="Y919">
        <v>1</v>
      </c>
      <c r="Z919">
        <v>2</v>
      </c>
      <c r="AA919" s="2">
        <v>44708.662557870368</v>
      </c>
    </row>
    <row r="920" spans="1:27" x14ac:dyDescent="0.25">
      <c r="A920">
        <v>914</v>
      </c>
      <c r="B920">
        <v>1351902</v>
      </c>
      <c r="C920" t="s">
        <v>696</v>
      </c>
      <c r="D920" t="s">
        <v>697</v>
      </c>
      <c r="E920" t="s">
        <v>748</v>
      </c>
      <c r="G920" t="s">
        <v>2720</v>
      </c>
      <c r="H920" t="s">
        <v>2720</v>
      </c>
      <c r="J920" t="s">
        <v>225</v>
      </c>
      <c r="K920" t="s">
        <v>2721</v>
      </c>
      <c r="L920">
        <v>138550347</v>
      </c>
      <c r="M920" t="s">
        <v>33</v>
      </c>
      <c r="N920" t="s">
        <v>2721</v>
      </c>
      <c r="O920" t="s">
        <v>2722</v>
      </c>
      <c r="P920" t="s">
        <v>2723</v>
      </c>
      <c r="Q920" t="s">
        <v>707</v>
      </c>
      <c r="R920" t="s">
        <v>37</v>
      </c>
      <c r="S920">
        <v>820</v>
      </c>
      <c r="T920" s="1">
        <v>438404848</v>
      </c>
      <c r="W920" t="s">
        <v>38</v>
      </c>
      <c r="X920">
        <v>3</v>
      </c>
      <c r="Y920">
        <v>3</v>
      </c>
      <c r="Z920">
        <v>2</v>
      </c>
      <c r="AA920" s="2">
        <v>44708.662557870368</v>
      </c>
    </row>
    <row r="921" spans="1:27" x14ac:dyDescent="0.25">
      <c r="A921">
        <v>915</v>
      </c>
      <c r="B921">
        <v>1351903</v>
      </c>
      <c r="C921" t="s">
        <v>696</v>
      </c>
      <c r="D921" t="s">
        <v>697</v>
      </c>
      <c r="E921" t="s">
        <v>29</v>
      </c>
      <c r="G921" t="s">
        <v>2724</v>
      </c>
      <c r="H921" t="s">
        <v>2724</v>
      </c>
      <c r="J921" t="s">
        <v>1079</v>
      </c>
      <c r="K921" t="s">
        <v>835</v>
      </c>
      <c r="L921">
        <v>138548191</v>
      </c>
      <c r="M921" t="s">
        <v>33</v>
      </c>
      <c r="N921" t="s">
        <v>835</v>
      </c>
      <c r="O921" t="s">
        <v>2725</v>
      </c>
      <c r="P921" t="s">
        <v>2726</v>
      </c>
      <c r="Q921" t="s">
        <v>743</v>
      </c>
      <c r="R921" t="s">
        <v>37</v>
      </c>
      <c r="S921">
        <v>830</v>
      </c>
      <c r="T921">
        <v>422315897</v>
      </c>
      <c r="W921" t="s">
        <v>255</v>
      </c>
      <c r="X921">
        <v>4</v>
      </c>
      <c r="Y921">
        <v>2</v>
      </c>
      <c r="Z921">
        <v>6</v>
      </c>
      <c r="AA921" s="2">
        <v>44708.662557870368</v>
      </c>
    </row>
    <row r="922" spans="1:27" x14ac:dyDescent="0.25">
      <c r="A922">
        <v>916</v>
      </c>
      <c r="B922">
        <v>1351904</v>
      </c>
      <c r="C922" t="s">
        <v>696</v>
      </c>
      <c r="D922" t="s">
        <v>697</v>
      </c>
      <c r="E922" t="s">
        <v>46</v>
      </c>
      <c r="F922" t="s">
        <v>1256</v>
      </c>
      <c r="G922" t="s">
        <v>1256</v>
      </c>
      <c r="H922" t="s">
        <v>1256</v>
      </c>
      <c r="I922" t="s">
        <v>126</v>
      </c>
      <c r="J922" t="s">
        <v>217</v>
      </c>
      <c r="K922" t="s">
        <v>191</v>
      </c>
      <c r="L922">
        <v>138542635</v>
      </c>
      <c r="M922" t="s">
        <v>33</v>
      </c>
      <c r="N922" t="s">
        <v>191</v>
      </c>
      <c r="O922" t="s">
        <v>2727</v>
      </c>
      <c r="P922" t="s">
        <v>2728</v>
      </c>
      <c r="Q922" t="s">
        <v>844</v>
      </c>
      <c r="R922" t="s">
        <v>37</v>
      </c>
      <c r="S922">
        <v>820</v>
      </c>
      <c r="T922" s="1">
        <v>889433500</v>
      </c>
      <c r="W922" t="s">
        <v>255</v>
      </c>
      <c r="X922">
        <v>3</v>
      </c>
      <c r="Y922">
        <v>2</v>
      </c>
      <c r="Z922">
        <v>2</v>
      </c>
      <c r="AA922" s="2">
        <v>44708.662557870368</v>
      </c>
    </row>
    <row r="923" spans="1:27" x14ac:dyDescent="0.25">
      <c r="A923">
        <v>917</v>
      </c>
      <c r="B923">
        <v>1351905</v>
      </c>
      <c r="C923" t="s">
        <v>696</v>
      </c>
      <c r="D923" t="s">
        <v>697</v>
      </c>
      <c r="E923" t="s">
        <v>29</v>
      </c>
      <c r="F923" t="s">
        <v>2729</v>
      </c>
      <c r="G923" t="s">
        <v>2730</v>
      </c>
      <c r="H923" t="s">
        <v>2730</v>
      </c>
      <c r="J923" t="s">
        <v>1532</v>
      </c>
      <c r="K923" t="s">
        <v>2717</v>
      </c>
      <c r="L923">
        <v>138540743</v>
      </c>
      <c r="M923" t="s">
        <v>33</v>
      </c>
      <c r="N923" t="s">
        <v>2717</v>
      </c>
      <c r="O923" t="s">
        <v>2731</v>
      </c>
      <c r="P923" t="s">
        <v>2732</v>
      </c>
      <c r="Q923" t="s">
        <v>1223</v>
      </c>
      <c r="R923" t="s">
        <v>37</v>
      </c>
      <c r="S923">
        <v>832</v>
      </c>
      <c r="T923" s="1">
        <v>889312005</v>
      </c>
      <c r="W923" t="s">
        <v>274</v>
      </c>
      <c r="X923">
        <v>4</v>
      </c>
      <c r="Y923">
        <v>2</v>
      </c>
      <c r="Z923">
        <v>2</v>
      </c>
      <c r="AA923" s="2">
        <v>44708.662557870368</v>
      </c>
    </row>
    <row r="924" spans="1:27" x14ac:dyDescent="0.25">
      <c r="A924">
        <v>918</v>
      </c>
      <c r="B924">
        <v>1351906</v>
      </c>
      <c r="C924" t="s">
        <v>696</v>
      </c>
      <c r="D924" t="s">
        <v>697</v>
      </c>
      <c r="E924" t="s">
        <v>29</v>
      </c>
      <c r="G924" t="s">
        <v>2733</v>
      </c>
      <c r="H924" t="s">
        <v>2733</v>
      </c>
      <c r="J924" t="s">
        <v>93</v>
      </c>
      <c r="K924" t="s">
        <v>559</v>
      </c>
      <c r="L924">
        <v>138537739</v>
      </c>
      <c r="M924" t="s">
        <v>33</v>
      </c>
      <c r="N924" t="s">
        <v>559</v>
      </c>
      <c r="O924" t="s">
        <v>2734</v>
      </c>
      <c r="P924" t="s">
        <v>2735</v>
      </c>
      <c r="Q924" t="s">
        <v>798</v>
      </c>
      <c r="R924" t="s">
        <v>37</v>
      </c>
      <c r="S924">
        <v>812</v>
      </c>
      <c r="T924" s="1">
        <v>889460500</v>
      </c>
      <c r="W924" t="s">
        <v>38</v>
      </c>
      <c r="X924">
        <v>1</v>
      </c>
      <c r="Y924">
        <v>1</v>
      </c>
      <c r="Z924">
        <v>3</v>
      </c>
      <c r="AA924" s="2">
        <v>44708.662557870368</v>
      </c>
    </row>
    <row r="925" spans="1:27" x14ac:dyDescent="0.25">
      <c r="A925">
        <v>919</v>
      </c>
      <c r="B925">
        <v>1351907</v>
      </c>
      <c r="C925" t="s">
        <v>696</v>
      </c>
      <c r="D925" t="s">
        <v>697</v>
      </c>
      <c r="E925" t="s">
        <v>29</v>
      </c>
      <c r="F925" t="s">
        <v>2459</v>
      </c>
      <c r="G925" t="s">
        <v>1306</v>
      </c>
      <c r="H925" t="s">
        <v>1306</v>
      </c>
      <c r="J925" t="s">
        <v>1973</v>
      </c>
      <c r="K925" t="s">
        <v>1902</v>
      </c>
      <c r="L925">
        <v>138534939</v>
      </c>
      <c r="M925" t="s">
        <v>33</v>
      </c>
      <c r="N925" t="s">
        <v>1902</v>
      </c>
      <c r="O925" t="s">
        <v>2736</v>
      </c>
      <c r="P925" t="s">
        <v>2737</v>
      </c>
      <c r="Q925" t="s">
        <v>743</v>
      </c>
      <c r="R925" t="s">
        <v>37</v>
      </c>
      <c r="S925">
        <v>830</v>
      </c>
      <c r="T925" s="1">
        <v>889822400</v>
      </c>
      <c r="W925" t="s">
        <v>38</v>
      </c>
      <c r="X925">
        <v>4</v>
      </c>
      <c r="Y925">
        <v>2</v>
      </c>
      <c r="Z925">
        <v>2</v>
      </c>
      <c r="AA925" s="2">
        <v>44708.662557870368</v>
      </c>
    </row>
    <row r="926" spans="1:27" x14ac:dyDescent="0.25">
      <c r="A926">
        <v>920</v>
      </c>
      <c r="B926">
        <v>1351908</v>
      </c>
      <c r="C926" t="s">
        <v>696</v>
      </c>
      <c r="D926" t="s">
        <v>697</v>
      </c>
      <c r="E926" t="s">
        <v>29</v>
      </c>
      <c r="F926" t="s">
        <v>2738</v>
      </c>
      <c r="G926" t="s">
        <v>2174</v>
      </c>
      <c r="H926" t="s">
        <v>2174</v>
      </c>
      <c r="J926" t="s">
        <v>712</v>
      </c>
      <c r="K926" t="s">
        <v>2739</v>
      </c>
      <c r="L926">
        <v>108530451</v>
      </c>
      <c r="M926" t="s">
        <v>33</v>
      </c>
      <c r="N926" t="s">
        <v>2739</v>
      </c>
      <c r="O926" t="s">
        <v>2740</v>
      </c>
      <c r="P926" t="s">
        <v>2741</v>
      </c>
      <c r="Q926" t="s">
        <v>1016</v>
      </c>
      <c r="R926" t="s">
        <v>37</v>
      </c>
      <c r="S926">
        <v>830</v>
      </c>
      <c r="T926" s="1">
        <v>889315000</v>
      </c>
      <c r="W926" t="s">
        <v>38</v>
      </c>
      <c r="X926">
        <v>4</v>
      </c>
      <c r="Y926">
        <v>2</v>
      </c>
      <c r="Z926">
        <v>2</v>
      </c>
      <c r="AA926" s="2">
        <v>44708.662557870368</v>
      </c>
    </row>
    <row r="927" spans="1:27" x14ac:dyDescent="0.25">
      <c r="A927">
        <v>921</v>
      </c>
      <c r="B927">
        <v>1351909</v>
      </c>
      <c r="C927" t="s">
        <v>696</v>
      </c>
      <c r="D927" t="s">
        <v>697</v>
      </c>
      <c r="E927" t="s">
        <v>29</v>
      </c>
      <c r="I927" t="s">
        <v>126</v>
      </c>
      <c r="J927" t="s">
        <v>2277</v>
      </c>
      <c r="K927" t="s">
        <v>229</v>
      </c>
      <c r="L927">
        <v>138532675</v>
      </c>
      <c r="M927" t="s">
        <v>33</v>
      </c>
      <c r="N927" t="s">
        <v>229</v>
      </c>
      <c r="O927" t="s">
        <v>2742</v>
      </c>
      <c r="P927" t="s">
        <v>2743</v>
      </c>
      <c r="Q927" t="s">
        <v>1223</v>
      </c>
      <c r="R927" t="s">
        <v>37</v>
      </c>
      <c r="S927">
        <v>832</v>
      </c>
      <c r="T927" s="1">
        <v>889833943</v>
      </c>
      <c r="W927" t="s">
        <v>274</v>
      </c>
      <c r="X927">
        <v>2</v>
      </c>
      <c r="Y927">
        <v>2</v>
      </c>
      <c r="Z927">
        <v>2</v>
      </c>
      <c r="AA927" s="2">
        <v>44708.662557870368</v>
      </c>
    </row>
    <row r="928" spans="1:27" x14ac:dyDescent="0.25">
      <c r="A928">
        <v>922</v>
      </c>
      <c r="B928">
        <v>1351910</v>
      </c>
      <c r="C928" t="s">
        <v>696</v>
      </c>
      <c r="D928" t="s">
        <v>697</v>
      </c>
      <c r="E928" t="s">
        <v>29</v>
      </c>
      <c r="G928" t="s">
        <v>744</v>
      </c>
      <c r="H928" t="s">
        <v>744</v>
      </c>
      <c r="I928" t="s">
        <v>126</v>
      </c>
      <c r="J928" t="s">
        <v>2277</v>
      </c>
      <c r="K928" t="s">
        <v>644</v>
      </c>
      <c r="L928">
        <v>138532507</v>
      </c>
      <c r="M928" t="s">
        <v>33</v>
      </c>
      <c r="N928" t="s">
        <v>644</v>
      </c>
      <c r="O928" t="s">
        <v>2744</v>
      </c>
      <c r="P928" t="s">
        <v>2745</v>
      </c>
      <c r="Q928" t="s">
        <v>973</v>
      </c>
      <c r="R928" t="s">
        <v>37</v>
      </c>
      <c r="S928">
        <v>830</v>
      </c>
      <c r="T928" s="1">
        <v>889833943</v>
      </c>
      <c r="W928" t="s">
        <v>274</v>
      </c>
      <c r="X928">
        <v>3</v>
      </c>
      <c r="Y928">
        <v>2</v>
      </c>
      <c r="Z928">
        <v>3</v>
      </c>
      <c r="AA928" s="2">
        <v>44708.662557870368</v>
      </c>
    </row>
    <row r="929" spans="1:27" x14ac:dyDescent="0.25">
      <c r="A929">
        <v>923</v>
      </c>
      <c r="B929">
        <v>1351911</v>
      </c>
      <c r="C929" t="s">
        <v>696</v>
      </c>
      <c r="D929" t="s">
        <v>697</v>
      </c>
      <c r="E929" t="s">
        <v>46</v>
      </c>
      <c r="F929" t="s">
        <v>1669</v>
      </c>
      <c r="H929" t="s">
        <v>1669</v>
      </c>
      <c r="J929" t="s">
        <v>93</v>
      </c>
      <c r="K929" t="s">
        <v>2746</v>
      </c>
      <c r="L929">
        <v>138529151</v>
      </c>
      <c r="M929" t="s">
        <v>33</v>
      </c>
      <c r="N929" t="s">
        <v>2746</v>
      </c>
      <c r="O929" t="s">
        <v>2747</v>
      </c>
      <c r="P929" t="s">
        <v>2748</v>
      </c>
      <c r="Q929" t="s">
        <v>1101</v>
      </c>
      <c r="R929" t="s">
        <v>37</v>
      </c>
      <c r="S929">
        <v>820</v>
      </c>
      <c r="T929" s="1">
        <v>889460500</v>
      </c>
      <c r="W929" t="s">
        <v>38</v>
      </c>
      <c r="X929">
        <v>3</v>
      </c>
      <c r="Y929">
        <v>2</v>
      </c>
      <c r="Z929">
        <v>2</v>
      </c>
      <c r="AA929" s="2">
        <v>44708.662557870368</v>
      </c>
    </row>
    <row r="930" spans="1:27" x14ac:dyDescent="0.25">
      <c r="A930">
        <v>924</v>
      </c>
      <c r="B930">
        <v>1351912</v>
      </c>
      <c r="C930" t="s">
        <v>696</v>
      </c>
      <c r="D930" t="s">
        <v>697</v>
      </c>
      <c r="E930" t="s">
        <v>46</v>
      </c>
      <c r="G930" t="s">
        <v>345</v>
      </c>
      <c r="H930" t="s">
        <v>345</v>
      </c>
      <c r="J930" t="s">
        <v>93</v>
      </c>
      <c r="K930" t="s">
        <v>119</v>
      </c>
      <c r="L930">
        <v>138523563</v>
      </c>
      <c r="M930" t="s">
        <v>33</v>
      </c>
      <c r="N930" t="s">
        <v>119</v>
      </c>
      <c r="O930" t="s">
        <v>2749</v>
      </c>
      <c r="P930" t="s">
        <v>2750</v>
      </c>
      <c r="Q930" t="s">
        <v>844</v>
      </c>
      <c r="R930" t="s">
        <v>37</v>
      </c>
      <c r="S930">
        <v>820</v>
      </c>
      <c r="T930" s="1">
        <v>889460500</v>
      </c>
      <c r="W930" t="s">
        <v>38</v>
      </c>
      <c r="X930">
        <v>2</v>
      </c>
      <c r="Y930">
        <v>2</v>
      </c>
      <c r="Z930">
        <v>2</v>
      </c>
      <c r="AA930" s="2">
        <v>44708.662557870368</v>
      </c>
    </row>
    <row r="931" spans="1:27" x14ac:dyDescent="0.25">
      <c r="A931">
        <v>925</v>
      </c>
      <c r="B931">
        <v>1351913</v>
      </c>
      <c r="C931" t="s">
        <v>696</v>
      </c>
      <c r="D931" t="s">
        <v>697</v>
      </c>
      <c r="E931" t="s">
        <v>46</v>
      </c>
      <c r="F931" t="s">
        <v>140</v>
      </c>
      <c r="H931" t="s">
        <v>140</v>
      </c>
      <c r="J931" t="s">
        <v>181</v>
      </c>
      <c r="K931" t="s">
        <v>2751</v>
      </c>
      <c r="L931">
        <v>138518031</v>
      </c>
      <c r="M931" t="s">
        <v>33</v>
      </c>
      <c r="N931" t="s">
        <v>2751</v>
      </c>
      <c r="O931" t="s">
        <v>2752</v>
      </c>
      <c r="P931" t="s">
        <v>2753</v>
      </c>
      <c r="Q931" t="s">
        <v>809</v>
      </c>
      <c r="R931" t="s">
        <v>37</v>
      </c>
      <c r="S931">
        <v>810</v>
      </c>
      <c r="T931" s="1">
        <v>889418941</v>
      </c>
      <c r="W931" t="s">
        <v>38</v>
      </c>
      <c r="X931">
        <v>2</v>
      </c>
      <c r="Y931">
        <v>2</v>
      </c>
      <c r="Z931">
        <v>1</v>
      </c>
      <c r="AA931" s="2">
        <v>44708.662557870368</v>
      </c>
    </row>
    <row r="932" spans="1:27" x14ac:dyDescent="0.25">
      <c r="A932">
        <v>926</v>
      </c>
      <c r="B932">
        <v>1351914</v>
      </c>
      <c r="C932" t="s">
        <v>696</v>
      </c>
      <c r="D932" t="s">
        <v>697</v>
      </c>
      <c r="E932" t="s">
        <v>29</v>
      </c>
      <c r="F932" t="s">
        <v>2485</v>
      </c>
      <c r="G932" t="s">
        <v>2754</v>
      </c>
      <c r="H932" t="s">
        <v>2754</v>
      </c>
      <c r="J932" t="s">
        <v>1532</v>
      </c>
      <c r="K932" t="s">
        <v>2717</v>
      </c>
      <c r="L932">
        <v>138517875</v>
      </c>
      <c r="M932" t="s">
        <v>33</v>
      </c>
      <c r="N932" t="s">
        <v>2717</v>
      </c>
      <c r="O932" t="s">
        <v>2755</v>
      </c>
      <c r="P932" t="s">
        <v>2756</v>
      </c>
      <c r="Q932" t="s">
        <v>941</v>
      </c>
      <c r="R932" t="s">
        <v>37</v>
      </c>
      <c r="S932">
        <v>832</v>
      </c>
      <c r="T932" s="1">
        <v>889312005</v>
      </c>
      <c r="W932" t="s">
        <v>274</v>
      </c>
      <c r="X932">
        <v>4</v>
      </c>
      <c r="Y932">
        <v>2</v>
      </c>
      <c r="Z932">
        <v>2</v>
      </c>
      <c r="AA932" s="2">
        <v>44708.662557870368</v>
      </c>
    </row>
    <row r="933" spans="1:27" x14ac:dyDescent="0.25">
      <c r="A933">
        <v>927</v>
      </c>
      <c r="B933">
        <v>1351915</v>
      </c>
      <c r="C933" t="s">
        <v>696</v>
      </c>
      <c r="D933" t="s">
        <v>697</v>
      </c>
      <c r="E933" t="s">
        <v>29</v>
      </c>
      <c r="F933" t="s">
        <v>2214</v>
      </c>
      <c r="G933" t="s">
        <v>2757</v>
      </c>
      <c r="H933" t="s">
        <v>2757</v>
      </c>
      <c r="I933" t="s">
        <v>126</v>
      </c>
      <c r="J933" t="s">
        <v>181</v>
      </c>
      <c r="K933" t="s">
        <v>127</v>
      </c>
      <c r="L933">
        <v>138516935</v>
      </c>
      <c r="M933" t="s">
        <v>33</v>
      </c>
      <c r="N933" t="s">
        <v>127</v>
      </c>
      <c r="O933" t="s">
        <v>2758</v>
      </c>
      <c r="P933" t="s">
        <v>2759</v>
      </c>
      <c r="Q933" t="s">
        <v>809</v>
      </c>
      <c r="R933" t="s">
        <v>37</v>
      </c>
      <c r="S933">
        <v>810</v>
      </c>
      <c r="T933" s="1">
        <v>889418941</v>
      </c>
      <c r="W933" t="s">
        <v>38</v>
      </c>
      <c r="X933">
        <v>4</v>
      </c>
      <c r="Y933">
        <v>2</v>
      </c>
      <c r="Z933">
        <v>2</v>
      </c>
      <c r="AA933" s="2">
        <v>44708.662557870368</v>
      </c>
    </row>
    <row r="934" spans="1:27" x14ac:dyDescent="0.25">
      <c r="A934">
        <v>928</v>
      </c>
      <c r="B934">
        <v>1351916</v>
      </c>
      <c r="C934" t="s">
        <v>696</v>
      </c>
      <c r="D934" t="s">
        <v>697</v>
      </c>
      <c r="E934" t="s">
        <v>46</v>
      </c>
      <c r="F934" t="s">
        <v>326</v>
      </c>
      <c r="H934" t="s">
        <v>326</v>
      </c>
      <c r="J934" t="s">
        <v>93</v>
      </c>
      <c r="K934" t="s">
        <v>2760</v>
      </c>
      <c r="L934">
        <v>138507327</v>
      </c>
      <c r="M934" t="s">
        <v>33</v>
      </c>
      <c r="N934" t="s">
        <v>2760</v>
      </c>
      <c r="O934" t="s">
        <v>2761</v>
      </c>
      <c r="P934" t="s">
        <v>2762</v>
      </c>
      <c r="Q934" t="s">
        <v>1178</v>
      </c>
      <c r="R934" t="s">
        <v>37</v>
      </c>
      <c r="S934">
        <v>810</v>
      </c>
      <c r="T934" s="1">
        <v>889460500</v>
      </c>
      <c r="W934" t="s">
        <v>38</v>
      </c>
      <c r="X934">
        <v>2</v>
      </c>
      <c r="Y934">
        <v>1</v>
      </c>
      <c r="Z934">
        <v>1</v>
      </c>
      <c r="AA934" s="2">
        <v>44708.662557870368</v>
      </c>
    </row>
    <row r="935" spans="1:27" x14ac:dyDescent="0.25">
      <c r="A935">
        <v>929</v>
      </c>
      <c r="B935">
        <v>1351917</v>
      </c>
      <c r="C935" t="s">
        <v>696</v>
      </c>
      <c r="D935" t="s">
        <v>697</v>
      </c>
      <c r="E935" t="s">
        <v>29</v>
      </c>
      <c r="F935" t="s">
        <v>1795</v>
      </c>
      <c r="G935" t="s">
        <v>2211</v>
      </c>
      <c r="H935" t="s">
        <v>2211</v>
      </c>
      <c r="J935" t="s">
        <v>408</v>
      </c>
      <c r="K935" t="s">
        <v>2739</v>
      </c>
      <c r="L935">
        <v>138504247</v>
      </c>
      <c r="M935" t="s">
        <v>33</v>
      </c>
      <c r="N935" t="s">
        <v>2739</v>
      </c>
      <c r="O935" t="s">
        <v>2763</v>
      </c>
      <c r="P935" t="s">
        <v>2764</v>
      </c>
      <c r="Q935" t="s">
        <v>2370</v>
      </c>
      <c r="R935" t="s">
        <v>37</v>
      </c>
      <c r="S935">
        <v>810</v>
      </c>
      <c r="T935" s="1">
        <v>1300114970</v>
      </c>
      <c r="W935" t="s">
        <v>274</v>
      </c>
      <c r="X935">
        <v>4</v>
      </c>
      <c r="Y935">
        <v>3</v>
      </c>
      <c r="Z935">
        <v>2</v>
      </c>
      <c r="AA935" s="2">
        <v>44708.662557870368</v>
      </c>
    </row>
    <row r="936" spans="1:27" x14ac:dyDescent="0.25">
      <c r="A936">
        <v>930</v>
      </c>
      <c r="B936">
        <v>1351918</v>
      </c>
      <c r="C936" t="s">
        <v>696</v>
      </c>
      <c r="D936" t="s">
        <v>697</v>
      </c>
      <c r="E936" t="s">
        <v>29</v>
      </c>
      <c r="G936" t="s">
        <v>2765</v>
      </c>
      <c r="H936" t="s">
        <v>2765</v>
      </c>
      <c r="J936" t="s">
        <v>98</v>
      </c>
      <c r="K936" t="s">
        <v>1902</v>
      </c>
      <c r="L936">
        <v>138502895</v>
      </c>
      <c r="M936" t="s">
        <v>33</v>
      </c>
      <c r="N936" t="s">
        <v>1902</v>
      </c>
      <c r="O936" t="s">
        <v>2766</v>
      </c>
      <c r="P936" t="s">
        <v>2767</v>
      </c>
      <c r="Q936" t="s">
        <v>781</v>
      </c>
      <c r="R936" t="s">
        <v>37</v>
      </c>
      <c r="S936">
        <v>832</v>
      </c>
      <c r="T936" s="1">
        <v>889822500</v>
      </c>
      <c r="W936" t="s">
        <v>255</v>
      </c>
      <c r="X936">
        <v>3</v>
      </c>
      <c r="Y936">
        <v>2</v>
      </c>
      <c r="Z936">
        <v>2</v>
      </c>
      <c r="AA936" s="2">
        <v>44708.662557870368</v>
      </c>
    </row>
    <row r="937" spans="1:27" x14ac:dyDescent="0.25">
      <c r="A937">
        <v>931</v>
      </c>
      <c r="B937">
        <v>1351919</v>
      </c>
      <c r="C937" t="s">
        <v>696</v>
      </c>
      <c r="D937" t="s">
        <v>697</v>
      </c>
      <c r="E937" t="s">
        <v>29</v>
      </c>
      <c r="I937" t="s">
        <v>126</v>
      </c>
      <c r="J937" t="s">
        <v>82</v>
      </c>
      <c r="K937" t="s">
        <v>127</v>
      </c>
      <c r="L937">
        <v>138501907</v>
      </c>
      <c r="M937" t="s">
        <v>33</v>
      </c>
      <c r="N937" t="s">
        <v>127</v>
      </c>
      <c r="O937" t="s">
        <v>2768</v>
      </c>
      <c r="P937" t="s">
        <v>2769</v>
      </c>
      <c r="Q937" t="s">
        <v>2370</v>
      </c>
      <c r="R937" t="s">
        <v>37</v>
      </c>
      <c r="S937">
        <v>810</v>
      </c>
      <c r="T937" s="1">
        <v>889433000</v>
      </c>
      <c r="W937" t="s">
        <v>38</v>
      </c>
      <c r="X937">
        <v>6</v>
      </c>
      <c r="Y937">
        <v>2</v>
      </c>
      <c r="Z937">
        <v>4</v>
      </c>
      <c r="AA937" s="2">
        <v>44708.662557870368</v>
      </c>
    </row>
    <row r="938" spans="1:27" x14ac:dyDescent="0.25">
      <c r="A938">
        <v>932</v>
      </c>
      <c r="B938">
        <v>1351920</v>
      </c>
      <c r="C938" t="s">
        <v>696</v>
      </c>
      <c r="D938" t="s">
        <v>697</v>
      </c>
      <c r="E938" t="s">
        <v>29</v>
      </c>
      <c r="F938" t="s">
        <v>40</v>
      </c>
      <c r="G938" t="s">
        <v>2770</v>
      </c>
      <c r="H938" t="s">
        <v>2770</v>
      </c>
      <c r="I938" t="s">
        <v>126</v>
      </c>
      <c r="J938" t="s">
        <v>408</v>
      </c>
      <c r="K938" t="s">
        <v>2771</v>
      </c>
      <c r="L938">
        <v>138500535</v>
      </c>
      <c r="M938" t="s">
        <v>33</v>
      </c>
      <c r="N938" t="s">
        <v>2771</v>
      </c>
      <c r="O938" t="s">
        <v>2772</v>
      </c>
      <c r="P938" t="s">
        <v>2773</v>
      </c>
      <c r="Q938" t="s">
        <v>917</v>
      </c>
      <c r="R938" t="s">
        <v>37</v>
      </c>
      <c r="S938">
        <v>832</v>
      </c>
      <c r="T938" s="1">
        <v>1300114970</v>
      </c>
      <c r="W938" t="s">
        <v>274</v>
      </c>
      <c r="X938">
        <v>3</v>
      </c>
      <c r="Y938">
        <v>2</v>
      </c>
      <c r="Z938">
        <v>2</v>
      </c>
      <c r="AA938" s="2">
        <v>44708.662557870368</v>
      </c>
    </row>
    <row r="939" spans="1:27" x14ac:dyDescent="0.25">
      <c r="A939">
        <v>933</v>
      </c>
      <c r="B939">
        <v>1351921</v>
      </c>
      <c r="C939" t="s">
        <v>696</v>
      </c>
      <c r="D939" t="s">
        <v>697</v>
      </c>
      <c r="E939" t="s">
        <v>46</v>
      </c>
      <c r="J939" t="s">
        <v>225</v>
      </c>
      <c r="K939" t="s">
        <v>1038</v>
      </c>
      <c r="L939">
        <v>138495575</v>
      </c>
      <c r="M939" t="s">
        <v>33</v>
      </c>
      <c r="N939" t="s">
        <v>1038</v>
      </c>
      <c r="O939" t="s">
        <v>2774</v>
      </c>
      <c r="P939" t="s">
        <v>2775</v>
      </c>
      <c r="Q939" t="s">
        <v>731</v>
      </c>
      <c r="R939" t="s">
        <v>37</v>
      </c>
      <c r="S939">
        <v>810</v>
      </c>
      <c r="T939" s="1">
        <v>438404848</v>
      </c>
      <c r="W939" t="s">
        <v>38</v>
      </c>
      <c r="X939">
        <v>1</v>
      </c>
      <c r="Y939">
        <v>1</v>
      </c>
      <c r="Z939">
        <v>1</v>
      </c>
      <c r="AA939" s="2">
        <v>44708.662557870368</v>
      </c>
    </row>
    <row r="940" spans="1:27" x14ac:dyDescent="0.25">
      <c r="A940">
        <v>934</v>
      </c>
      <c r="B940">
        <v>1351922</v>
      </c>
      <c r="C940" t="s">
        <v>696</v>
      </c>
      <c r="D940" t="s">
        <v>697</v>
      </c>
      <c r="E940" t="s">
        <v>39</v>
      </c>
      <c r="J940" t="s">
        <v>31</v>
      </c>
      <c r="K940" t="s">
        <v>384</v>
      </c>
      <c r="L940">
        <v>138491115</v>
      </c>
      <c r="M940" t="s">
        <v>33</v>
      </c>
      <c r="N940" t="s">
        <v>384</v>
      </c>
      <c r="O940" t="s">
        <v>385</v>
      </c>
      <c r="P940" t="s">
        <v>386</v>
      </c>
      <c r="Q940" t="s">
        <v>36</v>
      </c>
      <c r="R940" t="s">
        <v>37</v>
      </c>
      <c r="S940">
        <v>800</v>
      </c>
      <c r="T940" s="1">
        <v>889418289</v>
      </c>
      <c r="W940" t="s">
        <v>255</v>
      </c>
      <c r="X940">
        <v>3</v>
      </c>
      <c r="Y940">
        <v>2</v>
      </c>
      <c r="Z940">
        <v>1</v>
      </c>
      <c r="AA940" s="2">
        <v>44708.662557870368</v>
      </c>
    </row>
    <row r="941" spans="1:27" x14ac:dyDescent="0.25">
      <c r="A941">
        <v>935</v>
      </c>
      <c r="B941">
        <v>1351923</v>
      </c>
      <c r="C941" t="s">
        <v>696</v>
      </c>
      <c r="D941" t="s">
        <v>697</v>
      </c>
      <c r="E941" t="s">
        <v>39</v>
      </c>
      <c r="G941" t="s">
        <v>387</v>
      </c>
      <c r="J941" t="s">
        <v>209</v>
      </c>
      <c r="K941" t="s">
        <v>333</v>
      </c>
      <c r="L941">
        <v>138490143</v>
      </c>
      <c r="M941" t="s">
        <v>33</v>
      </c>
      <c r="N941" t="s">
        <v>333</v>
      </c>
      <c r="O941" t="s">
        <v>388</v>
      </c>
      <c r="P941" t="s">
        <v>389</v>
      </c>
      <c r="Q941" t="s">
        <v>36</v>
      </c>
      <c r="R941" t="s">
        <v>37</v>
      </c>
      <c r="S941">
        <v>800</v>
      </c>
      <c r="T941" s="1">
        <v>889428942</v>
      </c>
      <c r="W941" t="s">
        <v>255</v>
      </c>
      <c r="X941">
        <v>2</v>
      </c>
      <c r="Y941">
        <v>2</v>
      </c>
      <c r="Z941">
        <v>1</v>
      </c>
      <c r="AA941" s="2">
        <v>44708.662557870368</v>
      </c>
    </row>
    <row r="942" spans="1:27" x14ac:dyDescent="0.25">
      <c r="A942">
        <v>936</v>
      </c>
      <c r="B942">
        <v>1351924</v>
      </c>
      <c r="C942" t="s">
        <v>696</v>
      </c>
      <c r="D942" t="s">
        <v>697</v>
      </c>
      <c r="E942" t="s">
        <v>29</v>
      </c>
      <c r="J942" t="s">
        <v>82</v>
      </c>
      <c r="K942" t="s">
        <v>186</v>
      </c>
      <c r="L942">
        <v>138488975</v>
      </c>
      <c r="M942" t="s">
        <v>33</v>
      </c>
      <c r="N942" t="s">
        <v>186</v>
      </c>
      <c r="O942" t="s">
        <v>2776</v>
      </c>
      <c r="P942" t="s">
        <v>2777</v>
      </c>
      <c r="Q942" t="s">
        <v>791</v>
      </c>
      <c r="R942" t="s">
        <v>37</v>
      </c>
      <c r="S942">
        <v>832</v>
      </c>
      <c r="T942" s="1">
        <v>889433000</v>
      </c>
      <c r="W942" t="s">
        <v>38</v>
      </c>
      <c r="X942">
        <v>3</v>
      </c>
      <c r="Y942">
        <v>1</v>
      </c>
      <c r="Z942">
        <v>2</v>
      </c>
      <c r="AA942" s="2">
        <v>44708.662557870368</v>
      </c>
    </row>
    <row r="943" spans="1:27" x14ac:dyDescent="0.25">
      <c r="A943">
        <v>937</v>
      </c>
      <c r="B943">
        <v>1351925</v>
      </c>
      <c r="C943" t="s">
        <v>696</v>
      </c>
      <c r="D943" t="s">
        <v>697</v>
      </c>
      <c r="E943" t="s">
        <v>1168</v>
      </c>
      <c r="G943" t="s">
        <v>2778</v>
      </c>
      <c r="H943" t="s">
        <v>2778</v>
      </c>
      <c r="I943" t="s">
        <v>126</v>
      </c>
      <c r="J943" t="s">
        <v>293</v>
      </c>
      <c r="K943" t="s">
        <v>986</v>
      </c>
      <c r="L943">
        <v>138488711</v>
      </c>
      <c r="M943" t="s">
        <v>33</v>
      </c>
      <c r="N943" t="s">
        <v>986</v>
      </c>
      <c r="O943" t="s">
        <v>2779</v>
      </c>
      <c r="P943" t="s">
        <v>2780</v>
      </c>
      <c r="Q943" t="s">
        <v>791</v>
      </c>
      <c r="R943" t="s">
        <v>37</v>
      </c>
      <c r="S943">
        <v>832</v>
      </c>
      <c r="T943" s="1">
        <v>1300850855</v>
      </c>
      <c r="W943" t="s">
        <v>274</v>
      </c>
      <c r="X943">
        <v>3</v>
      </c>
      <c r="Y943">
        <v>2</v>
      </c>
      <c r="Z943">
        <v>2</v>
      </c>
      <c r="AA943" s="2">
        <v>44708.662557870368</v>
      </c>
    </row>
    <row r="944" spans="1:27" x14ac:dyDescent="0.25">
      <c r="A944">
        <v>938</v>
      </c>
      <c r="B944">
        <v>1351926</v>
      </c>
      <c r="C944" t="s">
        <v>696</v>
      </c>
      <c r="D944" t="s">
        <v>697</v>
      </c>
      <c r="E944" t="s">
        <v>39</v>
      </c>
      <c r="J944" t="s">
        <v>554</v>
      </c>
      <c r="K944" t="s">
        <v>462</v>
      </c>
      <c r="L944">
        <v>138487679</v>
      </c>
      <c r="M944" t="s">
        <v>33</v>
      </c>
      <c r="N944" t="s">
        <v>462</v>
      </c>
      <c r="O944" t="s">
        <v>2781</v>
      </c>
      <c r="P944" t="s">
        <v>2782</v>
      </c>
      <c r="Q944" t="s">
        <v>1178</v>
      </c>
      <c r="R944" t="s">
        <v>37</v>
      </c>
      <c r="S944">
        <v>810</v>
      </c>
      <c r="T944">
        <v>421073034</v>
      </c>
      <c r="W944" t="s">
        <v>255</v>
      </c>
      <c r="X944">
        <v>3</v>
      </c>
      <c r="Y944">
        <v>1</v>
      </c>
      <c r="Z944">
        <v>1</v>
      </c>
      <c r="AA944" s="2">
        <v>44708.662557870368</v>
      </c>
    </row>
    <row r="945" spans="1:27" x14ac:dyDescent="0.25">
      <c r="A945">
        <v>939</v>
      </c>
      <c r="B945">
        <v>1351927</v>
      </c>
      <c r="C945" t="s">
        <v>696</v>
      </c>
      <c r="D945" t="s">
        <v>697</v>
      </c>
      <c r="E945" t="s">
        <v>29</v>
      </c>
      <c r="G945" t="s">
        <v>1646</v>
      </c>
      <c r="H945" t="s">
        <v>1646</v>
      </c>
      <c r="J945" t="s">
        <v>1499</v>
      </c>
      <c r="K945" t="s">
        <v>524</v>
      </c>
      <c r="L945">
        <v>138487583</v>
      </c>
      <c r="M945" t="s">
        <v>33</v>
      </c>
      <c r="N945" t="s">
        <v>524</v>
      </c>
      <c r="O945" t="s">
        <v>2783</v>
      </c>
      <c r="P945" t="s">
        <v>2784</v>
      </c>
      <c r="Q945" t="s">
        <v>973</v>
      </c>
      <c r="R945" t="s">
        <v>37</v>
      </c>
      <c r="S945">
        <v>830</v>
      </c>
      <c r="T945" s="1">
        <v>418895345</v>
      </c>
      <c r="W945" t="s">
        <v>255</v>
      </c>
      <c r="X945">
        <v>3</v>
      </c>
      <c r="Y945">
        <v>1</v>
      </c>
      <c r="Z945">
        <v>2</v>
      </c>
      <c r="AA945" s="2">
        <v>44708.662557870368</v>
      </c>
    </row>
    <row r="946" spans="1:27" x14ac:dyDescent="0.25">
      <c r="A946">
        <v>940</v>
      </c>
      <c r="B946">
        <v>1351928</v>
      </c>
      <c r="C946" t="s">
        <v>696</v>
      </c>
      <c r="D946" t="s">
        <v>697</v>
      </c>
      <c r="E946" t="s">
        <v>29</v>
      </c>
      <c r="G946" t="s">
        <v>2785</v>
      </c>
      <c r="H946" t="s">
        <v>2785</v>
      </c>
      <c r="J946" t="s">
        <v>1499</v>
      </c>
      <c r="K946" t="s">
        <v>2075</v>
      </c>
      <c r="L946">
        <v>138486915</v>
      </c>
      <c r="M946" t="s">
        <v>33</v>
      </c>
      <c r="N946" t="s">
        <v>2075</v>
      </c>
      <c r="O946" t="s">
        <v>2786</v>
      </c>
      <c r="P946" t="s">
        <v>2787</v>
      </c>
      <c r="Q946" t="s">
        <v>820</v>
      </c>
      <c r="R946" t="s">
        <v>37</v>
      </c>
      <c r="S946">
        <v>832</v>
      </c>
      <c r="T946" s="1">
        <v>418895345</v>
      </c>
      <c r="W946" t="s">
        <v>255</v>
      </c>
      <c r="X946">
        <v>3</v>
      </c>
      <c r="Y946">
        <v>1</v>
      </c>
      <c r="Z946">
        <v>2</v>
      </c>
      <c r="AA946" s="2">
        <v>44708.662557870368</v>
      </c>
    </row>
    <row r="947" spans="1:27" x14ac:dyDescent="0.25">
      <c r="A947">
        <v>941</v>
      </c>
      <c r="B947">
        <v>1351929</v>
      </c>
      <c r="C947" t="s">
        <v>696</v>
      </c>
      <c r="D947" t="s">
        <v>697</v>
      </c>
      <c r="E947" t="s">
        <v>46</v>
      </c>
      <c r="J947" t="s">
        <v>177</v>
      </c>
      <c r="K947" t="s">
        <v>559</v>
      </c>
      <c r="L947">
        <v>138486551</v>
      </c>
      <c r="M947" t="s">
        <v>33</v>
      </c>
      <c r="N947" t="s">
        <v>559</v>
      </c>
      <c r="O947" t="s">
        <v>2788</v>
      </c>
      <c r="P947" t="s">
        <v>2789</v>
      </c>
      <c r="Q947" t="s">
        <v>781</v>
      </c>
      <c r="R947" t="s">
        <v>37</v>
      </c>
      <c r="S947">
        <v>832</v>
      </c>
      <c r="T947" s="1">
        <v>889831800</v>
      </c>
      <c r="W947" t="s">
        <v>255</v>
      </c>
      <c r="X947">
        <v>2</v>
      </c>
      <c r="Y947">
        <v>1</v>
      </c>
      <c r="Z947">
        <v>2</v>
      </c>
      <c r="AA947" s="2">
        <v>44708.662557870368</v>
      </c>
    </row>
    <row r="948" spans="1:27" x14ac:dyDescent="0.25">
      <c r="A948">
        <v>942</v>
      </c>
      <c r="B948">
        <v>1351930</v>
      </c>
      <c r="C948" t="s">
        <v>696</v>
      </c>
      <c r="D948" t="s">
        <v>697</v>
      </c>
      <c r="E948" t="s">
        <v>46</v>
      </c>
      <c r="J948" t="s">
        <v>185</v>
      </c>
      <c r="K948" t="s">
        <v>390</v>
      </c>
      <c r="L948">
        <v>138483943</v>
      </c>
      <c r="M948" t="s">
        <v>33</v>
      </c>
      <c r="N948" t="s">
        <v>390</v>
      </c>
      <c r="O948" t="s">
        <v>391</v>
      </c>
      <c r="P948" t="s">
        <v>392</v>
      </c>
      <c r="Q948" t="s">
        <v>36</v>
      </c>
      <c r="R948" t="s">
        <v>37</v>
      </c>
      <c r="S948">
        <v>800</v>
      </c>
      <c r="T948" s="1">
        <v>889240900</v>
      </c>
      <c r="W948" t="s">
        <v>38</v>
      </c>
      <c r="X948">
        <v>2</v>
      </c>
      <c r="Y948">
        <v>2</v>
      </c>
      <c r="Z948">
        <v>2</v>
      </c>
      <c r="AA948" s="2">
        <v>44708.662557870368</v>
      </c>
    </row>
    <row r="949" spans="1:27" x14ac:dyDescent="0.25">
      <c r="A949">
        <v>943</v>
      </c>
      <c r="B949">
        <v>1351931</v>
      </c>
      <c r="C949" t="s">
        <v>696</v>
      </c>
      <c r="D949" t="s">
        <v>697</v>
      </c>
      <c r="E949" t="s">
        <v>29</v>
      </c>
      <c r="I949" t="s">
        <v>126</v>
      </c>
      <c r="J949" t="s">
        <v>816</v>
      </c>
      <c r="K949" t="s">
        <v>1881</v>
      </c>
      <c r="L949">
        <v>138478459</v>
      </c>
      <c r="M949" t="s">
        <v>33</v>
      </c>
      <c r="N949" t="s">
        <v>1881</v>
      </c>
      <c r="O949" t="s">
        <v>2790</v>
      </c>
      <c r="P949" t="s">
        <v>2791</v>
      </c>
      <c r="Q949" t="s">
        <v>941</v>
      </c>
      <c r="R949" t="s">
        <v>37</v>
      </c>
      <c r="S949">
        <v>832</v>
      </c>
      <c r="T949">
        <v>889453340</v>
      </c>
      <c r="W949" t="s">
        <v>255</v>
      </c>
      <c r="X949">
        <v>4</v>
      </c>
      <c r="Y949">
        <v>2</v>
      </c>
      <c r="Z949">
        <v>2</v>
      </c>
      <c r="AA949" s="2">
        <v>44708.662557870368</v>
      </c>
    </row>
    <row r="950" spans="1:27" x14ac:dyDescent="0.25">
      <c r="A950">
        <v>944</v>
      </c>
      <c r="B950">
        <v>1351932</v>
      </c>
      <c r="C950" t="s">
        <v>696</v>
      </c>
      <c r="D950" t="s">
        <v>697</v>
      </c>
      <c r="E950" t="s">
        <v>46</v>
      </c>
      <c r="G950" t="s">
        <v>393</v>
      </c>
      <c r="H950" t="s">
        <v>393</v>
      </c>
      <c r="J950" t="s">
        <v>185</v>
      </c>
      <c r="K950" t="s">
        <v>394</v>
      </c>
      <c r="L950">
        <v>138466843</v>
      </c>
      <c r="M950" t="s">
        <v>33</v>
      </c>
      <c r="N950" t="s">
        <v>394</v>
      </c>
      <c r="O950" t="s">
        <v>395</v>
      </c>
      <c r="P950" t="s">
        <v>396</v>
      </c>
      <c r="Q950" t="s">
        <v>36</v>
      </c>
      <c r="R950" t="s">
        <v>37</v>
      </c>
      <c r="S950">
        <v>800</v>
      </c>
      <c r="T950" s="1">
        <v>889240900</v>
      </c>
      <c r="W950" t="s">
        <v>38</v>
      </c>
      <c r="X950">
        <v>1</v>
      </c>
      <c r="Y950">
        <v>1</v>
      </c>
      <c r="Z950">
        <v>1</v>
      </c>
      <c r="AA950" s="2">
        <v>44708.662557870368</v>
      </c>
    </row>
    <row r="951" spans="1:27" x14ac:dyDescent="0.25">
      <c r="A951">
        <v>945</v>
      </c>
      <c r="B951">
        <v>1351933</v>
      </c>
      <c r="C951" t="s">
        <v>696</v>
      </c>
      <c r="D951" t="s">
        <v>697</v>
      </c>
      <c r="E951" t="s">
        <v>704</v>
      </c>
      <c r="G951" t="s">
        <v>787</v>
      </c>
      <c r="H951" t="s">
        <v>787</v>
      </c>
      <c r="J951" t="s">
        <v>408</v>
      </c>
      <c r="K951" t="s">
        <v>2792</v>
      </c>
      <c r="L951">
        <v>203232055</v>
      </c>
      <c r="M951" t="s">
        <v>33</v>
      </c>
      <c r="N951" t="s">
        <v>2792</v>
      </c>
      <c r="O951" t="s">
        <v>2793</v>
      </c>
      <c r="P951" t="s">
        <v>2794</v>
      </c>
      <c r="Q951" t="s">
        <v>707</v>
      </c>
      <c r="R951" t="s">
        <v>37</v>
      </c>
      <c r="S951">
        <v>820</v>
      </c>
      <c r="T951" s="1">
        <v>1300114970</v>
      </c>
      <c r="W951" t="s">
        <v>274</v>
      </c>
      <c r="AA951" s="2">
        <v>44708.662557870368</v>
      </c>
    </row>
    <row r="952" spans="1:27" x14ac:dyDescent="0.25">
      <c r="A952">
        <v>946</v>
      </c>
      <c r="B952">
        <v>1351934</v>
      </c>
      <c r="C952" t="s">
        <v>696</v>
      </c>
      <c r="D952" t="s">
        <v>697</v>
      </c>
      <c r="E952" t="s">
        <v>29</v>
      </c>
      <c r="G952" t="s">
        <v>2795</v>
      </c>
      <c r="H952" t="s">
        <v>2795</v>
      </c>
      <c r="I952" t="s">
        <v>126</v>
      </c>
      <c r="J952" t="s">
        <v>477</v>
      </c>
      <c r="K952" t="s">
        <v>2796</v>
      </c>
      <c r="L952">
        <v>129202186</v>
      </c>
      <c r="M952" t="s">
        <v>33</v>
      </c>
      <c r="N952" t="s">
        <v>2796</v>
      </c>
      <c r="O952" t="s">
        <v>2797</v>
      </c>
      <c r="P952" t="s">
        <v>2798</v>
      </c>
      <c r="Q952" t="s">
        <v>1162</v>
      </c>
      <c r="R952" t="s">
        <v>37</v>
      </c>
      <c r="S952">
        <v>835</v>
      </c>
      <c r="T952" s="1">
        <v>889831266</v>
      </c>
      <c r="W952" t="s">
        <v>255</v>
      </c>
      <c r="X952">
        <v>4</v>
      </c>
      <c r="Y952">
        <v>2</v>
      </c>
      <c r="Z952">
        <v>4</v>
      </c>
      <c r="AA952" s="2">
        <v>44708.662557870368</v>
      </c>
    </row>
    <row r="953" spans="1:27" x14ac:dyDescent="0.25">
      <c r="A953">
        <v>947</v>
      </c>
      <c r="B953">
        <v>1351935</v>
      </c>
      <c r="C953" t="s">
        <v>696</v>
      </c>
      <c r="D953" t="s">
        <v>697</v>
      </c>
      <c r="E953" t="s">
        <v>29</v>
      </c>
      <c r="G953" t="s">
        <v>2190</v>
      </c>
      <c r="H953" t="s">
        <v>2190</v>
      </c>
      <c r="I953" t="s">
        <v>126</v>
      </c>
      <c r="J953" t="s">
        <v>265</v>
      </c>
      <c r="K953" t="s">
        <v>639</v>
      </c>
      <c r="L953">
        <v>138454103</v>
      </c>
      <c r="M953" t="s">
        <v>33</v>
      </c>
      <c r="N953" t="s">
        <v>639</v>
      </c>
      <c r="O953" t="s">
        <v>2799</v>
      </c>
      <c r="P953" t="s">
        <v>2800</v>
      </c>
      <c r="Q953" t="s">
        <v>791</v>
      </c>
      <c r="R953" t="s">
        <v>37</v>
      </c>
      <c r="S953">
        <v>832</v>
      </c>
      <c r="T953" s="1">
        <v>417718149</v>
      </c>
      <c r="W953" t="s">
        <v>255</v>
      </c>
      <c r="X953">
        <v>3</v>
      </c>
      <c r="Y953">
        <v>1</v>
      </c>
      <c r="Z953">
        <v>0</v>
      </c>
      <c r="AA953" s="2">
        <v>44708.662557870368</v>
      </c>
    </row>
    <row r="954" spans="1:27" x14ac:dyDescent="0.25">
      <c r="A954">
        <v>948</v>
      </c>
      <c r="B954">
        <v>1351936</v>
      </c>
      <c r="C954" t="s">
        <v>696</v>
      </c>
      <c r="D954" t="s">
        <v>697</v>
      </c>
      <c r="E954" t="s">
        <v>29</v>
      </c>
      <c r="F954" t="s">
        <v>1730</v>
      </c>
      <c r="G954" t="s">
        <v>755</v>
      </c>
      <c r="H954" t="s">
        <v>755</v>
      </c>
      <c r="I954" t="s">
        <v>126</v>
      </c>
      <c r="J954" t="s">
        <v>671</v>
      </c>
      <c r="K954" t="s">
        <v>2801</v>
      </c>
      <c r="L954">
        <v>138452951</v>
      </c>
      <c r="M954" t="s">
        <v>33</v>
      </c>
      <c r="N954" t="s">
        <v>2801</v>
      </c>
      <c r="O954" t="s">
        <v>2802</v>
      </c>
      <c r="P954" t="s">
        <v>2803</v>
      </c>
      <c r="Q954" t="s">
        <v>1317</v>
      </c>
      <c r="R954" t="s">
        <v>37</v>
      </c>
      <c r="S954">
        <v>836</v>
      </c>
      <c r="T954" s="1">
        <v>889831888</v>
      </c>
      <c r="W954" t="s">
        <v>255</v>
      </c>
      <c r="X954">
        <v>5</v>
      </c>
      <c r="Y954">
        <v>3</v>
      </c>
      <c r="Z954">
        <v>8</v>
      </c>
      <c r="AA954" s="2">
        <v>44708.662557870368</v>
      </c>
    </row>
    <row r="955" spans="1:27" x14ac:dyDescent="0.25">
      <c r="A955">
        <v>949</v>
      </c>
      <c r="B955">
        <v>1351937</v>
      </c>
      <c r="C955" t="s">
        <v>696</v>
      </c>
      <c r="D955" t="s">
        <v>697</v>
      </c>
      <c r="E955" t="s">
        <v>2804</v>
      </c>
      <c r="G955" t="s">
        <v>2805</v>
      </c>
      <c r="H955" t="s">
        <v>2805</v>
      </c>
      <c r="J955" t="s">
        <v>79</v>
      </c>
      <c r="K955" t="s">
        <v>1110</v>
      </c>
      <c r="L955">
        <v>700183419</v>
      </c>
      <c r="M955" t="s">
        <v>33</v>
      </c>
      <c r="N955" t="s">
        <v>1110</v>
      </c>
      <c r="O955" t="s">
        <v>2806</v>
      </c>
      <c r="P955" t="s">
        <v>2807</v>
      </c>
      <c r="Q955" t="s">
        <v>759</v>
      </c>
      <c r="R955" t="s">
        <v>37</v>
      </c>
      <c r="S955">
        <v>836</v>
      </c>
      <c r="T955" s="1">
        <v>889433000</v>
      </c>
      <c r="W955" t="s">
        <v>38</v>
      </c>
      <c r="X955">
        <v>5</v>
      </c>
      <c r="Y955">
        <v>2</v>
      </c>
      <c r="Z955">
        <v>4</v>
      </c>
      <c r="AA955" s="2">
        <v>44708.662557870368</v>
      </c>
    </row>
    <row r="956" spans="1:27" x14ac:dyDescent="0.25">
      <c r="A956">
        <v>950</v>
      </c>
      <c r="B956">
        <v>1351938</v>
      </c>
      <c r="C956" t="s">
        <v>696</v>
      </c>
      <c r="D956" t="s">
        <v>697</v>
      </c>
      <c r="E956" t="s">
        <v>29</v>
      </c>
      <c r="G956" t="s">
        <v>1306</v>
      </c>
      <c r="H956" t="s">
        <v>1306</v>
      </c>
      <c r="J956" t="s">
        <v>209</v>
      </c>
      <c r="K956" t="s">
        <v>2808</v>
      </c>
      <c r="L956">
        <v>138452507</v>
      </c>
      <c r="M956" t="s">
        <v>33</v>
      </c>
      <c r="N956" t="s">
        <v>2808</v>
      </c>
      <c r="O956" t="s">
        <v>2809</v>
      </c>
      <c r="P956" t="s">
        <v>2810</v>
      </c>
      <c r="Q956" t="s">
        <v>1092</v>
      </c>
      <c r="R956" t="s">
        <v>37</v>
      </c>
      <c r="S956">
        <v>812</v>
      </c>
      <c r="T956" s="1">
        <v>889428942</v>
      </c>
      <c r="W956" t="s">
        <v>255</v>
      </c>
      <c r="X956">
        <v>3</v>
      </c>
      <c r="Y956">
        <v>1</v>
      </c>
      <c r="Z956">
        <v>2</v>
      </c>
      <c r="AA956" s="2">
        <v>44708.662557870368</v>
      </c>
    </row>
    <row r="957" spans="1:27" x14ac:dyDescent="0.25">
      <c r="A957">
        <v>951</v>
      </c>
      <c r="B957">
        <v>1351939</v>
      </c>
      <c r="C957" t="s">
        <v>696</v>
      </c>
      <c r="D957" t="s">
        <v>697</v>
      </c>
      <c r="E957" t="s">
        <v>29</v>
      </c>
      <c r="I957" t="s">
        <v>126</v>
      </c>
      <c r="J957" t="s">
        <v>31</v>
      </c>
      <c r="K957" t="s">
        <v>2811</v>
      </c>
      <c r="L957">
        <v>138452407</v>
      </c>
      <c r="M957" t="s">
        <v>33</v>
      </c>
      <c r="N957" t="s">
        <v>2811</v>
      </c>
      <c r="O957" t="s">
        <v>2812</v>
      </c>
      <c r="P957" t="s">
        <v>2813</v>
      </c>
      <c r="Q957" t="s">
        <v>1016</v>
      </c>
      <c r="R957" t="s">
        <v>37</v>
      </c>
      <c r="S957">
        <v>830</v>
      </c>
      <c r="T957" s="1">
        <v>889418289</v>
      </c>
      <c r="W957" t="s">
        <v>255</v>
      </c>
      <c r="X957">
        <v>4</v>
      </c>
      <c r="Y957">
        <v>2</v>
      </c>
      <c r="Z957">
        <v>2</v>
      </c>
      <c r="AA957" s="2">
        <v>44708.662557870368</v>
      </c>
    </row>
    <row r="958" spans="1:27" x14ac:dyDescent="0.25">
      <c r="A958">
        <v>952</v>
      </c>
      <c r="B958">
        <v>1351940</v>
      </c>
      <c r="C958" t="s">
        <v>696</v>
      </c>
      <c r="D958" t="s">
        <v>697</v>
      </c>
      <c r="E958" t="s">
        <v>39</v>
      </c>
      <c r="J958" t="s">
        <v>232</v>
      </c>
      <c r="K958" t="s">
        <v>397</v>
      </c>
      <c r="L958">
        <v>138450183</v>
      </c>
      <c r="M958" t="s">
        <v>33</v>
      </c>
      <c r="N958" t="s">
        <v>397</v>
      </c>
      <c r="O958" t="s">
        <v>398</v>
      </c>
      <c r="P958" t="s">
        <v>399</v>
      </c>
      <c r="Q958" t="s">
        <v>36</v>
      </c>
      <c r="R958" t="s">
        <v>37</v>
      </c>
      <c r="S958">
        <v>800</v>
      </c>
      <c r="T958">
        <v>451125286</v>
      </c>
      <c r="W958" t="s">
        <v>255</v>
      </c>
      <c r="X958">
        <v>1</v>
      </c>
      <c r="Y958">
        <v>1</v>
      </c>
      <c r="Z958">
        <v>1</v>
      </c>
      <c r="AA958" s="2">
        <v>44708.662557870368</v>
      </c>
    </row>
    <row r="959" spans="1:27" x14ac:dyDescent="0.25">
      <c r="A959">
        <v>953</v>
      </c>
      <c r="B959">
        <v>1351941</v>
      </c>
      <c r="C959" t="s">
        <v>696</v>
      </c>
      <c r="D959" t="s">
        <v>697</v>
      </c>
      <c r="E959" t="s">
        <v>29</v>
      </c>
      <c r="J959" t="s">
        <v>265</v>
      </c>
      <c r="K959" t="s">
        <v>2814</v>
      </c>
      <c r="L959">
        <v>138445635</v>
      </c>
      <c r="M959" t="s">
        <v>33</v>
      </c>
      <c r="N959" t="s">
        <v>2814</v>
      </c>
      <c r="O959" t="s">
        <v>2815</v>
      </c>
      <c r="P959" t="s">
        <v>2816</v>
      </c>
      <c r="Q959" t="s">
        <v>725</v>
      </c>
      <c r="R959" t="s">
        <v>37</v>
      </c>
      <c r="S959">
        <v>836</v>
      </c>
      <c r="T959" s="1">
        <v>417718149</v>
      </c>
      <c r="W959" t="s">
        <v>255</v>
      </c>
      <c r="X959">
        <v>2</v>
      </c>
      <c r="Y959">
        <v>1</v>
      </c>
      <c r="Z959">
        <v>0</v>
      </c>
      <c r="AA959" s="2">
        <v>44708.662557870368</v>
      </c>
    </row>
    <row r="960" spans="1:27" x14ac:dyDescent="0.25">
      <c r="A960">
        <v>954</v>
      </c>
      <c r="B960">
        <v>1351942</v>
      </c>
      <c r="C960" t="s">
        <v>696</v>
      </c>
      <c r="D960" t="s">
        <v>697</v>
      </c>
      <c r="E960" t="s">
        <v>29</v>
      </c>
      <c r="F960" t="s">
        <v>2634</v>
      </c>
      <c r="G960" t="s">
        <v>1459</v>
      </c>
      <c r="H960" t="s">
        <v>1459</v>
      </c>
      <c r="J960" t="s">
        <v>228</v>
      </c>
      <c r="K960" t="s">
        <v>2817</v>
      </c>
      <c r="L960">
        <v>138443023</v>
      </c>
      <c r="M960" t="s">
        <v>33</v>
      </c>
      <c r="N960" t="s">
        <v>2817</v>
      </c>
      <c r="O960" t="s">
        <v>2818</v>
      </c>
      <c r="P960" t="s">
        <v>2819</v>
      </c>
      <c r="Q960" t="s">
        <v>1395</v>
      </c>
      <c r="R960" t="s">
        <v>37</v>
      </c>
      <c r="S960">
        <v>822</v>
      </c>
      <c r="T960" s="1">
        <v>889419959</v>
      </c>
      <c r="W960" t="s">
        <v>255</v>
      </c>
      <c r="X960">
        <v>3</v>
      </c>
      <c r="Y960">
        <v>2</v>
      </c>
      <c r="Z960">
        <v>12</v>
      </c>
      <c r="AA960" s="2">
        <v>44708.662557870368</v>
      </c>
    </row>
    <row r="961" spans="1:27" x14ac:dyDescent="0.25">
      <c r="A961">
        <v>955</v>
      </c>
      <c r="B961">
        <v>1351943</v>
      </c>
      <c r="C961" t="s">
        <v>696</v>
      </c>
      <c r="D961" t="s">
        <v>697</v>
      </c>
      <c r="E961" t="s">
        <v>748</v>
      </c>
      <c r="J961" t="s">
        <v>408</v>
      </c>
      <c r="K961" t="s">
        <v>2820</v>
      </c>
      <c r="L961">
        <v>138439219</v>
      </c>
      <c r="M961" t="s">
        <v>33</v>
      </c>
      <c r="N961" t="s">
        <v>2820</v>
      </c>
      <c r="O961" t="s">
        <v>2821</v>
      </c>
      <c r="P961" t="s">
        <v>2822</v>
      </c>
      <c r="Q961" t="s">
        <v>707</v>
      </c>
      <c r="R961" t="s">
        <v>37</v>
      </c>
      <c r="S961">
        <v>820</v>
      </c>
      <c r="T961" s="1">
        <v>1300114970</v>
      </c>
      <c r="W961" t="s">
        <v>274</v>
      </c>
      <c r="X961">
        <v>3</v>
      </c>
      <c r="Y961">
        <v>2</v>
      </c>
      <c r="Z961">
        <v>2</v>
      </c>
      <c r="AA961" s="2">
        <v>44708.662557870368</v>
      </c>
    </row>
    <row r="962" spans="1:27" x14ac:dyDescent="0.25">
      <c r="A962">
        <v>956</v>
      </c>
      <c r="B962">
        <v>1351944</v>
      </c>
      <c r="C962" t="s">
        <v>696</v>
      </c>
      <c r="D962" t="s">
        <v>697</v>
      </c>
      <c r="E962" t="s">
        <v>46</v>
      </c>
      <c r="G962" t="s">
        <v>1511</v>
      </c>
      <c r="H962" t="s">
        <v>1511</v>
      </c>
      <c r="J962" t="s">
        <v>93</v>
      </c>
      <c r="K962" t="s">
        <v>2823</v>
      </c>
      <c r="L962">
        <v>138438907</v>
      </c>
      <c r="M962" t="s">
        <v>33</v>
      </c>
      <c r="N962" t="s">
        <v>2823</v>
      </c>
      <c r="O962" t="s">
        <v>2824</v>
      </c>
      <c r="P962" t="s">
        <v>2825</v>
      </c>
      <c r="Q962" t="s">
        <v>1135</v>
      </c>
      <c r="R962" t="s">
        <v>37</v>
      </c>
      <c r="S962">
        <v>820</v>
      </c>
      <c r="T962" s="1">
        <v>889460500</v>
      </c>
      <c r="W962" t="s">
        <v>255</v>
      </c>
      <c r="X962">
        <v>2</v>
      </c>
      <c r="Y962">
        <v>1</v>
      </c>
      <c r="Z962">
        <v>2</v>
      </c>
      <c r="AA962" s="2">
        <v>44708.662557870368</v>
      </c>
    </row>
    <row r="963" spans="1:27" x14ac:dyDescent="0.25">
      <c r="A963">
        <v>957</v>
      </c>
      <c r="B963">
        <v>1351945</v>
      </c>
      <c r="C963" t="s">
        <v>696</v>
      </c>
      <c r="D963" t="s">
        <v>697</v>
      </c>
      <c r="E963" t="s">
        <v>46</v>
      </c>
      <c r="G963" t="s">
        <v>2826</v>
      </c>
      <c r="H963" t="s">
        <v>2826</v>
      </c>
      <c r="J963" t="s">
        <v>123</v>
      </c>
      <c r="K963" t="s">
        <v>2827</v>
      </c>
      <c r="L963">
        <v>138435283</v>
      </c>
      <c r="M963" t="s">
        <v>33</v>
      </c>
      <c r="N963" t="s">
        <v>2827</v>
      </c>
      <c r="O963" t="s">
        <v>2828</v>
      </c>
      <c r="P963" t="s">
        <v>2829</v>
      </c>
      <c r="Q963" t="s">
        <v>707</v>
      </c>
      <c r="R963" t="s">
        <v>37</v>
      </c>
      <c r="S963">
        <v>820</v>
      </c>
      <c r="T963" s="1">
        <v>889328858</v>
      </c>
      <c r="W963" t="s">
        <v>38</v>
      </c>
      <c r="X963">
        <v>3</v>
      </c>
      <c r="Y963">
        <v>3</v>
      </c>
      <c r="Z963">
        <v>3</v>
      </c>
      <c r="AA963" s="2">
        <v>44708.662557870368</v>
      </c>
    </row>
    <row r="964" spans="1:27" x14ac:dyDescent="0.25">
      <c r="A964">
        <v>958</v>
      </c>
      <c r="B964">
        <v>1351946</v>
      </c>
      <c r="C964" t="s">
        <v>696</v>
      </c>
      <c r="D964" t="s">
        <v>697</v>
      </c>
      <c r="E964" t="s">
        <v>46</v>
      </c>
      <c r="J964" t="s">
        <v>412</v>
      </c>
      <c r="K964" t="s">
        <v>1013</v>
      </c>
      <c r="L964">
        <v>138433851</v>
      </c>
      <c r="M964" t="s">
        <v>33</v>
      </c>
      <c r="N964" t="s">
        <v>1013</v>
      </c>
      <c r="O964" t="s">
        <v>2830</v>
      </c>
      <c r="P964" t="s">
        <v>2831</v>
      </c>
      <c r="Q964" t="s">
        <v>844</v>
      </c>
      <c r="R964" t="s">
        <v>37</v>
      </c>
      <c r="S964">
        <v>820</v>
      </c>
      <c r="T964" s="1">
        <v>889422283</v>
      </c>
      <c r="W964" t="s">
        <v>274</v>
      </c>
      <c r="X964">
        <v>2</v>
      </c>
      <c r="Y964">
        <v>1</v>
      </c>
      <c r="Z964">
        <v>1</v>
      </c>
      <c r="AA964" s="2">
        <v>44708.662557870368</v>
      </c>
    </row>
    <row r="965" spans="1:27" x14ac:dyDescent="0.25">
      <c r="A965">
        <v>959</v>
      </c>
      <c r="B965">
        <v>1351947</v>
      </c>
      <c r="C965" t="s">
        <v>696</v>
      </c>
      <c r="D965" t="s">
        <v>697</v>
      </c>
      <c r="E965" t="s">
        <v>732</v>
      </c>
      <c r="J965" t="s">
        <v>408</v>
      </c>
      <c r="K965" t="s">
        <v>2832</v>
      </c>
      <c r="L965">
        <v>138433543</v>
      </c>
      <c r="M965" t="s">
        <v>33</v>
      </c>
      <c r="N965" t="s">
        <v>2832</v>
      </c>
      <c r="O965" t="s">
        <v>2833</v>
      </c>
      <c r="P965" t="s">
        <v>2834</v>
      </c>
      <c r="Q965" t="s">
        <v>707</v>
      </c>
      <c r="R965" t="s">
        <v>37</v>
      </c>
      <c r="S965">
        <v>820</v>
      </c>
      <c r="T965" s="1">
        <v>1300114970</v>
      </c>
      <c r="W965" t="s">
        <v>274</v>
      </c>
      <c r="X965">
        <v>2</v>
      </c>
      <c r="Y965">
        <v>1</v>
      </c>
      <c r="Z965">
        <v>1</v>
      </c>
      <c r="AA965" s="2">
        <v>44708.662557870368</v>
      </c>
    </row>
    <row r="966" spans="1:27" x14ac:dyDescent="0.25">
      <c r="A966">
        <v>960</v>
      </c>
      <c r="B966">
        <v>1351948</v>
      </c>
      <c r="C966" t="s">
        <v>696</v>
      </c>
      <c r="D966" t="s">
        <v>697</v>
      </c>
      <c r="E966" t="s">
        <v>46</v>
      </c>
      <c r="F966" t="s">
        <v>2835</v>
      </c>
      <c r="H966" t="s">
        <v>2835</v>
      </c>
      <c r="I966" t="s">
        <v>126</v>
      </c>
      <c r="J966" t="s">
        <v>408</v>
      </c>
      <c r="K966" t="s">
        <v>2836</v>
      </c>
      <c r="L966">
        <v>138431255</v>
      </c>
      <c r="M966" t="s">
        <v>33</v>
      </c>
      <c r="N966" t="s">
        <v>2836</v>
      </c>
      <c r="O966" t="s">
        <v>2837</v>
      </c>
      <c r="P966" t="s">
        <v>2838</v>
      </c>
      <c r="Q966" t="s">
        <v>731</v>
      </c>
      <c r="R966" t="s">
        <v>37</v>
      </c>
      <c r="S966">
        <v>810</v>
      </c>
      <c r="T966" s="1">
        <v>1300114970</v>
      </c>
      <c r="W966" t="s">
        <v>274</v>
      </c>
      <c r="X966">
        <v>2</v>
      </c>
      <c r="Y966">
        <v>2</v>
      </c>
      <c r="Z966">
        <v>2</v>
      </c>
      <c r="AA966" s="2">
        <v>44708.662557870368</v>
      </c>
    </row>
    <row r="967" spans="1:27" x14ac:dyDescent="0.25">
      <c r="A967">
        <v>961</v>
      </c>
      <c r="B967">
        <v>1351949</v>
      </c>
      <c r="C967" t="s">
        <v>696</v>
      </c>
      <c r="D967" t="s">
        <v>697</v>
      </c>
      <c r="E967" t="s">
        <v>46</v>
      </c>
      <c r="J967" t="s">
        <v>554</v>
      </c>
      <c r="K967" t="s">
        <v>2411</v>
      </c>
      <c r="L967">
        <v>138431123</v>
      </c>
      <c r="M967" t="s">
        <v>33</v>
      </c>
      <c r="N967" t="s">
        <v>2411</v>
      </c>
      <c r="O967" t="s">
        <v>2839</v>
      </c>
      <c r="P967" t="s">
        <v>2840</v>
      </c>
      <c r="Q967" t="s">
        <v>1030</v>
      </c>
      <c r="R967" t="s">
        <v>37</v>
      </c>
      <c r="S967">
        <v>810</v>
      </c>
      <c r="T967">
        <v>421073034</v>
      </c>
      <c r="W967" t="s">
        <v>255</v>
      </c>
      <c r="X967">
        <v>2</v>
      </c>
      <c r="Y967">
        <v>1</v>
      </c>
      <c r="Z967">
        <v>2</v>
      </c>
      <c r="AA967" s="2">
        <v>44708.662557870368</v>
      </c>
    </row>
    <row r="968" spans="1:27" x14ac:dyDescent="0.25">
      <c r="A968">
        <v>962</v>
      </c>
      <c r="B968">
        <v>1351950</v>
      </c>
      <c r="C968" t="s">
        <v>696</v>
      </c>
      <c r="D968" t="s">
        <v>697</v>
      </c>
      <c r="E968" t="s">
        <v>39</v>
      </c>
      <c r="F968" t="s">
        <v>491</v>
      </c>
      <c r="H968" t="s">
        <v>491</v>
      </c>
      <c r="J968" t="s">
        <v>311</v>
      </c>
      <c r="K968" t="s">
        <v>667</v>
      </c>
      <c r="L968">
        <v>138428675</v>
      </c>
      <c r="M968" t="s">
        <v>33</v>
      </c>
      <c r="N968" t="s">
        <v>667</v>
      </c>
      <c r="O968" t="s">
        <v>845</v>
      </c>
      <c r="P968" t="s">
        <v>846</v>
      </c>
      <c r="Q968" t="s">
        <v>737</v>
      </c>
      <c r="R968" t="s">
        <v>37</v>
      </c>
      <c r="S968">
        <v>810</v>
      </c>
      <c r="T968" s="1">
        <v>1300299377</v>
      </c>
      <c r="W968" t="s">
        <v>274</v>
      </c>
      <c r="X968">
        <v>2</v>
      </c>
      <c r="Y968">
        <v>2</v>
      </c>
      <c r="Z968">
        <v>2</v>
      </c>
      <c r="AA968" s="2">
        <v>44708.662557870368</v>
      </c>
    </row>
    <row r="969" spans="1:27" x14ac:dyDescent="0.25">
      <c r="A969">
        <v>963</v>
      </c>
      <c r="B969">
        <v>1351951</v>
      </c>
      <c r="C969" t="s">
        <v>696</v>
      </c>
      <c r="D969" t="s">
        <v>697</v>
      </c>
      <c r="E969" t="s">
        <v>29</v>
      </c>
      <c r="G969" t="s">
        <v>989</v>
      </c>
      <c r="H969" t="s">
        <v>989</v>
      </c>
      <c r="J969" t="s">
        <v>123</v>
      </c>
      <c r="K969" t="s">
        <v>2841</v>
      </c>
      <c r="L969">
        <v>138411891</v>
      </c>
      <c r="M969" t="s">
        <v>33</v>
      </c>
      <c r="N969" t="s">
        <v>2841</v>
      </c>
      <c r="O969" t="s">
        <v>2842</v>
      </c>
      <c r="P969" t="s">
        <v>2843</v>
      </c>
      <c r="Q969" t="s">
        <v>941</v>
      </c>
      <c r="R969" t="s">
        <v>37</v>
      </c>
      <c r="S969">
        <v>832</v>
      </c>
      <c r="T969" s="1">
        <v>889328858</v>
      </c>
      <c r="W969" t="s">
        <v>38</v>
      </c>
      <c r="X969">
        <v>2</v>
      </c>
      <c r="Y969">
        <v>1</v>
      </c>
      <c r="Z969">
        <v>2</v>
      </c>
      <c r="AA969" s="2">
        <v>44708.662557870368</v>
      </c>
    </row>
    <row r="970" spans="1:27" x14ac:dyDescent="0.25">
      <c r="A970">
        <v>964</v>
      </c>
      <c r="B970">
        <v>1351952</v>
      </c>
      <c r="C970" t="s">
        <v>696</v>
      </c>
      <c r="D970" t="s">
        <v>697</v>
      </c>
      <c r="E970" t="s">
        <v>29</v>
      </c>
      <c r="I970" t="s">
        <v>126</v>
      </c>
      <c r="J970" t="s">
        <v>412</v>
      </c>
      <c r="K970" t="s">
        <v>835</v>
      </c>
      <c r="L970">
        <v>138411811</v>
      </c>
      <c r="M970" t="s">
        <v>33</v>
      </c>
      <c r="N970" t="s">
        <v>835</v>
      </c>
      <c r="O970" t="s">
        <v>2844</v>
      </c>
      <c r="P970" t="s">
        <v>2845</v>
      </c>
      <c r="Q970" t="s">
        <v>703</v>
      </c>
      <c r="R970" t="s">
        <v>37</v>
      </c>
      <c r="S970">
        <v>812</v>
      </c>
      <c r="T970" s="1">
        <v>889422283</v>
      </c>
      <c r="W970" t="s">
        <v>274</v>
      </c>
      <c r="X970">
        <v>3</v>
      </c>
      <c r="Y970">
        <v>2</v>
      </c>
      <c r="Z970">
        <v>2</v>
      </c>
      <c r="AA970" s="2">
        <v>44708.662557870368</v>
      </c>
    </row>
    <row r="971" spans="1:27" x14ac:dyDescent="0.25">
      <c r="A971">
        <v>965</v>
      </c>
      <c r="B971">
        <v>1351953</v>
      </c>
      <c r="C971" t="s">
        <v>696</v>
      </c>
      <c r="D971" t="s">
        <v>697</v>
      </c>
      <c r="E971" t="s">
        <v>39</v>
      </c>
      <c r="J971" t="s">
        <v>82</v>
      </c>
      <c r="K971" t="s">
        <v>2846</v>
      </c>
      <c r="L971">
        <v>138411091</v>
      </c>
      <c r="M971" t="s">
        <v>33</v>
      </c>
      <c r="N971" t="s">
        <v>2846</v>
      </c>
      <c r="O971" t="s">
        <v>2847</v>
      </c>
      <c r="P971" t="s">
        <v>2848</v>
      </c>
      <c r="Q971" t="s">
        <v>737</v>
      </c>
      <c r="R971" t="s">
        <v>37</v>
      </c>
      <c r="S971">
        <v>810</v>
      </c>
      <c r="T971" s="1">
        <v>889433000</v>
      </c>
      <c r="W971" t="s">
        <v>38</v>
      </c>
      <c r="X971">
        <v>2</v>
      </c>
      <c r="Y971">
        <v>2</v>
      </c>
      <c r="Z971">
        <v>2</v>
      </c>
      <c r="AA971" s="2">
        <v>44708.662557870368</v>
      </c>
    </row>
    <row r="972" spans="1:27" x14ac:dyDescent="0.25">
      <c r="A972">
        <v>966</v>
      </c>
      <c r="B972">
        <v>1351954</v>
      </c>
      <c r="C972" t="s">
        <v>696</v>
      </c>
      <c r="D972" t="s">
        <v>697</v>
      </c>
      <c r="E972" t="s">
        <v>29</v>
      </c>
      <c r="F972" t="s">
        <v>2382</v>
      </c>
      <c r="G972" t="s">
        <v>2634</v>
      </c>
      <c r="H972" t="s">
        <v>2634</v>
      </c>
      <c r="J972" t="s">
        <v>1963</v>
      </c>
      <c r="K972" t="s">
        <v>788</v>
      </c>
      <c r="L972">
        <v>138408951</v>
      </c>
      <c r="M972" t="s">
        <v>33</v>
      </c>
      <c r="N972" t="s">
        <v>788</v>
      </c>
      <c r="O972" t="s">
        <v>2849</v>
      </c>
      <c r="P972" t="s">
        <v>2850</v>
      </c>
      <c r="Q972" t="s">
        <v>917</v>
      </c>
      <c r="R972" t="s">
        <v>37</v>
      </c>
      <c r="S972">
        <v>832</v>
      </c>
      <c r="T972" s="1">
        <v>889834326</v>
      </c>
      <c r="W972" t="s">
        <v>274</v>
      </c>
      <c r="X972">
        <v>3</v>
      </c>
      <c r="Y972">
        <v>2</v>
      </c>
      <c r="Z972">
        <v>2</v>
      </c>
      <c r="AA972" s="2">
        <v>44708.662557870368</v>
      </c>
    </row>
    <row r="973" spans="1:27" x14ac:dyDescent="0.25">
      <c r="A973">
        <v>967</v>
      </c>
      <c r="B973">
        <v>1351955</v>
      </c>
      <c r="C973" t="s">
        <v>696</v>
      </c>
      <c r="D973" t="s">
        <v>697</v>
      </c>
      <c r="E973" t="s">
        <v>39</v>
      </c>
      <c r="J973" t="s">
        <v>228</v>
      </c>
      <c r="K973" t="s">
        <v>400</v>
      </c>
      <c r="L973">
        <v>138408243</v>
      </c>
      <c r="M973" t="s">
        <v>33</v>
      </c>
      <c r="N973" t="s">
        <v>400</v>
      </c>
      <c r="O973" t="s">
        <v>401</v>
      </c>
      <c r="P973" t="s">
        <v>402</v>
      </c>
      <c r="Q973" t="s">
        <v>36</v>
      </c>
      <c r="R973" t="s">
        <v>37</v>
      </c>
      <c r="S973">
        <v>800</v>
      </c>
      <c r="T973" s="1">
        <v>889419959</v>
      </c>
      <c r="W973" t="s">
        <v>255</v>
      </c>
      <c r="X973">
        <v>1</v>
      </c>
      <c r="Y973">
        <v>1</v>
      </c>
      <c r="Z973">
        <v>1</v>
      </c>
      <c r="AA973" s="2">
        <v>44708.662557870368</v>
      </c>
    </row>
    <row r="974" spans="1:27" x14ac:dyDescent="0.25">
      <c r="A974">
        <v>968</v>
      </c>
      <c r="B974">
        <v>1351956</v>
      </c>
      <c r="C974" t="s">
        <v>696</v>
      </c>
      <c r="D974" t="s">
        <v>697</v>
      </c>
      <c r="E974" t="s">
        <v>39</v>
      </c>
      <c r="J974" t="s">
        <v>554</v>
      </c>
      <c r="K974" t="s">
        <v>2851</v>
      </c>
      <c r="L974">
        <v>138406359</v>
      </c>
      <c r="M974" t="s">
        <v>33</v>
      </c>
      <c r="N974" t="s">
        <v>2851</v>
      </c>
      <c r="O974" t="s">
        <v>2852</v>
      </c>
      <c r="P974" t="s">
        <v>2853</v>
      </c>
      <c r="Q974" t="s">
        <v>731</v>
      </c>
      <c r="R974" t="s">
        <v>37</v>
      </c>
      <c r="S974">
        <v>810</v>
      </c>
      <c r="T974">
        <v>421073034</v>
      </c>
      <c r="W974" t="s">
        <v>255</v>
      </c>
      <c r="X974">
        <v>3</v>
      </c>
      <c r="Y974">
        <v>2</v>
      </c>
      <c r="Z974">
        <v>2</v>
      </c>
      <c r="AA974" s="2">
        <v>44708.662557870368</v>
      </c>
    </row>
    <row r="975" spans="1:27" x14ac:dyDescent="0.25">
      <c r="A975">
        <v>969</v>
      </c>
      <c r="B975">
        <v>1351957</v>
      </c>
      <c r="C975" t="s">
        <v>696</v>
      </c>
      <c r="D975" t="s">
        <v>697</v>
      </c>
      <c r="E975" t="s">
        <v>985</v>
      </c>
      <c r="F975" t="s">
        <v>259</v>
      </c>
      <c r="G975" t="s">
        <v>2854</v>
      </c>
      <c r="H975" t="s">
        <v>2854</v>
      </c>
      <c r="J975" t="s">
        <v>311</v>
      </c>
      <c r="K975" t="s">
        <v>2855</v>
      </c>
      <c r="L975">
        <v>138406027</v>
      </c>
      <c r="M975" t="s">
        <v>33</v>
      </c>
      <c r="N975" t="s">
        <v>2855</v>
      </c>
      <c r="O975" t="s">
        <v>2856</v>
      </c>
      <c r="P975" t="s">
        <v>2857</v>
      </c>
      <c r="Q975" t="s">
        <v>1065</v>
      </c>
      <c r="R975" t="s">
        <v>37</v>
      </c>
      <c r="S975">
        <v>838</v>
      </c>
      <c r="T975" s="1">
        <v>1300299377</v>
      </c>
      <c r="W975" t="s">
        <v>274</v>
      </c>
      <c r="X975">
        <v>4</v>
      </c>
      <c r="Y975">
        <v>4</v>
      </c>
      <c r="Z975">
        <v>8</v>
      </c>
      <c r="AA975" s="2">
        <v>44708.662557870368</v>
      </c>
    </row>
    <row r="976" spans="1:27" x14ac:dyDescent="0.25">
      <c r="A976">
        <v>970</v>
      </c>
      <c r="B976">
        <v>1351958</v>
      </c>
      <c r="C976" t="s">
        <v>696</v>
      </c>
      <c r="D976" t="s">
        <v>697</v>
      </c>
      <c r="E976" t="s">
        <v>46</v>
      </c>
      <c r="J976" t="s">
        <v>403</v>
      </c>
      <c r="K976" t="s">
        <v>404</v>
      </c>
      <c r="L976">
        <v>138405187</v>
      </c>
      <c r="M976" t="s">
        <v>33</v>
      </c>
      <c r="N976" t="s">
        <v>404</v>
      </c>
      <c r="O976" t="s">
        <v>405</v>
      </c>
      <c r="P976" t="s">
        <v>406</v>
      </c>
      <c r="Q976" t="s">
        <v>36</v>
      </c>
      <c r="R976" t="s">
        <v>37</v>
      </c>
      <c r="S976">
        <v>800</v>
      </c>
      <c r="T976" s="1">
        <v>889828282</v>
      </c>
      <c r="W976" t="s">
        <v>255</v>
      </c>
      <c r="X976">
        <v>3</v>
      </c>
      <c r="Y976">
        <v>2</v>
      </c>
      <c r="Z976">
        <v>2</v>
      </c>
      <c r="AA976" s="2">
        <v>44708.662557870368</v>
      </c>
    </row>
    <row r="977" spans="1:27" x14ac:dyDescent="0.25">
      <c r="A977">
        <v>971</v>
      </c>
      <c r="B977">
        <v>1351959</v>
      </c>
      <c r="C977" t="s">
        <v>696</v>
      </c>
      <c r="D977" t="s">
        <v>697</v>
      </c>
      <c r="E977" t="s">
        <v>29</v>
      </c>
      <c r="I977" t="s">
        <v>126</v>
      </c>
      <c r="J977" t="s">
        <v>1973</v>
      </c>
      <c r="K977" t="s">
        <v>986</v>
      </c>
      <c r="L977">
        <v>138403927</v>
      </c>
      <c r="M977" t="s">
        <v>33</v>
      </c>
      <c r="N977" t="s">
        <v>986</v>
      </c>
      <c r="O977" t="s">
        <v>2858</v>
      </c>
      <c r="P977" t="s">
        <v>2859</v>
      </c>
      <c r="Q977" t="s">
        <v>820</v>
      </c>
      <c r="R977" t="s">
        <v>37</v>
      </c>
      <c r="S977">
        <v>832</v>
      </c>
      <c r="T977" s="1">
        <v>889822400</v>
      </c>
      <c r="W977" t="s">
        <v>38</v>
      </c>
      <c r="X977">
        <v>4</v>
      </c>
      <c r="Y977">
        <v>2</v>
      </c>
      <c r="Z977">
        <v>2</v>
      </c>
      <c r="AA977" s="2">
        <v>44708.662557870368</v>
      </c>
    </row>
    <row r="978" spans="1:27" x14ac:dyDescent="0.25">
      <c r="A978">
        <v>972</v>
      </c>
      <c r="B978">
        <v>1351960</v>
      </c>
      <c r="C978" t="s">
        <v>696</v>
      </c>
      <c r="D978" t="s">
        <v>697</v>
      </c>
      <c r="E978" t="s">
        <v>29</v>
      </c>
      <c r="G978" t="s">
        <v>862</v>
      </c>
      <c r="H978" t="s">
        <v>862</v>
      </c>
      <c r="J978" t="s">
        <v>311</v>
      </c>
      <c r="K978" t="s">
        <v>2860</v>
      </c>
      <c r="L978">
        <v>138403919</v>
      </c>
      <c r="M978" t="s">
        <v>33</v>
      </c>
      <c r="N978" t="s">
        <v>2860</v>
      </c>
      <c r="O978" t="s">
        <v>2861</v>
      </c>
      <c r="P978" t="s">
        <v>2862</v>
      </c>
      <c r="Q978" t="s">
        <v>703</v>
      </c>
      <c r="R978" t="s">
        <v>37</v>
      </c>
      <c r="S978">
        <v>812</v>
      </c>
      <c r="T978" s="1">
        <v>1300299377</v>
      </c>
      <c r="W978" t="s">
        <v>274</v>
      </c>
      <c r="X978">
        <v>5</v>
      </c>
      <c r="Y978">
        <v>2</v>
      </c>
      <c r="Z978">
        <v>2</v>
      </c>
      <c r="AA978" s="2">
        <v>44708.662557870368</v>
      </c>
    </row>
    <row r="979" spans="1:27" x14ac:dyDescent="0.25">
      <c r="A979">
        <v>973</v>
      </c>
      <c r="B979">
        <v>1351961</v>
      </c>
      <c r="C979" t="s">
        <v>696</v>
      </c>
      <c r="D979" t="s">
        <v>697</v>
      </c>
      <c r="E979" t="s">
        <v>29</v>
      </c>
      <c r="G979" t="s">
        <v>794</v>
      </c>
      <c r="H979" t="s">
        <v>794</v>
      </c>
      <c r="I979" t="s">
        <v>126</v>
      </c>
      <c r="J979" t="s">
        <v>477</v>
      </c>
      <c r="K979" t="s">
        <v>2863</v>
      </c>
      <c r="L979">
        <v>138402127</v>
      </c>
      <c r="M979" t="s">
        <v>33</v>
      </c>
      <c r="N979" t="s">
        <v>2863</v>
      </c>
      <c r="O979" t="s">
        <v>2864</v>
      </c>
      <c r="P979" t="s">
        <v>2865</v>
      </c>
      <c r="Q979" t="s">
        <v>743</v>
      </c>
      <c r="R979" t="s">
        <v>37</v>
      </c>
      <c r="S979">
        <v>830</v>
      </c>
      <c r="T979" s="1">
        <v>889831266</v>
      </c>
      <c r="W979" t="s">
        <v>255</v>
      </c>
      <c r="X979">
        <v>3</v>
      </c>
      <c r="Y979">
        <v>1</v>
      </c>
      <c r="Z979">
        <v>0</v>
      </c>
      <c r="AA979" s="2">
        <v>44708.662557870368</v>
      </c>
    </row>
    <row r="980" spans="1:27" x14ac:dyDescent="0.25">
      <c r="A980">
        <v>974</v>
      </c>
      <c r="B980">
        <v>1351962</v>
      </c>
      <c r="C980" t="s">
        <v>696</v>
      </c>
      <c r="D980" t="s">
        <v>697</v>
      </c>
      <c r="E980" t="s">
        <v>29</v>
      </c>
      <c r="F980" t="s">
        <v>2866</v>
      </c>
      <c r="G980" t="s">
        <v>755</v>
      </c>
      <c r="H980" t="s">
        <v>755</v>
      </c>
      <c r="J980" t="s">
        <v>2019</v>
      </c>
      <c r="K980" t="s">
        <v>608</v>
      </c>
      <c r="L980">
        <v>129583726</v>
      </c>
      <c r="M980" t="s">
        <v>33</v>
      </c>
      <c r="N980" t="s">
        <v>608</v>
      </c>
      <c r="O980" t="s">
        <v>2867</v>
      </c>
      <c r="P980" t="s">
        <v>2868</v>
      </c>
      <c r="Q980" t="s">
        <v>1162</v>
      </c>
      <c r="R980" t="s">
        <v>37</v>
      </c>
      <c r="S980">
        <v>835</v>
      </c>
      <c r="T980">
        <v>1300547869</v>
      </c>
      <c r="W980" t="s">
        <v>274</v>
      </c>
      <c r="X980">
        <v>3</v>
      </c>
      <c r="Y980">
        <v>1</v>
      </c>
      <c r="Z980">
        <v>10</v>
      </c>
      <c r="AA980" s="2">
        <v>44708.662557870368</v>
      </c>
    </row>
    <row r="981" spans="1:27" x14ac:dyDescent="0.25">
      <c r="A981">
        <v>975</v>
      </c>
      <c r="B981">
        <v>1351963</v>
      </c>
      <c r="C981" t="s">
        <v>696</v>
      </c>
      <c r="D981" t="s">
        <v>697</v>
      </c>
      <c r="E981" t="s">
        <v>39</v>
      </c>
      <c r="I981" t="s">
        <v>126</v>
      </c>
      <c r="J981" t="s">
        <v>82</v>
      </c>
      <c r="K981" t="s">
        <v>127</v>
      </c>
      <c r="L981">
        <v>138399235</v>
      </c>
      <c r="M981" t="s">
        <v>33</v>
      </c>
      <c r="N981" t="s">
        <v>127</v>
      </c>
      <c r="O981" t="s">
        <v>2869</v>
      </c>
      <c r="P981" t="s">
        <v>2870</v>
      </c>
      <c r="Q981" t="s">
        <v>844</v>
      </c>
      <c r="R981" t="s">
        <v>37</v>
      </c>
      <c r="S981">
        <v>820</v>
      </c>
      <c r="T981" s="1">
        <v>889433000</v>
      </c>
      <c r="W981" t="s">
        <v>38</v>
      </c>
      <c r="X981">
        <v>1</v>
      </c>
      <c r="Y981">
        <v>1</v>
      </c>
      <c r="Z981">
        <v>2</v>
      </c>
      <c r="AA981" s="2">
        <v>44708.662557870368</v>
      </c>
    </row>
    <row r="982" spans="1:27" x14ac:dyDescent="0.25">
      <c r="A982">
        <v>976</v>
      </c>
      <c r="B982">
        <v>1351964</v>
      </c>
      <c r="C982" t="s">
        <v>696</v>
      </c>
      <c r="D982" t="s">
        <v>697</v>
      </c>
      <c r="E982" t="s">
        <v>29</v>
      </c>
      <c r="F982" t="s">
        <v>999</v>
      </c>
      <c r="G982" t="s">
        <v>2871</v>
      </c>
      <c r="H982" t="s">
        <v>2871</v>
      </c>
      <c r="I982" t="s">
        <v>126</v>
      </c>
      <c r="J982" t="s">
        <v>123</v>
      </c>
      <c r="K982" t="s">
        <v>2872</v>
      </c>
      <c r="L982">
        <v>138399015</v>
      </c>
      <c r="M982" t="s">
        <v>33</v>
      </c>
      <c r="N982" t="s">
        <v>2872</v>
      </c>
      <c r="O982" t="s">
        <v>2873</v>
      </c>
      <c r="P982" t="s">
        <v>2874</v>
      </c>
      <c r="Q982" t="s">
        <v>781</v>
      </c>
      <c r="R982" t="s">
        <v>37</v>
      </c>
      <c r="S982">
        <v>832</v>
      </c>
      <c r="T982" s="1">
        <v>889328858</v>
      </c>
      <c r="W982" t="s">
        <v>38</v>
      </c>
      <c r="X982">
        <v>3</v>
      </c>
      <c r="Y982">
        <v>2</v>
      </c>
      <c r="Z982">
        <v>2</v>
      </c>
      <c r="AA982" s="2">
        <v>44708.662557870368</v>
      </c>
    </row>
    <row r="983" spans="1:27" x14ac:dyDescent="0.25">
      <c r="A983">
        <v>977</v>
      </c>
      <c r="B983">
        <v>1351965</v>
      </c>
      <c r="C983" t="s">
        <v>696</v>
      </c>
      <c r="D983" t="s">
        <v>697</v>
      </c>
      <c r="E983" t="s">
        <v>39</v>
      </c>
      <c r="F983" t="s">
        <v>407</v>
      </c>
      <c r="H983" t="s">
        <v>407</v>
      </c>
      <c r="J983" t="s">
        <v>408</v>
      </c>
      <c r="K983" t="s">
        <v>409</v>
      </c>
      <c r="L983">
        <v>138397515</v>
      </c>
      <c r="M983" t="s">
        <v>33</v>
      </c>
      <c r="N983" t="s">
        <v>409</v>
      </c>
      <c r="O983" t="s">
        <v>410</v>
      </c>
      <c r="P983" t="s">
        <v>411</v>
      </c>
      <c r="Q983" t="s">
        <v>36</v>
      </c>
      <c r="R983" t="s">
        <v>37</v>
      </c>
      <c r="S983">
        <v>800</v>
      </c>
      <c r="T983" s="1">
        <v>1300114970</v>
      </c>
      <c r="W983" t="s">
        <v>274</v>
      </c>
      <c r="X983">
        <v>3</v>
      </c>
      <c r="Y983">
        <v>2</v>
      </c>
      <c r="Z983">
        <v>2</v>
      </c>
      <c r="AA983" s="2">
        <v>44708.662557870368</v>
      </c>
    </row>
    <row r="984" spans="1:27" x14ac:dyDescent="0.25">
      <c r="A984">
        <v>978</v>
      </c>
      <c r="B984">
        <v>1351966</v>
      </c>
      <c r="C984" t="s">
        <v>696</v>
      </c>
      <c r="D984" t="s">
        <v>697</v>
      </c>
      <c r="E984" t="s">
        <v>39</v>
      </c>
      <c r="J984" t="s">
        <v>278</v>
      </c>
      <c r="K984" t="s">
        <v>59</v>
      </c>
      <c r="L984">
        <v>138384607</v>
      </c>
      <c r="M984" t="s">
        <v>33</v>
      </c>
      <c r="N984" t="s">
        <v>59</v>
      </c>
      <c r="O984" t="s">
        <v>2875</v>
      </c>
      <c r="P984" t="s">
        <v>2876</v>
      </c>
      <c r="Q984" t="s">
        <v>1101</v>
      </c>
      <c r="R984" t="s">
        <v>37</v>
      </c>
      <c r="S984">
        <v>820</v>
      </c>
      <c r="T984" s="1">
        <v>889811088</v>
      </c>
      <c r="W984" t="s">
        <v>255</v>
      </c>
      <c r="X984">
        <v>3</v>
      </c>
      <c r="Y984">
        <v>2</v>
      </c>
      <c r="Z984">
        <v>2</v>
      </c>
      <c r="AA984" s="2">
        <v>44708.662557870368</v>
      </c>
    </row>
    <row r="985" spans="1:27" x14ac:dyDescent="0.25">
      <c r="A985">
        <v>979</v>
      </c>
      <c r="B985">
        <v>1351967</v>
      </c>
      <c r="C985" t="s">
        <v>696</v>
      </c>
      <c r="D985" t="s">
        <v>697</v>
      </c>
      <c r="E985" t="s">
        <v>39</v>
      </c>
      <c r="F985" t="s">
        <v>2877</v>
      </c>
      <c r="H985" t="s">
        <v>2877</v>
      </c>
      <c r="J985" t="s">
        <v>232</v>
      </c>
      <c r="K985" t="s">
        <v>2878</v>
      </c>
      <c r="L985">
        <v>138384163</v>
      </c>
      <c r="M985" t="s">
        <v>33</v>
      </c>
      <c r="N985" t="s">
        <v>2878</v>
      </c>
      <c r="O985" t="s">
        <v>2879</v>
      </c>
      <c r="P985" t="s">
        <v>2880</v>
      </c>
      <c r="Q985" t="s">
        <v>781</v>
      </c>
      <c r="R985" t="s">
        <v>37</v>
      </c>
      <c r="S985">
        <v>832</v>
      </c>
      <c r="T985">
        <v>451125286</v>
      </c>
      <c r="W985" t="s">
        <v>255</v>
      </c>
      <c r="X985">
        <v>2</v>
      </c>
      <c r="Y985">
        <v>2</v>
      </c>
      <c r="Z985">
        <v>1</v>
      </c>
      <c r="AA985" s="2">
        <v>44708.662557870368</v>
      </c>
    </row>
    <row r="986" spans="1:27" x14ac:dyDescent="0.25">
      <c r="A986">
        <v>980</v>
      </c>
      <c r="B986">
        <v>1351968</v>
      </c>
      <c r="C986" t="s">
        <v>696</v>
      </c>
      <c r="D986" t="s">
        <v>697</v>
      </c>
      <c r="E986" t="s">
        <v>39</v>
      </c>
      <c r="I986" t="s">
        <v>126</v>
      </c>
      <c r="J986" t="s">
        <v>412</v>
      </c>
      <c r="K986" t="s">
        <v>413</v>
      </c>
      <c r="L986">
        <v>138380847</v>
      </c>
      <c r="M986" t="s">
        <v>33</v>
      </c>
      <c r="N986" t="s">
        <v>413</v>
      </c>
      <c r="O986" t="s">
        <v>414</v>
      </c>
      <c r="P986" t="s">
        <v>415</v>
      </c>
      <c r="Q986" t="s">
        <v>36</v>
      </c>
      <c r="R986" t="s">
        <v>37</v>
      </c>
      <c r="S986">
        <v>800</v>
      </c>
      <c r="T986" s="1">
        <v>889422283</v>
      </c>
      <c r="W986" t="s">
        <v>274</v>
      </c>
      <c r="X986">
        <v>2</v>
      </c>
      <c r="Y986">
        <v>2</v>
      </c>
      <c r="Z986">
        <v>0</v>
      </c>
      <c r="AA986" s="2">
        <v>44708.662557870368</v>
      </c>
    </row>
    <row r="987" spans="1:27" x14ac:dyDescent="0.25">
      <c r="A987">
        <v>981</v>
      </c>
      <c r="B987">
        <v>1351969</v>
      </c>
      <c r="C987" t="s">
        <v>696</v>
      </c>
      <c r="D987" t="s">
        <v>697</v>
      </c>
      <c r="E987" t="s">
        <v>29</v>
      </c>
      <c r="G987" t="s">
        <v>755</v>
      </c>
      <c r="H987" t="s">
        <v>755</v>
      </c>
      <c r="J987" t="s">
        <v>293</v>
      </c>
      <c r="K987" t="s">
        <v>191</v>
      </c>
      <c r="L987">
        <v>138380647</v>
      </c>
      <c r="M987" t="s">
        <v>33</v>
      </c>
      <c r="N987" t="s">
        <v>191</v>
      </c>
      <c r="Q987" t="s">
        <v>1162</v>
      </c>
      <c r="R987" t="s">
        <v>37</v>
      </c>
      <c r="S987">
        <v>835</v>
      </c>
      <c r="T987" s="1">
        <v>1300850855</v>
      </c>
      <c r="W987" t="s">
        <v>274</v>
      </c>
      <c r="X987">
        <v>5</v>
      </c>
      <c r="Y987">
        <v>3</v>
      </c>
      <c r="Z987">
        <v>10</v>
      </c>
      <c r="AA987" s="2">
        <v>44708.662557870368</v>
      </c>
    </row>
    <row r="988" spans="1:27" x14ac:dyDescent="0.25">
      <c r="A988">
        <v>982</v>
      </c>
      <c r="B988">
        <v>1351970</v>
      </c>
      <c r="C988" t="s">
        <v>696</v>
      </c>
      <c r="D988" t="s">
        <v>697</v>
      </c>
      <c r="E988" t="s">
        <v>748</v>
      </c>
      <c r="F988" t="s">
        <v>978</v>
      </c>
      <c r="H988" t="s">
        <v>978</v>
      </c>
      <c r="J988" t="s">
        <v>1499</v>
      </c>
      <c r="K988" t="s">
        <v>1448</v>
      </c>
      <c r="L988">
        <v>138366019</v>
      </c>
      <c r="M988" t="s">
        <v>33</v>
      </c>
      <c r="N988" t="s">
        <v>1448</v>
      </c>
      <c r="O988" t="s">
        <v>2120</v>
      </c>
      <c r="P988" t="s">
        <v>2121</v>
      </c>
      <c r="Q988" t="s">
        <v>707</v>
      </c>
      <c r="R988" t="s">
        <v>37</v>
      </c>
      <c r="S988">
        <v>820</v>
      </c>
      <c r="T988" s="1">
        <v>418895345</v>
      </c>
      <c r="W988" t="s">
        <v>255</v>
      </c>
      <c r="X988">
        <v>2</v>
      </c>
      <c r="Y988">
        <v>1</v>
      </c>
      <c r="Z988">
        <v>1</v>
      </c>
      <c r="AA988" s="2">
        <v>44708.662557870368</v>
      </c>
    </row>
    <row r="989" spans="1:27" x14ac:dyDescent="0.25">
      <c r="A989">
        <v>983</v>
      </c>
      <c r="B989">
        <v>1351971</v>
      </c>
      <c r="C989" t="s">
        <v>696</v>
      </c>
      <c r="D989" t="s">
        <v>697</v>
      </c>
      <c r="E989" t="s">
        <v>39</v>
      </c>
      <c r="J989" t="s">
        <v>228</v>
      </c>
      <c r="K989" t="s">
        <v>416</v>
      </c>
      <c r="L989">
        <v>138372799</v>
      </c>
      <c r="M989" t="s">
        <v>33</v>
      </c>
      <c r="N989" t="s">
        <v>416</v>
      </c>
      <c r="O989" t="s">
        <v>417</v>
      </c>
      <c r="P989" t="s">
        <v>418</v>
      </c>
      <c r="Q989" t="s">
        <v>36</v>
      </c>
      <c r="R989" t="s">
        <v>37</v>
      </c>
      <c r="S989">
        <v>800</v>
      </c>
      <c r="T989" s="1">
        <v>889419959</v>
      </c>
      <c r="W989" t="s">
        <v>255</v>
      </c>
      <c r="X989">
        <v>2</v>
      </c>
      <c r="Y989">
        <v>1</v>
      </c>
      <c r="Z989">
        <v>1</v>
      </c>
      <c r="AA989" s="2">
        <v>44708.662557870368</v>
      </c>
    </row>
    <row r="990" spans="1:27" x14ac:dyDescent="0.25">
      <c r="A990">
        <v>984</v>
      </c>
      <c r="B990">
        <v>1351972</v>
      </c>
      <c r="C990" t="s">
        <v>696</v>
      </c>
      <c r="D990" t="s">
        <v>697</v>
      </c>
      <c r="E990" t="s">
        <v>29</v>
      </c>
      <c r="J990" t="s">
        <v>412</v>
      </c>
      <c r="K990" t="s">
        <v>931</v>
      </c>
      <c r="L990">
        <v>138372755</v>
      </c>
      <c r="M990" t="s">
        <v>33</v>
      </c>
      <c r="N990" t="s">
        <v>931</v>
      </c>
      <c r="O990" t="s">
        <v>2881</v>
      </c>
      <c r="P990" t="s">
        <v>2882</v>
      </c>
      <c r="Q990" t="s">
        <v>820</v>
      </c>
      <c r="R990" t="s">
        <v>37</v>
      </c>
      <c r="S990">
        <v>832</v>
      </c>
      <c r="T990" s="1">
        <v>889422283</v>
      </c>
      <c r="W990" t="s">
        <v>274</v>
      </c>
      <c r="X990">
        <v>3</v>
      </c>
      <c r="Y990">
        <v>2</v>
      </c>
      <c r="Z990">
        <v>2</v>
      </c>
      <c r="AA990" s="2">
        <v>44708.662557870368</v>
      </c>
    </row>
    <row r="991" spans="1:27" x14ac:dyDescent="0.25">
      <c r="A991">
        <v>985</v>
      </c>
      <c r="B991">
        <v>1351973</v>
      </c>
      <c r="C991" t="s">
        <v>696</v>
      </c>
      <c r="D991" t="s">
        <v>697</v>
      </c>
      <c r="E991" t="s">
        <v>748</v>
      </c>
      <c r="J991" t="s">
        <v>228</v>
      </c>
      <c r="K991" t="s">
        <v>1803</v>
      </c>
      <c r="L991">
        <v>138371639</v>
      </c>
      <c r="M991" t="s">
        <v>33</v>
      </c>
      <c r="N991" t="s">
        <v>1803</v>
      </c>
      <c r="O991" t="s">
        <v>2883</v>
      </c>
      <c r="P991" t="s">
        <v>2884</v>
      </c>
      <c r="Q991" t="s">
        <v>844</v>
      </c>
      <c r="R991" t="s">
        <v>37</v>
      </c>
      <c r="S991">
        <v>820</v>
      </c>
      <c r="T991" s="1">
        <v>889419959</v>
      </c>
      <c r="W991" t="s">
        <v>255</v>
      </c>
      <c r="X991">
        <v>2</v>
      </c>
      <c r="Y991">
        <v>2</v>
      </c>
      <c r="Z991">
        <v>0</v>
      </c>
      <c r="AA991" s="2">
        <v>44708.662557870368</v>
      </c>
    </row>
    <row r="992" spans="1:27" x14ac:dyDescent="0.25">
      <c r="A992">
        <v>986</v>
      </c>
      <c r="B992">
        <v>1351974</v>
      </c>
      <c r="C992" t="s">
        <v>696</v>
      </c>
      <c r="D992" t="s">
        <v>697</v>
      </c>
      <c r="E992" t="s">
        <v>29</v>
      </c>
      <c r="F992" t="s">
        <v>1620</v>
      </c>
      <c r="G992" t="s">
        <v>889</v>
      </c>
      <c r="H992" t="s">
        <v>889</v>
      </c>
      <c r="J992" t="s">
        <v>712</v>
      </c>
      <c r="K992" t="s">
        <v>2885</v>
      </c>
      <c r="L992">
        <v>138364263</v>
      </c>
      <c r="M992" t="s">
        <v>33</v>
      </c>
      <c r="N992" t="s">
        <v>2885</v>
      </c>
      <c r="O992" t="s">
        <v>2886</v>
      </c>
      <c r="P992" t="s">
        <v>2887</v>
      </c>
      <c r="Q992" t="s">
        <v>823</v>
      </c>
      <c r="R992" t="s">
        <v>37</v>
      </c>
      <c r="S992">
        <v>830</v>
      </c>
      <c r="T992" s="1">
        <v>889315000</v>
      </c>
      <c r="W992" t="s">
        <v>255</v>
      </c>
      <c r="X992">
        <v>3</v>
      </c>
      <c r="Y992">
        <v>1</v>
      </c>
      <c r="Z992">
        <v>2</v>
      </c>
      <c r="AA992" s="2">
        <v>44708.662557870368</v>
      </c>
    </row>
    <row r="993" spans="1:27" x14ac:dyDescent="0.25">
      <c r="A993">
        <v>987</v>
      </c>
      <c r="B993">
        <v>1351975</v>
      </c>
      <c r="C993" t="s">
        <v>696</v>
      </c>
      <c r="D993" t="s">
        <v>697</v>
      </c>
      <c r="E993" t="s">
        <v>29</v>
      </c>
      <c r="G993" t="s">
        <v>951</v>
      </c>
      <c r="H993" t="s">
        <v>951</v>
      </c>
      <c r="I993" t="s">
        <v>126</v>
      </c>
      <c r="J993" t="s">
        <v>663</v>
      </c>
      <c r="K993" t="s">
        <v>1122</v>
      </c>
      <c r="L993">
        <v>138361763</v>
      </c>
      <c r="M993" t="s">
        <v>33</v>
      </c>
      <c r="N993" t="s">
        <v>1122</v>
      </c>
      <c r="O993" t="s">
        <v>2888</v>
      </c>
      <c r="P993" t="s">
        <v>2889</v>
      </c>
      <c r="Q993" t="s">
        <v>1616</v>
      </c>
      <c r="R993" t="s">
        <v>37</v>
      </c>
      <c r="S993">
        <v>810</v>
      </c>
      <c r="T993" s="1">
        <v>1300609392</v>
      </c>
      <c r="W993" t="s">
        <v>274</v>
      </c>
      <c r="X993">
        <v>4</v>
      </c>
      <c r="Y993">
        <v>2</v>
      </c>
      <c r="Z993">
        <v>5</v>
      </c>
      <c r="AA993" s="2">
        <v>44708.662557870368</v>
      </c>
    </row>
    <row r="994" spans="1:27" x14ac:dyDescent="0.25">
      <c r="A994">
        <v>988</v>
      </c>
      <c r="B994">
        <v>1351976</v>
      </c>
      <c r="C994" t="s">
        <v>696</v>
      </c>
      <c r="D994" t="s">
        <v>697</v>
      </c>
      <c r="E994" t="s">
        <v>39</v>
      </c>
      <c r="G994" t="s">
        <v>419</v>
      </c>
      <c r="J994" t="s">
        <v>93</v>
      </c>
      <c r="K994" t="s">
        <v>420</v>
      </c>
      <c r="L994">
        <v>114744215</v>
      </c>
      <c r="M994" t="s">
        <v>33</v>
      </c>
      <c r="N994" t="s">
        <v>420</v>
      </c>
      <c r="O994" t="s">
        <v>421</v>
      </c>
      <c r="P994" t="s">
        <v>422</v>
      </c>
      <c r="Q994" t="s">
        <v>36</v>
      </c>
      <c r="R994" t="s">
        <v>37</v>
      </c>
      <c r="S994">
        <v>800</v>
      </c>
      <c r="T994" s="1">
        <v>889460500</v>
      </c>
      <c r="W994" t="s">
        <v>255</v>
      </c>
      <c r="X994">
        <v>4</v>
      </c>
      <c r="Y994">
        <v>2</v>
      </c>
      <c r="Z994">
        <v>2</v>
      </c>
      <c r="AA994" s="2">
        <v>44708.662557870368</v>
      </c>
    </row>
    <row r="995" spans="1:27" x14ac:dyDescent="0.25">
      <c r="A995">
        <v>989</v>
      </c>
      <c r="B995">
        <v>1351977</v>
      </c>
      <c r="C995" t="s">
        <v>696</v>
      </c>
      <c r="D995" t="s">
        <v>697</v>
      </c>
      <c r="E995" t="s">
        <v>29</v>
      </c>
      <c r="G995" t="s">
        <v>1649</v>
      </c>
      <c r="H995" t="s">
        <v>1649</v>
      </c>
      <c r="J995" t="s">
        <v>750</v>
      </c>
      <c r="K995" t="s">
        <v>2171</v>
      </c>
      <c r="L995">
        <v>138361243</v>
      </c>
      <c r="M995" t="s">
        <v>33</v>
      </c>
      <c r="N995" t="s">
        <v>2171</v>
      </c>
      <c r="O995" t="s">
        <v>2890</v>
      </c>
      <c r="P995" t="s">
        <v>2891</v>
      </c>
      <c r="Q995" t="s">
        <v>786</v>
      </c>
      <c r="R995" t="s">
        <v>37</v>
      </c>
      <c r="S995">
        <v>810</v>
      </c>
      <c r="T995" s="1">
        <v>889929980</v>
      </c>
      <c r="W995" t="s">
        <v>255</v>
      </c>
      <c r="X995">
        <v>5</v>
      </c>
      <c r="Y995">
        <v>2</v>
      </c>
      <c r="Z995">
        <v>6</v>
      </c>
      <c r="AA995" s="2">
        <v>44708.662557870368</v>
      </c>
    </row>
    <row r="996" spans="1:27" x14ac:dyDescent="0.25">
      <c r="A996">
        <v>990</v>
      </c>
      <c r="B996">
        <v>1351978</v>
      </c>
      <c r="C996" t="s">
        <v>696</v>
      </c>
      <c r="D996" t="s">
        <v>697</v>
      </c>
      <c r="E996" t="s">
        <v>46</v>
      </c>
      <c r="G996" t="s">
        <v>1286</v>
      </c>
      <c r="H996" t="s">
        <v>1286</v>
      </c>
      <c r="I996" t="s">
        <v>126</v>
      </c>
      <c r="J996" t="s">
        <v>93</v>
      </c>
      <c r="K996" t="s">
        <v>127</v>
      </c>
      <c r="L996">
        <v>138357887</v>
      </c>
      <c r="M996" t="s">
        <v>33</v>
      </c>
      <c r="N996" t="s">
        <v>127</v>
      </c>
      <c r="O996" t="s">
        <v>2892</v>
      </c>
      <c r="P996" t="s">
        <v>2893</v>
      </c>
      <c r="Q996" t="s">
        <v>809</v>
      </c>
      <c r="R996" t="s">
        <v>37</v>
      </c>
      <c r="S996">
        <v>810</v>
      </c>
      <c r="T996" s="1">
        <v>889460500</v>
      </c>
      <c r="W996" t="s">
        <v>255</v>
      </c>
      <c r="X996">
        <v>2</v>
      </c>
      <c r="Y996">
        <v>1</v>
      </c>
      <c r="Z996">
        <v>2</v>
      </c>
      <c r="AA996" s="2">
        <v>44708.662557870368</v>
      </c>
    </row>
    <row r="997" spans="1:27" x14ac:dyDescent="0.25">
      <c r="A997">
        <v>991</v>
      </c>
      <c r="B997">
        <v>1351979</v>
      </c>
      <c r="C997" t="s">
        <v>696</v>
      </c>
      <c r="D997" t="s">
        <v>697</v>
      </c>
      <c r="E997" t="s">
        <v>46</v>
      </c>
      <c r="J997" t="s">
        <v>107</v>
      </c>
      <c r="K997" t="s">
        <v>423</v>
      </c>
      <c r="L997">
        <v>138356819</v>
      </c>
      <c r="M997" t="s">
        <v>33</v>
      </c>
      <c r="N997" t="s">
        <v>423</v>
      </c>
      <c r="O997" t="s">
        <v>424</v>
      </c>
      <c r="P997" t="s">
        <v>425</v>
      </c>
      <c r="Q997" t="s">
        <v>36</v>
      </c>
      <c r="R997" t="s">
        <v>37</v>
      </c>
      <c r="S997">
        <v>800</v>
      </c>
      <c r="T997">
        <v>889855678</v>
      </c>
      <c r="W997" t="s">
        <v>255</v>
      </c>
      <c r="X997">
        <v>1</v>
      </c>
      <c r="Y997">
        <v>1</v>
      </c>
      <c r="Z997">
        <v>1</v>
      </c>
      <c r="AA997" s="2">
        <v>44708.662557870368</v>
      </c>
    </row>
    <row r="998" spans="1:27" x14ac:dyDescent="0.25">
      <c r="A998">
        <v>992</v>
      </c>
      <c r="B998">
        <v>1351980</v>
      </c>
      <c r="C998" t="s">
        <v>696</v>
      </c>
      <c r="D998" t="s">
        <v>697</v>
      </c>
      <c r="E998" t="s">
        <v>46</v>
      </c>
      <c r="I998" t="s">
        <v>126</v>
      </c>
      <c r="J998" t="s">
        <v>153</v>
      </c>
      <c r="K998" t="s">
        <v>1970</v>
      </c>
      <c r="L998">
        <v>138353731</v>
      </c>
      <c r="M998" t="s">
        <v>33</v>
      </c>
      <c r="N998" t="s">
        <v>1970</v>
      </c>
      <c r="O998" t="s">
        <v>2894</v>
      </c>
      <c r="P998" t="s">
        <v>2895</v>
      </c>
      <c r="Q998" t="s">
        <v>844</v>
      </c>
      <c r="R998" t="s">
        <v>37</v>
      </c>
      <c r="S998">
        <v>820</v>
      </c>
      <c r="T998" s="1">
        <v>889970888</v>
      </c>
      <c r="W998" t="s">
        <v>255</v>
      </c>
      <c r="X998">
        <v>2</v>
      </c>
      <c r="Y998">
        <v>2</v>
      </c>
      <c r="Z998">
        <v>2</v>
      </c>
      <c r="AA998" s="2">
        <v>44708.662557870368</v>
      </c>
    </row>
    <row r="999" spans="1:27" x14ac:dyDescent="0.25">
      <c r="A999">
        <v>993</v>
      </c>
      <c r="B999">
        <v>1351981</v>
      </c>
      <c r="C999" t="s">
        <v>696</v>
      </c>
      <c r="D999" t="s">
        <v>697</v>
      </c>
      <c r="E999" t="s">
        <v>29</v>
      </c>
      <c r="J999" t="s">
        <v>82</v>
      </c>
      <c r="K999" t="s">
        <v>1169</v>
      </c>
      <c r="L999">
        <v>138350855</v>
      </c>
      <c r="M999" t="s">
        <v>33</v>
      </c>
      <c r="N999" t="s">
        <v>1169</v>
      </c>
      <c r="O999" t="s">
        <v>2896</v>
      </c>
      <c r="P999" t="s">
        <v>2897</v>
      </c>
      <c r="Q999" t="s">
        <v>743</v>
      </c>
      <c r="R999" t="s">
        <v>37</v>
      </c>
      <c r="S999">
        <v>830</v>
      </c>
      <c r="T999" s="1">
        <v>889433000</v>
      </c>
      <c r="W999" t="s">
        <v>255</v>
      </c>
      <c r="X999">
        <v>4</v>
      </c>
      <c r="Y999">
        <v>2</v>
      </c>
      <c r="Z999">
        <v>2</v>
      </c>
      <c r="AA999" s="2">
        <v>44708.662557870368</v>
      </c>
    </row>
    <row r="1000" spans="1:27" x14ac:dyDescent="0.25">
      <c r="A1000">
        <v>994</v>
      </c>
      <c r="B1000">
        <v>1351982</v>
      </c>
      <c r="C1000" t="s">
        <v>696</v>
      </c>
      <c r="D1000" t="s">
        <v>697</v>
      </c>
      <c r="E1000" t="s">
        <v>46</v>
      </c>
      <c r="I1000" t="s">
        <v>126</v>
      </c>
      <c r="J1000" t="s">
        <v>181</v>
      </c>
      <c r="K1000" t="s">
        <v>127</v>
      </c>
      <c r="L1000">
        <v>138349919</v>
      </c>
      <c r="M1000" t="s">
        <v>33</v>
      </c>
      <c r="N1000" t="s">
        <v>127</v>
      </c>
      <c r="O1000" t="s">
        <v>2898</v>
      </c>
      <c r="P1000" t="s">
        <v>2899</v>
      </c>
      <c r="Q1000" t="s">
        <v>844</v>
      </c>
      <c r="R1000" t="s">
        <v>37</v>
      </c>
      <c r="S1000">
        <v>820</v>
      </c>
      <c r="T1000" s="1">
        <v>889418941</v>
      </c>
      <c r="W1000" t="s">
        <v>274</v>
      </c>
      <c r="X1000">
        <v>2</v>
      </c>
      <c r="Y1000">
        <v>1</v>
      </c>
      <c r="Z1000">
        <v>2</v>
      </c>
      <c r="AA1000" s="2">
        <v>44708.662557870368</v>
      </c>
    </row>
    <row r="1001" spans="1:27" x14ac:dyDescent="0.25">
      <c r="A1001">
        <v>995</v>
      </c>
      <c r="B1001">
        <v>1351983</v>
      </c>
      <c r="C1001" t="s">
        <v>696</v>
      </c>
      <c r="D1001" t="s">
        <v>697</v>
      </c>
      <c r="E1001" t="s">
        <v>29</v>
      </c>
      <c r="G1001" t="s">
        <v>2900</v>
      </c>
      <c r="H1001" t="s">
        <v>2900</v>
      </c>
      <c r="I1001" t="s">
        <v>126</v>
      </c>
      <c r="J1001" t="s">
        <v>1307</v>
      </c>
      <c r="K1001" t="s">
        <v>2901</v>
      </c>
      <c r="L1001">
        <v>138346247</v>
      </c>
      <c r="M1001" t="s">
        <v>33</v>
      </c>
      <c r="N1001" t="s">
        <v>2901</v>
      </c>
      <c r="O1001" t="s">
        <v>2902</v>
      </c>
      <c r="P1001" t="s">
        <v>2903</v>
      </c>
      <c r="Q1001" t="s">
        <v>968</v>
      </c>
      <c r="R1001" t="s">
        <v>37</v>
      </c>
      <c r="S1001">
        <v>834</v>
      </c>
      <c r="T1001" s="1">
        <v>889812666</v>
      </c>
      <c r="W1001" t="s">
        <v>255</v>
      </c>
      <c r="X1001">
        <v>4</v>
      </c>
      <c r="Y1001">
        <v>3</v>
      </c>
      <c r="Z1001">
        <v>6</v>
      </c>
      <c r="AA1001" s="2">
        <v>44708.662557870368</v>
      </c>
    </row>
    <row r="1002" spans="1:27" x14ac:dyDescent="0.25">
      <c r="A1002">
        <v>996</v>
      </c>
      <c r="B1002">
        <v>1351984</v>
      </c>
      <c r="C1002" t="s">
        <v>696</v>
      </c>
      <c r="D1002" t="s">
        <v>697</v>
      </c>
      <c r="E1002" t="s">
        <v>29</v>
      </c>
      <c r="F1002" t="s">
        <v>2904</v>
      </c>
      <c r="G1002" t="s">
        <v>2905</v>
      </c>
      <c r="H1002" t="s">
        <v>2905</v>
      </c>
      <c r="J1002" t="s">
        <v>1963</v>
      </c>
      <c r="K1002" t="s">
        <v>2906</v>
      </c>
      <c r="L1002">
        <v>138333062</v>
      </c>
      <c r="M1002" t="s">
        <v>33</v>
      </c>
      <c r="N1002" t="s">
        <v>2906</v>
      </c>
      <c r="O1002" t="s">
        <v>2907</v>
      </c>
      <c r="P1002" t="s">
        <v>2908</v>
      </c>
      <c r="Q1002" t="s">
        <v>759</v>
      </c>
      <c r="R1002" t="s">
        <v>37</v>
      </c>
      <c r="S1002">
        <v>836</v>
      </c>
      <c r="T1002" s="1">
        <v>889834326</v>
      </c>
      <c r="W1002" t="s">
        <v>274</v>
      </c>
      <c r="X1002">
        <v>4</v>
      </c>
      <c r="Y1002">
        <v>2</v>
      </c>
      <c r="Z1002">
        <v>2</v>
      </c>
      <c r="AA1002" s="2">
        <v>44708.662557870368</v>
      </c>
    </row>
    <row r="1003" spans="1:27" x14ac:dyDescent="0.25">
      <c r="A1003">
        <v>997</v>
      </c>
      <c r="B1003">
        <v>1351985</v>
      </c>
      <c r="C1003" t="s">
        <v>696</v>
      </c>
      <c r="D1003" t="s">
        <v>697</v>
      </c>
      <c r="E1003" t="s">
        <v>29</v>
      </c>
      <c r="F1003" t="s">
        <v>2909</v>
      </c>
      <c r="G1003" t="s">
        <v>862</v>
      </c>
      <c r="H1003" t="s">
        <v>862</v>
      </c>
      <c r="J1003" t="s">
        <v>1963</v>
      </c>
      <c r="K1003" t="s">
        <v>2910</v>
      </c>
      <c r="L1003">
        <v>138333058</v>
      </c>
      <c r="M1003" t="s">
        <v>33</v>
      </c>
      <c r="N1003" t="s">
        <v>2910</v>
      </c>
      <c r="O1003" t="s">
        <v>2911</v>
      </c>
      <c r="P1003" t="s">
        <v>2912</v>
      </c>
      <c r="Q1003" t="s">
        <v>759</v>
      </c>
      <c r="R1003" t="s">
        <v>37</v>
      </c>
      <c r="S1003">
        <v>836</v>
      </c>
      <c r="T1003" s="1">
        <v>889834326</v>
      </c>
      <c r="W1003" t="s">
        <v>274</v>
      </c>
      <c r="X1003">
        <v>4</v>
      </c>
      <c r="Y1003">
        <v>2</v>
      </c>
      <c r="Z1003">
        <v>2</v>
      </c>
      <c r="AA1003" s="2">
        <v>44708.662557870368</v>
      </c>
    </row>
    <row r="1004" spans="1:27" x14ac:dyDescent="0.25">
      <c r="A1004">
        <v>998</v>
      </c>
      <c r="B1004">
        <v>1351986</v>
      </c>
      <c r="C1004" t="s">
        <v>696</v>
      </c>
      <c r="D1004" t="s">
        <v>697</v>
      </c>
      <c r="E1004" t="s">
        <v>29</v>
      </c>
      <c r="F1004" t="s">
        <v>888</v>
      </c>
      <c r="G1004" t="s">
        <v>815</v>
      </c>
      <c r="H1004" t="s">
        <v>815</v>
      </c>
      <c r="J1004" t="s">
        <v>1963</v>
      </c>
      <c r="K1004" t="s">
        <v>2739</v>
      </c>
      <c r="L1004">
        <v>138333050</v>
      </c>
      <c r="M1004" t="s">
        <v>33</v>
      </c>
      <c r="N1004" t="s">
        <v>2739</v>
      </c>
      <c r="O1004" t="s">
        <v>2913</v>
      </c>
      <c r="P1004" t="s">
        <v>2914</v>
      </c>
      <c r="Q1004" t="s">
        <v>1165</v>
      </c>
      <c r="R1004" t="s">
        <v>37</v>
      </c>
      <c r="S1004">
        <v>810</v>
      </c>
      <c r="T1004" s="1">
        <v>889834326</v>
      </c>
      <c r="W1004" t="s">
        <v>274</v>
      </c>
      <c r="X1004">
        <v>4</v>
      </c>
      <c r="Y1004">
        <v>2</v>
      </c>
      <c r="Z1004">
        <v>3</v>
      </c>
      <c r="AA1004" s="2">
        <v>44708.662557870368</v>
      </c>
    </row>
    <row r="1005" spans="1:27" x14ac:dyDescent="0.25">
      <c r="A1005">
        <v>999</v>
      </c>
      <c r="B1005">
        <v>1351987</v>
      </c>
      <c r="C1005" t="s">
        <v>696</v>
      </c>
      <c r="D1005" t="s">
        <v>697</v>
      </c>
      <c r="E1005" t="s">
        <v>46</v>
      </c>
      <c r="F1005" t="s">
        <v>319</v>
      </c>
      <c r="H1005" t="s">
        <v>319</v>
      </c>
      <c r="J1005" t="s">
        <v>1499</v>
      </c>
      <c r="K1005" t="s">
        <v>241</v>
      </c>
      <c r="L1005">
        <v>138330946</v>
      </c>
      <c r="M1005" t="s">
        <v>33</v>
      </c>
      <c r="N1005" t="s">
        <v>241</v>
      </c>
      <c r="O1005" t="s">
        <v>2915</v>
      </c>
      <c r="P1005" t="s">
        <v>2916</v>
      </c>
      <c r="Q1005" t="s">
        <v>707</v>
      </c>
      <c r="R1005" t="s">
        <v>37</v>
      </c>
      <c r="S1005">
        <v>820</v>
      </c>
      <c r="T1005" s="1">
        <v>418895345</v>
      </c>
      <c r="W1005" t="s">
        <v>255</v>
      </c>
      <c r="X1005">
        <v>2</v>
      </c>
      <c r="Y1005">
        <v>2</v>
      </c>
      <c r="Z1005">
        <v>2</v>
      </c>
      <c r="AA1005" s="2">
        <v>44708.662557870368</v>
      </c>
    </row>
  </sheetData>
  <mergeCells count="1">
    <mergeCell ref="C1:J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C7FCE-2520-4533-BC64-AC1478B67527}">
  <sheetPr>
    <tabColor theme="4"/>
  </sheetPr>
  <dimension ref="A1:AM1005"/>
  <sheetViews>
    <sheetView topLeftCell="Q2" zoomScale="85" zoomScaleNormal="85" workbookViewId="0">
      <selection activeCell="Q15" sqref="Q15"/>
    </sheetView>
  </sheetViews>
  <sheetFormatPr defaultRowHeight="15" x14ac:dyDescent="0.25"/>
  <cols>
    <col min="1" max="1" width="12" customWidth="1"/>
    <col min="2" max="4" width="22.85546875" customWidth="1"/>
    <col min="5" max="6" width="56.28515625" customWidth="1"/>
    <col min="7" max="7" width="22" bestFit="1" customWidth="1"/>
    <col min="8" max="10" width="14.85546875" customWidth="1"/>
    <col min="11" max="11" width="11.5703125" bestFit="1" customWidth="1"/>
    <col min="12" max="12" width="11.5703125" customWidth="1"/>
    <col min="13" max="15" width="16.140625" customWidth="1"/>
    <col min="16" max="16" width="18.5703125" bestFit="1" customWidth="1"/>
    <col min="17" max="18" width="18.5703125" customWidth="1"/>
    <col min="19" max="19" width="62.85546875" bestFit="1" customWidth="1"/>
    <col min="20" max="20" width="49.7109375" customWidth="1"/>
    <col min="21" max="21" width="27.7109375" customWidth="1"/>
    <col min="22" max="22" width="30.85546875" customWidth="1"/>
    <col min="23" max="23" width="18.28515625" customWidth="1"/>
    <col min="24" max="24" width="57" bestFit="1" customWidth="1"/>
    <col min="25" max="25" width="42.42578125" bestFit="1" customWidth="1"/>
    <col min="26" max="26" width="16.5703125" bestFit="1" customWidth="1"/>
    <col min="27" max="27" width="7.5703125" customWidth="1"/>
    <col min="28" max="29" width="11" customWidth="1"/>
    <col min="30" max="30" width="12.28515625" bestFit="1" customWidth="1"/>
    <col min="31" max="31" width="10.140625" customWidth="1"/>
    <col min="32" max="32" width="11.7109375" customWidth="1"/>
    <col min="33" max="34" width="16.28515625" customWidth="1"/>
    <col min="35" max="35" width="17.28515625" customWidth="1"/>
    <col min="36" max="36" width="17.85546875" customWidth="1"/>
    <col min="37" max="37" width="15.7109375" customWidth="1"/>
    <col min="38" max="39" width="15.85546875" bestFit="1" customWidth="1"/>
    <col min="42" max="42" width="12.85546875" customWidth="1"/>
  </cols>
  <sheetData>
    <row r="1" spans="1:39" ht="25.5" customHeight="1" x14ac:dyDescent="0.25">
      <c r="A1" s="38" t="s">
        <v>3527</v>
      </c>
      <c r="B1" s="39"/>
      <c r="C1" s="39"/>
      <c r="D1" s="39"/>
      <c r="E1" s="39"/>
      <c r="F1" s="39"/>
      <c r="G1" s="39"/>
      <c r="H1" s="39"/>
      <c r="I1" s="39"/>
      <c r="J1" s="39"/>
      <c r="K1" s="26"/>
      <c r="L1" s="26"/>
      <c r="M1" s="26"/>
      <c r="N1" s="26"/>
      <c r="O1" s="26"/>
      <c r="P1" s="26"/>
      <c r="Q1" s="26"/>
      <c r="R1" s="26"/>
      <c r="S1" s="26"/>
      <c r="T1" s="26"/>
      <c r="U1" s="26"/>
      <c r="V1" s="26"/>
      <c r="W1" s="26"/>
      <c r="X1" s="26"/>
      <c r="Y1" s="26"/>
      <c r="Z1" s="26"/>
      <c r="AA1" s="26"/>
      <c r="AB1" s="34"/>
      <c r="AC1" s="34"/>
      <c r="AD1" s="34"/>
      <c r="AE1" s="34"/>
      <c r="AF1" s="34"/>
      <c r="AG1" s="34"/>
      <c r="AH1" s="34"/>
      <c r="AI1" s="34"/>
      <c r="AJ1" s="34"/>
      <c r="AK1" s="34"/>
      <c r="AL1" s="34"/>
      <c r="AM1" s="34"/>
    </row>
    <row r="2" spans="1:39" ht="21.75" customHeight="1" x14ac:dyDescent="0.25">
      <c r="A2" s="39"/>
      <c r="B2" s="39"/>
      <c r="C2" s="39"/>
      <c r="D2" s="39"/>
      <c r="E2" s="39"/>
      <c r="F2" s="39"/>
      <c r="G2" s="39"/>
      <c r="H2" s="39"/>
      <c r="I2" s="39"/>
      <c r="J2" s="39"/>
      <c r="K2" s="26"/>
      <c r="L2" s="26"/>
      <c r="M2" s="26"/>
      <c r="N2" s="26"/>
      <c r="O2" s="26"/>
      <c r="P2" s="26"/>
      <c r="Q2" s="26"/>
      <c r="R2" s="26"/>
      <c r="S2" s="26"/>
      <c r="T2" s="26"/>
      <c r="U2" s="26"/>
      <c r="V2" s="26"/>
      <c r="W2" s="26"/>
      <c r="X2" s="26"/>
      <c r="Y2" s="26"/>
      <c r="Z2" s="26"/>
      <c r="AA2" s="26"/>
      <c r="AB2" s="34"/>
      <c r="AC2" s="34"/>
      <c r="AD2" s="34"/>
      <c r="AE2" s="34"/>
      <c r="AF2" s="34"/>
      <c r="AG2" s="34"/>
      <c r="AH2" s="34"/>
      <c r="AI2" s="34"/>
      <c r="AJ2" s="34"/>
      <c r="AK2" s="34"/>
      <c r="AL2" s="34"/>
      <c r="AM2" s="34"/>
    </row>
    <row r="3" spans="1:39" ht="20.25" customHeight="1" x14ac:dyDescent="0.25">
      <c r="A3" s="39"/>
      <c r="B3" s="39"/>
      <c r="C3" s="39"/>
      <c r="D3" s="39"/>
      <c r="E3" s="39"/>
      <c r="F3" s="39"/>
      <c r="G3" s="39"/>
      <c r="H3" s="39"/>
      <c r="I3" s="39"/>
      <c r="J3" s="39"/>
      <c r="K3" s="26"/>
      <c r="L3" s="26"/>
      <c r="M3" s="26"/>
      <c r="N3" s="26"/>
      <c r="O3" s="26"/>
      <c r="P3" s="26"/>
      <c r="Q3" s="26"/>
      <c r="R3" s="26"/>
      <c r="S3" s="26"/>
      <c r="T3" s="26"/>
      <c r="U3" s="26"/>
      <c r="V3" s="26"/>
      <c r="W3" s="26"/>
      <c r="X3" s="26"/>
      <c r="Y3" s="26"/>
      <c r="Z3" s="26"/>
      <c r="AA3" s="26"/>
      <c r="AB3" s="34"/>
      <c r="AC3" s="34"/>
      <c r="AD3" s="34"/>
      <c r="AE3" s="34"/>
      <c r="AF3" s="34"/>
      <c r="AG3" s="34"/>
      <c r="AH3" s="34"/>
      <c r="AI3" s="34"/>
      <c r="AJ3" s="34"/>
      <c r="AK3" s="34"/>
      <c r="AL3" s="34"/>
      <c r="AM3" s="34"/>
    </row>
    <row r="4" spans="1:39" ht="22.5" customHeight="1" x14ac:dyDescent="0.25">
      <c r="A4" s="39"/>
      <c r="B4" s="39"/>
      <c r="C4" s="39"/>
      <c r="D4" s="39"/>
      <c r="E4" s="39"/>
      <c r="F4" s="39"/>
      <c r="G4" s="39"/>
      <c r="H4" s="39"/>
      <c r="I4" s="39"/>
      <c r="J4" s="39"/>
      <c r="K4" s="26"/>
      <c r="L4" s="26"/>
      <c r="M4" s="26"/>
      <c r="N4" s="26"/>
      <c r="O4" s="26"/>
      <c r="P4" s="26"/>
      <c r="Q4" s="26"/>
      <c r="R4" s="26"/>
      <c r="S4" s="26"/>
      <c r="T4" s="26"/>
      <c r="U4" s="26"/>
      <c r="V4" s="26"/>
      <c r="W4" s="26"/>
      <c r="X4" s="26"/>
      <c r="Y4" s="26"/>
      <c r="Z4" s="26"/>
      <c r="AA4" s="26"/>
      <c r="AB4" s="34"/>
      <c r="AC4" s="34"/>
      <c r="AD4" s="34"/>
      <c r="AE4" s="34"/>
      <c r="AF4" s="34"/>
      <c r="AG4" s="34"/>
      <c r="AH4" s="34"/>
      <c r="AI4" s="34"/>
      <c r="AJ4" s="34"/>
      <c r="AK4" s="34"/>
      <c r="AL4" s="34"/>
      <c r="AM4" s="34"/>
    </row>
    <row r="5" spans="1:39" x14ac:dyDescent="0.25">
      <c r="A5" s="29" t="s">
        <v>1</v>
      </c>
      <c r="B5" t="s">
        <v>3463</v>
      </c>
      <c r="C5" t="s">
        <v>2920</v>
      </c>
      <c r="D5" t="s">
        <v>2921</v>
      </c>
      <c r="E5" t="s">
        <v>3464</v>
      </c>
      <c r="F5" t="s">
        <v>2922</v>
      </c>
      <c r="G5" t="s">
        <v>4</v>
      </c>
      <c r="H5" t="s">
        <v>3467</v>
      </c>
      <c r="I5" t="s">
        <v>2931</v>
      </c>
      <c r="J5" t="s">
        <v>2932</v>
      </c>
      <c r="K5" t="s">
        <v>6</v>
      </c>
      <c r="L5" t="s">
        <v>2957</v>
      </c>
      <c r="M5" t="s">
        <v>7</v>
      </c>
      <c r="N5" t="s">
        <v>2958</v>
      </c>
      <c r="O5" t="s">
        <v>3515</v>
      </c>
      <c r="P5" t="s">
        <v>8</v>
      </c>
      <c r="Q5" t="s">
        <v>3468</v>
      </c>
      <c r="R5" t="s">
        <v>3469</v>
      </c>
      <c r="S5" t="s">
        <v>9</v>
      </c>
      <c r="T5" t="s">
        <v>3462</v>
      </c>
      <c r="U5" t="s">
        <v>3452</v>
      </c>
      <c r="V5" t="s">
        <v>3453</v>
      </c>
      <c r="W5" t="s">
        <v>11</v>
      </c>
      <c r="X5" t="s">
        <v>3455</v>
      </c>
      <c r="Y5" t="s">
        <v>15</v>
      </c>
      <c r="Z5" t="s">
        <v>16</v>
      </c>
      <c r="AA5" t="s">
        <v>17</v>
      </c>
      <c r="AB5" t="s">
        <v>18</v>
      </c>
      <c r="AC5" t="s">
        <v>3454</v>
      </c>
      <c r="AD5" t="s">
        <v>19</v>
      </c>
      <c r="AE5" t="s">
        <v>3456</v>
      </c>
      <c r="AF5" t="s">
        <v>3457</v>
      </c>
      <c r="AG5" t="s">
        <v>3459</v>
      </c>
      <c r="AH5" t="s">
        <v>3458</v>
      </c>
      <c r="AI5" t="s">
        <v>23</v>
      </c>
      <c r="AJ5" t="s">
        <v>24</v>
      </c>
      <c r="AK5" t="s">
        <v>25</v>
      </c>
      <c r="AL5" t="s">
        <v>3461</v>
      </c>
      <c r="AM5" t="s">
        <v>3460</v>
      </c>
    </row>
    <row r="6" spans="1:39" x14ac:dyDescent="0.25">
      <c r="A6">
        <v>1350988</v>
      </c>
      <c r="B6" t="s">
        <v>27</v>
      </c>
      <c r="C6" t="str">
        <f>IF(Table1[[#This Row],[breadcrumb_ORIGINAL]]="Buy&gt;NT&gt;DARWIN CITY", SUBSTITUTE(Table1[[#This Row],[breadcrumb_ORIGINAL]], Table1[[#This Row],[breadcrumb_ORIGINAL]], "DARWIN CITY"), SUBSTITUTE(Table1[[#This Row],[breadcrumb_ORIGINAL]], Table1[[#This Row],[breadcrumb_ORIGINAL]], "DARWIN"))</f>
        <v>DARWIN CITY</v>
      </c>
      <c r="D6" s="16" t="s">
        <v>3465</v>
      </c>
      <c r="E6" t="s">
        <v>28</v>
      </c>
      <c r="F6" s="3" t="s">
        <v>2925</v>
      </c>
      <c r="G6" t="s">
        <v>29</v>
      </c>
      <c r="I6" t="str">
        <f>IF(Table1[[#This Row],[building_size_ORIGINAL]]="","",LEFT(Table1[[#This Row],[building_size_ORIGINAL]], LEN(Table1[[#This Row],[building_size_ORIGINAL]])-LEN(RIGHT(Table1[[#This Row],[building_size_ORIGINAL]], 3))))</f>
        <v/>
      </c>
      <c r="J6" s="11" t="s">
        <v>2934</v>
      </c>
      <c r="L6" s="12" t="s">
        <v>2934</v>
      </c>
      <c r="N6" t="s">
        <v>2934</v>
      </c>
      <c r="O6">
        <f>IF(Table1[[#This Row],[building_size_mВІ_cleaned]]&lt;&gt;Table1[[#This Row],[preferred_size_mBI_cleaned]], IF(Table1[[#This Row],[land_size_mBI_cleaned]]&lt;&gt;Table1[[#This Row],[preferred_size_mBI_cleaned]], 0, 1), 1)</f>
        <v>1</v>
      </c>
      <c r="P6" t="s">
        <v>30</v>
      </c>
      <c r="Q6" t="str">
        <f>IF(LEN(Table1[[#This Row],[open_date]])&gt;0, IF(ISNUMBER(SEARCH("Added", Table1[[#This Row],[open_date]])), SUBSTITUTE(Table1[[#This Row],[open_date]], "Added ", ""), Table1[[#This Row],[open_date]]), NA())</f>
        <v>2 hours ago</v>
      </c>
      <c r="R6" t="s">
        <v>3470</v>
      </c>
      <c r="S6" t="s">
        <v>31</v>
      </c>
      <c r="T6" t="s">
        <v>32</v>
      </c>
      <c r="U6" s="13">
        <v>435000</v>
      </c>
      <c r="V6" s="13" t="s">
        <v>2934</v>
      </c>
      <c r="W6">
        <v>139468611</v>
      </c>
      <c r="X6" t="s">
        <v>34</v>
      </c>
      <c r="Y6" t="s">
        <v>35</v>
      </c>
      <c r="Z6" t="s">
        <v>36</v>
      </c>
      <c r="AA6" t="s">
        <v>37</v>
      </c>
      <c r="AB6">
        <v>800</v>
      </c>
      <c r="AC6" s="14" t="str">
        <f>"0"&amp;Table1[[#This Row],[zip_code]]</f>
        <v>0800</v>
      </c>
      <c r="AD6" s="1">
        <v>889418289</v>
      </c>
      <c r="AG6" t="s">
        <v>38</v>
      </c>
      <c r="AH6" t="str">
        <f>PROPER(Table1[[#This Row],[product_depth_DELETE]])</f>
        <v>Premiere</v>
      </c>
      <c r="AI6">
        <v>2</v>
      </c>
      <c r="AJ6">
        <v>1</v>
      </c>
      <c r="AK6">
        <v>1</v>
      </c>
      <c r="AL6" s="2">
        <v>44708.662557870368</v>
      </c>
      <c r="AM6" s="15">
        <v>44708.662557870368</v>
      </c>
    </row>
    <row r="7" spans="1:39" x14ac:dyDescent="0.25">
      <c r="A7">
        <v>1350989</v>
      </c>
      <c r="B7" t="s">
        <v>27</v>
      </c>
      <c r="C7" t="str">
        <f>IF(Table1[[#This Row],[breadcrumb_ORIGINAL]]="Buy&gt;NT&gt;DARWIN CITY", SUBSTITUTE(Table1[[#This Row],[breadcrumb_ORIGINAL]], Table1[[#This Row],[breadcrumb_ORIGINAL]], "DARWIN CITY"), SUBSTITUTE(Table1[[#This Row],[breadcrumb_ORIGINAL]], Table1[[#This Row],[breadcrumb_ORIGINAL]], "DARWIN"))</f>
        <v>DARWIN CITY</v>
      </c>
      <c r="D7" s="16" t="s">
        <v>3465</v>
      </c>
      <c r="E7" t="s">
        <v>28</v>
      </c>
      <c r="F7" s="3" t="s">
        <v>2925</v>
      </c>
      <c r="G7" t="s">
        <v>39</v>
      </c>
      <c r="H7" t="s">
        <v>40</v>
      </c>
      <c r="I7" t="str">
        <f>IF(Table1[[#This Row],[building_size_ORIGINAL]]="","",LEFT(Table1[[#This Row],[building_size_ORIGINAL]], LEN(Table1[[#This Row],[building_size_ORIGINAL]])-LEN(RIGHT(Table1[[#This Row],[building_size_ORIGINAL]], 3))))</f>
        <v>171</v>
      </c>
      <c r="J7" s="19">
        <v>171</v>
      </c>
      <c r="L7" s="12" t="s">
        <v>2934</v>
      </c>
      <c r="M7" t="s">
        <v>40</v>
      </c>
      <c r="N7" s="19">
        <v>171</v>
      </c>
      <c r="O7" s="19">
        <f>IF(Table1[[#This Row],[building_size_mВІ_cleaned]]&lt;&gt;Table1[[#This Row],[preferred_size_mBI_cleaned]], IF(Table1[[#This Row],[land_size_mBI_cleaned]]&lt;&gt;Table1[[#This Row],[preferred_size_mBI_cleaned]], 0, 1), 1)</f>
        <v>1</v>
      </c>
      <c r="P7" t="s">
        <v>41</v>
      </c>
      <c r="Q7" t="str">
        <f>IF(LEN(Table1[[#This Row],[open_date]])&gt;0, IF(ISNUMBER(SEARCH("Added", Table1[[#This Row],[open_date]])), SUBSTITUTE(Table1[[#This Row],[open_date]], "Added ", ""), Table1[[#This Row],[open_date]]), NA())</f>
        <v>7 hours ago</v>
      </c>
      <c r="R7" t="s">
        <v>3471</v>
      </c>
      <c r="S7" t="s">
        <v>42</v>
      </c>
      <c r="T7" t="s">
        <v>43</v>
      </c>
      <c r="U7" s="13">
        <v>320000</v>
      </c>
      <c r="V7" s="13" t="s">
        <v>2962</v>
      </c>
      <c r="W7">
        <v>139463755</v>
      </c>
      <c r="X7" t="s">
        <v>44</v>
      </c>
      <c r="Y7" t="s">
        <v>45</v>
      </c>
      <c r="Z7" t="s">
        <v>36</v>
      </c>
      <c r="AA7" t="s">
        <v>37</v>
      </c>
      <c r="AB7">
        <v>800</v>
      </c>
      <c r="AC7" s="14" t="str">
        <f>"0"&amp;Table1[[#This Row],[zip_code]]</f>
        <v>0800</v>
      </c>
      <c r="AD7">
        <v>411724000</v>
      </c>
      <c r="AG7" t="s">
        <v>38</v>
      </c>
      <c r="AH7" t="str">
        <f>PROPER(Table1[[#This Row],[product_depth_DELETE]])</f>
        <v>Premiere</v>
      </c>
      <c r="AI7">
        <v>3</v>
      </c>
      <c r="AJ7">
        <v>2</v>
      </c>
      <c r="AK7">
        <v>2</v>
      </c>
      <c r="AL7" s="2">
        <v>44708.662557870368</v>
      </c>
      <c r="AM7" s="15">
        <v>44708.662557870368</v>
      </c>
    </row>
    <row r="8" spans="1:39" x14ac:dyDescent="0.25">
      <c r="A8">
        <v>1350990</v>
      </c>
      <c r="B8" t="s">
        <v>27</v>
      </c>
      <c r="C8" t="str">
        <f>IF(Table1[[#This Row],[breadcrumb_ORIGINAL]]="Buy&gt;NT&gt;DARWIN CITY", SUBSTITUTE(Table1[[#This Row],[breadcrumb_ORIGINAL]], Table1[[#This Row],[breadcrumb_ORIGINAL]], "DARWIN CITY"), SUBSTITUTE(Table1[[#This Row],[breadcrumb_ORIGINAL]], Table1[[#This Row],[breadcrumb_ORIGINAL]], "DARWIN"))</f>
        <v>DARWIN CITY</v>
      </c>
      <c r="D8" s="16" t="s">
        <v>3465</v>
      </c>
      <c r="E8" t="s">
        <v>28</v>
      </c>
      <c r="F8" s="3" t="s">
        <v>2925</v>
      </c>
      <c r="G8" t="s">
        <v>46</v>
      </c>
      <c r="I8" t="str">
        <f>IF(Table1[[#This Row],[building_size_ORIGINAL]]="","",LEFT(Table1[[#This Row],[building_size_ORIGINAL]], LEN(Table1[[#This Row],[building_size_ORIGINAL]])-LEN(RIGHT(Table1[[#This Row],[building_size_ORIGINAL]], 3))))</f>
        <v/>
      </c>
      <c r="J8" s="11" t="s">
        <v>2934</v>
      </c>
      <c r="L8" s="12" t="s">
        <v>2934</v>
      </c>
      <c r="N8" t="s">
        <v>2934</v>
      </c>
      <c r="O8">
        <f>IF(Table1[[#This Row],[building_size_mВІ_cleaned]]&lt;&gt;Table1[[#This Row],[preferred_size_mBI_cleaned]], IF(Table1[[#This Row],[land_size_mBI_cleaned]]&lt;&gt;Table1[[#This Row],[preferred_size_mBI_cleaned]], 0, 1), 1)</f>
        <v>1</v>
      </c>
      <c r="P8" t="s">
        <v>47</v>
      </c>
      <c r="Q8" t="str">
        <f>IF(LEN(Table1[[#This Row],[open_date]])&gt;0, IF(ISNUMBER(SEARCH("Added", Table1[[#This Row],[open_date]])), SUBSTITUTE(Table1[[#This Row],[open_date]], "Added ", ""), Table1[[#This Row],[open_date]]), NA())</f>
        <v>22 hours ago</v>
      </c>
      <c r="R8" t="s">
        <v>3472</v>
      </c>
      <c r="S8" t="s">
        <v>48</v>
      </c>
      <c r="T8" t="s">
        <v>49</v>
      </c>
      <c r="U8" s="13">
        <v>310000</v>
      </c>
      <c r="V8" s="13" t="s">
        <v>2934</v>
      </c>
      <c r="W8">
        <v>139462495</v>
      </c>
      <c r="X8" t="s">
        <v>50</v>
      </c>
      <c r="Y8" t="s">
        <v>51</v>
      </c>
      <c r="Z8" t="s">
        <v>36</v>
      </c>
      <c r="AA8" t="s">
        <v>37</v>
      </c>
      <c r="AB8">
        <v>800</v>
      </c>
      <c r="AC8" s="14" t="str">
        <f>"0"&amp;Table1[[#This Row],[zip_code]]</f>
        <v>0800</v>
      </c>
      <c r="AD8" s="1">
        <v>889810080</v>
      </c>
      <c r="AG8" t="s">
        <v>38</v>
      </c>
      <c r="AH8" t="str">
        <f>PROPER(Table1[[#This Row],[product_depth_DELETE]])</f>
        <v>Premiere</v>
      </c>
      <c r="AI8">
        <v>2</v>
      </c>
      <c r="AJ8">
        <v>1</v>
      </c>
      <c r="AK8">
        <v>1</v>
      </c>
      <c r="AL8" s="2">
        <v>44708.662557870368</v>
      </c>
      <c r="AM8" s="15">
        <v>44708.662557870368</v>
      </c>
    </row>
    <row r="9" spans="1:39" x14ac:dyDescent="0.25">
      <c r="A9">
        <v>1350991</v>
      </c>
      <c r="B9" t="s">
        <v>27</v>
      </c>
      <c r="C9" t="str">
        <f>IF(Table1[[#This Row],[breadcrumb_ORIGINAL]]="Buy&gt;NT&gt;DARWIN CITY", SUBSTITUTE(Table1[[#This Row],[breadcrumb_ORIGINAL]], Table1[[#This Row],[breadcrumb_ORIGINAL]], "DARWIN CITY"), SUBSTITUTE(Table1[[#This Row],[breadcrumb_ORIGINAL]], Table1[[#This Row],[breadcrumb_ORIGINAL]], "DARWIN"))</f>
        <v>DARWIN CITY</v>
      </c>
      <c r="D9" s="16" t="s">
        <v>3465</v>
      </c>
      <c r="E9" t="s">
        <v>28</v>
      </c>
      <c r="F9" s="3" t="s">
        <v>2925</v>
      </c>
      <c r="G9" t="s">
        <v>29</v>
      </c>
      <c r="I9" t="str">
        <f>IF(Table1[[#This Row],[building_size_ORIGINAL]]="","",LEFT(Table1[[#This Row],[building_size_ORIGINAL]], LEN(Table1[[#This Row],[building_size_ORIGINAL]])-LEN(RIGHT(Table1[[#This Row],[building_size_ORIGINAL]], 3))))</f>
        <v/>
      </c>
      <c r="J9" s="11" t="s">
        <v>2934</v>
      </c>
      <c r="L9" s="12" t="s">
        <v>2934</v>
      </c>
      <c r="N9" t="s">
        <v>2934</v>
      </c>
      <c r="O9">
        <f>IF(Table1[[#This Row],[building_size_mВІ_cleaned]]&lt;&gt;Table1[[#This Row],[preferred_size_mBI_cleaned]], IF(Table1[[#This Row],[land_size_mBI_cleaned]]&lt;&gt;Table1[[#This Row],[preferred_size_mBI_cleaned]], 0, 1), 1)</f>
        <v>1</v>
      </c>
      <c r="P9" t="s">
        <v>52</v>
      </c>
      <c r="Q9" t="str">
        <f>IF(LEN(Table1[[#This Row],[open_date]])&gt;0, IF(ISNUMBER(SEARCH("Added", Table1[[#This Row],[open_date]])), SUBSTITUTE(Table1[[#This Row],[open_date]], "Added ", ""), Table1[[#This Row],[open_date]]), NA())</f>
        <v>yesterday</v>
      </c>
      <c r="R9" t="s">
        <v>3473</v>
      </c>
      <c r="S9" t="s">
        <v>53</v>
      </c>
      <c r="T9" t="s">
        <v>54</v>
      </c>
      <c r="U9" s="13">
        <v>259000</v>
      </c>
      <c r="V9" s="13" t="s">
        <v>2934</v>
      </c>
      <c r="W9">
        <v>139451679</v>
      </c>
      <c r="X9" t="s">
        <v>55</v>
      </c>
      <c r="Y9" t="s">
        <v>56</v>
      </c>
      <c r="Z9" t="s">
        <v>36</v>
      </c>
      <c r="AA9" t="s">
        <v>37</v>
      </c>
      <c r="AB9">
        <v>800</v>
      </c>
      <c r="AC9" s="14" t="str">
        <f>"0"&amp;Table1[[#This Row],[zip_code]]</f>
        <v>0800</v>
      </c>
      <c r="AD9" s="1">
        <v>889822403</v>
      </c>
      <c r="AG9" t="s">
        <v>38</v>
      </c>
      <c r="AH9" t="str">
        <f>PROPER(Table1[[#This Row],[product_depth_DELETE]])</f>
        <v>Premiere</v>
      </c>
      <c r="AI9">
        <v>1</v>
      </c>
      <c r="AJ9">
        <v>1</v>
      </c>
      <c r="AK9">
        <v>0</v>
      </c>
      <c r="AL9" s="2">
        <v>44708.662557870368</v>
      </c>
      <c r="AM9" s="15">
        <v>44708.662557870368</v>
      </c>
    </row>
    <row r="10" spans="1:39" x14ac:dyDescent="0.25">
      <c r="A10">
        <v>1350992</v>
      </c>
      <c r="B10" t="s">
        <v>27</v>
      </c>
      <c r="C10" t="str">
        <f>IF(Table1[[#This Row],[breadcrumb_ORIGINAL]]="Buy&gt;NT&gt;DARWIN CITY", SUBSTITUTE(Table1[[#This Row],[breadcrumb_ORIGINAL]], Table1[[#This Row],[breadcrumb_ORIGINAL]], "DARWIN CITY"), SUBSTITUTE(Table1[[#This Row],[breadcrumb_ORIGINAL]], Table1[[#This Row],[breadcrumb_ORIGINAL]], "DARWIN"))</f>
        <v>DARWIN CITY</v>
      </c>
      <c r="D10" s="16" t="s">
        <v>3465</v>
      </c>
      <c r="E10" t="s">
        <v>28</v>
      </c>
      <c r="F10" s="3" t="s">
        <v>2925</v>
      </c>
      <c r="G10" t="s">
        <v>46</v>
      </c>
      <c r="H10" t="s">
        <v>57</v>
      </c>
      <c r="I10" t="str">
        <f>IF(Table1[[#This Row],[building_size_ORIGINAL]]="","",LEFT(Table1[[#This Row],[building_size_ORIGINAL]], LEN(Table1[[#This Row],[building_size_ORIGINAL]])-LEN(RIGHT(Table1[[#This Row],[building_size_ORIGINAL]], 3))))</f>
        <v>201</v>
      </c>
      <c r="J10" s="19">
        <v>201</v>
      </c>
      <c r="L10" s="12" t="s">
        <v>2934</v>
      </c>
      <c r="M10" t="s">
        <v>57</v>
      </c>
      <c r="N10" s="19">
        <v>201</v>
      </c>
      <c r="O10" s="19">
        <f>IF(Table1[[#This Row],[building_size_mВІ_cleaned]]&lt;&gt;Table1[[#This Row],[preferred_size_mBI_cleaned]], IF(Table1[[#This Row],[land_size_mBI_cleaned]]&lt;&gt;Table1[[#This Row],[preferred_size_mBI_cleaned]], 0, 1), 1)</f>
        <v>1</v>
      </c>
      <c r="P10" t="s">
        <v>52</v>
      </c>
      <c r="Q10" t="str">
        <f>IF(LEN(Table1[[#This Row],[open_date]])&gt;0, IF(ISNUMBER(SEARCH("Added", Table1[[#This Row],[open_date]])), SUBSTITUTE(Table1[[#This Row],[open_date]], "Added ", ""), Table1[[#This Row],[open_date]]), NA())</f>
        <v>yesterday</v>
      </c>
      <c r="R10" t="s">
        <v>3473</v>
      </c>
      <c r="S10" t="s">
        <v>58</v>
      </c>
      <c r="T10" t="s">
        <v>59</v>
      </c>
      <c r="U10" s="13">
        <v>439000</v>
      </c>
      <c r="V10" s="13" t="s">
        <v>2934</v>
      </c>
      <c r="W10">
        <v>139433803</v>
      </c>
      <c r="X10" t="s">
        <v>60</v>
      </c>
      <c r="Y10" t="s">
        <v>61</v>
      </c>
      <c r="Z10" t="s">
        <v>36</v>
      </c>
      <c r="AA10" t="s">
        <v>37</v>
      </c>
      <c r="AB10">
        <v>800</v>
      </c>
      <c r="AC10" s="14" t="str">
        <f>"0"&amp;Table1[[#This Row],[zip_code]]</f>
        <v>0800</v>
      </c>
      <c r="AD10">
        <v>418885966</v>
      </c>
      <c r="AG10" t="s">
        <v>38</v>
      </c>
      <c r="AH10" t="str">
        <f>PROPER(Table1[[#This Row],[product_depth_DELETE]])</f>
        <v>Premiere</v>
      </c>
      <c r="AI10">
        <v>3</v>
      </c>
      <c r="AJ10">
        <v>2</v>
      </c>
      <c r="AK10">
        <v>2</v>
      </c>
      <c r="AL10" s="2">
        <v>44708.662557870368</v>
      </c>
      <c r="AM10" s="15">
        <v>44708.662557870368</v>
      </c>
    </row>
    <row r="11" spans="1:39" x14ac:dyDescent="0.25">
      <c r="A11">
        <v>1350993</v>
      </c>
      <c r="B11" t="s">
        <v>27</v>
      </c>
      <c r="C11" t="str">
        <f>IF(Table1[[#This Row],[breadcrumb_ORIGINAL]]="Buy&gt;NT&gt;DARWIN CITY", SUBSTITUTE(Table1[[#This Row],[breadcrumb_ORIGINAL]], Table1[[#This Row],[breadcrumb_ORIGINAL]], "DARWIN CITY"), SUBSTITUTE(Table1[[#This Row],[breadcrumb_ORIGINAL]], Table1[[#This Row],[breadcrumb_ORIGINAL]], "DARWIN"))</f>
        <v>DARWIN CITY</v>
      </c>
      <c r="D11" s="16" t="s">
        <v>3465</v>
      </c>
      <c r="E11" t="s">
        <v>28</v>
      </c>
      <c r="F11" s="3" t="s">
        <v>2925</v>
      </c>
      <c r="G11" t="s">
        <v>39</v>
      </c>
      <c r="H11" t="s">
        <v>62</v>
      </c>
      <c r="I11" t="str">
        <f>IF(Table1[[#This Row],[building_size_ORIGINAL]]="","",LEFT(Table1[[#This Row],[building_size_ORIGINAL]], LEN(Table1[[#This Row],[building_size_ORIGINAL]])-LEN(RIGHT(Table1[[#This Row],[building_size_ORIGINAL]], 3))))</f>
        <v>218</v>
      </c>
      <c r="J11" s="19">
        <v>218</v>
      </c>
      <c r="L11" s="12" t="s">
        <v>2934</v>
      </c>
      <c r="M11" t="s">
        <v>62</v>
      </c>
      <c r="N11" s="19">
        <v>218</v>
      </c>
      <c r="O11" s="19">
        <f>IF(Table1[[#This Row],[building_size_mВІ_cleaned]]&lt;&gt;Table1[[#This Row],[preferred_size_mBI_cleaned]], IF(Table1[[#This Row],[land_size_mBI_cleaned]]&lt;&gt;Table1[[#This Row],[preferred_size_mBI_cleaned]], 0, 1), 1)</f>
        <v>1</v>
      </c>
      <c r="P11" t="s">
        <v>63</v>
      </c>
      <c r="Q11" t="str">
        <f>IF(LEN(Table1[[#This Row],[open_date]])&gt;0, IF(ISNUMBER(SEARCH("Added", Table1[[#This Row],[open_date]])), SUBSTITUTE(Table1[[#This Row],[open_date]], "Added ", ""), Table1[[#This Row],[open_date]]), NA())</f>
        <v>2 days ago</v>
      </c>
      <c r="R11" t="s">
        <v>3474</v>
      </c>
      <c r="S11" t="s">
        <v>64</v>
      </c>
      <c r="T11" t="s">
        <v>65</v>
      </c>
      <c r="U11" s="13">
        <v>825000</v>
      </c>
      <c r="V11" s="13" t="s">
        <v>2934</v>
      </c>
      <c r="W11">
        <v>139434039</v>
      </c>
      <c r="X11" t="s">
        <v>66</v>
      </c>
      <c r="Y11" t="s">
        <v>67</v>
      </c>
      <c r="Z11" t="s">
        <v>36</v>
      </c>
      <c r="AA11" t="s">
        <v>37</v>
      </c>
      <c r="AB11">
        <v>800</v>
      </c>
      <c r="AC11" s="14" t="str">
        <f>"0"&amp;Table1[[#This Row],[zip_code]]</f>
        <v>0800</v>
      </c>
      <c r="AD11" s="1">
        <v>404877261</v>
      </c>
      <c r="AG11" t="s">
        <v>38</v>
      </c>
      <c r="AH11" t="str">
        <f>PROPER(Table1[[#This Row],[product_depth_DELETE]])</f>
        <v>Premiere</v>
      </c>
      <c r="AI11">
        <v>3</v>
      </c>
      <c r="AJ11">
        <v>2</v>
      </c>
      <c r="AK11">
        <v>2</v>
      </c>
      <c r="AL11" s="2">
        <v>44708.662557870368</v>
      </c>
      <c r="AM11" s="15">
        <v>44708.662557870368</v>
      </c>
    </row>
    <row r="12" spans="1:39" x14ac:dyDescent="0.25">
      <c r="A12">
        <v>1350994</v>
      </c>
      <c r="B12" t="s">
        <v>27</v>
      </c>
      <c r="C12" t="str">
        <f>IF(Table1[[#This Row],[breadcrumb_ORIGINAL]]="Buy&gt;NT&gt;DARWIN CITY", SUBSTITUTE(Table1[[#This Row],[breadcrumb_ORIGINAL]], Table1[[#This Row],[breadcrumb_ORIGINAL]], "DARWIN CITY"), SUBSTITUTE(Table1[[#This Row],[breadcrumb_ORIGINAL]], Table1[[#This Row],[breadcrumb_ORIGINAL]], "DARWIN"))</f>
        <v>DARWIN CITY</v>
      </c>
      <c r="D12" s="16" t="s">
        <v>3465</v>
      </c>
      <c r="E12" t="s">
        <v>28</v>
      </c>
      <c r="F12" s="3" t="s">
        <v>2925</v>
      </c>
      <c r="G12" t="s">
        <v>46</v>
      </c>
      <c r="I12" t="str">
        <f>IF(Table1[[#This Row],[building_size_ORIGINAL]]="","",LEFT(Table1[[#This Row],[building_size_ORIGINAL]], LEN(Table1[[#This Row],[building_size_ORIGINAL]])-LEN(RIGHT(Table1[[#This Row],[building_size_ORIGINAL]], 3))))</f>
        <v/>
      </c>
      <c r="J12" s="11" t="s">
        <v>2934</v>
      </c>
      <c r="L12" s="12" t="s">
        <v>2934</v>
      </c>
      <c r="N12" t="s">
        <v>2934</v>
      </c>
      <c r="O12">
        <f>IF(Table1[[#This Row],[building_size_mВІ_cleaned]]&lt;&gt;Table1[[#This Row],[preferred_size_mBI_cleaned]], IF(Table1[[#This Row],[land_size_mBI_cleaned]]&lt;&gt;Table1[[#This Row],[preferred_size_mBI_cleaned]], 0, 1), 1)</f>
        <v>1</v>
      </c>
      <c r="P12" t="s">
        <v>63</v>
      </c>
      <c r="Q12" t="str">
        <f>IF(LEN(Table1[[#This Row],[open_date]])&gt;0, IF(ISNUMBER(SEARCH("Added", Table1[[#This Row],[open_date]])), SUBSTITUTE(Table1[[#This Row],[open_date]], "Added ", ""), Table1[[#This Row],[open_date]]), NA())</f>
        <v>2 days ago</v>
      </c>
      <c r="R12" t="s">
        <v>3474</v>
      </c>
      <c r="S12" t="s">
        <v>68</v>
      </c>
      <c r="T12" t="s">
        <v>69</v>
      </c>
      <c r="U12" s="13">
        <v>820000</v>
      </c>
      <c r="V12" s="13" t="s">
        <v>2934</v>
      </c>
      <c r="W12">
        <v>139433055</v>
      </c>
      <c r="X12" t="s">
        <v>70</v>
      </c>
      <c r="Y12" t="s">
        <v>71</v>
      </c>
      <c r="Z12" t="s">
        <v>36</v>
      </c>
      <c r="AA12" t="s">
        <v>37</v>
      </c>
      <c r="AB12">
        <v>800</v>
      </c>
      <c r="AC12" s="14" t="str">
        <f>"0"&amp;Table1[[#This Row],[zip_code]]</f>
        <v>0800</v>
      </c>
      <c r="AD12">
        <v>417508800</v>
      </c>
      <c r="AG12" t="s">
        <v>38</v>
      </c>
      <c r="AH12" t="str">
        <f>PROPER(Table1[[#This Row],[product_depth_DELETE]])</f>
        <v>Premiere</v>
      </c>
      <c r="AI12">
        <v>3</v>
      </c>
      <c r="AJ12">
        <v>2</v>
      </c>
      <c r="AK12">
        <v>2</v>
      </c>
      <c r="AL12" s="2">
        <v>44708.662557870368</v>
      </c>
      <c r="AM12" s="15">
        <v>44708.662557870368</v>
      </c>
    </row>
    <row r="13" spans="1:39" x14ac:dyDescent="0.25">
      <c r="A13">
        <v>1350995</v>
      </c>
      <c r="B13" t="s">
        <v>27</v>
      </c>
      <c r="C13" t="str">
        <f>IF(Table1[[#This Row],[breadcrumb_ORIGINAL]]="Buy&gt;NT&gt;DARWIN CITY", SUBSTITUTE(Table1[[#This Row],[breadcrumb_ORIGINAL]], Table1[[#This Row],[breadcrumb_ORIGINAL]], "DARWIN CITY"), SUBSTITUTE(Table1[[#This Row],[breadcrumb_ORIGINAL]], Table1[[#This Row],[breadcrumb_ORIGINAL]], "DARWIN"))</f>
        <v>DARWIN CITY</v>
      </c>
      <c r="D13" s="16" t="s">
        <v>3465</v>
      </c>
      <c r="E13" t="s">
        <v>28</v>
      </c>
      <c r="F13" s="3" t="s">
        <v>2925</v>
      </c>
      <c r="G13" t="s">
        <v>46</v>
      </c>
      <c r="I13" t="str">
        <f>IF(Table1[[#This Row],[building_size_ORIGINAL]]="","",LEFT(Table1[[#This Row],[building_size_ORIGINAL]], LEN(Table1[[#This Row],[building_size_ORIGINAL]])-LEN(RIGHT(Table1[[#This Row],[building_size_ORIGINAL]], 3))))</f>
        <v/>
      </c>
      <c r="J13" s="11" t="s">
        <v>2934</v>
      </c>
      <c r="K13" t="s">
        <v>72</v>
      </c>
      <c r="L13" s="19">
        <v>105</v>
      </c>
      <c r="M13" t="s">
        <v>72</v>
      </c>
      <c r="N13" s="19">
        <v>105</v>
      </c>
      <c r="O13" s="19">
        <f>IF(Table1[[#This Row],[building_size_mВІ_cleaned]]&lt;&gt;Table1[[#This Row],[preferred_size_mBI_cleaned]], IF(Table1[[#This Row],[land_size_mBI_cleaned]]&lt;&gt;Table1[[#This Row],[preferred_size_mBI_cleaned]], 0, 1), 1)</f>
        <v>1</v>
      </c>
      <c r="P13" t="s">
        <v>73</v>
      </c>
      <c r="Q13" t="str">
        <f>IF(LEN(Table1[[#This Row],[open_date]])&gt;0, IF(ISNUMBER(SEARCH("Added", Table1[[#This Row],[open_date]])), SUBSTITUTE(Table1[[#This Row],[open_date]], "Added ", ""), Table1[[#This Row],[open_date]]), NA())</f>
        <v>3 days ago</v>
      </c>
      <c r="R13" t="s">
        <v>3475</v>
      </c>
      <c r="S13" t="s">
        <v>74</v>
      </c>
      <c r="T13" t="s">
        <v>75</v>
      </c>
      <c r="U13" s="13">
        <v>369000</v>
      </c>
      <c r="V13" s="13" t="s">
        <v>2934</v>
      </c>
      <c r="W13">
        <v>139419411</v>
      </c>
      <c r="X13" t="s">
        <v>76</v>
      </c>
      <c r="Y13" t="s">
        <v>77</v>
      </c>
      <c r="Z13" t="s">
        <v>36</v>
      </c>
      <c r="AA13" t="s">
        <v>37</v>
      </c>
      <c r="AB13">
        <v>800</v>
      </c>
      <c r="AC13" s="14" t="str">
        <f>"0"&amp;Table1[[#This Row],[zip_code]]</f>
        <v>0800</v>
      </c>
      <c r="AD13" s="1">
        <v>889815000</v>
      </c>
      <c r="AG13" t="s">
        <v>38</v>
      </c>
      <c r="AH13" t="str">
        <f>PROPER(Table1[[#This Row],[product_depth_DELETE]])</f>
        <v>Premiere</v>
      </c>
      <c r="AI13">
        <v>2</v>
      </c>
      <c r="AJ13">
        <v>1</v>
      </c>
      <c r="AK13">
        <v>1</v>
      </c>
      <c r="AL13" s="2">
        <v>44708.662557870368</v>
      </c>
      <c r="AM13" s="15">
        <v>44708.662557870368</v>
      </c>
    </row>
    <row r="14" spans="1:39" x14ac:dyDescent="0.25">
      <c r="A14">
        <v>1350996</v>
      </c>
      <c r="B14" t="s">
        <v>27</v>
      </c>
      <c r="C14" t="str">
        <f>IF(Table1[[#This Row],[breadcrumb_ORIGINAL]]="Buy&gt;NT&gt;DARWIN CITY", SUBSTITUTE(Table1[[#This Row],[breadcrumb_ORIGINAL]], Table1[[#This Row],[breadcrumb_ORIGINAL]], "DARWIN CITY"), SUBSTITUTE(Table1[[#This Row],[breadcrumb_ORIGINAL]], Table1[[#This Row],[breadcrumb_ORIGINAL]], "DARWIN"))</f>
        <v>DARWIN CITY</v>
      </c>
      <c r="D14" s="16" t="s">
        <v>3465</v>
      </c>
      <c r="E14" t="s">
        <v>28</v>
      </c>
      <c r="F14" s="3" t="s">
        <v>2925</v>
      </c>
      <c r="G14" t="s">
        <v>46</v>
      </c>
      <c r="I14" t="str">
        <f>IF(Table1[[#This Row],[building_size_ORIGINAL]]="","",LEFT(Table1[[#This Row],[building_size_ORIGINAL]], LEN(Table1[[#This Row],[building_size_ORIGINAL]])-LEN(RIGHT(Table1[[#This Row],[building_size_ORIGINAL]], 3))))</f>
        <v/>
      </c>
      <c r="J14" s="11" t="s">
        <v>2934</v>
      </c>
      <c r="L14" s="12" t="s">
        <v>2934</v>
      </c>
      <c r="N14" t="s">
        <v>2934</v>
      </c>
      <c r="O14">
        <f>IF(Table1[[#This Row],[building_size_mВІ_cleaned]]&lt;&gt;Table1[[#This Row],[preferred_size_mBI_cleaned]], IF(Table1[[#This Row],[land_size_mBI_cleaned]]&lt;&gt;Table1[[#This Row],[preferred_size_mBI_cleaned]], 0, 1), 1)</f>
        <v>1</v>
      </c>
      <c r="P14" t="s">
        <v>78</v>
      </c>
      <c r="Q14" t="str">
        <f>IF(LEN(Table1[[#This Row],[open_date]])&gt;0, IF(ISNUMBER(SEARCH("Added", Table1[[#This Row],[open_date]])), SUBSTITUTE(Table1[[#This Row],[open_date]], "Added ", ""), Table1[[#This Row],[open_date]]), NA())</f>
        <v>6 days ago</v>
      </c>
      <c r="R14" t="s">
        <v>3476</v>
      </c>
      <c r="S14" t="s">
        <v>79</v>
      </c>
      <c r="T14" t="s">
        <v>59</v>
      </c>
      <c r="U14" s="13">
        <v>439000</v>
      </c>
      <c r="V14" s="13" t="s">
        <v>2934</v>
      </c>
      <c r="W14">
        <v>139407883</v>
      </c>
      <c r="X14" t="s">
        <v>80</v>
      </c>
      <c r="Y14" t="s">
        <v>81</v>
      </c>
      <c r="Z14" t="s">
        <v>36</v>
      </c>
      <c r="AA14" t="s">
        <v>37</v>
      </c>
      <c r="AB14">
        <v>800</v>
      </c>
      <c r="AC14" s="14" t="str">
        <f>"0"&amp;Table1[[#This Row],[zip_code]]</f>
        <v>0800</v>
      </c>
      <c r="AD14" s="1">
        <v>889433000</v>
      </c>
      <c r="AG14" t="s">
        <v>38</v>
      </c>
      <c r="AH14" t="str">
        <f>PROPER(Table1[[#This Row],[product_depth_DELETE]])</f>
        <v>Premiere</v>
      </c>
      <c r="AI14">
        <v>2</v>
      </c>
      <c r="AJ14">
        <v>2</v>
      </c>
      <c r="AK14">
        <v>1</v>
      </c>
      <c r="AL14" s="2">
        <v>44708.662557870368</v>
      </c>
      <c r="AM14" s="15">
        <v>44708.662557870368</v>
      </c>
    </row>
    <row r="15" spans="1:39" x14ac:dyDescent="0.25">
      <c r="A15">
        <v>1350997</v>
      </c>
      <c r="B15" t="s">
        <v>27</v>
      </c>
      <c r="C15" t="str">
        <f>IF(Table1[[#This Row],[breadcrumb_ORIGINAL]]="Buy&gt;NT&gt;DARWIN CITY", SUBSTITUTE(Table1[[#This Row],[breadcrumb_ORIGINAL]], Table1[[#This Row],[breadcrumb_ORIGINAL]], "DARWIN CITY"), SUBSTITUTE(Table1[[#This Row],[breadcrumb_ORIGINAL]], Table1[[#This Row],[breadcrumb_ORIGINAL]], "DARWIN"))</f>
        <v>DARWIN CITY</v>
      </c>
      <c r="D15" s="16" t="s">
        <v>3465</v>
      </c>
      <c r="E15" t="s">
        <v>28</v>
      </c>
      <c r="F15" s="3" t="s">
        <v>2925</v>
      </c>
      <c r="G15" t="s">
        <v>39</v>
      </c>
      <c r="I15" t="str">
        <f>IF(Table1[[#This Row],[building_size_ORIGINAL]]="","",LEFT(Table1[[#This Row],[building_size_ORIGINAL]], LEN(Table1[[#This Row],[building_size_ORIGINAL]])-LEN(RIGHT(Table1[[#This Row],[building_size_ORIGINAL]], 3))))</f>
        <v/>
      </c>
      <c r="J15" s="11" t="s">
        <v>2934</v>
      </c>
      <c r="L15" s="12" t="s">
        <v>2934</v>
      </c>
      <c r="N15" t="s">
        <v>2934</v>
      </c>
      <c r="O15">
        <f>IF(Table1[[#This Row],[building_size_mВІ_cleaned]]&lt;&gt;Table1[[#This Row],[preferred_size_mBI_cleaned]], IF(Table1[[#This Row],[land_size_mBI_cleaned]]&lt;&gt;Table1[[#This Row],[preferred_size_mBI_cleaned]], 0, 1), 1)</f>
        <v>1</v>
      </c>
      <c r="Q15" t="e">
        <f>IF(LEN(Table1[[#This Row],[open_date]])&gt;0, IF(ISNUMBER(SEARCH("Added", Table1[[#This Row],[open_date]])), SUBSTITUTE(Table1[[#This Row],[open_date]], "Added ", ""), Table1[[#This Row],[open_date]]), NA())</f>
        <v>#N/A</v>
      </c>
      <c r="R15" t="e">
        <v>#N/A</v>
      </c>
      <c r="S15" t="s">
        <v>82</v>
      </c>
      <c r="T15" t="s">
        <v>83</v>
      </c>
      <c r="U15" s="13">
        <v>455000</v>
      </c>
      <c r="V15" s="13" t="s">
        <v>2934</v>
      </c>
      <c r="W15">
        <v>139395811</v>
      </c>
      <c r="X15" t="s">
        <v>84</v>
      </c>
      <c r="Y15" t="s">
        <v>85</v>
      </c>
      <c r="Z15" t="s">
        <v>36</v>
      </c>
      <c r="AA15" t="s">
        <v>37</v>
      </c>
      <c r="AB15">
        <v>800</v>
      </c>
      <c r="AC15" s="14" t="str">
        <f>"0"&amp;Table1[[#This Row],[zip_code]]</f>
        <v>0800</v>
      </c>
      <c r="AD15" s="1">
        <v>889433000</v>
      </c>
      <c r="AG15" t="s">
        <v>38</v>
      </c>
      <c r="AH15" t="str">
        <f>PROPER(Table1[[#This Row],[product_depth_DELETE]])</f>
        <v>Premiere</v>
      </c>
      <c r="AI15">
        <v>2</v>
      </c>
      <c r="AJ15">
        <v>2</v>
      </c>
      <c r="AK15">
        <v>1</v>
      </c>
      <c r="AL15" s="2">
        <v>44708.662557870368</v>
      </c>
      <c r="AM15" s="15">
        <v>44708.662557870368</v>
      </c>
    </row>
    <row r="16" spans="1:39" x14ac:dyDescent="0.25">
      <c r="A16">
        <v>1350998</v>
      </c>
      <c r="B16" t="s">
        <v>27</v>
      </c>
      <c r="C16" t="str">
        <f>IF(Table1[[#This Row],[breadcrumb_ORIGINAL]]="Buy&gt;NT&gt;DARWIN CITY", SUBSTITUTE(Table1[[#This Row],[breadcrumb_ORIGINAL]], Table1[[#This Row],[breadcrumb_ORIGINAL]], "DARWIN CITY"), SUBSTITUTE(Table1[[#This Row],[breadcrumb_ORIGINAL]], Table1[[#This Row],[breadcrumb_ORIGINAL]], "DARWIN"))</f>
        <v>DARWIN CITY</v>
      </c>
      <c r="D16" s="16" t="s">
        <v>3465</v>
      </c>
      <c r="E16" t="s">
        <v>28</v>
      </c>
      <c r="F16" s="3" t="s">
        <v>2925</v>
      </c>
      <c r="G16" t="s">
        <v>39</v>
      </c>
      <c r="I16" t="str">
        <f>IF(Table1[[#This Row],[building_size_ORIGINAL]]="","",LEFT(Table1[[#This Row],[building_size_ORIGINAL]], LEN(Table1[[#This Row],[building_size_ORIGINAL]])-LEN(RIGHT(Table1[[#This Row],[building_size_ORIGINAL]], 3))))</f>
        <v/>
      </c>
      <c r="J16" s="11" t="s">
        <v>2934</v>
      </c>
      <c r="L16" s="12" t="s">
        <v>2934</v>
      </c>
      <c r="N16" t="s">
        <v>2934</v>
      </c>
      <c r="O16">
        <f>IF(Table1[[#This Row],[building_size_mВІ_cleaned]]&lt;&gt;Table1[[#This Row],[preferred_size_mBI_cleaned]], IF(Table1[[#This Row],[land_size_mBI_cleaned]]&lt;&gt;Table1[[#This Row],[preferred_size_mBI_cleaned]], 0, 1), 1)</f>
        <v>1</v>
      </c>
      <c r="Q16" t="e">
        <f>IF(LEN(Table1[[#This Row],[open_date]])&gt;0, IF(ISNUMBER(SEARCH("Added", Table1[[#This Row],[open_date]])), SUBSTITUTE(Table1[[#This Row],[open_date]], "Added ", ""), Table1[[#This Row],[open_date]]), NA())</f>
        <v>#N/A</v>
      </c>
      <c r="R16" t="e">
        <v>#N/A</v>
      </c>
      <c r="S16" t="s">
        <v>31</v>
      </c>
      <c r="T16" t="s">
        <v>86</v>
      </c>
      <c r="U16" s="13">
        <v>280000</v>
      </c>
      <c r="V16" s="13" t="s">
        <v>2934</v>
      </c>
      <c r="W16">
        <v>139393067</v>
      </c>
      <c r="X16" t="s">
        <v>87</v>
      </c>
      <c r="Y16" t="s">
        <v>88</v>
      </c>
      <c r="Z16" t="s">
        <v>36</v>
      </c>
      <c r="AA16" t="s">
        <v>37</v>
      </c>
      <c r="AB16">
        <v>800</v>
      </c>
      <c r="AC16" s="14" t="str">
        <f>"0"&amp;Table1[[#This Row],[zip_code]]</f>
        <v>0800</v>
      </c>
      <c r="AD16" s="1">
        <v>889418289</v>
      </c>
      <c r="AG16" t="s">
        <v>38</v>
      </c>
      <c r="AH16" t="str">
        <f>PROPER(Table1[[#This Row],[product_depth_DELETE]])</f>
        <v>Premiere</v>
      </c>
      <c r="AI16">
        <v>1</v>
      </c>
      <c r="AJ16">
        <v>1</v>
      </c>
      <c r="AK16">
        <v>1</v>
      </c>
      <c r="AL16" s="2">
        <v>44708.662557870368</v>
      </c>
      <c r="AM16" s="15">
        <v>44708.662557870368</v>
      </c>
    </row>
    <row r="17" spans="1:39" x14ac:dyDescent="0.25">
      <c r="A17">
        <v>1350999</v>
      </c>
      <c r="B17" t="s">
        <v>27</v>
      </c>
      <c r="C17" t="str">
        <f>IF(Table1[[#This Row],[breadcrumb_ORIGINAL]]="Buy&gt;NT&gt;DARWIN CITY", SUBSTITUTE(Table1[[#This Row],[breadcrumb_ORIGINAL]], Table1[[#This Row],[breadcrumb_ORIGINAL]], "DARWIN CITY"), SUBSTITUTE(Table1[[#This Row],[breadcrumb_ORIGINAL]], Table1[[#This Row],[breadcrumb_ORIGINAL]], "DARWIN"))</f>
        <v>DARWIN CITY</v>
      </c>
      <c r="D17" s="16" t="s">
        <v>3465</v>
      </c>
      <c r="E17" t="s">
        <v>28</v>
      </c>
      <c r="F17" s="3" t="s">
        <v>2925</v>
      </c>
      <c r="G17" t="s">
        <v>39</v>
      </c>
      <c r="I17" t="str">
        <f>IF(Table1[[#This Row],[building_size_ORIGINAL]]="","",LEFT(Table1[[#This Row],[building_size_ORIGINAL]], LEN(Table1[[#This Row],[building_size_ORIGINAL]])-LEN(RIGHT(Table1[[#This Row],[building_size_ORIGINAL]], 3))))</f>
        <v/>
      </c>
      <c r="J17" s="11" t="s">
        <v>2934</v>
      </c>
      <c r="L17" s="12" t="s">
        <v>2934</v>
      </c>
      <c r="N17" t="s">
        <v>2934</v>
      </c>
      <c r="O17">
        <f>IF(Table1[[#This Row],[building_size_mВІ_cleaned]]&lt;&gt;Table1[[#This Row],[preferred_size_mBI_cleaned]], IF(Table1[[#This Row],[land_size_mBI_cleaned]]&lt;&gt;Table1[[#This Row],[preferred_size_mBI_cleaned]], 0, 1), 1)</f>
        <v>1</v>
      </c>
      <c r="Q17" t="e">
        <f>IF(LEN(Table1[[#This Row],[open_date]])&gt;0, IF(ISNUMBER(SEARCH("Added", Table1[[#This Row],[open_date]])), SUBSTITUTE(Table1[[#This Row],[open_date]], "Added ", ""), Table1[[#This Row],[open_date]]), NA())</f>
        <v>#N/A</v>
      </c>
      <c r="R17" t="e">
        <v>#N/A</v>
      </c>
      <c r="S17" t="s">
        <v>82</v>
      </c>
      <c r="T17" t="s">
        <v>89</v>
      </c>
      <c r="U17" s="13" t="s">
        <v>2934</v>
      </c>
      <c r="V17" s="13" t="s">
        <v>2971</v>
      </c>
      <c r="W17">
        <v>139373983</v>
      </c>
      <c r="X17" t="s">
        <v>90</v>
      </c>
      <c r="Y17" t="s">
        <v>91</v>
      </c>
      <c r="Z17" t="s">
        <v>36</v>
      </c>
      <c r="AA17" t="s">
        <v>37</v>
      </c>
      <c r="AB17">
        <v>800</v>
      </c>
      <c r="AC17" s="14" t="str">
        <f>"0"&amp;Table1[[#This Row],[zip_code]]</f>
        <v>0800</v>
      </c>
      <c r="AD17" s="1">
        <v>889433000</v>
      </c>
      <c r="AG17" t="s">
        <v>38</v>
      </c>
      <c r="AH17" t="str">
        <f>PROPER(Table1[[#This Row],[product_depth_DELETE]])</f>
        <v>Premiere</v>
      </c>
      <c r="AI17">
        <v>3</v>
      </c>
      <c r="AJ17">
        <v>2</v>
      </c>
      <c r="AK17">
        <v>2</v>
      </c>
      <c r="AL17" s="2">
        <v>44708.662557870368</v>
      </c>
      <c r="AM17" s="15">
        <v>44708.662557870368</v>
      </c>
    </row>
    <row r="18" spans="1:39" x14ac:dyDescent="0.25">
      <c r="A18">
        <v>1351000</v>
      </c>
      <c r="B18" t="s">
        <v>27</v>
      </c>
      <c r="C18" t="str">
        <f>IF(Table1[[#This Row],[breadcrumb_ORIGINAL]]="Buy&gt;NT&gt;DARWIN CITY", SUBSTITUTE(Table1[[#This Row],[breadcrumb_ORIGINAL]], Table1[[#This Row],[breadcrumb_ORIGINAL]], "DARWIN CITY"), SUBSTITUTE(Table1[[#This Row],[breadcrumb_ORIGINAL]], Table1[[#This Row],[breadcrumb_ORIGINAL]], "DARWIN"))</f>
        <v>DARWIN CITY</v>
      </c>
      <c r="D18" s="16" t="s">
        <v>3465</v>
      </c>
      <c r="E18" t="s">
        <v>28</v>
      </c>
      <c r="F18" s="3" t="s">
        <v>2925</v>
      </c>
      <c r="G18" t="s">
        <v>46</v>
      </c>
      <c r="H18" t="s">
        <v>92</v>
      </c>
      <c r="I18" t="str">
        <f>IF(Table1[[#This Row],[building_size_ORIGINAL]]="","",LEFT(Table1[[#This Row],[building_size_ORIGINAL]], LEN(Table1[[#This Row],[building_size_ORIGINAL]])-LEN(RIGHT(Table1[[#This Row],[building_size_ORIGINAL]], 3))))</f>
        <v>173</v>
      </c>
      <c r="J18" s="19">
        <v>173</v>
      </c>
      <c r="L18" s="12" t="s">
        <v>2934</v>
      </c>
      <c r="M18" t="s">
        <v>92</v>
      </c>
      <c r="N18" s="19">
        <v>173</v>
      </c>
      <c r="O18" s="19">
        <f>IF(Table1[[#This Row],[building_size_mВІ_cleaned]]&lt;&gt;Table1[[#This Row],[preferred_size_mBI_cleaned]], IF(Table1[[#This Row],[land_size_mBI_cleaned]]&lt;&gt;Table1[[#This Row],[preferred_size_mBI_cleaned]], 0, 1), 1)</f>
        <v>1</v>
      </c>
      <c r="Q18" t="e">
        <f>IF(LEN(Table1[[#This Row],[open_date]])&gt;0, IF(ISNUMBER(SEARCH("Added", Table1[[#This Row],[open_date]])), SUBSTITUTE(Table1[[#This Row],[open_date]], "Added ", ""), Table1[[#This Row],[open_date]]), NA())</f>
        <v>#N/A</v>
      </c>
      <c r="R18" t="e">
        <v>#N/A</v>
      </c>
      <c r="S18" t="s">
        <v>93</v>
      </c>
      <c r="T18" t="s">
        <v>94</v>
      </c>
      <c r="U18" s="13">
        <v>439000</v>
      </c>
      <c r="V18" s="13" t="s">
        <v>2972</v>
      </c>
      <c r="W18">
        <v>139363187</v>
      </c>
      <c r="X18" t="s">
        <v>95</v>
      </c>
      <c r="Y18" t="s">
        <v>96</v>
      </c>
      <c r="Z18" t="s">
        <v>36</v>
      </c>
      <c r="AA18" t="s">
        <v>37</v>
      </c>
      <c r="AB18">
        <v>800</v>
      </c>
      <c r="AC18" s="14" t="str">
        <f>"0"&amp;Table1[[#This Row],[zip_code]]</f>
        <v>0800</v>
      </c>
      <c r="AD18" s="1">
        <v>889460500</v>
      </c>
      <c r="AG18" t="s">
        <v>38</v>
      </c>
      <c r="AH18" t="str">
        <f>PROPER(Table1[[#This Row],[product_depth_DELETE]])</f>
        <v>Premiere</v>
      </c>
      <c r="AI18">
        <v>2</v>
      </c>
      <c r="AJ18">
        <v>2</v>
      </c>
      <c r="AK18">
        <v>2</v>
      </c>
      <c r="AL18" s="2">
        <v>44708.662557870368</v>
      </c>
      <c r="AM18" s="15">
        <v>44708.662557870368</v>
      </c>
    </row>
    <row r="19" spans="1:39" x14ac:dyDescent="0.25">
      <c r="A19">
        <v>1351001</v>
      </c>
      <c r="B19" t="s">
        <v>27</v>
      </c>
      <c r="C19" t="str">
        <f>IF(Table1[[#This Row],[breadcrumb_ORIGINAL]]="Buy&gt;NT&gt;DARWIN CITY", SUBSTITUTE(Table1[[#This Row],[breadcrumb_ORIGINAL]], Table1[[#This Row],[breadcrumb_ORIGINAL]], "DARWIN CITY"), SUBSTITUTE(Table1[[#This Row],[breadcrumb_ORIGINAL]], Table1[[#This Row],[breadcrumb_ORIGINAL]], "DARWIN"))</f>
        <v>DARWIN CITY</v>
      </c>
      <c r="D19" s="16" t="s">
        <v>3465</v>
      </c>
      <c r="E19" t="s">
        <v>28</v>
      </c>
      <c r="F19" s="3" t="s">
        <v>2925</v>
      </c>
      <c r="G19" t="s">
        <v>29</v>
      </c>
      <c r="H19" t="s">
        <v>97</v>
      </c>
      <c r="I19" t="str">
        <f>IF(Table1[[#This Row],[building_size_ORIGINAL]]="","",LEFT(Table1[[#This Row],[building_size_ORIGINAL]], LEN(Table1[[#This Row],[building_size_ORIGINAL]])-LEN(RIGHT(Table1[[#This Row],[building_size_ORIGINAL]], 3))))</f>
        <v>236</v>
      </c>
      <c r="J19" s="19">
        <v>236</v>
      </c>
      <c r="L19" s="12" t="s">
        <v>2934</v>
      </c>
      <c r="M19" t="s">
        <v>97</v>
      </c>
      <c r="N19" s="19">
        <v>236</v>
      </c>
      <c r="O19" s="19">
        <f>IF(Table1[[#This Row],[building_size_mВІ_cleaned]]&lt;&gt;Table1[[#This Row],[preferred_size_mBI_cleaned]], IF(Table1[[#This Row],[land_size_mBI_cleaned]]&lt;&gt;Table1[[#This Row],[preferred_size_mBI_cleaned]], 0, 1), 1)</f>
        <v>1</v>
      </c>
      <c r="Q19" t="e">
        <f>IF(LEN(Table1[[#This Row],[open_date]])&gt;0, IF(ISNUMBER(SEARCH("Added", Table1[[#This Row],[open_date]])), SUBSTITUTE(Table1[[#This Row],[open_date]], "Added ", ""), Table1[[#This Row],[open_date]]), NA())</f>
        <v>#N/A</v>
      </c>
      <c r="R19" t="e">
        <v>#N/A</v>
      </c>
      <c r="S19" t="s">
        <v>98</v>
      </c>
      <c r="T19" t="s">
        <v>99</v>
      </c>
      <c r="U19" s="13">
        <v>775000</v>
      </c>
      <c r="V19" s="13" t="s">
        <v>2934</v>
      </c>
      <c r="W19">
        <v>139356543</v>
      </c>
      <c r="X19" t="s">
        <v>100</v>
      </c>
      <c r="Y19" t="s">
        <v>101</v>
      </c>
      <c r="Z19" t="s">
        <v>36</v>
      </c>
      <c r="AA19" t="s">
        <v>37</v>
      </c>
      <c r="AB19">
        <v>800</v>
      </c>
      <c r="AC19" s="14" t="str">
        <f>"0"&amp;Table1[[#This Row],[zip_code]]</f>
        <v>0800</v>
      </c>
      <c r="AD19" s="1">
        <v>889822500</v>
      </c>
      <c r="AG19" t="s">
        <v>38</v>
      </c>
      <c r="AH19" t="str">
        <f>PROPER(Table1[[#This Row],[product_depth_DELETE]])</f>
        <v>Premiere</v>
      </c>
      <c r="AI19">
        <v>3</v>
      </c>
      <c r="AJ19">
        <v>2</v>
      </c>
      <c r="AK19">
        <v>2</v>
      </c>
      <c r="AL19" s="2">
        <v>44708.662557870368</v>
      </c>
      <c r="AM19" s="15">
        <v>44708.662557870368</v>
      </c>
    </row>
    <row r="20" spans="1:39" x14ac:dyDescent="0.25">
      <c r="A20">
        <v>1351002</v>
      </c>
      <c r="B20" t="s">
        <v>27</v>
      </c>
      <c r="C20" t="str">
        <f>IF(Table1[[#This Row],[breadcrumb_ORIGINAL]]="Buy&gt;NT&gt;DARWIN CITY", SUBSTITUTE(Table1[[#This Row],[breadcrumb_ORIGINAL]], Table1[[#This Row],[breadcrumb_ORIGINAL]], "DARWIN CITY"), SUBSTITUTE(Table1[[#This Row],[breadcrumb_ORIGINAL]], Table1[[#This Row],[breadcrumb_ORIGINAL]], "DARWIN"))</f>
        <v>DARWIN CITY</v>
      </c>
      <c r="D20" s="16" t="s">
        <v>3465</v>
      </c>
      <c r="E20" t="s">
        <v>28</v>
      </c>
      <c r="F20" s="3" t="s">
        <v>2925</v>
      </c>
      <c r="G20" t="s">
        <v>39</v>
      </c>
      <c r="H20" t="s">
        <v>102</v>
      </c>
      <c r="I20" t="str">
        <f>IF(Table1[[#This Row],[building_size_ORIGINAL]]="","",LEFT(Table1[[#This Row],[building_size_ORIGINAL]], LEN(Table1[[#This Row],[building_size_ORIGINAL]])-LEN(RIGHT(Table1[[#This Row],[building_size_ORIGINAL]], 3))))</f>
        <v>181</v>
      </c>
      <c r="J20" s="19">
        <v>181</v>
      </c>
      <c r="L20" s="12" t="s">
        <v>2934</v>
      </c>
      <c r="M20" t="s">
        <v>102</v>
      </c>
      <c r="N20" s="19">
        <v>181</v>
      </c>
      <c r="O20" s="19">
        <f>IF(Table1[[#This Row],[building_size_mВІ_cleaned]]&lt;&gt;Table1[[#This Row],[preferred_size_mBI_cleaned]], IF(Table1[[#This Row],[land_size_mBI_cleaned]]&lt;&gt;Table1[[#This Row],[preferred_size_mBI_cleaned]], 0, 1), 1)</f>
        <v>1</v>
      </c>
      <c r="Q20" t="e">
        <f>IF(LEN(Table1[[#This Row],[open_date]])&gt;0, IF(ISNUMBER(SEARCH("Added", Table1[[#This Row],[open_date]])), SUBSTITUTE(Table1[[#This Row],[open_date]], "Added ", ""), Table1[[#This Row],[open_date]]), NA())</f>
        <v>#N/A</v>
      </c>
      <c r="R20" t="e">
        <v>#N/A</v>
      </c>
      <c r="S20" t="s">
        <v>103</v>
      </c>
      <c r="T20" t="s">
        <v>104</v>
      </c>
      <c r="U20" s="13">
        <v>625000</v>
      </c>
      <c r="V20" s="13" t="s">
        <v>2934</v>
      </c>
      <c r="W20">
        <v>139349347</v>
      </c>
      <c r="X20" t="s">
        <v>105</v>
      </c>
      <c r="Y20" t="s">
        <v>106</v>
      </c>
      <c r="Z20" t="s">
        <v>36</v>
      </c>
      <c r="AA20" t="s">
        <v>37</v>
      </c>
      <c r="AB20">
        <v>800</v>
      </c>
      <c r="AC20" s="14" t="str">
        <f>"0"&amp;Table1[[#This Row],[zip_code]]</f>
        <v>0800</v>
      </c>
      <c r="AD20">
        <v>416175735</v>
      </c>
      <c r="AG20" t="s">
        <v>38</v>
      </c>
      <c r="AH20" t="str">
        <f>PROPER(Table1[[#This Row],[product_depth_DELETE]])</f>
        <v>Premiere</v>
      </c>
      <c r="AI20">
        <v>3</v>
      </c>
      <c r="AJ20">
        <v>2</v>
      </c>
      <c r="AK20">
        <v>2</v>
      </c>
      <c r="AL20" s="2">
        <v>44708.662557870368</v>
      </c>
      <c r="AM20" s="15">
        <v>44708.662557870368</v>
      </c>
    </row>
    <row r="21" spans="1:39" x14ac:dyDescent="0.25">
      <c r="A21">
        <v>1351003</v>
      </c>
      <c r="B21" t="s">
        <v>27</v>
      </c>
      <c r="C21" t="str">
        <f>IF(Table1[[#This Row],[breadcrumb_ORIGINAL]]="Buy&gt;NT&gt;DARWIN CITY", SUBSTITUTE(Table1[[#This Row],[breadcrumb_ORIGINAL]], Table1[[#This Row],[breadcrumb_ORIGINAL]], "DARWIN CITY"), SUBSTITUTE(Table1[[#This Row],[breadcrumb_ORIGINAL]], Table1[[#This Row],[breadcrumb_ORIGINAL]], "DARWIN"))</f>
        <v>DARWIN CITY</v>
      </c>
      <c r="D21" s="16" t="s">
        <v>3465</v>
      </c>
      <c r="E21" t="s">
        <v>28</v>
      </c>
      <c r="F21" s="3" t="s">
        <v>2925</v>
      </c>
      <c r="G21" t="s">
        <v>46</v>
      </c>
      <c r="I21" t="str">
        <f>IF(Table1[[#This Row],[building_size_ORIGINAL]]="","",LEFT(Table1[[#This Row],[building_size_ORIGINAL]], LEN(Table1[[#This Row],[building_size_ORIGINAL]])-LEN(RIGHT(Table1[[#This Row],[building_size_ORIGINAL]], 3))))</f>
        <v/>
      </c>
      <c r="J21" s="11" t="s">
        <v>2934</v>
      </c>
      <c r="L21" s="12" t="s">
        <v>2934</v>
      </c>
      <c r="N21" t="s">
        <v>2934</v>
      </c>
      <c r="O21">
        <f>IF(Table1[[#This Row],[building_size_mВІ_cleaned]]&lt;&gt;Table1[[#This Row],[preferred_size_mBI_cleaned]], IF(Table1[[#This Row],[land_size_mBI_cleaned]]&lt;&gt;Table1[[#This Row],[preferred_size_mBI_cleaned]], 0, 1), 1)</f>
        <v>1</v>
      </c>
      <c r="Q21" t="e">
        <f>IF(LEN(Table1[[#This Row],[open_date]])&gt;0, IF(ISNUMBER(SEARCH("Added", Table1[[#This Row],[open_date]])), SUBSTITUTE(Table1[[#This Row],[open_date]], "Added ", ""), Table1[[#This Row],[open_date]]), NA())</f>
        <v>#N/A</v>
      </c>
      <c r="R21" t="e">
        <v>#N/A</v>
      </c>
      <c r="S21" t="s">
        <v>107</v>
      </c>
      <c r="T21" t="s">
        <v>108</v>
      </c>
      <c r="U21" s="13">
        <v>599000</v>
      </c>
      <c r="V21" s="13" t="s">
        <v>2975</v>
      </c>
      <c r="W21">
        <v>139339003</v>
      </c>
      <c r="X21" t="s">
        <v>109</v>
      </c>
      <c r="Y21" t="s">
        <v>110</v>
      </c>
      <c r="Z21" t="s">
        <v>36</v>
      </c>
      <c r="AA21" t="s">
        <v>37</v>
      </c>
      <c r="AB21">
        <v>800</v>
      </c>
      <c r="AC21" s="14" t="str">
        <f>"0"&amp;Table1[[#This Row],[zip_code]]</f>
        <v>0800</v>
      </c>
      <c r="AD21">
        <v>889855678</v>
      </c>
      <c r="AG21" t="s">
        <v>38</v>
      </c>
      <c r="AH21" t="str">
        <f>PROPER(Table1[[#This Row],[product_depth_DELETE]])</f>
        <v>Premiere</v>
      </c>
      <c r="AI21">
        <v>2</v>
      </c>
      <c r="AJ21">
        <v>2</v>
      </c>
      <c r="AK21">
        <v>2</v>
      </c>
      <c r="AL21" s="2">
        <v>44708.662557870368</v>
      </c>
      <c r="AM21" s="15">
        <v>44708.662557870368</v>
      </c>
    </row>
    <row r="22" spans="1:39" x14ac:dyDescent="0.25">
      <c r="A22">
        <v>1351004</v>
      </c>
      <c r="B22" t="s">
        <v>27</v>
      </c>
      <c r="C22" t="str">
        <f>IF(Table1[[#This Row],[breadcrumb_ORIGINAL]]="Buy&gt;NT&gt;DARWIN CITY", SUBSTITUTE(Table1[[#This Row],[breadcrumb_ORIGINAL]], Table1[[#This Row],[breadcrumb_ORIGINAL]], "DARWIN CITY"), SUBSTITUTE(Table1[[#This Row],[breadcrumb_ORIGINAL]], Table1[[#This Row],[breadcrumb_ORIGINAL]], "DARWIN"))</f>
        <v>DARWIN CITY</v>
      </c>
      <c r="D22" s="16" t="s">
        <v>3465</v>
      </c>
      <c r="E22" t="s">
        <v>28</v>
      </c>
      <c r="F22" s="3" t="s">
        <v>2925</v>
      </c>
      <c r="G22" t="s">
        <v>39</v>
      </c>
      <c r="H22" t="s">
        <v>111</v>
      </c>
      <c r="I22" t="str">
        <f>IF(Table1[[#This Row],[building_size_ORIGINAL]]="","",LEFT(Table1[[#This Row],[building_size_ORIGINAL]], LEN(Table1[[#This Row],[building_size_ORIGINAL]])-LEN(RIGHT(Table1[[#This Row],[building_size_ORIGINAL]], 3))))</f>
        <v>69</v>
      </c>
      <c r="J22" s="19">
        <v>69</v>
      </c>
      <c r="L22" s="12" t="s">
        <v>2934</v>
      </c>
      <c r="M22" t="s">
        <v>111</v>
      </c>
      <c r="N22" s="19">
        <v>69</v>
      </c>
      <c r="O22" s="19">
        <f>IF(Table1[[#This Row],[building_size_mВІ_cleaned]]&lt;&gt;Table1[[#This Row],[preferred_size_mBI_cleaned]], IF(Table1[[#This Row],[land_size_mBI_cleaned]]&lt;&gt;Table1[[#This Row],[preferred_size_mBI_cleaned]], 0, 1), 1)</f>
        <v>1</v>
      </c>
      <c r="Q22" t="e">
        <f>IF(LEN(Table1[[#This Row],[open_date]])&gt;0, IF(ISNUMBER(SEARCH("Added", Table1[[#This Row],[open_date]])), SUBSTITUTE(Table1[[#This Row],[open_date]], "Added ", ""), Table1[[#This Row],[open_date]]), NA())</f>
        <v>#N/A</v>
      </c>
      <c r="R22" t="e">
        <v>#N/A</v>
      </c>
      <c r="S22" t="s">
        <v>98</v>
      </c>
      <c r="T22" t="s">
        <v>112</v>
      </c>
      <c r="U22" s="13">
        <v>490000</v>
      </c>
      <c r="V22" s="13" t="s">
        <v>2934</v>
      </c>
      <c r="W22">
        <v>139336003</v>
      </c>
      <c r="X22" t="s">
        <v>113</v>
      </c>
      <c r="Y22" t="s">
        <v>114</v>
      </c>
      <c r="Z22" t="s">
        <v>36</v>
      </c>
      <c r="AA22" t="s">
        <v>37</v>
      </c>
      <c r="AB22">
        <v>800</v>
      </c>
      <c r="AC22" s="14" t="str">
        <f>"0"&amp;Table1[[#This Row],[zip_code]]</f>
        <v>0800</v>
      </c>
      <c r="AD22" s="1">
        <v>889822500</v>
      </c>
      <c r="AG22" t="s">
        <v>38</v>
      </c>
      <c r="AH22" t="str">
        <f>PROPER(Table1[[#This Row],[product_depth_DELETE]])</f>
        <v>Premiere</v>
      </c>
      <c r="AI22">
        <v>1</v>
      </c>
      <c r="AJ22">
        <v>1</v>
      </c>
      <c r="AK22">
        <v>1</v>
      </c>
      <c r="AL22" s="2">
        <v>44708.662557870368</v>
      </c>
      <c r="AM22" s="15">
        <v>44708.662557870368</v>
      </c>
    </row>
    <row r="23" spans="1:39" x14ac:dyDescent="0.25">
      <c r="A23">
        <v>1351005</v>
      </c>
      <c r="B23" t="s">
        <v>27</v>
      </c>
      <c r="C23" t="str">
        <f>IF(Table1[[#This Row],[breadcrumb_ORIGINAL]]="Buy&gt;NT&gt;DARWIN CITY", SUBSTITUTE(Table1[[#This Row],[breadcrumb_ORIGINAL]], Table1[[#This Row],[breadcrumb_ORIGINAL]], "DARWIN CITY"), SUBSTITUTE(Table1[[#This Row],[breadcrumb_ORIGINAL]], Table1[[#This Row],[breadcrumb_ORIGINAL]], "DARWIN"))</f>
        <v>DARWIN CITY</v>
      </c>
      <c r="D23" s="16" t="s">
        <v>3465</v>
      </c>
      <c r="E23" t="s">
        <v>28</v>
      </c>
      <c r="F23" s="3" t="s">
        <v>2925</v>
      </c>
      <c r="G23" t="s">
        <v>46</v>
      </c>
      <c r="H23" t="s">
        <v>115</v>
      </c>
      <c r="I23" t="str">
        <f>IF(Table1[[#This Row],[building_size_ORIGINAL]]="","",LEFT(Table1[[#This Row],[building_size_ORIGINAL]], LEN(Table1[[#This Row],[building_size_ORIGINAL]])-LEN(RIGHT(Table1[[#This Row],[building_size_ORIGINAL]], 3))))</f>
        <v>62</v>
      </c>
      <c r="J23" s="19">
        <v>62</v>
      </c>
      <c r="L23" s="12" t="s">
        <v>2934</v>
      </c>
      <c r="M23" t="s">
        <v>115</v>
      </c>
      <c r="N23" s="19">
        <v>62</v>
      </c>
      <c r="O23" s="19">
        <f>IF(Table1[[#This Row],[building_size_mВІ_cleaned]]&lt;&gt;Table1[[#This Row],[preferred_size_mBI_cleaned]], IF(Table1[[#This Row],[land_size_mBI_cleaned]]&lt;&gt;Table1[[#This Row],[preferred_size_mBI_cleaned]], 0, 1), 1)</f>
        <v>1</v>
      </c>
      <c r="Q23" t="e">
        <f>IF(LEN(Table1[[#This Row],[open_date]])&gt;0, IF(ISNUMBER(SEARCH("Added", Table1[[#This Row],[open_date]])), SUBSTITUTE(Table1[[#This Row],[open_date]], "Added ", ""), Table1[[#This Row],[open_date]]), NA())</f>
        <v>#N/A</v>
      </c>
      <c r="R23" t="e">
        <v>#N/A</v>
      </c>
      <c r="S23" t="s">
        <v>42</v>
      </c>
      <c r="T23" t="s">
        <v>116</v>
      </c>
      <c r="U23" s="13">
        <v>337500</v>
      </c>
      <c r="V23" s="13" t="s">
        <v>2934</v>
      </c>
      <c r="W23">
        <v>139319539</v>
      </c>
      <c r="X23" t="s">
        <v>117</v>
      </c>
      <c r="Y23" t="s">
        <v>118</v>
      </c>
      <c r="Z23" t="s">
        <v>36</v>
      </c>
      <c r="AA23" t="s">
        <v>37</v>
      </c>
      <c r="AB23">
        <v>800</v>
      </c>
      <c r="AC23" s="14" t="str">
        <f>"0"&amp;Table1[[#This Row],[zip_code]]</f>
        <v>0800</v>
      </c>
      <c r="AD23">
        <v>411724000</v>
      </c>
      <c r="AG23" t="s">
        <v>38</v>
      </c>
      <c r="AH23" t="str">
        <f>PROPER(Table1[[#This Row],[product_depth_DELETE]])</f>
        <v>Premiere</v>
      </c>
      <c r="AI23">
        <v>1</v>
      </c>
      <c r="AJ23">
        <v>1</v>
      </c>
      <c r="AK23">
        <v>0</v>
      </c>
      <c r="AL23" s="2">
        <v>44708.662557870368</v>
      </c>
      <c r="AM23" s="15">
        <v>44708.662557870368</v>
      </c>
    </row>
    <row r="24" spans="1:39" x14ac:dyDescent="0.25">
      <c r="A24">
        <v>1351006</v>
      </c>
      <c r="B24" t="s">
        <v>27</v>
      </c>
      <c r="C24" t="str">
        <f>IF(Table1[[#This Row],[breadcrumb_ORIGINAL]]="Buy&gt;NT&gt;DARWIN CITY", SUBSTITUTE(Table1[[#This Row],[breadcrumb_ORIGINAL]], Table1[[#This Row],[breadcrumb_ORIGINAL]], "DARWIN CITY"), SUBSTITUTE(Table1[[#This Row],[breadcrumb_ORIGINAL]], Table1[[#This Row],[breadcrumb_ORIGINAL]], "DARWIN"))</f>
        <v>DARWIN CITY</v>
      </c>
      <c r="D24" s="16" t="s">
        <v>3465</v>
      </c>
      <c r="E24" t="s">
        <v>28</v>
      </c>
      <c r="F24" s="3" t="s">
        <v>2925</v>
      </c>
      <c r="G24" t="s">
        <v>46</v>
      </c>
      <c r="I24" t="str">
        <f>IF(Table1[[#This Row],[building_size_ORIGINAL]]="","",LEFT(Table1[[#This Row],[building_size_ORIGINAL]], LEN(Table1[[#This Row],[building_size_ORIGINAL]])-LEN(RIGHT(Table1[[#This Row],[building_size_ORIGINAL]], 3))))</f>
        <v/>
      </c>
      <c r="J24" s="11" t="s">
        <v>2934</v>
      </c>
      <c r="L24" s="12" t="s">
        <v>2934</v>
      </c>
      <c r="N24" t="s">
        <v>2934</v>
      </c>
      <c r="O24">
        <f>IF(Table1[[#This Row],[building_size_mВІ_cleaned]]&lt;&gt;Table1[[#This Row],[preferred_size_mBI_cleaned]], IF(Table1[[#This Row],[land_size_mBI_cleaned]]&lt;&gt;Table1[[#This Row],[preferred_size_mBI_cleaned]], 0, 1), 1)</f>
        <v>1</v>
      </c>
      <c r="Q24" t="e">
        <f>IF(LEN(Table1[[#This Row],[open_date]])&gt;0, IF(ISNUMBER(SEARCH("Added", Table1[[#This Row],[open_date]])), SUBSTITUTE(Table1[[#This Row],[open_date]], "Added ", ""), Table1[[#This Row],[open_date]]), NA())</f>
        <v>#N/A</v>
      </c>
      <c r="R24" t="e">
        <v>#N/A</v>
      </c>
      <c r="S24" t="s">
        <v>93</v>
      </c>
      <c r="T24" t="s">
        <v>119</v>
      </c>
      <c r="U24" s="13" t="s">
        <v>2934</v>
      </c>
      <c r="V24" s="13" t="s">
        <v>2978</v>
      </c>
      <c r="W24">
        <v>139319111</v>
      </c>
      <c r="X24" t="s">
        <v>120</v>
      </c>
      <c r="Y24" t="s">
        <v>121</v>
      </c>
      <c r="Z24" t="s">
        <v>36</v>
      </c>
      <c r="AA24" t="s">
        <v>37</v>
      </c>
      <c r="AB24">
        <v>800</v>
      </c>
      <c r="AC24" s="14" t="str">
        <f>"0"&amp;Table1[[#This Row],[zip_code]]</f>
        <v>0800</v>
      </c>
      <c r="AD24" s="1">
        <v>889460500</v>
      </c>
      <c r="AG24" t="s">
        <v>38</v>
      </c>
      <c r="AH24" t="str">
        <f>PROPER(Table1[[#This Row],[product_depth_DELETE]])</f>
        <v>Premiere</v>
      </c>
      <c r="AI24">
        <v>1</v>
      </c>
      <c r="AJ24">
        <v>1</v>
      </c>
      <c r="AK24">
        <v>0</v>
      </c>
      <c r="AL24" s="2">
        <v>44708.662557870368</v>
      </c>
      <c r="AM24" s="15">
        <v>44708.662557870368</v>
      </c>
    </row>
    <row r="25" spans="1:39" x14ac:dyDescent="0.25">
      <c r="A25">
        <v>1351007</v>
      </c>
      <c r="B25" t="s">
        <v>27</v>
      </c>
      <c r="C25" t="str">
        <f>IF(Table1[[#This Row],[breadcrumb_ORIGINAL]]="Buy&gt;NT&gt;DARWIN CITY", SUBSTITUTE(Table1[[#This Row],[breadcrumb_ORIGINAL]], Table1[[#This Row],[breadcrumb_ORIGINAL]], "DARWIN CITY"), SUBSTITUTE(Table1[[#This Row],[breadcrumb_ORIGINAL]], Table1[[#This Row],[breadcrumb_ORIGINAL]], "DARWIN"))</f>
        <v>DARWIN CITY</v>
      </c>
      <c r="D25" s="16" t="s">
        <v>3465</v>
      </c>
      <c r="E25" t="s">
        <v>28</v>
      </c>
      <c r="F25" s="3" t="s">
        <v>2925</v>
      </c>
      <c r="G25" t="s">
        <v>29</v>
      </c>
      <c r="H25" t="s">
        <v>122</v>
      </c>
      <c r="I25" t="str">
        <f>IF(Table1[[#This Row],[building_size_ORIGINAL]]="","",LEFT(Table1[[#This Row],[building_size_ORIGINAL]], LEN(Table1[[#This Row],[building_size_ORIGINAL]])-LEN(RIGHT(Table1[[#This Row],[building_size_ORIGINAL]], 3))))</f>
        <v>138</v>
      </c>
      <c r="J25" s="19">
        <v>138</v>
      </c>
      <c r="L25" s="12" t="s">
        <v>2934</v>
      </c>
      <c r="M25" t="s">
        <v>122</v>
      </c>
      <c r="N25" s="19">
        <v>138</v>
      </c>
      <c r="O25" s="19">
        <f>IF(Table1[[#This Row],[building_size_mВІ_cleaned]]&lt;&gt;Table1[[#This Row],[preferred_size_mBI_cleaned]], IF(Table1[[#This Row],[land_size_mBI_cleaned]]&lt;&gt;Table1[[#This Row],[preferred_size_mBI_cleaned]], 0, 1), 1)</f>
        <v>1</v>
      </c>
      <c r="Q25" t="e">
        <f>IF(LEN(Table1[[#This Row],[open_date]])&gt;0, IF(ISNUMBER(SEARCH("Added", Table1[[#This Row],[open_date]])), SUBSTITUTE(Table1[[#This Row],[open_date]], "Added ", ""), Table1[[#This Row],[open_date]]), NA())</f>
        <v>#N/A</v>
      </c>
      <c r="R25" t="e">
        <v>#N/A</v>
      </c>
      <c r="S25" t="s">
        <v>123</v>
      </c>
      <c r="T25" t="s">
        <v>59</v>
      </c>
      <c r="U25" s="13">
        <v>439000</v>
      </c>
      <c r="V25" s="13" t="s">
        <v>2934</v>
      </c>
      <c r="W25">
        <v>139318927</v>
      </c>
      <c r="X25" t="s">
        <v>124</v>
      </c>
      <c r="Y25" t="s">
        <v>125</v>
      </c>
      <c r="Z25" t="s">
        <v>36</v>
      </c>
      <c r="AA25" t="s">
        <v>37</v>
      </c>
      <c r="AB25">
        <v>800</v>
      </c>
      <c r="AC25" s="14" t="str">
        <f>"0"&amp;Table1[[#This Row],[zip_code]]</f>
        <v>0800</v>
      </c>
      <c r="AD25" s="1">
        <v>889328858</v>
      </c>
      <c r="AG25" t="s">
        <v>38</v>
      </c>
      <c r="AH25" t="str">
        <f>PROPER(Table1[[#This Row],[product_depth_DELETE]])</f>
        <v>Premiere</v>
      </c>
      <c r="AI25">
        <v>2</v>
      </c>
      <c r="AJ25">
        <v>2</v>
      </c>
      <c r="AK25">
        <v>1</v>
      </c>
      <c r="AL25" s="2">
        <v>44708.662557870368</v>
      </c>
      <c r="AM25" s="15">
        <v>44708.662557870368</v>
      </c>
    </row>
    <row r="26" spans="1:39" x14ac:dyDescent="0.25">
      <c r="A26">
        <v>1351008</v>
      </c>
      <c r="B26" t="s">
        <v>27</v>
      </c>
      <c r="C26" t="str">
        <f>IF(Table1[[#This Row],[breadcrumb_ORIGINAL]]="Buy&gt;NT&gt;DARWIN CITY", SUBSTITUTE(Table1[[#This Row],[breadcrumb_ORIGINAL]], Table1[[#This Row],[breadcrumb_ORIGINAL]], "DARWIN CITY"), SUBSTITUTE(Table1[[#This Row],[breadcrumb_ORIGINAL]], Table1[[#This Row],[breadcrumb_ORIGINAL]], "DARWIN"))</f>
        <v>DARWIN CITY</v>
      </c>
      <c r="D26" s="16" t="s">
        <v>3465</v>
      </c>
      <c r="E26" t="s">
        <v>28</v>
      </c>
      <c r="F26" s="3" t="s">
        <v>2925</v>
      </c>
      <c r="G26" t="s">
        <v>39</v>
      </c>
      <c r="I26" t="str">
        <f>IF(Table1[[#This Row],[building_size_ORIGINAL]]="","",LEFT(Table1[[#This Row],[building_size_ORIGINAL]], LEN(Table1[[#This Row],[building_size_ORIGINAL]])-LEN(RIGHT(Table1[[#This Row],[building_size_ORIGINAL]], 3))))</f>
        <v/>
      </c>
      <c r="J26" s="11" t="s">
        <v>2934</v>
      </c>
      <c r="L26" s="12" t="s">
        <v>2934</v>
      </c>
      <c r="N26" t="s">
        <v>2934</v>
      </c>
      <c r="O26">
        <f>IF(Table1[[#This Row],[building_size_mВІ_cleaned]]&lt;&gt;Table1[[#This Row],[preferred_size_mBI_cleaned]], IF(Table1[[#This Row],[land_size_mBI_cleaned]]&lt;&gt;Table1[[#This Row],[preferred_size_mBI_cleaned]], 0, 1), 1)</f>
        <v>1</v>
      </c>
      <c r="P26" t="s">
        <v>126</v>
      </c>
      <c r="Q26" t="str">
        <f>IF(LEN(Table1[[#This Row],[open_date]])&gt;0, IF(ISNUMBER(SEARCH("Added", Table1[[#This Row],[open_date]])), SUBSTITUTE(Table1[[#This Row],[open_date]], "Added ", ""), Table1[[#This Row],[open_date]]), NA())</f>
        <v>Under offer</v>
      </c>
      <c r="R26" t="s">
        <v>126</v>
      </c>
      <c r="S26" t="s">
        <v>79</v>
      </c>
      <c r="T26" t="s">
        <v>127</v>
      </c>
      <c r="U26" s="13" t="s">
        <v>2934</v>
      </c>
      <c r="V26" s="13" t="s">
        <v>2979</v>
      </c>
      <c r="W26">
        <v>139313595</v>
      </c>
      <c r="X26" t="s">
        <v>128</v>
      </c>
      <c r="Y26" t="s">
        <v>129</v>
      </c>
      <c r="Z26" t="s">
        <v>36</v>
      </c>
      <c r="AA26" t="s">
        <v>37</v>
      </c>
      <c r="AB26">
        <v>800</v>
      </c>
      <c r="AC26" s="14" t="str">
        <f>"0"&amp;Table1[[#This Row],[zip_code]]</f>
        <v>0800</v>
      </c>
      <c r="AD26" s="1">
        <v>889433000</v>
      </c>
      <c r="AG26" t="s">
        <v>38</v>
      </c>
      <c r="AH26" t="str">
        <f>PROPER(Table1[[#This Row],[product_depth_DELETE]])</f>
        <v>Premiere</v>
      </c>
      <c r="AI26">
        <v>3</v>
      </c>
      <c r="AJ26">
        <v>2</v>
      </c>
      <c r="AK26">
        <v>2</v>
      </c>
      <c r="AL26" s="2">
        <v>44708.662557870368</v>
      </c>
      <c r="AM26" s="15">
        <v>44708.662557870368</v>
      </c>
    </row>
    <row r="27" spans="1:39" x14ac:dyDescent="0.25">
      <c r="A27">
        <v>1351009</v>
      </c>
      <c r="B27" t="s">
        <v>27</v>
      </c>
      <c r="C27" t="str">
        <f>IF(Table1[[#This Row],[breadcrumb_ORIGINAL]]="Buy&gt;NT&gt;DARWIN CITY", SUBSTITUTE(Table1[[#This Row],[breadcrumb_ORIGINAL]], Table1[[#This Row],[breadcrumb_ORIGINAL]], "DARWIN CITY"), SUBSTITUTE(Table1[[#This Row],[breadcrumb_ORIGINAL]], Table1[[#This Row],[breadcrumb_ORIGINAL]], "DARWIN"))</f>
        <v>DARWIN CITY</v>
      </c>
      <c r="D27" s="16" t="s">
        <v>3465</v>
      </c>
      <c r="E27" t="s">
        <v>28</v>
      </c>
      <c r="F27" s="3" t="s">
        <v>2925</v>
      </c>
      <c r="G27" t="s">
        <v>39</v>
      </c>
      <c r="H27" t="s">
        <v>130</v>
      </c>
      <c r="I27" t="str">
        <f>IF(Table1[[#This Row],[building_size_ORIGINAL]]="","",LEFT(Table1[[#This Row],[building_size_ORIGINAL]], LEN(Table1[[#This Row],[building_size_ORIGINAL]])-LEN(RIGHT(Table1[[#This Row],[building_size_ORIGINAL]], 3))))</f>
        <v>155</v>
      </c>
      <c r="J27" s="19">
        <v>155</v>
      </c>
      <c r="L27" s="12" t="s">
        <v>2934</v>
      </c>
      <c r="M27" t="s">
        <v>130</v>
      </c>
      <c r="N27" s="19">
        <v>155</v>
      </c>
      <c r="O27" s="19">
        <f>IF(Table1[[#This Row],[building_size_mВІ_cleaned]]&lt;&gt;Table1[[#This Row],[preferred_size_mBI_cleaned]], IF(Table1[[#This Row],[land_size_mBI_cleaned]]&lt;&gt;Table1[[#This Row],[preferred_size_mBI_cleaned]], 0, 1), 1)</f>
        <v>1</v>
      </c>
      <c r="Q27" t="e">
        <f>IF(LEN(Table1[[#This Row],[open_date]])&gt;0, IF(ISNUMBER(SEARCH("Added", Table1[[#This Row],[open_date]])), SUBSTITUTE(Table1[[#This Row],[open_date]], "Added ", ""), Table1[[#This Row],[open_date]]), NA())</f>
        <v>#N/A</v>
      </c>
      <c r="R27" t="e">
        <v>#N/A</v>
      </c>
      <c r="S27" t="s">
        <v>131</v>
      </c>
      <c r="T27" t="s">
        <v>132</v>
      </c>
      <c r="U27" s="13">
        <v>440000</v>
      </c>
      <c r="V27" s="13" t="s">
        <v>2980</v>
      </c>
      <c r="W27">
        <v>139312507</v>
      </c>
      <c r="X27" t="s">
        <v>133</v>
      </c>
      <c r="Y27" t="s">
        <v>134</v>
      </c>
      <c r="Z27" t="s">
        <v>36</v>
      </c>
      <c r="AA27" t="s">
        <v>37</v>
      </c>
      <c r="AB27">
        <v>800</v>
      </c>
      <c r="AC27" s="14" t="str">
        <f>"0"&amp;Table1[[#This Row],[zip_code]]</f>
        <v>0800</v>
      </c>
      <c r="AD27" s="1">
        <v>419592414</v>
      </c>
      <c r="AG27" t="s">
        <v>135</v>
      </c>
      <c r="AH27" t="str">
        <f>PROPER(Table1[[#This Row],[product_depth_DELETE]])</f>
        <v>Midtier</v>
      </c>
      <c r="AI27">
        <v>2</v>
      </c>
      <c r="AJ27">
        <v>2</v>
      </c>
      <c r="AK27">
        <v>2</v>
      </c>
      <c r="AL27" s="2">
        <v>44708.662557870368</v>
      </c>
      <c r="AM27" s="15">
        <v>44708.662557870368</v>
      </c>
    </row>
    <row r="28" spans="1:39" x14ac:dyDescent="0.25">
      <c r="A28">
        <v>1351010</v>
      </c>
      <c r="B28" t="s">
        <v>27</v>
      </c>
      <c r="C28" t="str">
        <f>IF(Table1[[#This Row],[breadcrumb_ORIGINAL]]="Buy&gt;NT&gt;DARWIN CITY", SUBSTITUTE(Table1[[#This Row],[breadcrumb_ORIGINAL]], Table1[[#This Row],[breadcrumb_ORIGINAL]], "DARWIN CITY"), SUBSTITUTE(Table1[[#This Row],[breadcrumb_ORIGINAL]], Table1[[#This Row],[breadcrumb_ORIGINAL]], "DARWIN"))</f>
        <v>DARWIN CITY</v>
      </c>
      <c r="D28" s="16" t="s">
        <v>3465</v>
      </c>
      <c r="E28" t="s">
        <v>28</v>
      </c>
      <c r="F28" s="3" t="s">
        <v>2925</v>
      </c>
      <c r="G28" t="s">
        <v>39</v>
      </c>
      <c r="H28" t="s">
        <v>136</v>
      </c>
      <c r="I28" t="str">
        <f>IF(Table1[[#This Row],[building_size_ORIGINAL]]="","",LEFT(Table1[[#This Row],[building_size_ORIGINAL]], LEN(Table1[[#This Row],[building_size_ORIGINAL]])-LEN(RIGHT(Table1[[#This Row],[building_size_ORIGINAL]], 3))))</f>
        <v>114</v>
      </c>
      <c r="J28" s="19">
        <v>114</v>
      </c>
      <c r="L28" s="12" t="s">
        <v>2934</v>
      </c>
      <c r="M28" t="s">
        <v>136</v>
      </c>
      <c r="N28" s="19">
        <v>114</v>
      </c>
      <c r="O28" s="19">
        <f>IF(Table1[[#This Row],[building_size_mВІ_cleaned]]&lt;&gt;Table1[[#This Row],[preferred_size_mBI_cleaned]], IF(Table1[[#This Row],[land_size_mBI_cleaned]]&lt;&gt;Table1[[#This Row],[preferred_size_mBI_cleaned]], 0, 1), 1)</f>
        <v>1</v>
      </c>
      <c r="Q28" t="e">
        <f>IF(LEN(Table1[[#This Row],[open_date]])&gt;0, IF(ISNUMBER(SEARCH("Added", Table1[[#This Row],[open_date]])), SUBSTITUTE(Table1[[#This Row],[open_date]], "Added ", ""), Table1[[#This Row],[open_date]]), NA())</f>
        <v>#N/A</v>
      </c>
      <c r="R28" t="e">
        <v>#N/A</v>
      </c>
      <c r="S28" t="s">
        <v>31</v>
      </c>
      <c r="T28" t="s">
        <v>137</v>
      </c>
      <c r="U28" s="13">
        <v>640000</v>
      </c>
      <c r="V28" s="13" t="s">
        <v>2934</v>
      </c>
      <c r="W28">
        <v>139299807</v>
      </c>
      <c r="X28" t="s">
        <v>138</v>
      </c>
      <c r="Y28" t="s">
        <v>139</v>
      </c>
      <c r="Z28" t="s">
        <v>36</v>
      </c>
      <c r="AA28" t="s">
        <v>37</v>
      </c>
      <c r="AB28">
        <v>800</v>
      </c>
      <c r="AC28" s="14" t="str">
        <f>"0"&amp;Table1[[#This Row],[zip_code]]</f>
        <v>0800</v>
      </c>
      <c r="AD28" s="1">
        <v>889418289</v>
      </c>
      <c r="AG28" t="s">
        <v>38</v>
      </c>
      <c r="AH28" t="str">
        <f>PROPER(Table1[[#This Row],[product_depth_DELETE]])</f>
        <v>Premiere</v>
      </c>
      <c r="AI28">
        <v>2</v>
      </c>
      <c r="AJ28">
        <v>2</v>
      </c>
      <c r="AK28">
        <v>2</v>
      </c>
      <c r="AL28" s="2">
        <v>44708.662557870368</v>
      </c>
      <c r="AM28" s="15">
        <v>44708.662557870368</v>
      </c>
    </row>
    <row r="29" spans="1:39" x14ac:dyDescent="0.25">
      <c r="A29">
        <v>1351011</v>
      </c>
      <c r="B29" t="s">
        <v>27</v>
      </c>
      <c r="C29" t="str">
        <f>IF(Table1[[#This Row],[breadcrumb_ORIGINAL]]="Buy&gt;NT&gt;DARWIN CITY", SUBSTITUTE(Table1[[#This Row],[breadcrumb_ORIGINAL]], Table1[[#This Row],[breadcrumb_ORIGINAL]], "DARWIN CITY"), SUBSTITUTE(Table1[[#This Row],[breadcrumb_ORIGINAL]], Table1[[#This Row],[breadcrumb_ORIGINAL]], "DARWIN"))</f>
        <v>DARWIN CITY</v>
      </c>
      <c r="D29" s="16" t="s">
        <v>3465</v>
      </c>
      <c r="E29" t="s">
        <v>28</v>
      </c>
      <c r="F29" s="3" t="s">
        <v>2925</v>
      </c>
      <c r="G29" t="s">
        <v>39</v>
      </c>
      <c r="I29" t="str">
        <f>IF(Table1[[#This Row],[building_size_ORIGINAL]]="","",LEFT(Table1[[#This Row],[building_size_ORIGINAL]], LEN(Table1[[#This Row],[building_size_ORIGINAL]])-LEN(RIGHT(Table1[[#This Row],[building_size_ORIGINAL]], 3))))</f>
        <v/>
      </c>
      <c r="J29" s="11" t="s">
        <v>2934</v>
      </c>
      <c r="K29" t="s">
        <v>140</v>
      </c>
      <c r="L29" s="19">
        <v>93</v>
      </c>
      <c r="N29" t="s">
        <v>2934</v>
      </c>
      <c r="O29">
        <f>IF(Table1[[#This Row],[building_size_mВІ_cleaned]]&lt;&gt;Table1[[#This Row],[preferred_size_mBI_cleaned]], IF(Table1[[#This Row],[land_size_mBI_cleaned]]&lt;&gt;Table1[[#This Row],[preferred_size_mBI_cleaned]], 0, 1), 1)</f>
        <v>1</v>
      </c>
      <c r="Q29" t="e">
        <f>IF(LEN(Table1[[#This Row],[open_date]])&gt;0, IF(ISNUMBER(SEARCH("Added", Table1[[#This Row],[open_date]])), SUBSTITUTE(Table1[[#This Row],[open_date]], "Added ", ""), Table1[[#This Row],[open_date]]), NA())</f>
        <v>#N/A</v>
      </c>
      <c r="R29" t="e">
        <v>#N/A</v>
      </c>
      <c r="S29" t="s">
        <v>98</v>
      </c>
      <c r="T29" t="s">
        <v>141</v>
      </c>
      <c r="U29" s="13">
        <v>500000</v>
      </c>
      <c r="V29" s="13" t="s">
        <v>2934</v>
      </c>
      <c r="W29">
        <v>139287567</v>
      </c>
      <c r="X29" t="s">
        <v>142</v>
      </c>
      <c r="Y29" t="s">
        <v>143</v>
      </c>
      <c r="Z29" t="s">
        <v>36</v>
      </c>
      <c r="AA29" t="s">
        <v>37</v>
      </c>
      <c r="AB29">
        <v>800</v>
      </c>
      <c r="AC29" s="14" t="str">
        <f>"0"&amp;Table1[[#This Row],[zip_code]]</f>
        <v>0800</v>
      </c>
      <c r="AD29" s="1">
        <v>889822500</v>
      </c>
      <c r="AG29" t="s">
        <v>38</v>
      </c>
      <c r="AH29" t="str">
        <f>PROPER(Table1[[#This Row],[product_depth_DELETE]])</f>
        <v>Premiere</v>
      </c>
      <c r="AI29">
        <v>1</v>
      </c>
      <c r="AJ29">
        <v>1</v>
      </c>
      <c r="AK29">
        <v>1</v>
      </c>
      <c r="AL29" s="2">
        <v>44708.662557870368</v>
      </c>
      <c r="AM29" s="15">
        <v>44708.662557870368</v>
      </c>
    </row>
    <row r="30" spans="1:39" x14ac:dyDescent="0.25">
      <c r="A30">
        <v>1351012</v>
      </c>
      <c r="B30" t="s">
        <v>27</v>
      </c>
      <c r="C30" t="str">
        <f>IF(Table1[[#This Row],[breadcrumb_ORIGINAL]]="Buy&gt;NT&gt;DARWIN CITY", SUBSTITUTE(Table1[[#This Row],[breadcrumb_ORIGINAL]], Table1[[#This Row],[breadcrumb_ORIGINAL]], "DARWIN CITY"), SUBSTITUTE(Table1[[#This Row],[breadcrumb_ORIGINAL]], Table1[[#This Row],[breadcrumb_ORIGINAL]], "DARWIN"))</f>
        <v>DARWIN CITY</v>
      </c>
      <c r="D30" s="16" t="s">
        <v>3465</v>
      </c>
      <c r="E30" t="s">
        <v>28</v>
      </c>
      <c r="F30" s="3" t="s">
        <v>2925</v>
      </c>
      <c r="G30" t="s">
        <v>46</v>
      </c>
      <c r="I30" t="str">
        <f>IF(Table1[[#This Row],[building_size_ORIGINAL]]="","",LEFT(Table1[[#This Row],[building_size_ORIGINAL]], LEN(Table1[[#This Row],[building_size_ORIGINAL]])-LEN(RIGHT(Table1[[#This Row],[building_size_ORIGINAL]], 3))))</f>
        <v/>
      </c>
      <c r="J30" s="11" t="s">
        <v>2934</v>
      </c>
      <c r="K30" t="s">
        <v>144</v>
      </c>
      <c r="L30" s="19">
        <v>53</v>
      </c>
      <c r="M30" t="s">
        <v>144</v>
      </c>
      <c r="N30" s="19">
        <v>53</v>
      </c>
      <c r="O30" s="19">
        <f>IF(Table1[[#This Row],[building_size_mВІ_cleaned]]&lt;&gt;Table1[[#This Row],[preferred_size_mBI_cleaned]], IF(Table1[[#This Row],[land_size_mBI_cleaned]]&lt;&gt;Table1[[#This Row],[preferred_size_mBI_cleaned]], 0, 1), 1)</f>
        <v>1</v>
      </c>
      <c r="Q30" t="e">
        <f>IF(LEN(Table1[[#This Row],[open_date]])&gt;0, IF(ISNUMBER(SEARCH("Added", Table1[[#This Row],[open_date]])), SUBSTITUTE(Table1[[#This Row],[open_date]], "Added ", ""), Table1[[#This Row],[open_date]]), NA())</f>
        <v>#N/A</v>
      </c>
      <c r="R30" t="e">
        <v>#N/A</v>
      </c>
      <c r="S30" t="s">
        <v>145</v>
      </c>
      <c r="T30" t="s">
        <v>146</v>
      </c>
      <c r="U30" s="13">
        <v>305000</v>
      </c>
      <c r="V30" s="13" t="s">
        <v>2983</v>
      </c>
      <c r="W30">
        <v>139278451</v>
      </c>
      <c r="X30" t="s">
        <v>147</v>
      </c>
      <c r="Y30" t="s">
        <v>148</v>
      </c>
      <c r="Z30" t="s">
        <v>36</v>
      </c>
      <c r="AA30" t="s">
        <v>37</v>
      </c>
      <c r="AB30">
        <v>800</v>
      </c>
      <c r="AC30" s="14" t="str">
        <f>"0"&amp;Table1[[#This Row],[zip_code]]</f>
        <v>0800</v>
      </c>
      <c r="AD30" s="1">
        <v>889306600</v>
      </c>
      <c r="AG30" t="s">
        <v>38</v>
      </c>
      <c r="AH30" t="str">
        <f>PROPER(Table1[[#This Row],[product_depth_DELETE]])</f>
        <v>Premiere</v>
      </c>
      <c r="AI30">
        <v>1</v>
      </c>
      <c r="AJ30">
        <v>1</v>
      </c>
      <c r="AK30">
        <v>1</v>
      </c>
      <c r="AL30" s="2">
        <v>44708.662557870368</v>
      </c>
      <c r="AM30" s="15">
        <v>44708.662557870368</v>
      </c>
    </row>
    <row r="31" spans="1:39" x14ac:dyDescent="0.25">
      <c r="A31">
        <v>1351013</v>
      </c>
      <c r="B31" t="s">
        <v>27</v>
      </c>
      <c r="C31" t="str">
        <f>IF(Table1[[#This Row],[breadcrumb_ORIGINAL]]="Buy&gt;NT&gt;DARWIN CITY", SUBSTITUTE(Table1[[#This Row],[breadcrumb_ORIGINAL]], Table1[[#This Row],[breadcrumb_ORIGINAL]], "DARWIN CITY"), SUBSTITUTE(Table1[[#This Row],[breadcrumb_ORIGINAL]], Table1[[#This Row],[breadcrumb_ORIGINAL]], "DARWIN"))</f>
        <v>DARWIN CITY</v>
      </c>
      <c r="D31" s="16" t="s">
        <v>3465</v>
      </c>
      <c r="E31" t="s">
        <v>28</v>
      </c>
      <c r="F31" s="3" t="s">
        <v>2925</v>
      </c>
      <c r="G31" t="s">
        <v>46</v>
      </c>
      <c r="I31" t="str">
        <f>IF(Table1[[#This Row],[building_size_ORIGINAL]]="","",LEFT(Table1[[#This Row],[building_size_ORIGINAL]], LEN(Table1[[#This Row],[building_size_ORIGINAL]])-LEN(RIGHT(Table1[[#This Row],[building_size_ORIGINAL]], 3))))</f>
        <v/>
      </c>
      <c r="J31" s="11" t="s">
        <v>2934</v>
      </c>
      <c r="L31" s="12" t="s">
        <v>2934</v>
      </c>
      <c r="N31" t="s">
        <v>2934</v>
      </c>
      <c r="O31">
        <f>IF(Table1[[#This Row],[building_size_mВІ_cleaned]]&lt;&gt;Table1[[#This Row],[preferred_size_mBI_cleaned]], IF(Table1[[#This Row],[land_size_mBI_cleaned]]&lt;&gt;Table1[[#This Row],[preferred_size_mBI_cleaned]], 0, 1), 1)</f>
        <v>1</v>
      </c>
      <c r="Q31" t="e">
        <f>IF(LEN(Table1[[#This Row],[open_date]])&gt;0, IF(ISNUMBER(SEARCH("Added", Table1[[#This Row],[open_date]])), SUBSTITUTE(Table1[[#This Row],[open_date]], "Added ", ""), Table1[[#This Row],[open_date]]), NA())</f>
        <v>#N/A</v>
      </c>
      <c r="R31" t="e">
        <v>#N/A</v>
      </c>
      <c r="S31" t="s">
        <v>145</v>
      </c>
      <c r="T31" t="s">
        <v>149</v>
      </c>
      <c r="U31" s="13">
        <v>295000</v>
      </c>
      <c r="V31" s="13" t="s">
        <v>2984</v>
      </c>
      <c r="W31">
        <v>139278075</v>
      </c>
      <c r="X31" t="s">
        <v>150</v>
      </c>
      <c r="Y31" t="s">
        <v>151</v>
      </c>
      <c r="Z31" t="s">
        <v>36</v>
      </c>
      <c r="AA31" t="s">
        <v>37</v>
      </c>
      <c r="AB31">
        <v>800</v>
      </c>
      <c r="AC31" s="14" t="str">
        <f>"0"&amp;Table1[[#This Row],[zip_code]]</f>
        <v>0800</v>
      </c>
      <c r="AD31" s="1">
        <v>889306600</v>
      </c>
      <c r="AG31" t="s">
        <v>38</v>
      </c>
      <c r="AH31" t="str">
        <f>PROPER(Table1[[#This Row],[product_depth_DELETE]])</f>
        <v>Premiere</v>
      </c>
      <c r="AI31">
        <v>1</v>
      </c>
      <c r="AJ31">
        <v>1</v>
      </c>
      <c r="AK31">
        <v>1</v>
      </c>
      <c r="AL31" s="2">
        <v>44708.662557870368</v>
      </c>
      <c r="AM31" s="15">
        <v>44708.662557870368</v>
      </c>
    </row>
    <row r="32" spans="1:39" x14ac:dyDescent="0.25">
      <c r="A32">
        <v>1351014</v>
      </c>
      <c r="B32" t="s">
        <v>27</v>
      </c>
      <c r="C32" t="str">
        <f>IF(Table1[[#This Row],[breadcrumb_ORIGINAL]]="Buy&gt;NT&gt;DARWIN CITY", SUBSTITUTE(Table1[[#This Row],[breadcrumb_ORIGINAL]], Table1[[#This Row],[breadcrumb_ORIGINAL]], "DARWIN CITY"), SUBSTITUTE(Table1[[#This Row],[breadcrumb_ORIGINAL]], Table1[[#This Row],[breadcrumb_ORIGINAL]], "DARWIN"))</f>
        <v>DARWIN CITY</v>
      </c>
      <c r="D32" s="16" t="s">
        <v>3465</v>
      </c>
      <c r="E32" t="s">
        <v>28</v>
      </c>
      <c r="F32" s="3" t="s">
        <v>2925</v>
      </c>
      <c r="G32" t="s">
        <v>46</v>
      </c>
      <c r="H32" t="s">
        <v>152</v>
      </c>
      <c r="I32" t="str">
        <f>IF(Table1[[#This Row],[building_size_ORIGINAL]]="","",LEFT(Table1[[#This Row],[building_size_ORIGINAL]], LEN(Table1[[#This Row],[building_size_ORIGINAL]])-LEN(RIGHT(Table1[[#This Row],[building_size_ORIGINAL]], 3))))</f>
        <v>340</v>
      </c>
      <c r="J32" s="19">
        <v>340</v>
      </c>
      <c r="K32" t="s">
        <v>152</v>
      </c>
      <c r="L32" s="19">
        <v>340</v>
      </c>
      <c r="M32" t="s">
        <v>152</v>
      </c>
      <c r="N32" s="19">
        <v>340</v>
      </c>
      <c r="O32" s="19">
        <f>IF(Table1[[#This Row],[building_size_mВІ_cleaned]]&lt;&gt;Table1[[#This Row],[preferred_size_mBI_cleaned]], IF(Table1[[#This Row],[land_size_mBI_cleaned]]&lt;&gt;Table1[[#This Row],[preferred_size_mBI_cleaned]], 0, 1), 1)</f>
        <v>1</v>
      </c>
      <c r="P32" t="s">
        <v>126</v>
      </c>
      <c r="Q32" t="str">
        <f>IF(LEN(Table1[[#This Row],[open_date]])&gt;0, IF(ISNUMBER(SEARCH("Added", Table1[[#This Row],[open_date]])), SUBSTITUTE(Table1[[#This Row],[open_date]], "Added ", ""), Table1[[#This Row],[open_date]]), NA())</f>
        <v>Under offer</v>
      </c>
      <c r="R32" t="s">
        <v>126</v>
      </c>
      <c r="S32" t="s">
        <v>153</v>
      </c>
      <c r="T32" t="s">
        <v>154</v>
      </c>
      <c r="U32" s="13">
        <v>795000</v>
      </c>
      <c r="V32" s="13" t="s">
        <v>2934</v>
      </c>
      <c r="W32">
        <v>139277147</v>
      </c>
      <c r="X32" t="s">
        <v>155</v>
      </c>
      <c r="Y32" t="s">
        <v>156</v>
      </c>
      <c r="Z32" t="s">
        <v>36</v>
      </c>
      <c r="AA32" t="s">
        <v>37</v>
      </c>
      <c r="AB32">
        <v>800</v>
      </c>
      <c r="AC32" s="14" t="str">
        <f>"0"&amp;Table1[[#This Row],[zip_code]]</f>
        <v>0800</v>
      </c>
      <c r="AD32" s="1">
        <v>889970888</v>
      </c>
      <c r="AG32" t="s">
        <v>38</v>
      </c>
      <c r="AH32" t="str">
        <f>PROPER(Table1[[#This Row],[product_depth_DELETE]])</f>
        <v>Premiere</v>
      </c>
      <c r="AI32">
        <v>3</v>
      </c>
      <c r="AJ32">
        <v>3</v>
      </c>
      <c r="AK32">
        <v>4</v>
      </c>
      <c r="AL32" s="2">
        <v>44708.662557870368</v>
      </c>
      <c r="AM32" s="15">
        <v>44708.662557870368</v>
      </c>
    </row>
    <row r="33" spans="1:39" x14ac:dyDescent="0.25">
      <c r="A33">
        <v>1351015</v>
      </c>
      <c r="B33" t="s">
        <v>27</v>
      </c>
      <c r="C33" t="str">
        <f>IF(Table1[[#This Row],[breadcrumb_ORIGINAL]]="Buy&gt;NT&gt;DARWIN CITY", SUBSTITUTE(Table1[[#This Row],[breadcrumb_ORIGINAL]], Table1[[#This Row],[breadcrumb_ORIGINAL]], "DARWIN CITY"), SUBSTITUTE(Table1[[#This Row],[breadcrumb_ORIGINAL]], Table1[[#This Row],[breadcrumb_ORIGINAL]], "DARWIN"))</f>
        <v>DARWIN CITY</v>
      </c>
      <c r="D33" s="16" t="s">
        <v>3465</v>
      </c>
      <c r="E33" t="s">
        <v>28</v>
      </c>
      <c r="F33" s="3" t="s">
        <v>2925</v>
      </c>
      <c r="G33" t="s">
        <v>46</v>
      </c>
      <c r="I33" t="str">
        <f>IF(Table1[[#This Row],[building_size_ORIGINAL]]="","",LEFT(Table1[[#This Row],[building_size_ORIGINAL]], LEN(Table1[[#This Row],[building_size_ORIGINAL]])-LEN(RIGHT(Table1[[#This Row],[building_size_ORIGINAL]], 3))))</f>
        <v/>
      </c>
      <c r="J33" s="11" t="s">
        <v>2934</v>
      </c>
      <c r="K33" t="s">
        <v>97</v>
      </c>
      <c r="L33" s="19">
        <v>236</v>
      </c>
      <c r="M33" t="s">
        <v>97</v>
      </c>
      <c r="N33" s="19">
        <v>236</v>
      </c>
      <c r="O33" s="19">
        <f>IF(Table1[[#This Row],[building_size_mВІ_cleaned]]&lt;&gt;Table1[[#This Row],[preferred_size_mBI_cleaned]], IF(Table1[[#This Row],[land_size_mBI_cleaned]]&lt;&gt;Table1[[#This Row],[preferred_size_mBI_cleaned]], 0, 1), 1)</f>
        <v>1</v>
      </c>
      <c r="Q33" t="e">
        <f>IF(LEN(Table1[[#This Row],[open_date]])&gt;0, IF(ISNUMBER(SEARCH("Added", Table1[[#This Row],[open_date]])), SUBSTITUTE(Table1[[#This Row],[open_date]], "Added ", ""), Table1[[#This Row],[open_date]]), NA())</f>
        <v>#N/A</v>
      </c>
      <c r="R33" t="e">
        <v>#N/A</v>
      </c>
      <c r="S33" t="s">
        <v>157</v>
      </c>
      <c r="T33" t="s">
        <v>158</v>
      </c>
      <c r="U33" s="13">
        <v>950000</v>
      </c>
      <c r="V33" s="13" t="s">
        <v>2986</v>
      </c>
      <c r="W33">
        <v>139267215</v>
      </c>
      <c r="X33" t="s">
        <v>159</v>
      </c>
      <c r="Y33" t="s">
        <v>160</v>
      </c>
      <c r="Z33" t="s">
        <v>36</v>
      </c>
      <c r="AA33" t="s">
        <v>37</v>
      </c>
      <c r="AB33">
        <v>800</v>
      </c>
      <c r="AC33" s="14" t="str">
        <f>"0"&amp;Table1[[#This Row],[zip_code]]</f>
        <v>0800</v>
      </c>
      <c r="AD33" s="1">
        <v>450473710</v>
      </c>
      <c r="AG33" t="s">
        <v>38</v>
      </c>
      <c r="AH33" t="str">
        <f>PROPER(Table1[[#This Row],[product_depth_DELETE]])</f>
        <v>Premiere</v>
      </c>
      <c r="AI33">
        <v>3</v>
      </c>
      <c r="AJ33">
        <v>2</v>
      </c>
      <c r="AK33">
        <v>2</v>
      </c>
      <c r="AL33" s="2">
        <v>44708.662557870368</v>
      </c>
      <c r="AM33" s="15">
        <v>44708.662557870368</v>
      </c>
    </row>
    <row r="34" spans="1:39" x14ac:dyDescent="0.25">
      <c r="A34">
        <v>1351016</v>
      </c>
      <c r="B34" t="s">
        <v>27</v>
      </c>
      <c r="C34" t="str">
        <f>IF(Table1[[#This Row],[breadcrumb_ORIGINAL]]="Buy&gt;NT&gt;DARWIN CITY", SUBSTITUTE(Table1[[#This Row],[breadcrumb_ORIGINAL]], Table1[[#This Row],[breadcrumb_ORIGINAL]], "DARWIN CITY"), SUBSTITUTE(Table1[[#This Row],[breadcrumb_ORIGINAL]], Table1[[#This Row],[breadcrumb_ORIGINAL]], "DARWIN"))</f>
        <v>DARWIN CITY</v>
      </c>
      <c r="D34" s="16" t="s">
        <v>3465</v>
      </c>
      <c r="E34" t="s">
        <v>28</v>
      </c>
      <c r="F34" s="3" t="s">
        <v>2925</v>
      </c>
      <c r="G34" t="s">
        <v>29</v>
      </c>
      <c r="I34" t="str">
        <f>IF(Table1[[#This Row],[building_size_ORIGINAL]]="","",LEFT(Table1[[#This Row],[building_size_ORIGINAL]], LEN(Table1[[#This Row],[building_size_ORIGINAL]])-LEN(RIGHT(Table1[[#This Row],[building_size_ORIGINAL]], 3))))</f>
        <v/>
      </c>
      <c r="J34" s="11" t="s">
        <v>2934</v>
      </c>
      <c r="L34" s="12" t="s">
        <v>2934</v>
      </c>
      <c r="N34" t="s">
        <v>2934</v>
      </c>
      <c r="O34">
        <f>IF(Table1[[#This Row],[building_size_mВІ_cleaned]]&lt;&gt;Table1[[#This Row],[preferred_size_mBI_cleaned]], IF(Table1[[#This Row],[land_size_mBI_cleaned]]&lt;&gt;Table1[[#This Row],[preferred_size_mBI_cleaned]], 0, 1), 1)</f>
        <v>1</v>
      </c>
      <c r="Q34" t="e">
        <f>IF(LEN(Table1[[#This Row],[open_date]])&gt;0, IF(ISNUMBER(SEARCH("Added", Table1[[#This Row],[open_date]])), SUBSTITUTE(Table1[[#This Row],[open_date]], "Added ", ""), Table1[[#This Row],[open_date]]), NA())</f>
        <v>#N/A</v>
      </c>
      <c r="R34" t="e">
        <v>#N/A</v>
      </c>
      <c r="S34" t="s">
        <v>53</v>
      </c>
      <c r="T34" t="s">
        <v>161</v>
      </c>
      <c r="U34" s="13">
        <v>485000</v>
      </c>
      <c r="V34" s="13" t="s">
        <v>2987</v>
      </c>
      <c r="W34">
        <v>139233515</v>
      </c>
      <c r="X34" t="s">
        <v>162</v>
      </c>
      <c r="Y34" t="s">
        <v>163</v>
      </c>
      <c r="Z34" t="s">
        <v>36</v>
      </c>
      <c r="AA34" t="s">
        <v>37</v>
      </c>
      <c r="AB34">
        <v>800</v>
      </c>
      <c r="AC34" s="14" t="str">
        <f>"0"&amp;Table1[[#This Row],[zip_code]]</f>
        <v>0800</v>
      </c>
      <c r="AD34" s="1">
        <v>889822403</v>
      </c>
      <c r="AG34" t="s">
        <v>38</v>
      </c>
      <c r="AH34" t="str">
        <f>PROPER(Table1[[#This Row],[product_depth_DELETE]])</f>
        <v>Premiere</v>
      </c>
      <c r="AI34">
        <v>2</v>
      </c>
      <c r="AJ34">
        <v>2</v>
      </c>
      <c r="AK34">
        <v>2</v>
      </c>
      <c r="AL34" s="2">
        <v>44708.662557870368</v>
      </c>
      <c r="AM34" s="15">
        <v>44708.662557870368</v>
      </c>
    </row>
    <row r="35" spans="1:39" x14ac:dyDescent="0.25">
      <c r="A35">
        <v>1351017</v>
      </c>
      <c r="B35" t="s">
        <v>27</v>
      </c>
      <c r="C35" t="str">
        <f>IF(Table1[[#This Row],[breadcrumb_ORIGINAL]]="Buy&gt;NT&gt;DARWIN CITY", SUBSTITUTE(Table1[[#This Row],[breadcrumb_ORIGINAL]], Table1[[#This Row],[breadcrumb_ORIGINAL]], "DARWIN CITY"), SUBSTITUTE(Table1[[#This Row],[breadcrumb_ORIGINAL]], Table1[[#This Row],[breadcrumb_ORIGINAL]], "DARWIN"))</f>
        <v>DARWIN CITY</v>
      </c>
      <c r="D35" s="16" t="s">
        <v>3465</v>
      </c>
      <c r="E35" t="s">
        <v>28</v>
      </c>
      <c r="F35" s="3" t="s">
        <v>2925</v>
      </c>
      <c r="G35" t="s">
        <v>46</v>
      </c>
      <c r="H35" t="s">
        <v>164</v>
      </c>
      <c r="I35" t="str">
        <f>IF(Table1[[#This Row],[building_size_ORIGINAL]]="","",LEFT(Table1[[#This Row],[building_size_ORIGINAL]], LEN(Table1[[#This Row],[building_size_ORIGINAL]])-LEN(RIGHT(Table1[[#This Row],[building_size_ORIGINAL]], 3))))</f>
        <v>51</v>
      </c>
      <c r="J35" s="19">
        <v>51</v>
      </c>
      <c r="L35" s="12" t="s">
        <v>2934</v>
      </c>
      <c r="M35" t="s">
        <v>164</v>
      </c>
      <c r="N35" s="19">
        <v>51</v>
      </c>
      <c r="O35" s="19">
        <f>IF(Table1[[#This Row],[building_size_mВІ_cleaned]]&lt;&gt;Table1[[#This Row],[preferred_size_mBI_cleaned]], IF(Table1[[#This Row],[land_size_mBI_cleaned]]&lt;&gt;Table1[[#This Row],[preferred_size_mBI_cleaned]], 0, 1), 1)</f>
        <v>1</v>
      </c>
      <c r="Q35" t="e">
        <f>IF(LEN(Table1[[#This Row],[open_date]])&gt;0, IF(ISNUMBER(SEARCH("Added", Table1[[#This Row],[open_date]])), SUBSTITUTE(Table1[[#This Row],[open_date]], "Added ", ""), Table1[[#This Row],[open_date]]), NA())</f>
        <v>#N/A</v>
      </c>
      <c r="R35" t="e">
        <v>#N/A</v>
      </c>
      <c r="S35" t="s">
        <v>74</v>
      </c>
      <c r="T35" t="s">
        <v>165</v>
      </c>
      <c r="U35" s="13">
        <v>250000</v>
      </c>
      <c r="V35" s="13" t="s">
        <v>2934</v>
      </c>
      <c r="W35">
        <v>131091530</v>
      </c>
      <c r="X35" t="s">
        <v>166</v>
      </c>
      <c r="Y35" t="s">
        <v>167</v>
      </c>
      <c r="Z35" t="s">
        <v>36</v>
      </c>
      <c r="AA35" t="s">
        <v>37</v>
      </c>
      <c r="AB35">
        <v>800</v>
      </c>
      <c r="AC35" s="14" t="str">
        <f>"0"&amp;Table1[[#This Row],[zip_code]]</f>
        <v>0800</v>
      </c>
      <c r="AD35" s="1">
        <v>889815000</v>
      </c>
      <c r="AG35" t="s">
        <v>38</v>
      </c>
      <c r="AH35" t="str">
        <f>PROPER(Table1[[#This Row],[product_depth_DELETE]])</f>
        <v>Premiere</v>
      </c>
      <c r="AI35">
        <v>1</v>
      </c>
      <c r="AJ35">
        <v>1</v>
      </c>
      <c r="AK35">
        <v>1</v>
      </c>
      <c r="AL35" s="2">
        <v>44708.662557870368</v>
      </c>
      <c r="AM35" s="15">
        <v>44708.662557870368</v>
      </c>
    </row>
    <row r="36" spans="1:39" x14ac:dyDescent="0.25">
      <c r="A36">
        <v>1351018</v>
      </c>
      <c r="B36" t="s">
        <v>27</v>
      </c>
      <c r="C36" t="str">
        <f>IF(Table1[[#This Row],[breadcrumb_ORIGINAL]]="Buy&gt;NT&gt;DARWIN CITY", SUBSTITUTE(Table1[[#This Row],[breadcrumb_ORIGINAL]], Table1[[#This Row],[breadcrumb_ORIGINAL]], "DARWIN CITY"), SUBSTITUTE(Table1[[#This Row],[breadcrumb_ORIGINAL]], Table1[[#This Row],[breadcrumb_ORIGINAL]], "DARWIN"))</f>
        <v>DARWIN CITY</v>
      </c>
      <c r="D36" s="16" t="s">
        <v>3465</v>
      </c>
      <c r="E36" t="s">
        <v>28</v>
      </c>
      <c r="F36" s="3" t="s">
        <v>2925</v>
      </c>
      <c r="G36" t="s">
        <v>39</v>
      </c>
      <c r="I36" t="str">
        <f>IF(Table1[[#This Row],[building_size_ORIGINAL]]="","",LEFT(Table1[[#This Row],[building_size_ORIGINAL]], LEN(Table1[[#This Row],[building_size_ORIGINAL]])-LEN(RIGHT(Table1[[#This Row],[building_size_ORIGINAL]], 3))))</f>
        <v/>
      </c>
      <c r="J36" s="11" t="s">
        <v>2934</v>
      </c>
      <c r="L36" s="12" t="s">
        <v>2934</v>
      </c>
      <c r="N36" t="s">
        <v>2934</v>
      </c>
      <c r="O36">
        <f>IF(Table1[[#This Row],[building_size_mВІ_cleaned]]&lt;&gt;Table1[[#This Row],[preferred_size_mBI_cleaned]], IF(Table1[[#This Row],[land_size_mBI_cleaned]]&lt;&gt;Table1[[#This Row],[preferred_size_mBI_cleaned]], 0, 1), 1)</f>
        <v>1</v>
      </c>
      <c r="Q36" t="e">
        <f>IF(LEN(Table1[[#This Row],[open_date]])&gt;0, IF(ISNUMBER(SEARCH("Added", Table1[[#This Row],[open_date]])), SUBSTITUTE(Table1[[#This Row],[open_date]], "Added ", ""), Table1[[#This Row],[open_date]]), NA())</f>
        <v>#N/A</v>
      </c>
      <c r="R36" t="e">
        <v>#N/A</v>
      </c>
      <c r="S36" t="s">
        <v>168</v>
      </c>
      <c r="T36" t="s">
        <v>169</v>
      </c>
      <c r="U36" s="13">
        <v>549000</v>
      </c>
      <c r="V36" s="13" t="s">
        <v>2934</v>
      </c>
      <c r="W36">
        <v>139203271</v>
      </c>
      <c r="X36" t="s">
        <v>170</v>
      </c>
      <c r="Y36" t="s">
        <v>171</v>
      </c>
      <c r="Z36" t="s">
        <v>36</v>
      </c>
      <c r="AA36" t="s">
        <v>37</v>
      </c>
      <c r="AB36">
        <v>800</v>
      </c>
      <c r="AC36" s="14" t="str">
        <f>"0"&amp;Table1[[#This Row],[zip_code]]</f>
        <v>0800</v>
      </c>
      <c r="AD36" s="1">
        <v>889459372</v>
      </c>
      <c r="AG36" t="s">
        <v>38</v>
      </c>
      <c r="AH36" t="str">
        <f>PROPER(Table1[[#This Row],[product_depth_DELETE]])</f>
        <v>Premiere</v>
      </c>
      <c r="AI36">
        <v>2</v>
      </c>
      <c r="AJ36">
        <v>2</v>
      </c>
      <c r="AK36">
        <v>2</v>
      </c>
      <c r="AL36" s="2">
        <v>44708.662557870368</v>
      </c>
      <c r="AM36" s="15">
        <v>44708.662557870368</v>
      </c>
    </row>
    <row r="37" spans="1:39" x14ac:dyDescent="0.25">
      <c r="A37">
        <v>1351019</v>
      </c>
      <c r="B37" t="s">
        <v>27</v>
      </c>
      <c r="C37" t="str">
        <f>IF(Table1[[#This Row],[breadcrumb_ORIGINAL]]="Buy&gt;NT&gt;DARWIN CITY", SUBSTITUTE(Table1[[#This Row],[breadcrumb_ORIGINAL]], Table1[[#This Row],[breadcrumb_ORIGINAL]], "DARWIN CITY"), SUBSTITUTE(Table1[[#This Row],[breadcrumb_ORIGINAL]], Table1[[#This Row],[breadcrumb_ORIGINAL]], "DARWIN"))</f>
        <v>DARWIN CITY</v>
      </c>
      <c r="D37" s="16" t="s">
        <v>3465</v>
      </c>
      <c r="E37" t="s">
        <v>28</v>
      </c>
      <c r="F37" s="3" t="s">
        <v>2925</v>
      </c>
      <c r="G37" t="s">
        <v>39</v>
      </c>
      <c r="H37" t="s">
        <v>172</v>
      </c>
      <c r="I37" t="str">
        <f>IF(Table1[[#This Row],[building_size_ORIGINAL]]="","",LEFT(Table1[[#This Row],[building_size_ORIGINAL]], LEN(Table1[[#This Row],[building_size_ORIGINAL]])-LEN(RIGHT(Table1[[#This Row],[building_size_ORIGINAL]], 3))))</f>
        <v>48</v>
      </c>
      <c r="J37" s="19">
        <v>48</v>
      </c>
      <c r="L37" s="12" t="s">
        <v>2934</v>
      </c>
      <c r="M37" t="s">
        <v>172</v>
      </c>
      <c r="N37" s="19">
        <v>48</v>
      </c>
      <c r="O37" s="19">
        <f>IF(Table1[[#This Row],[building_size_mВІ_cleaned]]&lt;&gt;Table1[[#This Row],[preferred_size_mBI_cleaned]], IF(Table1[[#This Row],[land_size_mBI_cleaned]]&lt;&gt;Table1[[#This Row],[preferred_size_mBI_cleaned]], 0, 1), 1)</f>
        <v>1</v>
      </c>
      <c r="Q37" t="e">
        <f>IF(LEN(Table1[[#This Row],[open_date]])&gt;0, IF(ISNUMBER(SEARCH("Added", Table1[[#This Row],[open_date]])), SUBSTITUTE(Table1[[#This Row],[open_date]], "Added ", ""), Table1[[#This Row],[open_date]]), NA())</f>
        <v>#N/A</v>
      </c>
      <c r="R37" t="e">
        <v>#N/A</v>
      </c>
      <c r="S37" t="s">
        <v>98</v>
      </c>
      <c r="T37" t="s">
        <v>173</v>
      </c>
      <c r="U37" s="13">
        <v>299000</v>
      </c>
      <c r="V37" s="13" t="s">
        <v>2990</v>
      </c>
      <c r="W37">
        <v>139202891</v>
      </c>
      <c r="X37" t="s">
        <v>174</v>
      </c>
      <c r="Y37" t="s">
        <v>175</v>
      </c>
      <c r="Z37" t="s">
        <v>36</v>
      </c>
      <c r="AA37" t="s">
        <v>37</v>
      </c>
      <c r="AB37">
        <v>800</v>
      </c>
      <c r="AC37" s="14" t="str">
        <f>"0"&amp;Table1[[#This Row],[zip_code]]</f>
        <v>0800</v>
      </c>
      <c r="AD37" s="1">
        <v>889822500</v>
      </c>
      <c r="AG37" t="s">
        <v>38</v>
      </c>
      <c r="AH37" t="str">
        <f>PROPER(Table1[[#This Row],[product_depth_DELETE]])</f>
        <v>Premiere</v>
      </c>
      <c r="AI37">
        <v>1</v>
      </c>
      <c r="AJ37">
        <v>1</v>
      </c>
      <c r="AK37">
        <v>1</v>
      </c>
      <c r="AL37" s="2">
        <v>44708.662557870368</v>
      </c>
      <c r="AM37" s="15">
        <v>44708.662557870368</v>
      </c>
    </row>
    <row r="38" spans="1:39" x14ac:dyDescent="0.25">
      <c r="A38">
        <v>1351020</v>
      </c>
      <c r="B38" t="s">
        <v>27</v>
      </c>
      <c r="C38" t="str">
        <f>IF(Table1[[#This Row],[breadcrumb_ORIGINAL]]="Buy&gt;NT&gt;DARWIN CITY", SUBSTITUTE(Table1[[#This Row],[breadcrumb_ORIGINAL]], Table1[[#This Row],[breadcrumb_ORIGINAL]], "DARWIN CITY"), SUBSTITUTE(Table1[[#This Row],[breadcrumb_ORIGINAL]], Table1[[#This Row],[breadcrumb_ORIGINAL]], "DARWIN"))</f>
        <v>DARWIN CITY</v>
      </c>
      <c r="D38" s="16" t="s">
        <v>3465</v>
      </c>
      <c r="E38" t="s">
        <v>28</v>
      </c>
      <c r="F38" s="3" t="s">
        <v>2925</v>
      </c>
      <c r="G38" t="s">
        <v>39</v>
      </c>
      <c r="I38" t="str">
        <f>IF(Table1[[#This Row],[building_size_ORIGINAL]]="","",LEFT(Table1[[#This Row],[building_size_ORIGINAL]], LEN(Table1[[#This Row],[building_size_ORIGINAL]])-LEN(RIGHT(Table1[[#This Row],[building_size_ORIGINAL]], 3))))</f>
        <v/>
      </c>
      <c r="J38" s="11" t="s">
        <v>2934</v>
      </c>
      <c r="K38" t="s">
        <v>176</v>
      </c>
      <c r="L38" s="19">
        <v>146</v>
      </c>
      <c r="N38" t="s">
        <v>2934</v>
      </c>
      <c r="O38">
        <f>IF(Table1[[#This Row],[building_size_mВІ_cleaned]]&lt;&gt;Table1[[#This Row],[preferred_size_mBI_cleaned]], IF(Table1[[#This Row],[land_size_mBI_cleaned]]&lt;&gt;Table1[[#This Row],[preferred_size_mBI_cleaned]], 0, 1), 1)</f>
        <v>1</v>
      </c>
      <c r="Q38" t="e">
        <f>IF(LEN(Table1[[#This Row],[open_date]])&gt;0, IF(ISNUMBER(SEARCH("Added", Table1[[#This Row],[open_date]])), SUBSTITUTE(Table1[[#This Row],[open_date]], "Added ", ""), Table1[[#This Row],[open_date]]), NA())</f>
        <v>#N/A</v>
      </c>
      <c r="R38" t="e">
        <v>#N/A</v>
      </c>
      <c r="S38" t="s">
        <v>177</v>
      </c>
      <c r="T38" t="s">
        <v>178</v>
      </c>
      <c r="U38" s="13">
        <v>395000</v>
      </c>
      <c r="V38" s="13" t="s">
        <v>2934</v>
      </c>
      <c r="W38">
        <v>139201043</v>
      </c>
      <c r="X38" t="s">
        <v>179</v>
      </c>
      <c r="Y38" t="s">
        <v>180</v>
      </c>
      <c r="Z38" t="s">
        <v>36</v>
      </c>
      <c r="AA38" t="s">
        <v>37</v>
      </c>
      <c r="AB38">
        <v>800</v>
      </c>
      <c r="AC38" s="14" t="str">
        <f>"0"&amp;Table1[[#This Row],[zip_code]]</f>
        <v>0800</v>
      </c>
      <c r="AD38" s="1">
        <v>889831800</v>
      </c>
      <c r="AG38" t="s">
        <v>38</v>
      </c>
      <c r="AH38" t="str">
        <f>PROPER(Table1[[#This Row],[product_depth_DELETE]])</f>
        <v>Premiere</v>
      </c>
      <c r="AI38">
        <v>3</v>
      </c>
      <c r="AJ38">
        <v>1</v>
      </c>
      <c r="AK38">
        <v>1</v>
      </c>
      <c r="AL38" s="2">
        <v>44708.662557870368</v>
      </c>
      <c r="AM38" s="15">
        <v>44708.662557870368</v>
      </c>
    </row>
    <row r="39" spans="1:39" x14ac:dyDescent="0.25">
      <c r="A39">
        <v>1351021</v>
      </c>
      <c r="B39" t="s">
        <v>27</v>
      </c>
      <c r="C39" t="str">
        <f>IF(Table1[[#This Row],[breadcrumb_ORIGINAL]]="Buy&gt;NT&gt;DARWIN CITY", SUBSTITUTE(Table1[[#This Row],[breadcrumb_ORIGINAL]], Table1[[#This Row],[breadcrumb_ORIGINAL]], "DARWIN CITY"), SUBSTITUTE(Table1[[#This Row],[breadcrumb_ORIGINAL]], Table1[[#This Row],[breadcrumb_ORIGINAL]], "DARWIN"))</f>
        <v>DARWIN CITY</v>
      </c>
      <c r="D39" s="16" t="s">
        <v>3465</v>
      </c>
      <c r="E39" t="s">
        <v>28</v>
      </c>
      <c r="F39" s="3" t="s">
        <v>2925</v>
      </c>
      <c r="G39" t="s">
        <v>46</v>
      </c>
      <c r="I39" t="str">
        <f>IF(Table1[[#This Row],[building_size_ORIGINAL]]="","",LEFT(Table1[[#This Row],[building_size_ORIGINAL]], LEN(Table1[[#This Row],[building_size_ORIGINAL]])-LEN(RIGHT(Table1[[#This Row],[building_size_ORIGINAL]], 3))))</f>
        <v/>
      </c>
      <c r="J39" s="11" t="s">
        <v>2934</v>
      </c>
      <c r="L39" s="12" t="s">
        <v>2934</v>
      </c>
      <c r="N39" t="s">
        <v>2934</v>
      </c>
      <c r="O39">
        <f>IF(Table1[[#This Row],[building_size_mВІ_cleaned]]&lt;&gt;Table1[[#This Row],[preferred_size_mBI_cleaned]], IF(Table1[[#This Row],[land_size_mBI_cleaned]]&lt;&gt;Table1[[#This Row],[preferred_size_mBI_cleaned]], 0, 1), 1)</f>
        <v>1</v>
      </c>
      <c r="Q39" t="e">
        <f>IF(LEN(Table1[[#This Row],[open_date]])&gt;0, IF(ISNUMBER(SEARCH("Added", Table1[[#This Row],[open_date]])), SUBSTITUTE(Table1[[#This Row],[open_date]], "Added ", ""), Table1[[#This Row],[open_date]]), NA())</f>
        <v>#N/A</v>
      </c>
      <c r="R39" t="e">
        <v>#N/A</v>
      </c>
      <c r="S39" t="s">
        <v>181</v>
      </c>
      <c r="T39" t="s">
        <v>127</v>
      </c>
      <c r="U39" s="13" t="s">
        <v>2934</v>
      </c>
      <c r="V39" s="13" t="s">
        <v>2979</v>
      </c>
      <c r="W39">
        <v>139196447</v>
      </c>
      <c r="X39" t="s">
        <v>182</v>
      </c>
      <c r="Y39" t="s">
        <v>183</v>
      </c>
      <c r="Z39" t="s">
        <v>36</v>
      </c>
      <c r="AA39" t="s">
        <v>37</v>
      </c>
      <c r="AB39">
        <v>800</v>
      </c>
      <c r="AC39" s="14" t="str">
        <f>"0"&amp;Table1[[#This Row],[zip_code]]</f>
        <v>0800</v>
      </c>
      <c r="AD39" s="1">
        <v>889418941</v>
      </c>
      <c r="AG39" t="s">
        <v>38</v>
      </c>
      <c r="AH39" t="str">
        <f>PROPER(Table1[[#This Row],[product_depth_DELETE]])</f>
        <v>Premiere</v>
      </c>
      <c r="AI39">
        <v>1</v>
      </c>
      <c r="AJ39">
        <v>1</v>
      </c>
      <c r="AK39">
        <v>1</v>
      </c>
      <c r="AL39" s="2">
        <v>44708.662557870368</v>
      </c>
      <c r="AM39" s="15">
        <v>44708.662557870368</v>
      </c>
    </row>
    <row r="40" spans="1:39" x14ac:dyDescent="0.25">
      <c r="A40">
        <v>1351022</v>
      </c>
      <c r="B40" t="s">
        <v>27</v>
      </c>
      <c r="C40" t="str">
        <f>IF(Table1[[#This Row],[breadcrumb_ORIGINAL]]="Buy&gt;NT&gt;DARWIN CITY", SUBSTITUTE(Table1[[#This Row],[breadcrumb_ORIGINAL]], Table1[[#This Row],[breadcrumb_ORIGINAL]], "DARWIN CITY"), SUBSTITUTE(Table1[[#This Row],[breadcrumb_ORIGINAL]], Table1[[#This Row],[breadcrumb_ORIGINAL]], "DARWIN"))</f>
        <v>DARWIN CITY</v>
      </c>
      <c r="D40" s="16" t="s">
        <v>3465</v>
      </c>
      <c r="E40" t="s">
        <v>28</v>
      </c>
      <c r="F40" s="3" t="s">
        <v>2925</v>
      </c>
      <c r="G40" t="s">
        <v>46</v>
      </c>
      <c r="I40" t="str">
        <f>IF(Table1[[#This Row],[building_size_ORIGINAL]]="","",LEFT(Table1[[#This Row],[building_size_ORIGINAL]], LEN(Table1[[#This Row],[building_size_ORIGINAL]])-LEN(RIGHT(Table1[[#This Row],[building_size_ORIGINAL]], 3))))</f>
        <v/>
      </c>
      <c r="J40" s="11" t="s">
        <v>2934</v>
      </c>
      <c r="K40" t="s">
        <v>184</v>
      </c>
      <c r="L40" s="19">
        <v>127</v>
      </c>
      <c r="M40" t="s">
        <v>184</v>
      </c>
      <c r="N40" s="19">
        <v>127</v>
      </c>
      <c r="O40" s="19">
        <f>IF(Table1[[#This Row],[building_size_mВІ_cleaned]]&lt;&gt;Table1[[#This Row],[preferred_size_mBI_cleaned]], IF(Table1[[#This Row],[land_size_mBI_cleaned]]&lt;&gt;Table1[[#This Row],[preferred_size_mBI_cleaned]], 0, 1), 1)</f>
        <v>1</v>
      </c>
      <c r="P40" t="s">
        <v>126</v>
      </c>
      <c r="Q40" t="str">
        <f>IF(LEN(Table1[[#This Row],[open_date]])&gt;0, IF(ISNUMBER(SEARCH("Added", Table1[[#This Row],[open_date]])), SUBSTITUTE(Table1[[#This Row],[open_date]], "Added ", ""), Table1[[#This Row],[open_date]]), NA())</f>
        <v>Under offer</v>
      </c>
      <c r="R40" t="s">
        <v>126</v>
      </c>
      <c r="S40" t="s">
        <v>185</v>
      </c>
      <c r="T40" t="s">
        <v>186</v>
      </c>
      <c r="U40" s="13">
        <v>475000</v>
      </c>
      <c r="V40" s="13" t="s">
        <v>2934</v>
      </c>
      <c r="W40">
        <v>139195495</v>
      </c>
      <c r="X40" t="s">
        <v>187</v>
      </c>
      <c r="Y40" t="s">
        <v>188</v>
      </c>
      <c r="Z40" t="s">
        <v>36</v>
      </c>
      <c r="AA40" t="s">
        <v>37</v>
      </c>
      <c r="AB40">
        <v>800</v>
      </c>
      <c r="AC40" s="14" t="str">
        <f>"0"&amp;Table1[[#This Row],[zip_code]]</f>
        <v>0800</v>
      </c>
      <c r="AD40" s="1">
        <v>889240900</v>
      </c>
      <c r="AG40" t="s">
        <v>38</v>
      </c>
      <c r="AH40" t="str">
        <f>PROPER(Table1[[#This Row],[product_depth_DELETE]])</f>
        <v>Premiere</v>
      </c>
      <c r="AI40">
        <v>2</v>
      </c>
      <c r="AJ40">
        <v>2</v>
      </c>
      <c r="AK40">
        <v>2</v>
      </c>
      <c r="AL40" s="2">
        <v>44708.662557870368</v>
      </c>
      <c r="AM40" s="15">
        <v>44708.662557870368</v>
      </c>
    </row>
    <row r="41" spans="1:39" x14ac:dyDescent="0.25">
      <c r="A41">
        <v>1351023</v>
      </c>
      <c r="B41" t="s">
        <v>27</v>
      </c>
      <c r="C41" t="str">
        <f>IF(Table1[[#This Row],[breadcrumb_ORIGINAL]]="Buy&gt;NT&gt;DARWIN CITY", SUBSTITUTE(Table1[[#This Row],[breadcrumb_ORIGINAL]], Table1[[#This Row],[breadcrumb_ORIGINAL]], "DARWIN CITY"), SUBSTITUTE(Table1[[#This Row],[breadcrumb_ORIGINAL]], Table1[[#This Row],[breadcrumb_ORIGINAL]], "DARWIN"))</f>
        <v>DARWIN CITY</v>
      </c>
      <c r="D41" s="16" t="s">
        <v>3465</v>
      </c>
      <c r="E41" t="s">
        <v>28</v>
      </c>
      <c r="F41" s="3" t="s">
        <v>2925</v>
      </c>
      <c r="G41" t="s">
        <v>46</v>
      </c>
      <c r="H41" t="s">
        <v>189</v>
      </c>
      <c r="I41" t="str">
        <f>IF(Table1[[#This Row],[building_size_ORIGINAL]]="","",LEFT(Table1[[#This Row],[building_size_ORIGINAL]], LEN(Table1[[#This Row],[building_size_ORIGINAL]])-LEN(RIGHT(Table1[[#This Row],[building_size_ORIGINAL]], 3))))</f>
        <v>140</v>
      </c>
      <c r="J41" s="19">
        <v>140</v>
      </c>
      <c r="L41" s="12" t="s">
        <v>2934</v>
      </c>
      <c r="M41" t="s">
        <v>189</v>
      </c>
      <c r="N41" s="19">
        <v>140</v>
      </c>
      <c r="O41" s="19">
        <f>IF(Table1[[#This Row],[building_size_mВІ_cleaned]]&lt;&gt;Table1[[#This Row],[preferred_size_mBI_cleaned]], IF(Table1[[#This Row],[land_size_mBI_cleaned]]&lt;&gt;Table1[[#This Row],[preferred_size_mBI_cleaned]], 0, 1), 1)</f>
        <v>1</v>
      </c>
      <c r="Q41" t="e">
        <f>IF(LEN(Table1[[#This Row],[open_date]])&gt;0, IF(ISNUMBER(SEARCH("Added", Table1[[#This Row],[open_date]])), SUBSTITUTE(Table1[[#This Row],[open_date]], "Added ", ""), Table1[[#This Row],[open_date]]), NA())</f>
        <v>#N/A</v>
      </c>
      <c r="R41" t="e">
        <v>#N/A</v>
      </c>
      <c r="S41" t="s">
        <v>190</v>
      </c>
      <c r="T41" t="s">
        <v>191</v>
      </c>
      <c r="U41" s="13" t="s">
        <v>2934</v>
      </c>
      <c r="V41" s="13" t="s">
        <v>2993</v>
      </c>
      <c r="W41">
        <v>139179627</v>
      </c>
      <c r="X41" t="s">
        <v>192</v>
      </c>
      <c r="Y41" t="s">
        <v>193</v>
      </c>
      <c r="Z41" t="s">
        <v>36</v>
      </c>
      <c r="AA41" t="s">
        <v>37</v>
      </c>
      <c r="AB41">
        <v>800</v>
      </c>
      <c r="AC41" s="14" t="str">
        <f>"0"&amp;Table1[[#This Row],[zip_code]]</f>
        <v>0800</v>
      </c>
      <c r="AD41" s="1">
        <v>889485607</v>
      </c>
      <c r="AG41" t="s">
        <v>38</v>
      </c>
      <c r="AH41" t="str">
        <f>PROPER(Table1[[#This Row],[product_depth_DELETE]])</f>
        <v>Premiere</v>
      </c>
      <c r="AI41">
        <v>2</v>
      </c>
      <c r="AJ41">
        <v>2</v>
      </c>
      <c r="AK41">
        <v>2</v>
      </c>
      <c r="AL41" s="2">
        <v>44708.662557870368</v>
      </c>
      <c r="AM41" s="15">
        <v>44708.662557870368</v>
      </c>
    </row>
    <row r="42" spans="1:39" x14ac:dyDescent="0.25">
      <c r="A42">
        <v>1351024</v>
      </c>
      <c r="B42" t="s">
        <v>27</v>
      </c>
      <c r="C42" t="str">
        <f>IF(Table1[[#This Row],[breadcrumb_ORIGINAL]]="Buy&gt;NT&gt;DARWIN CITY", SUBSTITUTE(Table1[[#This Row],[breadcrumb_ORIGINAL]], Table1[[#This Row],[breadcrumb_ORIGINAL]], "DARWIN CITY"), SUBSTITUTE(Table1[[#This Row],[breadcrumb_ORIGINAL]], Table1[[#This Row],[breadcrumb_ORIGINAL]], "DARWIN"))</f>
        <v>DARWIN CITY</v>
      </c>
      <c r="D42" s="16" t="s">
        <v>3465</v>
      </c>
      <c r="E42" t="s">
        <v>28</v>
      </c>
      <c r="F42" s="3" t="s">
        <v>2925</v>
      </c>
      <c r="G42" t="s">
        <v>29</v>
      </c>
      <c r="I42" t="str">
        <f>IF(Table1[[#This Row],[building_size_ORIGINAL]]="","",LEFT(Table1[[#This Row],[building_size_ORIGINAL]], LEN(Table1[[#This Row],[building_size_ORIGINAL]])-LEN(RIGHT(Table1[[#This Row],[building_size_ORIGINAL]], 3))))</f>
        <v/>
      </c>
      <c r="J42" s="11" t="s">
        <v>2934</v>
      </c>
      <c r="L42" s="12" t="s">
        <v>2934</v>
      </c>
      <c r="N42" t="s">
        <v>2934</v>
      </c>
      <c r="O42">
        <f>IF(Table1[[#This Row],[building_size_mВІ_cleaned]]&lt;&gt;Table1[[#This Row],[preferred_size_mBI_cleaned]], IF(Table1[[#This Row],[land_size_mBI_cleaned]]&lt;&gt;Table1[[#This Row],[preferred_size_mBI_cleaned]], 0, 1), 1)</f>
        <v>1</v>
      </c>
      <c r="Q42" t="e">
        <f>IF(LEN(Table1[[#This Row],[open_date]])&gt;0, IF(ISNUMBER(SEARCH("Added", Table1[[#This Row],[open_date]])), SUBSTITUTE(Table1[[#This Row],[open_date]], "Added ", ""), Table1[[#This Row],[open_date]]), NA())</f>
        <v>#N/A</v>
      </c>
      <c r="R42" t="e">
        <v>#N/A</v>
      </c>
      <c r="S42" t="s">
        <v>31</v>
      </c>
      <c r="T42" t="s">
        <v>194</v>
      </c>
      <c r="U42" s="13" t="s">
        <v>2934</v>
      </c>
      <c r="V42" s="13" t="s">
        <v>2994</v>
      </c>
      <c r="W42">
        <v>139179851</v>
      </c>
      <c r="X42" t="s">
        <v>195</v>
      </c>
      <c r="Y42" t="s">
        <v>196</v>
      </c>
      <c r="Z42" t="s">
        <v>36</v>
      </c>
      <c r="AA42" t="s">
        <v>37</v>
      </c>
      <c r="AB42">
        <v>800</v>
      </c>
      <c r="AC42" s="14" t="str">
        <f>"0"&amp;Table1[[#This Row],[zip_code]]</f>
        <v>0800</v>
      </c>
      <c r="AD42" s="1">
        <v>889418289</v>
      </c>
      <c r="AG42" t="s">
        <v>38</v>
      </c>
      <c r="AH42" t="str">
        <f>PROPER(Table1[[#This Row],[product_depth_DELETE]])</f>
        <v>Premiere</v>
      </c>
      <c r="AI42">
        <v>2</v>
      </c>
      <c r="AJ42">
        <v>2</v>
      </c>
      <c r="AK42">
        <v>2</v>
      </c>
      <c r="AL42" s="2">
        <v>44708.662557870368</v>
      </c>
      <c r="AM42" s="15">
        <v>44708.662557870368</v>
      </c>
    </row>
    <row r="43" spans="1:39" x14ac:dyDescent="0.25">
      <c r="A43">
        <v>1351025</v>
      </c>
      <c r="B43" t="s">
        <v>27</v>
      </c>
      <c r="C43" t="str">
        <f>IF(Table1[[#This Row],[breadcrumb_ORIGINAL]]="Buy&gt;NT&gt;DARWIN CITY", SUBSTITUTE(Table1[[#This Row],[breadcrumb_ORIGINAL]], Table1[[#This Row],[breadcrumb_ORIGINAL]], "DARWIN CITY"), SUBSTITUTE(Table1[[#This Row],[breadcrumb_ORIGINAL]], Table1[[#This Row],[breadcrumb_ORIGINAL]], "DARWIN"))</f>
        <v>DARWIN CITY</v>
      </c>
      <c r="D43" s="16" t="s">
        <v>3465</v>
      </c>
      <c r="E43" t="s">
        <v>28</v>
      </c>
      <c r="F43" s="3" t="s">
        <v>2925</v>
      </c>
      <c r="G43" t="s">
        <v>39</v>
      </c>
      <c r="H43" t="s">
        <v>197</v>
      </c>
      <c r="I43" t="str">
        <f>IF(Table1[[#This Row],[building_size_ORIGINAL]]="","",LEFT(Table1[[#This Row],[building_size_ORIGINAL]], LEN(Table1[[#This Row],[building_size_ORIGINAL]])-LEN(RIGHT(Table1[[#This Row],[building_size_ORIGINAL]], 3))))</f>
        <v>81</v>
      </c>
      <c r="J43" s="19">
        <v>81</v>
      </c>
      <c r="L43" s="12" t="s">
        <v>2934</v>
      </c>
      <c r="M43" t="s">
        <v>197</v>
      </c>
      <c r="N43" s="19">
        <v>81</v>
      </c>
      <c r="O43" s="19">
        <f>IF(Table1[[#This Row],[building_size_mВІ_cleaned]]&lt;&gt;Table1[[#This Row],[preferred_size_mBI_cleaned]], IF(Table1[[#This Row],[land_size_mBI_cleaned]]&lt;&gt;Table1[[#This Row],[preferred_size_mBI_cleaned]], 0, 1), 1)</f>
        <v>1</v>
      </c>
      <c r="Q43" t="e">
        <f>IF(LEN(Table1[[#This Row],[open_date]])&gt;0, IF(ISNUMBER(SEARCH("Added", Table1[[#This Row],[open_date]])), SUBSTITUTE(Table1[[#This Row],[open_date]], "Added ", ""), Table1[[#This Row],[open_date]]), NA())</f>
        <v>#N/A</v>
      </c>
      <c r="R43" t="e">
        <v>#N/A</v>
      </c>
      <c r="S43" t="s">
        <v>98</v>
      </c>
      <c r="T43" t="s">
        <v>198</v>
      </c>
      <c r="U43" s="13">
        <v>465000</v>
      </c>
      <c r="V43" s="13" t="s">
        <v>2934</v>
      </c>
      <c r="W43">
        <v>139167095</v>
      </c>
      <c r="X43" t="s">
        <v>199</v>
      </c>
      <c r="Y43" t="s">
        <v>200</v>
      </c>
      <c r="Z43" t="s">
        <v>36</v>
      </c>
      <c r="AA43" t="s">
        <v>37</v>
      </c>
      <c r="AB43">
        <v>800</v>
      </c>
      <c r="AC43" s="14" t="str">
        <f>"0"&amp;Table1[[#This Row],[zip_code]]</f>
        <v>0800</v>
      </c>
      <c r="AD43" s="1">
        <v>889822500</v>
      </c>
      <c r="AG43" t="s">
        <v>38</v>
      </c>
      <c r="AH43" t="str">
        <f>PROPER(Table1[[#This Row],[product_depth_DELETE]])</f>
        <v>Premiere</v>
      </c>
      <c r="AI43">
        <v>1</v>
      </c>
      <c r="AJ43">
        <v>1</v>
      </c>
      <c r="AK43">
        <v>1</v>
      </c>
      <c r="AL43" s="2">
        <v>44708.662557870368</v>
      </c>
      <c r="AM43" s="15">
        <v>44708.662557870368</v>
      </c>
    </row>
    <row r="44" spans="1:39" x14ac:dyDescent="0.25">
      <c r="A44">
        <v>1351026</v>
      </c>
      <c r="B44" t="s">
        <v>27</v>
      </c>
      <c r="C44" t="str">
        <f>IF(Table1[[#This Row],[breadcrumb_ORIGINAL]]="Buy&gt;NT&gt;DARWIN CITY", SUBSTITUTE(Table1[[#This Row],[breadcrumb_ORIGINAL]], Table1[[#This Row],[breadcrumb_ORIGINAL]], "DARWIN CITY"), SUBSTITUTE(Table1[[#This Row],[breadcrumb_ORIGINAL]], Table1[[#This Row],[breadcrumb_ORIGINAL]], "DARWIN"))</f>
        <v>DARWIN CITY</v>
      </c>
      <c r="D44" s="16" t="s">
        <v>3465</v>
      </c>
      <c r="E44" t="s">
        <v>28</v>
      </c>
      <c r="F44" s="3" t="s">
        <v>2925</v>
      </c>
      <c r="G44" t="s">
        <v>39</v>
      </c>
      <c r="I44" t="str">
        <f>IF(Table1[[#This Row],[building_size_ORIGINAL]]="","",LEFT(Table1[[#This Row],[building_size_ORIGINAL]], LEN(Table1[[#This Row],[building_size_ORIGINAL]])-LEN(RIGHT(Table1[[#This Row],[building_size_ORIGINAL]], 3))))</f>
        <v/>
      </c>
      <c r="J44" s="11" t="s">
        <v>2934</v>
      </c>
      <c r="L44" s="12" t="s">
        <v>2934</v>
      </c>
      <c r="N44" t="s">
        <v>2934</v>
      </c>
      <c r="O44">
        <f>IF(Table1[[#This Row],[building_size_mВІ_cleaned]]&lt;&gt;Table1[[#This Row],[preferred_size_mBI_cleaned]], IF(Table1[[#This Row],[land_size_mBI_cleaned]]&lt;&gt;Table1[[#This Row],[preferred_size_mBI_cleaned]], 0, 1), 1)</f>
        <v>1</v>
      </c>
      <c r="Q44" t="e">
        <f>IF(LEN(Table1[[#This Row],[open_date]])&gt;0, IF(ISNUMBER(SEARCH("Added", Table1[[#This Row],[open_date]])), SUBSTITUTE(Table1[[#This Row],[open_date]], "Added ", ""), Table1[[#This Row],[open_date]]), NA())</f>
        <v>#N/A</v>
      </c>
      <c r="R44" t="e">
        <v>#N/A</v>
      </c>
      <c r="S44" t="s">
        <v>79</v>
      </c>
      <c r="T44" t="s">
        <v>201</v>
      </c>
      <c r="U44" s="13">
        <v>600000</v>
      </c>
      <c r="V44" s="13" t="s">
        <v>2996</v>
      </c>
      <c r="W44">
        <v>139131591</v>
      </c>
      <c r="X44" t="s">
        <v>202</v>
      </c>
      <c r="Y44" t="s">
        <v>203</v>
      </c>
      <c r="Z44" t="s">
        <v>36</v>
      </c>
      <c r="AA44" t="s">
        <v>37</v>
      </c>
      <c r="AB44">
        <v>800</v>
      </c>
      <c r="AC44" s="14" t="str">
        <f>"0"&amp;Table1[[#This Row],[zip_code]]</f>
        <v>0800</v>
      </c>
      <c r="AD44" s="1">
        <v>889433000</v>
      </c>
      <c r="AG44" t="s">
        <v>38</v>
      </c>
      <c r="AH44" t="str">
        <f>PROPER(Table1[[#This Row],[product_depth_DELETE]])</f>
        <v>Premiere</v>
      </c>
      <c r="AI44">
        <v>3</v>
      </c>
      <c r="AJ44">
        <v>2</v>
      </c>
      <c r="AK44">
        <v>2</v>
      </c>
      <c r="AL44" s="2">
        <v>44708.662557870368</v>
      </c>
      <c r="AM44" s="15">
        <v>44708.662557870368</v>
      </c>
    </row>
    <row r="45" spans="1:39" x14ac:dyDescent="0.25">
      <c r="A45">
        <v>1351027</v>
      </c>
      <c r="B45" t="s">
        <v>27</v>
      </c>
      <c r="C45" t="str">
        <f>IF(Table1[[#This Row],[breadcrumb_ORIGINAL]]="Buy&gt;NT&gt;DARWIN CITY", SUBSTITUTE(Table1[[#This Row],[breadcrumb_ORIGINAL]], Table1[[#This Row],[breadcrumb_ORIGINAL]], "DARWIN CITY"), SUBSTITUTE(Table1[[#This Row],[breadcrumb_ORIGINAL]], Table1[[#This Row],[breadcrumb_ORIGINAL]], "DARWIN"))</f>
        <v>DARWIN CITY</v>
      </c>
      <c r="D45" s="16" t="s">
        <v>3465</v>
      </c>
      <c r="E45" t="s">
        <v>28</v>
      </c>
      <c r="F45" s="3" t="s">
        <v>2925</v>
      </c>
      <c r="G45" t="s">
        <v>39</v>
      </c>
      <c r="H45" t="s">
        <v>204</v>
      </c>
      <c r="I45" t="str">
        <f>IF(Table1[[#This Row],[building_size_ORIGINAL]]="","",LEFT(Table1[[#This Row],[building_size_ORIGINAL]], LEN(Table1[[#This Row],[building_size_ORIGINAL]])-LEN(RIGHT(Table1[[#This Row],[building_size_ORIGINAL]], 3))))</f>
        <v>235</v>
      </c>
      <c r="J45" s="19">
        <v>235</v>
      </c>
      <c r="L45" s="12" t="s">
        <v>2934</v>
      </c>
      <c r="M45" t="s">
        <v>204</v>
      </c>
      <c r="N45" s="19">
        <v>235</v>
      </c>
      <c r="O45" s="19">
        <f>IF(Table1[[#This Row],[building_size_mВІ_cleaned]]&lt;&gt;Table1[[#This Row],[preferred_size_mBI_cleaned]], IF(Table1[[#This Row],[land_size_mBI_cleaned]]&lt;&gt;Table1[[#This Row],[preferred_size_mBI_cleaned]], 0, 1), 1)</f>
        <v>1</v>
      </c>
      <c r="Q45" t="e">
        <f>IF(LEN(Table1[[#This Row],[open_date]])&gt;0, IF(ISNUMBER(SEARCH("Added", Table1[[#This Row],[open_date]])), SUBSTITUTE(Table1[[#This Row],[open_date]], "Added ", ""), Table1[[#This Row],[open_date]]), NA())</f>
        <v>#N/A</v>
      </c>
      <c r="R45" t="e">
        <v>#N/A</v>
      </c>
      <c r="S45" t="s">
        <v>98</v>
      </c>
      <c r="T45" t="s">
        <v>205</v>
      </c>
      <c r="U45" s="13">
        <v>980000</v>
      </c>
      <c r="V45" s="13" t="s">
        <v>2997</v>
      </c>
      <c r="W45">
        <v>139128107</v>
      </c>
      <c r="X45" t="s">
        <v>206</v>
      </c>
      <c r="Y45" t="s">
        <v>207</v>
      </c>
      <c r="Z45" t="s">
        <v>36</v>
      </c>
      <c r="AA45" t="s">
        <v>37</v>
      </c>
      <c r="AB45">
        <v>800</v>
      </c>
      <c r="AC45" s="14" t="str">
        <f>"0"&amp;Table1[[#This Row],[zip_code]]</f>
        <v>0800</v>
      </c>
      <c r="AD45" s="1">
        <v>889822500</v>
      </c>
      <c r="AG45" t="s">
        <v>38</v>
      </c>
      <c r="AH45" t="str">
        <f>PROPER(Table1[[#This Row],[product_depth_DELETE]])</f>
        <v>Premiere</v>
      </c>
      <c r="AI45">
        <v>3</v>
      </c>
      <c r="AJ45">
        <v>2</v>
      </c>
      <c r="AK45">
        <v>2</v>
      </c>
      <c r="AL45" s="2">
        <v>44708.662557870368</v>
      </c>
      <c r="AM45" s="15">
        <v>44708.662557870368</v>
      </c>
    </row>
    <row r="46" spans="1:39" x14ac:dyDescent="0.25">
      <c r="A46">
        <v>1351028</v>
      </c>
      <c r="B46" t="s">
        <v>27</v>
      </c>
      <c r="C46" t="str">
        <f>IF(Table1[[#This Row],[breadcrumb_ORIGINAL]]="Buy&gt;NT&gt;DARWIN CITY", SUBSTITUTE(Table1[[#This Row],[breadcrumb_ORIGINAL]], Table1[[#This Row],[breadcrumb_ORIGINAL]], "DARWIN CITY"), SUBSTITUTE(Table1[[#This Row],[breadcrumb_ORIGINAL]], Table1[[#This Row],[breadcrumb_ORIGINAL]], "DARWIN"))</f>
        <v>DARWIN CITY</v>
      </c>
      <c r="D46" s="16" t="s">
        <v>3465</v>
      </c>
      <c r="E46" t="s">
        <v>28</v>
      </c>
      <c r="F46" s="3" t="s">
        <v>2925</v>
      </c>
      <c r="G46" t="s">
        <v>39</v>
      </c>
      <c r="I46" t="str">
        <f>IF(Table1[[#This Row],[building_size_ORIGINAL]]="","",LEFT(Table1[[#This Row],[building_size_ORIGINAL]], LEN(Table1[[#This Row],[building_size_ORIGINAL]])-LEN(RIGHT(Table1[[#This Row],[building_size_ORIGINAL]], 3))))</f>
        <v/>
      </c>
      <c r="J46" s="11" t="s">
        <v>2934</v>
      </c>
      <c r="K46" t="s">
        <v>208</v>
      </c>
      <c r="L46" s="19">
        <v>241</v>
      </c>
      <c r="N46" t="s">
        <v>2934</v>
      </c>
      <c r="O46">
        <f>IF(Table1[[#This Row],[building_size_mВІ_cleaned]]&lt;&gt;Table1[[#This Row],[preferred_size_mBI_cleaned]], IF(Table1[[#This Row],[land_size_mBI_cleaned]]&lt;&gt;Table1[[#This Row],[preferred_size_mBI_cleaned]], 0, 1), 1)</f>
        <v>1</v>
      </c>
      <c r="Q46" t="e">
        <f>IF(LEN(Table1[[#This Row],[open_date]])&gt;0, IF(ISNUMBER(SEARCH("Added", Table1[[#This Row],[open_date]])), SUBSTITUTE(Table1[[#This Row],[open_date]], "Added ", ""), Table1[[#This Row],[open_date]]), NA())</f>
        <v>#N/A</v>
      </c>
      <c r="R46" t="e">
        <v>#N/A</v>
      </c>
      <c r="S46" t="s">
        <v>209</v>
      </c>
      <c r="T46" t="s">
        <v>210</v>
      </c>
      <c r="U46" s="13">
        <v>1050000</v>
      </c>
      <c r="V46" s="13" t="s">
        <v>2934</v>
      </c>
      <c r="W46">
        <v>139127399</v>
      </c>
      <c r="X46" t="s">
        <v>211</v>
      </c>
      <c r="Y46" t="s">
        <v>212</v>
      </c>
      <c r="Z46" t="s">
        <v>36</v>
      </c>
      <c r="AA46" t="s">
        <v>37</v>
      </c>
      <c r="AB46">
        <v>800</v>
      </c>
      <c r="AC46" s="14" t="str">
        <f>"0"&amp;Table1[[#This Row],[zip_code]]</f>
        <v>0800</v>
      </c>
      <c r="AD46" s="1">
        <v>889428942</v>
      </c>
      <c r="AG46" t="s">
        <v>38</v>
      </c>
      <c r="AH46" t="str">
        <f>PROPER(Table1[[#This Row],[product_depth_DELETE]])</f>
        <v>Premiere</v>
      </c>
      <c r="AI46">
        <v>3</v>
      </c>
      <c r="AJ46">
        <v>2</v>
      </c>
      <c r="AK46">
        <v>2</v>
      </c>
      <c r="AL46" s="2">
        <v>44708.662557870368</v>
      </c>
      <c r="AM46" s="15">
        <v>44708.662557870368</v>
      </c>
    </row>
    <row r="47" spans="1:39" x14ac:dyDescent="0.25">
      <c r="A47">
        <v>1351029</v>
      </c>
      <c r="B47" t="s">
        <v>27</v>
      </c>
      <c r="C47" t="str">
        <f>IF(Table1[[#This Row],[breadcrumb_ORIGINAL]]="Buy&gt;NT&gt;DARWIN CITY", SUBSTITUTE(Table1[[#This Row],[breadcrumb_ORIGINAL]], Table1[[#This Row],[breadcrumb_ORIGINAL]], "DARWIN CITY"), SUBSTITUTE(Table1[[#This Row],[breadcrumb_ORIGINAL]], Table1[[#This Row],[breadcrumb_ORIGINAL]], "DARWIN"))</f>
        <v>DARWIN CITY</v>
      </c>
      <c r="D47" s="16" t="s">
        <v>3465</v>
      </c>
      <c r="E47" t="s">
        <v>28</v>
      </c>
      <c r="F47" s="3" t="s">
        <v>2925</v>
      </c>
      <c r="G47" t="s">
        <v>39</v>
      </c>
      <c r="I47" t="str">
        <f>IF(Table1[[#This Row],[building_size_ORIGINAL]]="","",LEFT(Table1[[#This Row],[building_size_ORIGINAL]], LEN(Table1[[#This Row],[building_size_ORIGINAL]])-LEN(RIGHT(Table1[[#This Row],[building_size_ORIGINAL]], 3))))</f>
        <v/>
      </c>
      <c r="J47" s="11" t="s">
        <v>2934</v>
      </c>
      <c r="K47" t="s">
        <v>102</v>
      </c>
      <c r="L47" s="19">
        <v>181</v>
      </c>
      <c r="N47" t="s">
        <v>2934</v>
      </c>
      <c r="O47">
        <f>IF(Table1[[#This Row],[building_size_mВІ_cleaned]]&lt;&gt;Table1[[#This Row],[preferred_size_mBI_cleaned]], IF(Table1[[#This Row],[land_size_mBI_cleaned]]&lt;&gt;Table1[[#This Row],[preferred_size_mBI_cleaned]], 0, 1), 1)</f>
        <v>1</v>
      </c>
      <c r="P47" t="s">
        <v>126</v>
      </c>
      <c r="Q47" t="str">
        <f>IF(LEN(Table1[[#This Row],[open_date]])&gt;0, IF(ISNUMBER(SEARCH("Added", Table1[[#This Row],[open_date]])), SUBSTITUTE(Table1[[#This Row],[open_date]], "Added ", ""), Table1[[#This Row],[open_date]]), NA())</f>
        <v>Under offer</v>
      </c>
      <c r="R47" t="s">
        <v>126</v>
      </c>
      <c r="S47" t="s">
        <v>213</v>
      </c>
      <c r="T47" t="s">
        <v>214</v>
      </c>
      <c r="U47" s="13" t="s">
        <v>2934</v>
      </c>
      <c r="V47" s="13" t="s">
        <v>2999</v>
      </c>
      <c r="W47">
        <v>139110247</v>
      </c>
      <c r="X47" t="s">
        <v>215</v>
      </c>
      <c r="Y47" t="s">
        <v>216</v>
      </c>
      <c r="Z47" t="s">
        <v>36</v>
      </c>
      <c r="AA47" t="s">
        <v>37</v>
      </c>
      <c r="AB47">
        <v>800</v>
      </c>
      <c r="AC47" s="14" t="str">
        <f>"0"&amp;Table1[[#This Row],[zip_code]]</f>
        <v>0800</v>
      </c>
      <c r="AD47">
        <v>433038633</v>
      </c>
      <c r="AG47" t="s">
        <v>38</v>
      </c>
      <c r="AH47" t="str">
        <f>PROPER(Table1[[#This Row],[product_depth_DELETE]])</f>
        <v>Premiere</v>
      </c>
      <c r="AI47">
        <v>3</v>
      </c>
      <c r="AJ47">
        <v>2</v>
      </c>
      <c r="AK47">
        <v>2</v>
      </c>
      <c r="AL47" s="2">
        <v>44708.662557870368</v>
      </c>
      <c r="AM47" s="15">
        <v>44708.662557870368</v>
      </c>
    </row>
    <row r="48" spans="1:39" x14ac:dyDescent="0.25">
      <c r="A48">
        <v>1351030</v>
      </c>
      <c r="B48" t="s">
        <v>27</v>
      </c>
      <c r="C48" t="str">
        <f>IF(Table1[[#This Row],[breadcrumb_ORIGINAL]]="Buy&gt;NT&gt;DARWIN CITY", SUBSTITUTE(Table1[[#This Row],[breadcrumb_ORIGINAL]], Table1[[#This Row],[breadcrumb_ORIGINAL]], "DARWIN CITY"), SUBSTITUTE(Table1[[#This Row],[breadcrumb_ORIGINAL]], Table1[[#This Row],[breadcrumb_ORIGINAL]], "DARWIN"))</f>
        <v>DARWIN CITY</v>
      </c>
      <c r="D48" s="16" t="s">
        <v>3465</v>
      </c>
      <c r="E48" t="s">
        <v>28</v>
      </c>
      <c r="F48" s="3" t="s">
        <v>2925</v>
      </c>
      <c r="G48" t="s">
        <v>29</v>
      </c>
      <c r="H48" t="s">
        <v>197</v>
      </c>
      <c r="I48" t="str">
        <f>IF(Table1[[#This Row],[building_size_ORIGINAL]]="","",LEFT(Table1[[#This Row],[building_size_ORIGINAL]], LEN(Table1[[#This Row],[building_size_ORIGINAL]])-LEN(RIGHT(Table1[[#This Row],[building_size_ORIGINAL]], 3))))</f>
        <v>81</v>
      </c>
      <c r="J48" s="19">
        <v>81</v>
      </c>
      <c r="K48" t="s">
        <v>197</v>
      </c>
      <c r="L48" s="19">
        <v>81</v>
      </c>
      <c r="M48" t="s">
        <v>197</v>
      </c>
      <c r="N48" s="19">
        <v>81</v>
      </c>
      <c r="O48" s="19">
        <f>IF(Table1[[#This Row],[building_size_mВІ_cleaned]]&lt;&gt;Table1[[#This Row],[preferred_size_mBI_cleaned]], IF(Table1[[#This Row],[land_size_mBI_cleaned]]&lt;&gt;Table1[[#This Row],[preferred_size_mBI_cleaned]], 0, 1), 1)</f>
        <v>1</v>
      </c>
      <c r="Q48" t="e">
        <f>IF(LEN(Table1[[#This Row],[open_date]])&gt;0, IF(ISNUMBER(SEARCH("Added", Table1[[#This Row],[open_date]])), SUBSTITUTE(Table1[[#This Row],[open_date]], "Added ", ""), Table1[[#This Row],[open_date]]), NA())</f>
        <v>#N/A</v>
      </c>
      <c r="R48" t="e">
        <v>#N/A</v>
      </c>
      <c r="S48" t="s">
        <v>217</v>
      </c>
      <c r="T48" t="s">
        <v>218</v>
      </c>
      <c r="U48" s="13">
        <v>450000</v>
      </c>
      <c r="V48" s="13" t="s">
        <v>2934</v>
      </c>
      <c r="W48">
        <v>139095611</v>
      </c>
      <c r="X48" t="s">
        <v>219</v>
      </c>
      <c r="Y48" t="s">
        <v>220</v>
      </c>
      <c r="Z48" t="s">
        <v>36</v>
      </c>
      <c r="AA48" t="s">
        <v>37</v>
      </c>
      <c r="AB48">
        <v>800</v>
      </c>
      <c r="AC48" s="14" t="str">
        <f>"0"&amp;Table1[[#This Row],[zip_code]]</f>
        <v>0800</v>
      </c>
      <c r="AD48" s="1">
        <v>889433500</v>
      </c>
      <c r="AG48" t="s">
        <v>38</v>
      </c>
      <c r="AH48" t="str">
        <f>PROPER(Table1[[#This Row],[product_depth_DELETE]])</f>
        <v>Premiere</v>
      </c>
      <c r="AI48">
        <v>1</v>
      </c>
      <c r="AJ48">
        <v>1</v>
      </c>
      <c r="AK48">
        <v>1</v>
      </c>
      <c r="AL48" s="2">
        <v>44708.662557870368</v>
      </c>
      <c r="AM48" s="15">
        <v>44708.662557870368</v>
      </c>
    </row>
    <row r="49" spans="1:39" x14ac:dyDescent="0.25">
      <c r="A49">
        <v>1351031</v>
      </c>
      <c r="B49" t="s">
        <v>27</v>
      </c>
      <c r="C49" t="str">
        <f>IF(Table1[[#This Row],[breadcrumb_ORIGINAL]]="Buy&gt;NT&gt;DARWIN CITY", SUBSTITUTE(Table1[[#This Row],[breadcrumb_ORIGINAL]], Table1[[#This Row],[breadcrumb_ORIGINAL]], "DARWIN CITY"), SUBSTITUTE(Table1[[#This Row],[breadcrumb_ORIGINAL]], Table1[[#This Row],[breadcrumb_ORIGINAL]], "DARWIN"))</f>
        <v>DARWIN CITY</v>
      </c>
      <c r="D49" s="16" t="s">
        <v>3465</v>
      </c>
      <c r="E49" t="s">
        <v>28</v>
      </c>
      <c r="F49" s="3" t="s">
        <v>2925</v>
      </c>
      <c r="G49" t="s">
        <v>39</v>
      </c>
      <c r="I49" t="str">
        <f>IF(Table1[[#This Row],[building_size_ORIGINAL]]="","",LEFT(Table1[[#This Row],[building_size_ORIGINAL]], LEN(Table1[[#This Row],[building_size_ORIGINAL]])-LEN(RIGHT(Table1[[#This Row],[building_size_ORIGINAL]], 3))))</f>
        <v/>
      </c>
      <c r="J49" s="11" t="s">
        <v>2934</v>
      </c>
      <c r="L49" s="12" t="s">
        <v>2934</v>
      </c>
      <c r="N49" t="s">
        <v>2934</v>
      </c>
      <c r="O49">
        <f>IF(Table1[[#This Row],[building_size_mВІ_cleaned]]&lt;&gt;Table1[[#This Row],[preferred_size_mBI_cleaned]], IF(Table1[[#This Row],[land_size_mBI_cleaned]]&lt;&gt;Table1[[#This Row],[preferred_size_mBI_cleaned]], 0, 1), 1)</f>
        <v>1</v>
      </c>
      <c r="Q49" t="e">
        <f>IF(LEN(Table1[[#This Row],[open_date]])&gt;0, IF(ISNUMBER(SEARCH("Added", Table1[[#This Row],[open_date]])), SUBSTITUTE(Table1[[#This Row],[open_date]], "Added ", ""), Table1[[#This Row],[open_date]]), NA())</f>
        <v>#N/A</v>
      </c>
      <c r="R49" t="e">
        <v>#N/A</v>
      </c>
      <c r="S49" t="s">
        <v>82</v>
      </c>
      <c r="T49" t="s">
        <v>221</v>
      </c>
      <c r="U49" s="13">
        <v>749000</v>
      </c>
      <c r="V49" s="13" t="s">
        <v>2934</v>
      </c>
      <c r="W49">
        <v>139091675</v>
      </c>
      <c r="X49" t="s">
        <v>222</v>
      </c>
      <c r="Y49" t="s">
        <v>223</v>
      </c>
      <c r="Z49" t="s">
        <v>36</v>
      </c>
      <c r="AA49" t="s">
        <v>37</v>
      </c>
      <c r="AB49">
        <v>800</v>
      </c>
      <c r="AC49" s="14" t="str">
        <f>"0"&amp;Table1[[#This Row],[zip_code]]</f>
        <v>0800</v>
      </c>
      <c r="AD49" s="1">
        <v>889433000</v>
      </c>
      <c r="AG49" t="s">
        <v>38</v>
      </c>
      <c r="AH49" t="str">
        <f>PROPER(Table1[[#This Row],[product_depth_DELETE]])</f>
        <v>Premiere</v>
      </c>
      <c r="AI49">
        <v>3</v>
      </c>
      <c r="AJ49">
        <v>2</v>
      </c>
      <c r="AK49">
        <v>2</v>
      </c>
      <c r="AL49" s="2">
        <v>44708.662557870368</v>
      </c>
      <c r="AM49" s="15">
        <v>44708.662557870368</v>
      </c>
    </row>
    <row r="50" spans="1:39" x14ac:dyDescent="0.25">
      <c r="A50">
        <v>1351032</v>
      </c>
      <c r="B50" t="s">
        <v>27</v>
      </c>
      <c r="C50" t="str">
        <f>IF(Table1[[#This Row],[breadcrumb_ORIGINAL]]="Buy&gt;NT&gt;DARWIN CITY", SUBSTITUTE(Table1[[#This Row],[breadcrumb_ORIGINAL]], Table1[[#This Row],[breadcrumb_ORIGINAL]], "DARWIN CITY"), SUBSTITUTE(Table1[[#This Row],[breadcrumb_ORIGINAL]], Table1[[#This Row],[breadcrumb_ORIGINAL]], "DARWIN"))</f>
        <v>DARWIN CITY</v>
      </c>
      <c r="D50" s="16" t="s">
        <v>3465</v>
      </c>
      <c r="E50" t="s">
        <v>28</v>
      </c>
      <c r="F50" s="3" t="s">
        <v>2925</v>
      </c>
      <c r="G50" t="s">
        <v>39</v>
      </c>
      <c r="I50" t="str">
        <f>IF(Table1[[#This Row],[building_size_ORIGINAL]]="","",LEFT(Table1[[#This Row],[building_size_ORIGINAL]], LEN(Table1[[#This Row],[building_size_ORIGINAL]])-LEN(RIGHT(Table1[[#This Row],[building_size_ORIGINAL]], 3))))</f>
        <v/>
      </c>
      <c r="J50" s="11" t="s">
        <v>2934</v>
      </c>
      <c r="K50" t="s">
        <v>224</v>
      </c>
      <c r="L50" s="19">
        <v>238</v>
      </c>
      <c r="N50" t="s">
        <v>2934</v>
      </c>
      <c r="O50">
        <f>IF(Table1[[#This Row],[building_size_mВІ_cleaned]]&lt;&gt;Table1[[#This Row],[preferred_size_mBI_cleaned]], IF(Table1[[#This Row],[land_size_mBI_cleaned]]&lt;&gt;Table1[[#This Row],[preferred_size_mBI_cleaned]], 0, 1), 1)</f>
        <v>1</v>
      </c>
      <c r="Q50" t="e">
        <f>IF(LEN(Table1[[#This Row],[open_date]])&gt;0, IF(ISNUMBER(SEARCH("Added", Table1[[#This Row],[open_date]])), SUBSTITUTE(Table1[[#This Row],[open_date]], "Added ", ""), Table1[[#This Row],[open_date]]), NA())</f>
        <v>#N/A</v>
      </c>
      <c r="R50" t="e">
        <v>#N/A</v>
      </c>
      <c r="S50" t="s">
        <v>225</v>
      </c>
      <c r="T50" t="s">
        <v>127</v>
      </c>
      <c r="U50" s="13" t="s">
        <v>2934</v>
      </c>
      <c r="V50" s="13" t="s">
        <v>2979</v>
      </c>
      <c r="W50">
        <v>139072451</v>
      </c>
      <c r="X50" t="s">
        <v>226</v>
      </c>
      <c r="Y50" t="s">
        <v>227</v>
      </c>
      <c r="Z50" t="s">
        <v>36</v>
      </c>
      <c r="AA50" t="s">
        <v>37</v>
      </c>
      <c r="AB50">
        <v>800</v>
      </c>
      <c r="AC50" s="14" t="str">
        <f>"0"&amp;Table1[[#This Row],[zip_code]]</f>
        <v>0800</v>
      </c>
      <c r="AD50" s="1">
        <v>438404848</v>
      </c>
      <c r="AG50" t="s">
        <v>38</v>
      </c>
      <c r="AH50" t="str">
        <f>PROPER(Table1[[#This Row],[product_depth_DELETE]])</f>
        <v>Premiere</v>
      </c>
      <c r="AI50">
        <v>3</v>
      </c>
      <c r="AJ50">
        <v>3</v>
      </c>
      <c r="AK50">
        <v>2</v>
      </c>
      <c r="AL50" s="2">
        <v>44708.662557870368</v>
      </c>
      <c r="AM50" s="15">
        <v>44708.662557870368</v>
      </c>
    </row>
    <row r="51" spans="1:39" x14ac:dyDescent="0.25">
      <c r="A51">
        <v>1351033</v>
      </c>
      <c r="B51" t="s">
        <v>27</v>
      </c>
      <c r="C51" t="str">
        <f>IF(Table1[[#This Row],[breadcrumb_ORIGINAL]]="Buy&gt;NT&gt;DARWIN CITY", SUBSTITUTE(Table1[[#This Row],[breadcrumb_ORIGINAL]], Table1[[#This Row],[breadcrumb_ORIGINAL]], "DARWIN CITY"), SUBSTITUTE(Table1[[#This Row],[breadcrumb_ORIGINAL]], Table1[[#This Row],[breadcrumb_ORIGINAL]], "DARWIN"))</f>
        <v>DARWIN CITY</v>
      </c>
      <c r="D51" s="16" t="s">
        <v>3465</v>
      </c>
      <c r="E51" t="s">
        <v>28</v>
      </c>
      <c r="F51" s="3" t="s">
        <v>2925</v>
      </c>
      <c r="G51" t="s">
        <v>46</v>
      </c>
      <c r="I51" t="str">
        <f>IF(Table1[[#This Row],[building_size_ORIGINAL]]="","",LEFT(Table1[[#This Row],[building_size_ORIGINAL]], LEN(Table1[[#This Row],[building_size_ORIGINAL]])-LEN(RIGHT(Table1[[#This Row],[building_size_ORIGINAL]], 3))))</f>
        <v/>
      </c>
      <c r="J51" s="11" t="s">
        <v>2934</v>
      </c>
      <c r="L51" s="12" t="s">
        <v>2934</v>
      </c>
      <c r="N51" t="s">
        <v>2934</v>
      </c>
      <c r="O51">
        <f>IF(Table1[[#This Row],[building_size_mВІ_cleaned]]&lt;&gt;Table1[[#This Row],[preferred_size_mBI_cleaned]], IF(Table1[[#This Row],[land_size_mBI_cleaned]]&lt;&gt;Table1[[#This Row],[preferred_size_mBI_cleaned]], 0, 1), 1)</f>
        <v>1</v>
      </c>
      <c r="Q51" t="e">
        <f>IF(LEN(Table1[[#This Row],[open_date]])&gt;0, IF(ISNUMBER(SEARCH("Added", Table1[[#This Row],[open_date]])), SUBSTITUTE(Table1[[#This Row],[open_date]], "Added ", ""), Table1[[#This Row],[open_date]]), NA())</f>
        <v>#N/A</v>
      </c>
      <c r="R51" t="e">
        <v>#N/A</v>
      </c>
      <c r="S51" t="s">
        <v>228</v>
      </c>
      <c r="T51" t="s">
        <v>229</v>
      </c>
      <c r="U51" s="13">
        <v>289000</v>
      </c>
      <c r="V51" s="13" t="s">
        <v>2934</v>
      </c>
      <c r="W51">
        <v>139050507</v>
      </c>
      <c r="X51" t="s">
        <v>230</v>
      </c>
      <c r="Y51" t="s">
        <v>231</v>
      </c>
      <c r="Z51" t="s">
        <v>36</v>
      </c>
      <c r="AA51" t="s">
        <v>37</v>
      </c>
      <c r="AB51">
        <v>800</v>
      </c>
      <c r="AC51" s="14" t="str">
        <f>"0"&amp;Table1[[#This Row],[zip_code]]</f>
        <v>0800</v>
      </c>
      <c r="AD51" s="1">
        <v>889419959</v>
      </c>
      <c r="AG51" t="s">
        <v>38</v>
      </c>
      <c r="AH51" t="str">
        <f>PROPER(Table1[[#This Row],[product_depth_DELETE]])</f>
        <v>Premiere</v>
      </c>
      <c r="AI51">
        <v>1</v>
      </c>
      <c r="AJ51">
        <v>1</v>
      </c>
      <c r="AK51">
        <v>1</v>
      </c>
      <c r="AL51" s="2">
        <v>44708.662557870368</v>
      </c>
      <c r="AM51" s="15">
        <v>44708.662557870368</v>
      </c>
    </row>
    <row r="52" spans="1:39" x14ac:dyDescent="0.25">
      <c r="A52">
        <v>1351034</v>
      </c>
      <c r="B52" t="s">
        <v>27</v>
      </c>
      <c r="C52" t="str">
        <f>IF(Table1[[#This Row],[breadcrumb_ORIGINAL]]="Buy&gt;NT&gt;DARWIN CITY", SUBSTITUTE(Table1[[#This Row],[breadcrumb_ORIGINAL]], Table1[[#This Row],[breadcrumb_ORIGINAL]], "DARWIN CITY"), SUBSTITUTE(Table1[[#This Row],[breadcrumb_ORIGINAL]], Table1[[#This Row],[breadcrumb_ORIGINAL]], "DARWIN"))</f>
        <v>DARWIN CITY</v>
      </c>
      <c r="D52" s="16" t="s">
        <v>3465</v>
      </c>
      <c r="E52" t="s">
        <v>28</v>
      </c>
      <c r="F52" s="3" t="s">
        <v>2925</v>
      </c>
      <c r="G52" t="s">
        <v>39</v>
      </c>
      <c r="I52" t="str">
        <f>IF(Table1[[#This Row],[building_size_ORIGINAL]]="","",LEFT(Table1[[#This Row],[building_size_ORIGINAL]], LEN(Table1[[#This Row],[building_size_ORIGINAL]])-LEN(RIGHT(Table1[[#This Row],[building_size_ORIGINAL]], 3))))</f>
        <v/>
      </c>
      <c r="J52" s="11" t="s">
        <v>2934</v>
      </c>
      <c r="L52" s="12" t="s">
        <v>2934</v>
      </c>
      <c r="N52" t="s">
        <v>2934</v>
      </c>
      <c r="O52">
        <f>IF(Table1[[#This Row],[building_size_mВІ_cleaned]]&lt;&gt;Table1[[#This Row],[preferred_size_mBI_cleaned]], IF(Table1[[#This Row],[land_size_mBI_cleaned]]&lt;&gt;Table1[[#This Row],[preferred_size_mBI_cleaned]], 0, 1), 1)</f>
        <v>1</v>
      </c>
      <c r="Q52" t="e">
        <f>IF(LEN(Table1[[#This Row],[open_date]])&gt;0, IF(ISNUMBER(SEARCH("Added", Table1[[#This Row],[open_date]])), SUBSTITUTE(Table1[[#This Row],[open_date]], "Added ", ""), Table1[[#This Row],[open_date]]), NA())</f>
        <v>#N/A</v>
      </c>
      <c r="R52" t="e">
        <v>#N/A</v>
      </c>
      <c r="S52" t="s">
        <v>232</v>
      </c>
      <c r="T52" t="s">
        <v>112</v>
      </c>
      <c r="U52" s="13">
        <v>490000</v>
      </c>
      <c r="V52" s="13" t="s">
        <v>2934</v>
      </c>
      <c r="W52">
        <v>139047935</v>
      </c>
      <c r="X52" t="s">
        <v>233</v>
      </c>
      <c r="Y52" t="s">
        <v>234</v>
      </c>
      <c r="Z52" t="s">
        <v>36</v>
      </c>
      <c r="AA52" t="s">
        <v>37</v>
      </c>
      <c r="AB52">
        <v>800</v>
      </c>
      <c r="AC52" s="14" t="str">
        <f>"0"&amp;Table1[[#This Row],[zip_code]]</f>
        <v>0800</v>
      </c>
      <c r="AD52">
        <v>451125286</v>
      </c>
      <c r="AG52" t="s">
        <v>38</v>
      </c>
      <c r="AH52" t="str">
        <f>PROPER(Table1[[#This Row],[product_depth_DELETE]])</f>
        <v>Premiere</v>
      </c>
      <c r="AI52">
        <v>2</v>
      </c>
      <c r="AJ52">
        <v>2</v>
      </c>
      <c r="AK52">
        <v>2</v>
      </c>
      <c r="AL52" s="2">
        <v>44708.662557870368</v>
      </c>
      <c r="AM52" s="15">
        <v>44708.662557870368</v>
      </c>
    </row>
    <row r="53" spans="1:39" x14ac:dyDescent="0.25">
      <c r="A53">
        <v>1351035</v>
      </c>
      <c r="B53" t="s">
        <v>27</v>
      </c>
      <c r="C53" t="str">
        <f>IF(Table1[[#This Row],[breadcrumb_ORIGINAL]]="Buy&gt;NT&gt;DARWIN CITY", SUBSTITUTE(Table1[[#This Row],[breadcrumb_ORIGINAL]], Table1[[#This Row],[breadcrumb_ORIGINAL]], "DARWIN CITY"), SUBSTITUTE(Table1[[#This Row],[breadcrumb_ORIGINAL]], Table1[[#This Row],[breadcrumb_ORIGINAL]], "DARWIN"))</f>
        <v>DARWIN CITY</v>
      </c>
      <c r="D53" s="16" t="s">
        <v>3465</v>
      </c>
      <c r="E53" t="s">
        <v>28</v>
      </c>
      <c r="F53" s="3" t="s">
        <v>2925</v>
      </c>
      <c r="G53" t="s">
        <v>39</v>
      </c>
      <c r="I53" t="str">
        <f>IF(Table1[[#This Row],[building_size_ORIGINAL]]="","",LEFT(Table1[[#This Row],[building_size_ORIGINAL]], LEN(Table1[[#This Row],[building_size_ORIGINAL]])-LEN(RIGHT(Table1[[#This Row],[building_size_ORIGINAL]], 3))))</f>
        <v/>
      </c>
      <c r="J53" s="11" t="s">
        <v>2934</v>
      </c>
      <c r="L53" s="12" t="s">
        <v>2934</v>
      </c>
      <c r="N53" t="s">
        <v>2934</v>
      </c>
      <c r="O53">
        <f>IF(Table1[[#This Row],[building_size_mВІ_cleaned]]&lt;&gt;Table1[[#This Row],[preferred_size_mBI_cleaned]], IF(Table1[[#This Row],[land_size_mBI_cleaned]]&lt;&gt;Table1[[#This Row],[preferred_size_mBI_cleaned]], 0, 1), 1)</f>
        <v>1</v>
      </c>
      <c r="P53" t="s">
        <v>126</v>
      </c>
      <c r="Q53" t="str">
        <f>IF(LEN(Table1[[#This Row],[open_date]])&gt;0, IF(ISNUMBER(SEARCH("Added", Table1[[#This Row],[open_date]])), SUBSTITUTE(Table1[[#This Row],[open_date]], "Added ", ""), Table1[[#This Row],[open_date]]), NA())</f>
        <v>Under offer</v>
      </c>
      <c r="R53" t="s">
        <v>126</v>
      </c>
      <c r="S53" t="s">
        <v>82</v>
      </c>
      <c r="T53" t="s">
        <v>127</v>
      </c>
      <c r="U53" s="13" t="s">
        <v>2934</v>
      </c>
      <c r="V53" s="13" t="s">
        <v>2979</v>
      </c>
      <c r="W53">
        <v>139036599</v>
      </c>
      <c r="X53" t="s">
        <v>235</v>
      </c>
      <c r="Y53" t="s">
        <v>236</v>
      </c>
      <c r="Z53" t="s">
        <v>36</v>
      </c>
      <c r="AA53" t="s">
        <v>37</v>
      </c>
      <c r="AB53">
        <v>800</v>
      </c>
      <c r="AC53" s="14" t="str">
        <f>"0"&amp;Table1[[#This Row],[zip_code]]</f>
        <v>0800</v>
      </c>
      <c r="AD53" s="1">
        <v>889433000</v>
      </c>
      <c r="AG53" t="s">
        <v>38</v>
      </c>
      <c r="AH53" t="str">
        <f>PROPER(Table1[[#This Row],[product_depth_DELETE]])</f>
        <v>Premiere</v>
      </c>
      <c r="AI53">
        <v>3</v>
      </c>
      <c r="AJ53">
        <v>2</v>
      </c>
      <c r="AK53">
        <v>2</v>
      </c>
      <c r="AL53" s="2">
        <v>44708.662557870368</v>
      </c>
      <c r="AM53" s="15">
        <v>44708.662557870368</v>
      </c>
    </row>
    <row r="54" spans="1:39" x14ac:dyDescent="0.25">
      <c r="A54">
        <v>1351036</v>
      </c>
      <c r="B54" t="s">
        <v>27</v>
      </c>
      <c r="C54" t="str">
        <f>IF(Table1[[#This Row],[breadcrumb_ORIGINAL]]="Buy&gt;NT&gt;DARWIN CITY", SUBSTITUTE(Table1[[#This Row],[breadcrumb_ORIGINAL]], Table1[[#This Row],[breadcrumb_ORIGINAL]], "DARWIN CITY"), SUBSTITUTE(Table1[[#This Row],[breadcrumb_ORIGINAL]], Table1[[#This Row],[breadcrumb_ORIGINAL]], "DARWIN"))</f>
        <v>DARWIN CITY</v>
      </c>
      <c r="D54" s="16" t="s">
        <v>3465</v>
      </c>
      <c r="E54" t="s">
        <v>28</v>
      </c>
      <c r="F54" s="3" t="s">
        <v>2925</v>
      </c>
      <c r="G54" t="s">
        <v>46</v>
      </c>
      <c r="I54" t="str">
        <f>IF(Table1[[#This Row],[building_size_ORIGINAL]]="","",LEFT(Table1[[#This Row],[building_size_ORIGINAL]], LEN(Table1[[#This Row],[building_size_ORIGINAL]])-LEN(RIGHT(Table1[[#This Row],[building_size_ORIGINAL]], 3))))</f>
        <v/>
      </c>
      <c r="J54" s="11" t="s">
        <v>2934</v>
      </c>
      <c r="L54" s="12" t="s">
        <v>2934</v>
      </c>
      <c r="N54" t="s">
        <v>2934</v>
      </c>
      <c r="O54">
        <f>IF(Table1[[#This Row],[building_size_mВІ_cleaned]]&lt;&gt;Table1[[#This Row],[preferred_size_mBI_cleaned]], IF(Table1[[#This Row],[land_size_mBI_cleaned]]&lt;&gt;Table1[[#This Row],[preferred_size_mBI_cleaned]], 0, 1), 1)</f>
        <v>1</v>
      </c>
      <c r="Q54" t="e">
        <f>IF(LEN(Table1[[#This Row],[open_date]])&gt;0, IF(ISNUMBER(SEARCH("Added", Table1[[#This Row],[open_date]])), SUBSTITUTE(Table1[[#This Row],[open_date]], "Added ", ""), Table1[[#This Row],[open_date]]), NA())</f>
        <v>#N/A</v>
      </c>
      <c r="R54" t="e">
        <v>#N/A</v>
      </c>
      <c r="S54" t="s">
        <v>48</v>
      </c>
      <c r="T54" t="s">
        <v>237</v>
      </c>
      <c r="U54" s="13">
        <v>565000</v>
      </c>
      <c r="V54" s="13" t="s">
        <v>3003</v>
      </c>
      <c r="W54">
        <v>139027019</v>
      </c>
      <c r="X54" t="s">
        <v>238</v>
      </c>
      <c r="Y54" t="s">
        <v>239</v>
      </c>
      <c r="Z54" t="s">
        <v>36</v>
      </c>
      <c r="AA54" t="s">
        <v>37</v>
      </c>
      <c r="AB54">
        <v>800</v>
      </c>
      <c r="AC54" s="14" t="str">
        <f>"0"&amp;Table1[[#This Row],[zip_code]]</f>
        <v>0800</v>
      </c>
      <c r="AD54" s="1">
        <v>889810080</v>
      </c>
      <c r="AG54" t="s">
        <v>38</v>
      </c>
      <c r="AH54" t="str">
        <f>PROPER(Table1[[#This Row],[product_depth_DELETE]])</f>
        <v>Premiere</v>
      </c>
      <c r="AI54">
        <v>2</v>
      </c>
      <c r="AJ54">
        <v>2</v>
      </c>
      <c r="AK54">
        <v>2</v>
      </c>
      <c r="AL54" s="2">
        <v>44708.662557870368</v>
      </c>
      <c r="AM54" s="15">
        <v>44708.662557870368</v>
      </c>
    </row>
    <row r="55" spans="1:39" x14ac:dyDescent="0.25">
      <c r="A55">
        <v>1351037</v>
      </c>
      <c r="B55" t="s">
        <v>27</v>
      </c>
      <c r="C55" t="str">
        <f>IF(Table1[[#This Row],[breadcrumb_ORIGINAL]]="Buy&gt;NT&gt;DARWIN CITY", SUBSTITUTE(Table1[[#This Row],[breadcrumb_ORIGINAL]], Table1[[#This Row],[breadcrumb_ORIGINAL]], "DARWIN CITY"), SUBSTITUTE(Table1[[#This Row],[breadcrumb_ORIGINAL]], Table1[[#This Row],[breadcrumb_ORIGINAL]], "DARWIN"))</f>
        <v>DARWIN CITY</v>
      </c>
      <c r="D55" s="16" t="s">
        <v>3465</v>
      </c>
      <c r="E55" t="s">
        <v>28</v>
      </c>
      <c r="F55" s="3" t="s">
        <v>2925</v>
      </c>
      <c r="G55" t="s">
        <v>39</v>
      </c>
      <c r="H55" t="s">
        <v>240</v>
      </c>
      <c r="I55" t="str">
        <f>IF(Table1[[#This Row],[building_size_ORIGINAL]]="","",LEFT(Table1[[#This Row],[building_size_ORIGINAL]], LEN(Table1[[#This Row],[building_size_ORIGINAL]])-LEN(RIGHT(Table1[[#This Row],[building_size_ORIGINAL]], 3))))</f>
        <v>130</v>
      </c>
      <c r="J55" s="19">
        <v>130</v>
      </c>
      <c r="L55" s="12" t="s">
        <v>2934</v>
      </c>
      <c r="M55" t="s">
        <v>240</v>
      </c>
      <c r="N55" s="19">
        <v>130</v>
      </c>
      <c r="O55" s="19">
        <f>IF(Table1[[#This Row],[building_size_mВІ_cleaned]]&lt;&gt;Table1[[#This Row],[preferred_size_mBI_cleaned]], IF(Table1[[#This Row],[land_size_mBI_cleaned]]&lt;&gt;Table1[[#This Row],[preferred_size_mBI_cleaned]], 0, 1), 1)</f>
        <v>1</v>
      </c>
      <c r="Q55" t="e">
        <f>IF(LEN(Table1[[#This Row],[open_date]])&gt;0, IF(ISNUMBER(SEARCH("Added", Table1[[#This Row],[open_date]])), SUBSTITUTE(Table1[[#This Row],[open_date]], "Added ", ""), Table1[[#This Row],[open_date]]), NA())</f>
        <v>#N/A</v>
      </c>
      <c r="R55" t="e">
        <v>#N/A</v>
      </c>
      <c r="S55" t="s">
        <v>123</v>
      </c>
      <c r="T55" t="s">
        <v>241</v>
      </c>
      <c r="U55" s="13">
        <v>399000</v>
      </c>
      <c r="V55" s="13" t="s">
        <v>2934</v>
      </c>
      <c r="W55">
        <v>139024171</v>
      </c>
      <c r="X55" t="s">
        <v>242</v>
      </c>
      <c r="Y55" t="s">
        <v>243</v>
      </c>
      <c r="Z55" t="s">
        <v>36</v>
      </c>
      <c r="AA55" t="s">
        <v>37</v>
      </c>
      <c r="AB55">
        <v>800</v>
      </c>
      <c r="AC55" s="14" t="str">
        <f>"0"&amp;Table1[[#This Row],[zip_code]]</f>
        <v>0800</v>
      </c>
      <c r="AD55" s="1">
        <v>889328858</v>
      </c>
      <c r="AG55" t="s">
        <v>38</v>
      </c>
      <c r="AH55" t="str">
        <f>PROPER(Table1[[#This Row],[product_depth_DELETE]])</f>
        <v>Premiere</v>
      </c>
      <c r="AI55">
        <v>2</v>
      </c>
      <c r="AJ55">
        <v>2</v>
      </c>
      <c r="AK55">
        <v>2</v>
      </c>
      <c r="AL55" s="2">
        <v>44708.662557870368</v>
      </c>
      <c r="AM55" s="15">
        <v>44708.662557870368</v>
      </c>
    </row>
    <row r="56" spans="1:39" x14ac:dyDescent="0.25">
      <c r="A56">
        <v>1351038</v>
      </c>
      <c r="B56" t="s">
        <v>27</v>
      </c>
      <c r="C56" t="str">
        <f>IF(Table1[[#This Row],[breadcrumb_ORIGINAL]]="Buy&gt;NT&gt;DARWIN CITY", SUBSTITUTE(Table1[[#This Row],[breadcrumb_ORIGINAL]], Table1[[#This Row],[breadcrumb_ORIGINAL]], "DARWIN CITY"), SUBSTITUTE(Table1[[#This Row],[breadcrumb_ORIGINAL]], Table1[[#This Row],[breadcrumb_ORIGINAL]], "DARWIN"))</f>
        <v>DARWIN CITY</v>
      </c>
      <c r="D56" s="16" t="s">
        <v>3465</v>
      </c>
      <c r="E56" t="s">
        <v>28</v>
      </c>
      <c r="F56" s="3" t="s">
        <v>2925</v>
      </c>
      <c r="G56" t="s">
        <v>39</v>
      </c>
      <c r="I56" t="str">
        <f>IF(Table1[[#This Row],[building_size_ORIGINAL]]="","",LEFT(Table1[[#This Row],[building_size_ORIGINAL]], LEN(Table1[[#This Row],[building_size_ORIGINAL]])-LEN(RIGHT(Table1[[#This Row],[building_size_ORIGINAL]], 3))))</f>
        <v/>
      </c>
      <c r="J56" s="11" t="s">
        <v>2934</v>
      </c>
      <c r="K56" t="s">
        <v>244</v>
      </c>
      <c r="L56" s="19">
        <v>192</v>
      </c>
      <c r="N56" t="s">
        <v>2934</v>
      </c>
      <c r="O56">
        <f>IF(Table1[[#This Row],[building_size_mВІ_cleaned]]&lt;&gt;Table1[[#This Row],[preferred_size_mBI_cleaned]], IF(Table1[[#This Row],[land_size_mBI_cleaned]]&lt;&gt;Table1[[#This Row],[preferred_size_mBI_cleaned]], 0, 1), 1)</f>
        <v>1</v>
      </c>
      <c r="Q56" t="e">
        <f>IF(LEN(Table1[[#This Row],[open_date]])&gt;0, IF(ISNUMBER(SEARCH("Added", Table1[[#This Row],[open_date]])), SUBSTITUTE(Table1[[#This Row],[open_date]], "Added ", ""), Table1[[#This Row],[open_date]]), NA())</f>
        <v>#N/A</v>
      </c>
      <c r="R56" t="e">
        <v>#N/A</v>
      </c>
      <c r="S56" t="s">
        <v>209</v>
      </c>
      <c r="T56" t="s">
        <v>245</v>
      </c>
      <c r="U56" s="13">
        <v>469000</v>
      </c>
      <c r="V56" s="13" t="s">
        <v>3005</v>
      </c>
      <c r="W56">
        <v>139023195</v>
      </c>
      <c r="X56" t="s">
        <v>246</v>
      </c>
      <c r="Y56" t="s">
        <v>247</v>
      </c>
      <c r="Z56" t="s">
        <v>36</v>
      </c>
      <c r="AA56" t="s">
        <v>37</v>
      </c>
      <c r="AB56">
        <v>800</v>
      </c>
      <c r="AC56" s="14" t="str">
        <f>"0"&amp;Table1[[#This Row],[zip_code]]</f>
        <v>0800</v>
      </c>
      <c r="AD56" s="1">
        <v>889428942</v>
      </c>
      <c r="AG56" t="s">
        <v>38</v>
      </c>
      <c r="AH56" t="str">
        <f>PROPER(Table1[[#This Row],[product_depth_DELETE]])</f>
        <v>Premiere</v>
      </c>
      <c r="AI56">
        <v>3</v>
      </c>
      <c r="AJ56">
        <v>2</v>
      </c>
      <c r="AK56">
        <v>2</v>
      </c>
      <c r="AL56" s="2">
        <v>44708.662557870368</v>
      </c>
      <c r="AM56" s="15">
        <v>44708.662557870368</v>
      </c>
    </row>
    <row r="57" spans="1:39" x14ac:dyDescent="0.25">
      <c r="A57">
        <v>1351039</v>
      </c>
      <c r="B57" t="s">
        <v>27</v>
      </c>
      <c r="C57" t="str">
        <f>IF(Table1[[#This Row],[breadcrumb_ORIGINAL]]="Buy&gt;NT&gt;DARWIN CITY", SUBSTITUTE(Table1[[#This Row],[breadcrumb_ORIGINAL]], Table1[[#This Row],[breadcrumb_ORIGINAL]], "DARWIN CITY"), SUBSTITUTE(Table1[[#This Row],[breadcrumb_ORIGINAL]], Table1[[#This Row],[breadcrumb_ORIGINAL]], "DARWIN"))</f>
        <v>DARWIN CITY</v>
      </c>
      <c r="D57" s="16" t="s">
        <v>3465</v>
      </c>
      <c r="E57" t="s">
        <v>28</v>
      </c>
      <c r="F57" s="3" t="s">
        <v>2925</v>
      </c>
      <c r="G57" t="s">
        <v>39</v>
      </c>
      <c r="I57" t="str">
        <f>IF(Table1[[#This Row],[building_size_ORIGINAL]]="","",LEFT(Table1[[#This Row],[building_size_ORIGINAL]], LEN(Table1[[#This Row],[building_size_ORIGINAL]])-LEN(RIGHT(Table1[[#This Row],[building_size_ORIGINAL]], 3))))</f>
        <v/>
      </c>
      <c r="J57" s="11" t="s">
        <v>2934</v>
      </c>
      <c r="K57" t="s">
        <v>248</v>
      </c>
      <c r="L57" s="19">
        <v>253</v>
      </c>
      <c r="N57" t="s">
        <v>2934</v>
      </c>
      <c r="O57">
        <f>IF(Table1[[#This Row],[building_size_mВІ_cleaned]]&lt;&gt;Table1[[#This Row],[preferred_size_mBI_cleaned]], IF(Table1[[#This Row],[land_size_mBI_cleaned]]&lt;&gt;Table1[[#This Row],[preferred_size_mBI_cleaned]], 0, 1), 1)</f>
        <v>1</v>
      </c>
      <c r="Q57" t="e">
        <f>IF(LEN(Table1[[#This Row],[open_date]])&gt;0, IF(ISNUMBER(SEARCH("Added", Table1[[#This Row],[open_date]])), SUBSTITUTE(Table1[[#This Row],[open_date]], "Added ", ""), Table1[[#This Row],[open_date]]), NA())</f>
        <v>#N/A</v>
      </c>
      <c r="R57" t="e">
        <v>#N/A</v>
      </c>
      <c r="S57" t="s">
        <v>209</v>
      </c>
      <c r="T57" t="s">
        <v>249</v>
      </c>
      <c r="U57" s="13">
        <v>649000</v>
      </c>
      <c r="V57" s="13" t="s">
        <v>2934</v>
      </c>
      <c r="W57">
        <v>139012015</v>
      </c>
      <c r="X57" t="s">
        <v>250</v>
      </c>
      <c r="Y57" t="s">
        <v>251</v>
      </c>
      <c r="Z57" t="s">
        <v>36</v>
      </c>
      <c r="AA57" t="s">
        <v>37</v>
      </c>
      <c r="AB57">
        <v>800</v>
      </c>
      <c r="AC57" s="14" t="str">
        <f>"0"&amp;Table1[[#This Row],[zip_code]]</f>
        <v>0800</v>
      </c>
      <c r="AD57" s="1">
        <v>889428942</v>
      </c>
      <c r="AG57" t="s">
        <v>38</v>
      </c>
      <c r="AH57" t="str">
        <f>PROPER(Table1[[#This Row],[product_depth_DELETE]])</f>
        <v>Premiere</v>
      </c>
      <c r="AI57">
        <v>4</v>
      </c>
      <c r="AJ57">
        <v>2</v>
      </c>
      <c r="AK57">
        <v>2</v>
      </c>
      <c r="AL57" s="2">
        <v>44708.662557870368</v>
      </c>
      <c r="AM57" s="15">
        <v>44708.662557870368</v>
      </c>
    </row>
    <row r="58" spans="1:39" x14ac:dyDescent="0.25">
      <c r="A58">
        <v>1351040</v>
      </c>
      <c r="B58" t="s">
        <v>27</v>
      </c>
      <c r="C58" t="str">
        <f>IF(Table1[[#This Row],[breadcrumb_ORIGINAL]]="Buy&gt;NT&gt;DARWIN CITY", SUBSTITUTE(Table1[[#This Row],[breadcrumb_ORIGINAL]], Table1[[#This Row],[breadcrumb_ORIGINAL]], "DARWIN CITY"), SUBSTITUTE(Table1[[#This Row],[breadcrumb_ORIGINAL]], Table1[[#This Row],[breadcrumb_ORIGINAL]], "DARWIN"))</f>
        <v>DARWIN CITY</v>
      </c>
      <c r="D58" s="16" t="s">
        <v>3465</v>
      </c>
      <c r="E58" t="s">
        <v>28</v>
      </c>
      <c r="F58" s="3" t="s">
        <v>2925</v>
      </c>
      <c r="G58" t="s">
        <v>46</v>
      </c>
      <c r="I58" t="str">
        <f>IF(Table1[[#This Row],[building_size_ORIGINAL]]="","",LEFT(Table1[[#This Row],[building_size_ORIGINAL]], LEN(Table1[[#This Row],[building_size_ORIGINAL]])-LEN(RIGHT(Table1[[#This Row],[building_size_ORIGINAL]], 3))))</f>
        <v/>
      </c>
      <c r="J58" s="11" t="s">
        <v>2934</v>
      </c>
      <c r="L58" s="12" t="s">
        <v>2934</v>
      </c>
      <c r="N58" t="s">
        <v>2934</v>
      </c>
      <c r="O58">
        <f>IF(Table1[[#This Row],[building_size_mВІ_cleaned]]&lt;&gt;Table1[[#This Row],[preferred_size_mBI_cleaned]], IF(Table1[[#This Row],[land_size_mBI_cleaned]]&lt;&gt;Table1[[#This Row],[preferred_size_mBI_cleaned]], 0, 1), 1)</f>
        <v>1</v>
      </c>
      <c r="P58" t="s">
        <v>126</v>
      </c>
      <c r="Q58" t="str">
        <f>IF(LEN(Table1[[#This Row],[open_date]])&gt;0, IF(ISNUMBER(SEARCH("Added", Table1[[#This Row],[open_date]])), SUBSTITUTE(Table1[[#This Row],[open_date]], "Added ", ""), Table1[[#This Row],[open_date]]), NA())</f>
        <v>Under offer</v>
      </c>
      <c r="R58" t="s">
        <v>126</v>
      </c>
      <c r="S58" t="s">
        <v>107</v>
      </c>
      <c r="T58" t="s">
        <v>252</v>
      </c>
      <c r="U58" s="13">
        <v>499000</v>
      </c>
      <c r="V58" s="13" t="s">
        <v>3007</v>
      </c>
      <c r="W58">
        <v>138985619</v>
      </c>
      <c r="X58" t="s">
        <v>253</v>
      </c>
      <c r="Y58" t="s">
        <v>254</v>
      </c>
      <c r="Z58" t="s">
        <v>36</v>
      </c>
      <c r="AA58" t="s">
        <v>37</v>
      </c>
      <c r="AB58">
        <v>800</v>
      </c>
      <c r="AC58" s="14" t="str">
        <f>"0"&amp;Table1[[#This Row],[zip_code]]</f>
        <v>0800</v>
      </c>
      <c r="AD58">
        <v>889855678</v>
      </c>
      <c r="AG58" t="s">
        <v>255</v>
      </c>
      <c r="AH58" t="str">
        <f>PROPER(Table1[[#This Row],[product_depth_DELETE]])</f>
        <v>Feature</v>
      </c>
      <c r="AI58">
        <v>1</v>
      </c>
      <c r="AJ58">
        <v>1</v>
      </c>
      <c r="AK58">
        <v>1</v>
      </c>
      <c r="AL58" s="2">
        <v>44708.662557870368</v>
      </c>
      <c r="AM58" s="15">
        <v>44708.662557870368</v>
      </c>
    </row>
    <row r="59" spans="1:39" x14ac:dyDescent="0.25">
      <c r="A59">
        <v>1351041</v>
      </c>
      <c r="B59" t="s">
        <v>27</v>
      </c>
      <c r="C59" t="str">
        <f>IF(Table1[[#This Row],[breadcrumb_ORIGINAL]]="Buy&gt;NT&gt;DARWIN CITY", SUBSTITUTE(Table1[[#This Row],[breadcrumb_ORIGINAL]], Table1[[#This Row],[breadcrumb_ORIGINAL]], "DARWIN CITY"), SUBSTITUTE(Table1[[#This Row],[breadcrumb_ORIGINAL]], Table1[[#This Row],[breadcrumb_ORIGINAL]], "DARWIN"))</f>
        <v>DARWIN CITY</v>
      </c>
      <c r="D59" s="16" t="s">
        <v>3465</v>
      </c>
      <c r="E59" t="s">
        <v>28</v>
      </c>
      <c r="F59" s="3" t="s">
        <v>2925</v>
      </c>
      <c r="G59" t="s">
        <v>39</v>
      </c>
      <c r="I59" t="str">
        <f>IF(Table1[[#This Row],[building_size_ORIGINAL]]="","",LEFT(Table1[[#This Row],[building_size_ORIGINAL]], LEN(Table1[[#This Row],[building_size_ORIGINAL]])-LEN(RIGHT(Table1[[#This Row],[building_size_ORIGINAL]], 3))))</f>
        <v/>
      </c>
      <c r="J59" s="11" t="s">
        <v>2934</v>
      </c>
      <c r="L59" s="12" t="s">
        <v>2934</v>
      </c>
      <c r="N59" t="s">
        <v>2934</v>
      </c>
      <c r="O59">
        <f>IF(Table1[[#This Row],[building_size_mВІ_cleaned]]&lt;&gt;Table1[[#This Row],[preferred_size_mBI_cleaned]], IF(Table1[[#This Row],[land_size_mBI_cleaned]]&lt;&gt;Table1[[#This Row],[preferred_size_mBI_cleaned]], 0, 1), 1)</f>
        <v>1</v>
      </c>
      <c r="Q59" t="e">
        <f>IF(LEN(Table1[[#This Row],[open_date]])&gt;0, IF(ISNUMBER(SEARCH("Added", Table1[[#This Row],[open_date]])), SUBSTITUTE(Table1[[#This Row],[open_date]], "Added ", ""), Table1[[#This Row],[open_date]]), NA())</f>
        <v>#N/A</v>
      </c>
      <c r="R59" t="e">
        <v>#N/A</v>
      </c>
      <c r="S59" t="s">
        <v>31</v>
      </c>
      <c r="T59" t="s">
        <v>256</v>
      </c>
      <c r="U59" s="13">
        <v>400000</v>
      </c>
      <c r="V59" s="13" t="s">
        <v>2934</v>
      </c>
      <c r="W59">
        <v>138982163</v>
      </c>
      <c r="X59" t="s">
        <v>257</v>
      </c>
      <c r="Y59" t="s">
        <v>258</v>
      </c>
      <c r="Z59" t="s">
        <v>36</v>
      </c>
      <c r="AA59" t="s">
        <v>37</v>
      </c>
      <c r="AB59">
        <v>800</v>
      </c>
      <c r="AC59" s="14" t="str">
        <f>"0"&amp;Table1[[#This Row],[zip_code]]</f>
        <v>0800</v>
      </c>
      <c r="AD59" s="1">
        <v>889418289</v>
      </c>
      <c r="AG59" t="s">
        <v>38</v>
      </c>
      <c r="AH59" t="str">
        <f>PROPER(Table1[[#This Row],[product_depth_DELETE]])</f>
        <v>Premiere</v>
      </c>
      <c r="AI59">
        <v>2</v>
      </c>
      <c r="AJ59">
        <v>2</v>
      </c>
      <c r="AK59">
        <v>1</v>
      </c>
      <c r="AL59" s="2">
        <v>44708.662557870368</v>
      </c>
      <c r="AM59" s="15">
        <v>44708.662557870368</v>
      </c>
    </row>
    <row r="60" spans="1:39" x14ac:dyDescent="0.25">
      <c r="A60">
        <v>1351042</v>
      </c>
      <c r="B60" t="s">
        <v>27</v>
      </c>
      <c r="C60" t="str">
        <f>IF(Table1[[#This Row],[breadcrumb_ORIGINAL]]="Buy&gt;NT&gt;DARWIN CITY", SUBSTITUTE(Table1[[#This Row],[breadcrumb_ORIGINAL]], Table1[[#This Row],[breadcrumb_ORIGINAL]], "DARWIN CITY"), SUBSTITUTE(Table1[[#This Row],[breadcrumb_ORIGINAL]], Table1[[#This Row],[breadcrumb_ORIGINAL]], "DARWIN"))</f>
        <v>DARWIN CITY</v>
      </c>
      <c r="D60" s="16" t="s">
        <v>3465</v>
      </c>
      <c r="E60" t="s">
        <v>28</v>
      </c>
      <c r="F60" s="3" t="s">
        <v>2925</v>
      </c>
      <c r="G60" t="s">
        <v>39</v>
      </c>
      <c r="I60" t="str">
        <f>IF(Table1[[#This Row],[building_size_ORIGINAL]]="","",LEFT(Table1[[#This Row],[building_size_ORIGINAL]], LEN(Table1[[#This Row],[building_size_ORIGINAL]])-LEN(RIGHT(Table1[[#This Row],[building_size_ORIGINAL]], 3))))</f>
        <v/>
      </c>
      <c r="J60" s="11" t="s">
        <v>2934</v>
      </c>
      <c r="K60" t="s">
        <v>259</v>
      </c>
      <c r="L60" s="19">
        <v>260</v>
      </c>
      <c r="N60" t="s">
        <v>2934</v>
      </c>
      <c r="O60">
        <f>IF(Table1[[#This Row],[building_size_mВІ_cleaned]]&lt;&gt;Table1[[#This Row],[preferred_size_mBI_cleaned]], IF(Table1[[#This Row],[land_size_mBI_cleaned]]&lt;&gt;Table1[[#This Row],[preferred_size_mBI_cleaned]], 0, 1), 1)</f>
        <v>1</v>
      </c>
      <c r="Q60" t="e">
        <f>IF(LEN(Table1[[#This Row],[open_date]])&gt;0, IF(ISNUMBER(SEARCH("Added", Table1[[#This Row],[open_date]])), SUBSTITUTE(Table1[[#This Row],[open_date]], "Added ", ""), Table1[[#This Row],[open_date]]), NA())</f>
        <v>#N/A</v>
      </c>
      <c r="R60" t="e">
        <v>#N/A</v>
      </c>
      <c r="S60" t="s">
        <v>209</v>
      </c>
      <c r="T60" t="s">
        <v>260</v>
      </c>
      <c r="U60" s="13">
        <v>800000</v>
      </c>
      <c r="V60" s="13" t="s">
        <v>3009</v>
      </c>
      <c r="W60">
        <v>138965203</v>
      </c>
      <c r="X60" t="s">
        <v>261</v>
      </c>
      <c r="Y60" t="s">
        <v>262</v>
      </c>
      <c r="Z60" t="s">
        <v>36</v>
      </c>
      <c r="AA60" t="s">
        <v>37</v>
      </c>
      <c r="AB60">
        <v>800</v>
      </c>
      <c r="AC60" s="14" t="str">
        <f>"0"&amp;Table1[[#This Row],[zip_code]]</f>
        <v>0800</v>
      </c>
      <c r="AD60" s="1">
        <v>889428942</v>
      </c>
      <c r="AG60" t="s">
        <v>38</v>
      </c>
      <c r="AH60" t="str">
        <f>PROPER(Table1[[#This Row],[product_depth_DELETE]])</f>
        <v>Premiere</v>
      </c>
      <c r="AI60">
        <v>3</v>
      </c>
      <c r="AJ60">
        <v>2</v>
      </c>
      <c r="AK60">
        <v>2</v>
      </c>
      <c r="AL60" s="2">
        <v>44708.662557870368</v>
      </c>
      <c r="AM60" s="15">
        <v>44708.662557870368</v>
      </c>
    </row>
    <row r="61" spans="1:39" x14ac:dyDescent="0.25">
      <c r="A61">
        <v>1351043</v>
      </c>
      <c r="B61" t="s">
        <v>27</v>
      </c>
      <c r="C61" t="str">
        <f>IF(Table1[[#This Row],[breadcrumb_ORIGINAL]]="Buy&gt;NT&gt;DARWIN CITY", SUBSTITUTE(Table1[[#This Row],[breadcrumb_ORIGINAL]], Table1[[#This Row],[breadcrumb_ORIGINAL]], "DARWIN CITY"), SUBSTITUTE(Table1[[#This Row],[breadcrumb_ORIGINAL]], Table1[[#This Row],[breadcrumb_ORIGINAL]], "DARWIN"))</f>
        <v>DARWIN CITY</v>
      </c>
      <c r="D61" s="16" t="s">
        <v>3465</v>
      </c>
      <c r="E61" t="s">
        <v>28</v>
      </c>
      <c r="F61" s="3" t="s">
        <v>2925</v>
      </c>
      <c r="G61" t="s">
        <v>46</v>
      </c>
      <c r="H61" t="s">
        <v>140</v>
      </c>
      <c r="I61" t="str">
        <f>IF(Table1[[#This Row],[building_size_ORIGINAL]]="","",LEFT(Table1[[#This Row],[building_size_ORIGINAL]], LEN(Table1[[#This Row],[building_size_ORIGINAL]])-LEN(RIGHT(Table1[[#This Row],[building_size_ORIGINAL]], 3))))</f>
        <v>93</v>
      </c>
      <c r="J61" s="19">
        <v>93</v>
      </c>
      <c r="L61" s="12" t="s">
        <v>2934</v>
      </c>
      <c r="M61" t="s">
        <v>140</v>
      </c>
      <c r="N61" s="19">
        <v>93</v>
      </c>
      <c r="O61" s="19">
        <f>IF(Table1[[#This Row],[building_size_mВІ_cleaned]]&lt;&gt;Table1[[#This Row],[preferred_size_mBI_cleaned]], IF(Table1[[#This Row],[land_size_mBI_cleaned]]&lt;&gt;Table1[[#This Row],[preferred_size_mBI_cleaned]], 0, 1), 1)</f>
        <v>1</v>
      </c>
      <c r="P61" t="s">
        <v>126</v>
      </c>
      <c r="Q61" t="str">
        <f>IF(LEN(Table1[[#This Row],[open_date]])&gt;0, IF(ISNUMBER(SEARCH("Added", Table1[[#This Row],[open_date]])), SUBSTITUTE(Table1[[#This Row],[open_date]], "Added ", ""), Table1[[#This Row],[open_date]]), NA())</f>
        <v>Under offer</v>
      </c>
      <c r="R61" t="s">
        <v>126</v>
      </c>
      <c r="S61" t="s">
        <v>181</v>
      </c>
      <c r="T61" t="s">
        <v>127</v>
      </c>
      <c r="U61" s="13" t="s">
        <v>2934</v>
      </c>
      <c r="V61" s="13" t="s">
        <v>2979</v>
      </c>
      <c r="W61">
        <v>138959991</v>
      </c>
      <c r="X61" t="s">
        <v>263</v>
      </c>
      <c r="Y61" t="s">
        <v>264</v>
      </c>
      <c r="Z61" t="s">
        <v>36</v>
      </c>
      <c r="AA61" t="s">
        <v>37</v>
      </c>
      <c r="AB61">
        <v>800</v>
      </c>
      <c r="AC61" s="14" t="str">
        <f>"0"&amp;Table1[[#This Row],[zip_code]]</f>
        <v>0800</v>
      </c>
      <c r="AD61" s="1">
        <v>889418941</v>
      </c>
      <c r="AG61" t="s">
        <v>38</v>
      </c>
      <c r="AH61" t="str">
        <f>PROPER(Table1[[#This Row],[product_depth_DELETE]])</f>
        <v>Premiere</v>
      </c>
      <c r="AI61">
        <v>1</v>
      </c>
      <c r="AJ61">
        <v>1</v>
      </c>
      <c r="AK61">
        <v>1</v>
      </c>
      <c r="AL61" s="2">
        <v>44708.662557870368</v>
      </c>
      <c r="AM61" s="15">
        <v>44708.662557870368</v>
      </c>
    </row>
    <row r="62" spans="1:39" x14ac:dyDescent="0.25">
      <c r="A62">
        <v>1351044</v>
      </c>
      <c r="B62" t="s">
        <v>27</v>
      </c>
      <c r="C62" t="str">
        <f>IF(Table1[[#This Row],[breadcrumb_ORIGINAL]]="Buy&gt;NT&gt;DARWIN CITY", SUBSTITUTE(Table1[[#This Row],[breadcrumb_ORIGINAL]], Table1[[#This Row],[breadcrumb_ORIGINAL]], "DARWIN CITY"), SUBSTITUTE(Table1[[#This Row],[breadcrumb_ORIGINAL]], Table1[[#This Row],[breadcrumb_ORIGINAL]], "DARWIN"))</f>
        <v>DARWIN CITY</v>
      </c>
      <c r="D62" s="16" t="s">
        <v>3465</v>
      </c>
      <c r="E62" t="s">
        <v>28</v>
      </c>
      <c r="F62" s="3" t="s">
        <v>2925</v>
      </c>
      <c r="G62" t="s">
        <v>39</v>
      </c>
      <c r="H62" t="s">
        <v>144</v>
      </c>
      <c r="I62" t="str">
        <f>IF(Table1[[#This Row],[building_size_ORIGINAL]]="","",LEFT(Table1[[#This Row],[building_size_ORIGINAL]], LEN(Table1[[#This Row],[building_size_ORIGINAL]])-LEN(RIGHT(Table1[[#This Row],[building_size_ORIGINAL]], 3))))</f>
        <v>53</v>
      </c>
      <c r="J62" s="19">
        <v>53</v>
      </c>
      <c r="L62" s="12" t="s">
        <v>2934</v>
      </c>
      <c r="M62" t="s">
        <v>144</v>
      </c>
      <c r="N62" s="19">
        <v>53</v>
      </c>
      <c r="O62" s="19">
        <f>IF(Table1[[#This Row],[building_size_mВІ_cleaned]]&lt;&gt;Table1[[#This Row],[preferred_size_mBI_cleaned]], IF(Table1[[#This Row],[land_size_mBI_cleaned]]&lt;&gt;Table1[[#This Row],[preferred_size_mBI_cleaned]], 0, 1), 1)</f>
        <v>1</v>
      </c>
      <c r="Q62" t="e">
        <f>IF(LEN(Table1[[#This Row],[open_date]])&gt;0, IF(ISNUMBER(SEARCH("Added", Table1[[#This Row],[open_date]])), SUBSTITUTE(Table1[[#This Row],[open_date]], "Added ", ""), Table1[[#This Row],[open_date]]), NA())</f>
        <v>#N/A</v>
      </c>
      <c r="R62" t="e">
        <v>#N/A</v>
      </c>
      <c r="S62" t="s">
        <v>265</v>
      </c>
      <c r="T62" t="s">
        <v>266</v>
      </c>
      <c r="U62" s="13">
        <v>299000</v>
      </c>
      <c r="V62" s="13" t="s">
        <v>2934</v>
      </c>
      <c r="W62">
        <v>138947235</v>
      </c>
      <c r="X62" t="s">
        <v>267</v>
      </c>
      <c r="Y62" t="s">
        <v>268</v>
      </c>
      <c r="Z62" t="s">
        <v>36</v>
      </c>
      <c r="AA62" t="s">
        <v>37</v>
      </c>
      <c r="AB62">
        <v>800</v>
      </c>
      <c r="AC62" s="14" t="str">
        <f>"0"&amp;Table1[[#This Row],[zip_code]]</f>
        <v>0800</v>
      </c>
      <c r="AD62" s="1">
        <v>417718149</v>
      </c>
      <c r="AG62" t="s">
        <v>38</v>
      </c>
      <c r="AH62" t="str">
        <f>PROPER(Table1[[#This Row],[product_depth_DELETE]])</f>
        <v>Premiere</v>
      </c>
      <c r="AI62">
        <v>1</v>
      </c>
      <c r="AJ62">
        <v>1</v>
      </c>
      <c r="AK62">
        <v>1</v>
      </c>
      <c r="AL62" s="2">
        <v>44708.662557870368</v>
      </c>
      <c r="AM62" s="15">
        <v>44708.662557870368</v>
      </c>
    </row>
    <row r="63" spans="1:39" x14ac:dyDescent="0.25">
      <c r="A63">
        <v>1351045</v>
      </c>
      <c r="B63" t="s">
        <v>27</v>
      </c>
      <c r="C63" t="str">
        <f>IF(Table1[[#This Row],[breadcrumb_ORIGINAL]]="Buy&gt;NT&gt;DARWIN CITY", SUBSTITUTE(Table1[[#This Row],[breadcrumb_ORIGINAL]], Table1[[#This Row],[breadcrumb_ORIGINAL]], "DARWIN CITY"), SUBSTITUTE(Table1[[#This Row],[breadcrumb_ORIGINAL]], Table1[[#This Row],[breadcrumb_ORIGINAL]], "DARWIN"))</f>
        <v>DARWIN CITY</v>
      </c>
      <c r="D63" s="16" t="s">
        <v>3465</v>
      </c>
      <c r="E63" t="s">
        <v>28</v>
      </c>
      <c r="F63" s="3" t="s">
        <v>2925</v>
      </c>
      <c r="G63" t="s">
        <v>46</v>
      </c>
      <c r="I63" t="str">
        <f>IF(Table1[[#This Row],[building_size_ORIGINAL]]="","",LEFT(Table1[[#This Row],[building_size_ORIGINAL]], LEN(Table1[[#This Row],[building_size_ORIGINAL]])-LEN(RIGHT(Table1[[#This Row],[building_size_ORIGINAL]], 3))))</f>
        <v/>
      </c>
      <c r="J63" s="11" t="s">
        <v>2934</v>
      </c>
      <c r="K63" t="s">
        <v>269</v>
      </c>
      <c r="L63" s="19">
        <v>74</v>
      </c>
      <c r="M63" t="s">
        <v>269</v>
      </c>
      <c r="N63" s="19">
        <v>74</v>
      </c>
      <c r="O63" s="19">
        <f>IF(Table1[[#This Row],[building_size_mВІ_cleaned]]&lt;&gt;Table1[[#This Row],[preferred_size_mBI_cleaned]], IF(Table1[[#This Row],[land_size_mBI_cleaned]]&lt;&gt;Table1[[#This Row],[preferred_size_mBI_cleaned]], 0, 1), 1)</f>
        <v>1</v>
      </c>
      <c r="Q63" t="e">
        <f>IF(LEN(Table1[[#This Row],[open_date]])&gt;0, IF(ISNUMBER(SEARCH("Added", Table1[[#This Row],[open_date]])), SUBSTITUTE(Table1[[#This Row],[open_date]], "Added ", ""), Table1[[#This Row],[open_date]]), NA())</f>
        <v>#N/A</v>
      </c>
      <c r="R63" t="e">
        <v>#N/A</v>
      </c>
      <c r="S63" t="s">
        <v>270</v>
      </c>
      <c r="T63" t="s">
        <v>271</v>
      </c>
      <c r="U63" s="13">
        <v>580000</v>
      </c>
      <c r="V63" s="13" t="s">
        <v>2934</v>
      </c>
      <c r="W63">
        <v>138918695</v>
      </c>
      <c r="X63" t="s">
        <v>272</v>
      </c>
      <c r="Y63" t="s">
        <v>273</v>
      </c>
      <c r="Z63" t="s">
        <v>36</v>
      </c>
      <c r="AA63" t="s">
        <v>37</v>
      </c>
      <c r="AB63">
        <v>800</v>
      </c>
      <c r="AC63" s="14" t="str">
        <f>"0"&amp;Table1[[#This Row],[zip_code]]</f>
        <v>0800</v>
      </c>
      <c r="AD63" s="1">
        <v>1300815051</v>
      </c>
      <c r="AG63" t="s">
        <v>274</v>
      </c>
      <c r="AH63" t="str">
        <f>PROPER(Table1[[#This Row],[product_depth_DELETE]])</f>
        <v>Standard</v>
      </c>
      <c r="AI63">
        <v>1</v>
      </c>
      <c r="AJ63">
        <v>1</v>
      </c>
      <c r="AK63">
        <v>1</v>
      </c>
      <c r="AL63" s="2">
        <v>44708.662557870368</v>
      </c>
      <c r="AM63" s="15">
        <v>44708.662557870368</v>
      </c>
    </row>
    <row r="64" spans="1:39" x14ac:dyDescent="0.25">
      <c r="A64">
        <v>1351046</v>
      </c>
      <c r="B64" t="s">
        <v>27</v>
      </c>
      <c r="C64" t="str">
        <f>IF(Table1[[#This Row],[breadcrumb_ORIGINAL]]="Buy&gt;NT&gt;DARWIN CITY", SUBSTITUTE(Table1[[#This Row],[breadcrumb_ORIGINAL]], Table1[[#This Row],[breadcrumb_ORIGINAL]], "DARWIN CITY"), SUBSTITUTE(Table1[[#This Row],[breadcrumb_ORIGINAL]], Table1[[#This Row],[breadcrumb_ORIGINAL]], "DARWIN"))</f>
        <v>DARWIN CITY</v>
      </c>
      <c r="D64" s="16" t="s">
        <v>3465</v>
      </c>
      <c r="E64" t="s">
        <v>28</v>
      </c>
      <c r="F64" s="3" t="s">
        <v>2925</v>
      </c>
      <c r="G64" t="s">
        <v>39</v>
      </c>
      <c r="H64" t="s">
        <v>122</v>
      </c>
      <c r="I64" t="str">
        <f>IF(Table1[[#This Row],[building_size_ORIGINAL]]="","",LEFT(Table1[[#This Row],[building_size_ORIGINAL]], LEN(Table1[[#This Row],[building_size_ORIGINAL]])-LEN(RIGHT(Table1[[#This Row],[building_size_ORIGINAL]], 3))))</f>
        <v>138</v>
      </c>
      <c r="J64" s="19">
        <v>138</v>
      </c>
      <c r="L64" s="12" t="s">
        <v>2934</v>
      </c>
      <c r="M64" t="s">
        <v>122</v>
      </c>
      <c r="N64" s="19">
        <v>138</v>
      </c>
      <c r="O64" s="19">
        <f>IF(Table1[[#This Row],[building_size_mВІ_cleaned]]&lt;&gt;Table1[[#This Row],[preferred_size_mBI_cleaned]], IF(Table1[[#This Row],[land_size_mBI_cleaned]]&lt;&gt;Table1[[#This Row],[preferred_size_mBI_cleaned]], 0, 1), 1)</f>
        <v>1</v>
      </c>
      <c r="Q64" t="e">
        <f>IF(LEN(Table1[[#This Row],[open_date]])&gt;0, IF(ISNUMBER(SEARCH("Added", Table1[[#This Row],[open_date]])), SUBSTITUTE(Table1[[#This Row],[open_date]], "Added ", ""), Table1[[#This Row],[open_date]]), NA())</f>
        <v>#N/A</v>
      </c>
      <c r="R64" t="e">
        <v>#N/A</v>
      </c>
      <c r="S64" t="s">
        <v>181</v>
      </c>
      <c r="T64" t="s">
        <v>275</v>
      </c>
      <c r="U64" s="13">
        <v>375000</v>
      </c>
      <c r="V64" s="13" t="s">
        <v>3012</v>
      </c>
      <c r="W64">
        <v>138917719</v>
      </c>
      <c r="X64" t="s">
        <v>276</v>
      </c>
      <c r="Y64" t="s">
        <v>277</v>
      </c>
      <c r="Z64" t="s">
        <v>36</v>
      </c>
      <c r="AA64" t="s">
        <v>37</v>
      </c>
      <c r="AB64">
        <v>800</v>
      </c>
      <c r="AC64" s="14" t="str">
        <f>"0"&amp;Table1[[#This Row],[zip_code]]</f>
        <v>0800</v>
      </c>
      <c r="AD64" s="1">
        <v>889418941</v>
      </c>
      <c r="AG64" t="s">
        <v>38</v>
      </c>
      <c r="AH64" t="str">
        <f>PROPER(Table1[[#This Row],[product_depth_DELETE]])</f>
        <v>Premiere</v>
      </c>
      <c r="AI64">
        <v>2</v>
      </c>
      <c r="AJ64">
        <v>2</v>
      </c>
      <c r="AK64">
        <v>2</v>
      </c>
      <c r="AL64" s="2">
        <v>44708.662557870368</v>
      </c>
      <c r="AM64" s="15">
        <v>44708.662557870368</v>
      </c>
    </row>
    <row r="65" spans="1:39" x14ac:dyDescent="0.25">
      <c r="A65">
        <v>1351047</v>
      </c>
      <c r="B65" t="s">
        <v>27</v>
      </c>
      <c r="C65" t="str">
        <f>IF(Table1[[#This Row],[breadcrumb_ORIGINAL]]="Buy&gt;NT&gt;DARWIN CITY", SUBSTITUTE(Table1[[#This Row],[breadcrumb_ORIGINAL]], Table1[[#This Row],[breadcrumb_ORIGINAL]], "DARWIN CITY"), SUBSTITUTE(Table1[[#This Row],[breadcrumb_ORIGINAL]], Table1[[#This Row],[breadcrumb_ORIGINAL]], "DARWIN"))</f>
        <v>DARWIN CITY</v>
      </c>
      <c r="D65" s="16" t="s">
        <v>3465</v>
      </c>
      <c r="E65" t="s">
        <v>28</v>
      </c>
      <c r="F65" s="3" t="s">
        <v>2925</v>
      </c>
      <c r="G65" t="s">
        <v>39</v>
      </c>
      <c r="I65" t="str">
        <f>IF(Table1[[#This Row],[building_size_ORIGINAL]]="","",LEFT(Table1[[#This Row],[building_size_ORIGINAL]], LEN(Table1[[#This Row],[building_size_ORIGINAL]])-LEN(RIGHT(Table1[[#This Row],[building_size_ORIGINAL]], 3))))</f>
        <v/>
      </c>
      <c r="J65" s="11" t="s">
        <v>2934</v>
      </c>
      <c r="L65" s="12" t="s">
        <v>2934</v>
      </c>
      <c r="N65" t="s">
        <v>2934</v>
      </c>
      <c r="O65">
        <f>IF(Table1[[#This Row],[building_size_mВІ_cleaned]]&lt;&gt;Table1[[#This Row],[preferred_size_mBI_cleaned]], IF(Table1[[#This Row],[land_size_mBI_cleaned]]&lt;&gt;Table1[[#This Row],[preferred_size_mBI_cleaned]], 0, 1), 1)</f>
        <v>1</v>
      </c>
      <c r="Q65" t="e">
        <f>IF(LEN(Table1[[#This Row],[open_date]])&gt;0, IF(ISNUMBER(SEARCH("Added", Table1[[#This Row],[open_date]])), SUBSTITUTE(Table1[[#This Row],[open_date]], "Added ", ""), Table1[[#This Row],[open_date]]), NA())</f>
        <v>#N/A</v>
      </c>
      <c r="R65" t="e">
        <v>#N/A</v>
      </c>
      <c r="S65" t="s">
        <v>278</v>
      </c>
      <c r="T65" t="s">
        <v>279</v>
      </c>
      <c r="U65" s="13">
        <v>489000</v>
      </c>
      <c r="V65" s="13" t="s">
        <v>2934</v>
      </c>
      <c r="W65">
        <v>138898599</v>
      </c>
      <c r="X65" t="s">
        <v>280</v>
      </c>
      <c r="Y65" t="s">
        <v>281</v>
      </c>
      <c r="Z65" t="s">
        <v>36</v>
      </c>
      <c r="AA65" t="s">
        <v>37</v>
      </c>
      <c r="AB65">
        <v>800</v>
      </c>
      <c r="AC65" s="14" t="str">
        <f>"0"&amp;Table1[[#This Row],[zip_code]]</f>
        <v>0800</v>
      </c>
      <c r="AD65" s="1">
        <v>889811088</v>
      </c>
      <c r="AG65" t="s">
        <v>255</v>
      </c>
      <c r="AH65" t="str">
        <f>PROPER(Table1[[#This Row],[product_depth_DELETE]])</f>
        <v>Feature</v>
      </c>
      <c r="AI65">
        <v>2</v>
      </c>
      <c r="AJ65">
        <v>2</v>
      </c>
      <c r="AK65">
        <v>1</v>
      </c>
      <c r="AL65" s="2">
        <v>44708.662557870368</v>
      </c>
      <c r="AM65" s="15">
        <v>44708.662557870368</v>
      </c>
    </row>
    <row r="66" spans="1:39" x14ac:dyDescent="0.25">
      <c r="A66">
        <v>1351048</v>
      </c>
      <c r="B66" t="s">
        <v>27</v>
      </c>
      <c r="C66" t="str">
        <f>IF(Table1[[#This Row],[breadcrumb_ORIGINAL]]="Buy&gt;NT&gt;DARWIN CITY", SUBSTITUTE(Table1[[#This Row],[breadcrumb_ORIGINAL]], Table1[[#This Row],[breadcrumb_ORIGINAL]], "DARWIN CITY"), SUBSTITUTE(Table1[[#This Row],[breadcrumb_ORIGINAL]], Table1[[#This Row],[breadcrumb_ORIGINAL]], "DARWIN"))</f>
        <v>DARWIN CITY</v>
      </c>
      <c r="D66" s="16" t="s">
        <v>3465</v>
      </c>
      <c r="E66" t="s">
        <v>28</v>
      </c>
      <c r="F66" s="3" t="s">
        <v>2925</v>
      </c>
      <c r="G66" t="s">
        <v>46</v>
      </c>
      <c r="I66" t="str">
        <f>IF(Table1[[#This Row],[building_size_ORIGINAL]]="","",LEFT(Table1[[#This Row],[building_size_ORIGINAL]], LEN(Table1[[#This Row],[building_size_ORIGINAL]])-LEN(RIGHT(Table1[[#This Row],[building_size_ORIGINAL]], 3))))</f>
        <v/>
      </c>
      <c r="J66" s="11" t="s">
        <v>2934</v>
      </c>
      <c r="K66" t="s">
        <v>282</v>
      </c>
      <c r="L66" s="19">
        <v>52</v>
      </c>
      <c r="M66" t="s">
        <v>282</v>
      </c>
      <c r="N66" s="19">
        <v>52</v>
      </c>
      <c r="O66" s="19">
        <f>IF(Table1[[#This Row],[building_size_mВІ_cleaned]]&lt;&gt;Table1[[#This Row],[preferred_size_mBI_cleaned]], IF(Table1[[#This Row],[land_size_mBI_cleaned]]&lt;&gt;Table1[[#This Row],[preferred_size_mBI_cleaned]], 0, 1), 1)</f>
        <v>1</v>
      </c>
      <c r="Q66" t="e">
        <f>IF(LEN(Table1[[#This Row],[open_date]])&gt;0, IF(ISNUMBER(SEARCH("Added", Table1[[#This Row],[open_date]])), SUBSTITUTE(Table1[[#This Row],[open_date]], "Added ", ""), Table1[[#This Row],[open_date]]), NA())</f>
        <v>#N/A</v>
      </c>
      <c r="R66" t="e">
        <v>#N/A</v>
      </c>
      <c r="S66" t="s">
        <v>93</v>
      </c>
      <c r="T66" t="s">
        <v>283</v>
      </c>
      <c r="U66" s="13">
        <v>195000</v>
      </c>
      <c r="V66" s="13" t="s">
        <v>3014</v>
      </c>
      <c r="W66">
        <v>138882163</v>
      </c>
      <c r="X66" t="s">
        <v>284</v>
      </c>
      <c r="Y66" t="s">
        <v>285</v>
      </c>
      <c r="Z66" t="s">
        <v>36</v>
      </c>
      <c r="AA66" t="s">
        <v>37</v>
      </c>
      <c r="AB66">
        <v>800</v>
      </c>
      <c r="AC66" s="14" t="str">
        <f>"0"&amp;Table1[[#This Row],[zip_code]]</f>
        <v>0800</v>
      </c>
      <c r="AD66" s="1">
        <v>889460500</v>
      </c>
      <c r="AG66" t="s">
        <v>38</v>
      </c>
      <c r="AH66" t="str">
        <f>PROPER(Table1[[#This Row],[product_depth_DELETE]])</f>
        <v>Premiere</v>
      </c>
      <c r="AI66">
        <v>1</v>
      </c>
      <c r="AJ66">
        <v>1</v>
      </c>
      <c r="AK66">
        <v>1</v>
      </c>
      <c r="AL66" s="2">
        <v>44708.662557870368</v>
      </c>
      <c r="AM66" s="15">
        <v>44708.662557870368</v>
      </c>
    </row>
    <row r="67" spans="1:39" x14ac:dyDescent="0.25">
      <c r="A67">
        <v>1351049</v>
      </c>
      <c r="B67" t="s">
        <v>27</v>
      </c>
      <c r="C67" t="str">
        <f>IF(Table1[[#This Row],[breadcrumb_ORIGINAL]]="Buy&gt;NT&gt;DARWIN CITY", SUBSTITUTE(Table1[[#This Row],[breadcrumb_ORIGINAL]], Table1[[#This Row],[breadcrumb_ORIGINAL]], "DARWIN CITY"), SUBSTITUTE(Table1[[#This Row],[breadcrumb_ORIGINAL]], Table1[[#This Row],[breadcrumb_ORIGINAL]], "DARWIN"))</f>
        <v>DARWIN CITY</v>
      </c>
      <c r="D67" s="16" t="s">
        <v>3465</v>
      </c>
      <c r="E67" t="s">
        <v>28</v>
      </c>
      <c r="F67" s="3" t="s">
        <v>2925</v>
      </c>
      <c r="G67" t="s">
        <v>39</v>
      </c>
      <c r="I67" t="str">
        <f>IF(Table1[[#This Row],[building_size_ORIGINAL]]="","",LEFT(Table1[[#This Row],[building_size_ORIGINAL]], LEN(Table1[[#This Row],[building_size_ORIGINAL]])-LEN(RIGHT(Table1[[#This Row],[building_size_ORIGINAL]], 3))))</f>
        <v/>
      </c>
      <c r="J67" s="11" t="s">
        <v>2934</v>
      </c>
      <c r="K67" t="s">
        <v>286</v>
      </c>
      <c r="L67" s="19">
        <v>101</v>
      </c>
      <c r="N67" t="s">
        <v>2934</v>
      </c>
      <c r="O67">
        <f>IF(Table1[[#This Row],[building_size_mВІ_cleaned]]&lt;&gt;Table1[[#This Row],[preferred_size_mBI_cleaned]], IF(Table1[[#This Row],[land_size_mBI_cleaned]]&lt;&gt;Table1[[#This Row],[preferred_size_mBI_cleaned]], 0, 1), 1)</f>
        <v>1</v>
      </c>
      <c r="Q67" t="e">
        <f>IF(LEN(Table1[[#This Row],[open_date]])&gt;0, IF(ISNUMBER(SEARCH("Added", Table1[[#This Row],[open_date]])), SUBSTITUTE(Table1[[#This Row],[open_date]], "Added ", ""), Table1[[#This Row],[open_date]]), NA())</f>
        <v>#N/A</v>
      </c>
      <c r="R67" t="e">
        <v>#N/A</v>
      </c>
      <c r="S67" t="s">
        <v>185</v>
      </c>
      <c r="T67" t="s">
        <v>287</v>
      </c>
      <c r="U67" s="13">
        <v>505000</v>
      </c>
      <c r="V67" s="13" t="s">
        <v>2934</v>
      </c>
      <c r="W67">
        <v>138876263</v>
      </c>
      <c r="X67" t="s">
        <v>288</v>
      </c>
      <c r="Y67" t="s">
        <v>289</v>
      </c>
      <c r="Z67" t="s">
        <v>36</v>
      </c>
      <c r="AA67" t="s">
        <v>37</v>
      </c>
      <c r="AB67">
        <v>800</v>
      </c>
      <c r="AC67" s="14" t="str">
        <f>"0"&amp;Table1[[#This Row],[zip_code]]</f>
        <v>0800</v>
      </c>
      <c r="AD67" s="1">
        <v>889240900</v>
      </c>
      <c r="AG67" t="s">
        <v>38</v>
      </c>
      <c r="AH67" t="str">
        <f>PROPER(Table1[[#This Row],[product_depth_DELETE]])</f>
        <v>Premiere</v>
      </c>
      <c r="AI67">
        <v>2</v>
      </c>
      <c r="AJ67">
        <v>2</v>
      </c>
      <c r="AK67">
        <v>2</v>
      </c>
      <c r="AL67" s="2">
        <v>44708.662557870368</v>
      </c>
      <c r="AM67" s="15">
        <v>44708.662557870368</v>
      </c>
    </row>
    <row r="68" spans="1:39" x14ac:dyDescent="0.25">
      <c r="A68">
        <v>1351050</v>
      </c>
      <c r="B68" t="s">
        <v>27</v>
      </c>
      <c r="C68" t="str">
        <f>IF(Table1[[#This Row],[breadcrumb_ORIGINAL]]="Buy&gt;NT&gt;DARWIN CITY", SUBSTITUTE(Table1[[#This Row],[breadcrumb_ORIGINAL]], Table1[[#This Row],[breadcrumb_ORIGINAL]], "DARWIN CITY"), SUBSTITUTE(Table1[[#This Row],[breadcrumb_ORIGINAL]], Table1[[#This Row],[breadcrumb_ORIGINAL]], "DARWIN"))</f>
        <v>DARWIN CITY</v>
      </c>
      <c r="D68" s="16" t="s">
        <v>3465</v>
      </c>
      <c r="E68" t="s">
        <v>28</v>
      </c>
      <c r="F68" s="3" t="s">
        <v>2925</v>
      </c>
      <c r="G68" t="s">
        <v>39</v>
      </c>
      <c r="I68" t="str">
        <f>IF(Table1[[#This Row],[building_size_ORIGINAL]]="","",LEFT(Table1[[#This Row],[building_size_ORIGINAL]], LEN(Table1[[#This Row],[building_size_ORIGINAL]])-LEN(RIGHT(Table1[[#This Row],[building_size_ORIGINAL]], 3))))</f>
        <v/>
      </c>
      <c r="J68" s="11" t="s">
        <v>2934</v>
      </c>
      <c r="L68" s="12" t="s">
        <v>2934</v>
      </c>
      <c r="N68" t="s">
        <v>2934</v>
      </c>
      <c r="O68">
        <f>IF(Table1[[#This Row],[building_size_mВІ_cleaned]]&lt;&gt;Table1[[#This Row],[preferred_size_mBI_cleaned]], IF(Table1[[#This Row],[land_size_mBI_cleaned]]&lt;&gt;Table1[[#This Row],[preferred_size_mBI_cleaned]], 0, 1), 1)</f>
        <v>1</v>
      </c>
      <c r="Q68" t="e">
        <f>IF(LEN(Table1[[#This Row],[open_date]])&gt;0, IF(ISNUMBER(SEARCH("Added", Table1[[#This Row],[open_date]])), SUBSTITUTE(Table1[[#This Row],[open_date]], "Added ", ""), Table1[[#This Row],[open_date]]), NA())</f>
        <v>#N/A</v>
      </c>
      <c r="R68" t="e">
        <v>#N/A</v>
      </c>
      <c r="S68" t="s">
        <v>232</v>
      </c>
      <c r="T68" t="s">
        <v>290</v>
      </c>
      <c r="U68" s="13">
        <v>325000</v>
      </c>
      <c r="V68" s="13" t="s">
        <v>2934</v>
      </c>
      <c r="W68">
        <v>138865099</v>
      </c>
      <c r="X68" t="s">
        <v>291</v>
      </c>
      <c r="Y68" t="s">
        <v>292</v>
      </c>
      <c r="Z68" t="s">
        <v>36</v>
      </c>
      <c r="AA68" t="s">
        <v>37</v>
      </c>
      <c r="AB68">
        <v>800</v>
      </c>
      <c r="AC68" s="14" t="str">
        <f>"0"&amp;Table1[[#This Row],[zip_code]]</f>
        <v>0800</v>
      </c>
      <c r="AD68">
        <v>451125286</v>
      </c>
      <c r="AG68" t="s">
        <v>255</v>
      </c>
      <c r="AH68" t="str">
        <f>PROPER(Table1[[#This Row],[product_depth_DELETE]])</f>
        <v>Feature</v>
      </c>
      <c r="AI68">
        <v>2</v>
      </c>
      <c r="AJ68">
        <v>2</v>
      </c>
      <c r="AK68">
        <v>2</v>
      </c>
      <c r="AL68" s="2">
        <v>44708.662557870368</v>
      </c>
      <c r="AM68" s="15">
        <v>44708.662557870368</v>
      </c>
    </row>
    <row r="69" spans="1:39" x14ac:dyDescent="0.25">
      <c r="A69">
        <v>1351051</v>
      </c>
      <c r="B69" t="s">
        <v>27</v>
      </c>
      <c r="C69" t="str">
        <f>IF(Table1[[#This Row],[breadcrumb_ORIGINAL]]="Buy&gt;NT&gt;DARWIN CITY", SUBSTITUTE(Table1[[#This Row],[breadcrumb_ORIGINAL]], Table1[[#This Row],[breadcrumb_ORIGINAL]], "DARWIN CITY"), SUBSTITUTE(Table1[[#This Row],[breadcrumb_ORIGINAL]], Table1[[#This Row],[breadcrumb_ORIGINAL]], "DARWIN"))</f>
        <v>DARWIN CITY</v>
      </c>
      <c r="D69" s="16" t="s">
        <v>3465</v>
      </c>
      <c r="E69" t="s">
        <v>28</v>
      </c>
      <c r="F69" s="3" t="s">
        <v>2925</v>
      </c>
      <c r="G69" t="s">
        <v>39</v>
      </c>
      <c r="I69" t="str">
        <f>IF(Table1[[#This Row],[building_size_ORIGINAL]]="","",LEFT(Table1[[#This Row],[building_size_ORIGINAL]], LEN(Table1[[#This Row],[building_size_ORIGINAL]])-LEN(RIGHT(Table1[[#This Row],[building_size_ORIGINAL]], 3))))</f>
        <v/>
      </c>
      <c r="J69" s="11" t="s">
        <v>2934</v>
      </c>
      <c r="L69" s="12" t="s">
        <v>2934</v>
      </c>
      <c r="N69" t="s">
        <v>2934</v>
      </c>
      <c r="O69">
        <f>IF(Table1[[#This Row],[building_size_mВІ_cleaned]]&lt;&gt;Table1[[#This Row],[preferred_size_mBI_cleaned]], IF(Table1[[#This Row],[land_size_mBI_cleaned]]&lt;&gt;Table1[[#This Row],[preferred_size_mBI_cleaned]], 0, 1), 1)</f>
        <v>1</v>
      </c>
      <c r="Q69" t="e">
        <f>IF(LEN(Table1[[#This Row],[open_date]])&gt;0, IF(ISNUMBER(SEARCH("Added", Table1[[#This Row],[open_date]])), SUBSTITUTE(Table1[[#This Row],[open_date]], "Added ", ""), Table1[[#This Row],[open_date]]), NA())</f>
        <v>#N/A</v>
      </c>
      <c r="R69" t="e">
        <v>#N/A</v>
      </c>
      <c r="S69" t="s">
        <v>293</v>
      </c>
      <c r="T69" t="s">
        <v>294</v>
      </c>
      <c r="U69" s="13">
        <v>539000</v>
      </c>
      <c r="V69" s="13" t="s">
        <v>3017</v>
      </c>
      <c r="W69">
        <v>138863175</v>
      </c>
      <c r="X69" t="s">
        <v>295</v>
      </c>
      <c r="Y69" t="s">
        <v>296</v>
      </c>
      <c r="Z69" t="s">
        <v>36</v>
      </c>
      <c r="AA69" t="s">
        <v>37</v>
      </c>
      <c r="AB69">
        <v>800</v>
      </c>
      <c r="AC69" s="14" t="str">
        <f>"0"&amp;Table1[[#This Row],[zip_code]]</f>
        <v>0800</v>
      </c>
      <c r="AD69" s="1">
        <v>1300850855</v>
      </c>
      <c r="AG69" t="s">
        <v>274</v>
      </c>
      <c r="AH69" t="str">
        <f>PROPER(Table1[[#This Row],[product_depth_DELETE]])</f>
        <v>Standard</v>
      </c>
      <c r="AI69">
        <v>2</v>
      </c>
      <c r="AJ69">
        <v>2</v>
      </c>
      <c r="AK69">
        <v>1</v>
      </c>
      <c r="AL69" s="2">
        <v>44708.662557870368</v>
      </c>
      <c r="AM69" s="15">
        <v>44708.662557870368</v>
      </c>
    </row>
    <row r="70" spans="1:39" x14ac:dyDescent="0.25">
      <c r="A70">
        <v>1351052</v>
      </c>
      <c r="B70" t="s">
        <v>27</v>
      </c>
      <c r="C70" t="str">
        <f>IF(Table1[[#This Row],[breadcrumb_ORIGINAL]]="Buy&gt;NT&gt;DARWIN CITY", SUBSTITUTE(Table1[[#This Row],[breadcrumb_ORIGINAL]], Table1[[#This Row],[breadcrumb_ORIGINAL]], "DARWIN CITY"), SUBSTITUTE(Table1[[#This Row],[breadcrumb_ORIGINAL]], Table1[[#This Row],[breadcrumb_ORIGINAL]], "DARWIN"))</f>
        <v>DARWIN CITY</v>
      </c>
      <c r="D70" s="16" t="s">
        <v>3465</v>
      </c>
      <c r="E70" t="s">
        <v>28</v>
      </c>
      <c r="F70" s="3" t="s">
        <v>2925</v>
      </c>
      <c r="G70" t="s">
        <v>39</v>
      </c>
      <c r="I70" t="str">
        <f>IF(Table1[[#This Row],[building_size_ORIGINAL]]="","",LEFT(Table1[[#This Row],[building_size_ORIGINAL]], LEN(Table1[[#This Row],[building_size_ORIGINAL]])-LEN(RIGHT(Table1[[#This Row],[building_size_ORIGINAL]], 3))))</f>
        <v/>
      </c>
      <c r="J70" s="11" t="s">
        <v>2934</v>
      </c>
      <c r="L70" s="12" t="s">
        <v>2934</v>
      </c>
      <c r="N70" t="s">
        <v>2934</v>
      </c>
      <c r="O70">
        <f>IF(Table1[[#This Row],[building_size_mВІ_cleaned]]&lt;&gt;Table1[[#This Row],[preferred_size_mBI_cleaned]], IF(Table1[[#This Row],[land_size_mBI_cleaned]]&lt;&gt;Table1[[#This Row],[preferred_size_mBI_cleaned]], 0, 1), 1)</f>
        <v>1</v>
      </c>
      <c r="Q70" t="e">
        <f>IF(LEN(Table1[[#This Row],[open_date]])&gt;0, IF(ISNUMBER(SEARCH("Added", Table1[[#This Row],[open_date]])), SUBSTITUTE(Table1[[#This Row],[open_date]], "Added ", ""), Table1[[#This Row],[open_date]]), NA())</f>
        <v>#N/A</v>
      </c>
      <c r="R70" t="e">
        <v>#N/A</v>
      </c>
      <c r="S70" t="s">
        <v>297</v>
      </c>
      <c r="T70" t="s">
        <v>298</v>
      </c>
      <c r="U70" s="13">
        <v>180000</v>
      </c>
      <c r="V70" s="13" t="s">
        <v>2934</v>
      </c>
      <c r="W70">
        <v>138861435</v>
      </c>
      <c r="X70" t="s">
        <v>299</v>
      </c>
      <c r="Y70" t="s">
        <v>300</v>
      </c>
      <c r="Z70" t="s">
        <v>36</v>
      </c>
      <c r="AA70" t="s">
        <v>37</v>
      </c>
      <c r="AB70">
        <v>800</v>
      </c>
      <c r="AC70" s="14" t="str">
        <f>"0"&amp;Table1[[#This Row],[zip_code]]</f>
        <v>0800</v>
      </c>
      <c r="AD70">
        <v>429826650</v>
      </c>
      <c r="AG70" t="s">
        <v>255</v>
      </c>
      <c r="AH70" t="str">
        <f>PROPER(Table1[[#This Row],[product_depth_DELETE]])</f>
        <v>Feature</v>
      </c>
      <c r="AI70">
        <v>1</v>
      </c>
      <c r="AJ70">
        <v>1</v>
      </c>
      <c r="AK70">
        <v>0</v>
      </c>
      <c r="AL70" s="2">
        <v>44708.662557870368</v>
      </c>
      <c r="AM70" s="15">
        <v>44708.662557870368</v>
      </c>
    </row>
    <row r="71" spans="1:39" x14ac:dyDescent="0.25">
      <c r="A71">
        <v>1351053</v>
      </c>
      <c r="B71" t="s">
        <v>27</v>
      </c>
      <c r="C71" t="str">
        <f>IF(Table1[[#This Row],[breadcrumb_ORIGINAL]]="Buy&gt;NT&gt;DARWIN CITY", SUBSTITUTE(Table1[[#This Row],[breadcrumb_ORIGINAL]], Table1[[#This Row],[breadcrumb_ORIGINAL]], "DARWIN CITY"), SUBSTITUTE(Table1[[#This Row],[breadcrumb_ORIGINAL]], Table1[[#This Row],[breadcrumb_ORIGINAL]], "DARWIN"))</f>
        <v>DARWIN CITY</v>
      </c>
      <c r="D71" s="16" t="s">
        <v>3465</v>
      </c>
      <c r="E71" t="s">
        <v>28</v>
      </c>
      <c r="F71" s="3" t="s">
        <v>2925</v>
      </c>
      <c r="G71" t="s">
        <v>39</v>
      </c>
      <c r="H71" t="s">
        <v>301</v>
      </c>
      <c r="I71" t="str">
        <f>IF(Table1[[#This Row],[building_size_ORIGINAL]]="","",LEFT(Table1[[#This Row],[building_size_ORIGINAL]], LEN(Table1[[#This Row],[building_size_ORIGINAL]])-LEN(RIGHT(Table1[[#This Row],[building_size_ORIGINAL]], 3))))</f>
        <v>198</v>
      </c>
      <c r="J71" s="19">
        <v>198</v>
      </c>
      <c r="L71" s="12" t="s">
        <v>2934</v>
      </c>
      <c r="M71" t="s">
        <v>301</v>
      </c>
      <c r="N71" s="19">
        <v>198</v>
      </c>
      <c r="O71" s="19">
        <f>IF(Table1[[#This Row],[building_size_mВІ_cleaned]]&lt;&gt;Table1[[#This Row],[preferred_size_mBI_cleaned]], IF(Table1[[#This Row],[land_size_mBI_cleaned]]&lt;&gt;Table1[[#This Row],[preferred_size_mBI_cleaned]], 0, 1), 1)</f>
        <v>1</v>
      </c>
      <c r="P71" t="s">
        <v>126</v>
      </c>
      <c r="Q71" t="str">
        <f>IF(LEN(Table1[[#This Row],[open_date]])&gt;0, IF(ISNUMBER(SEARCH("Added", Table1[[#This Row],[open_date]])), SUBSTITUTE(Table1[[#This Row],[open_date]], "Added ", ""), Table1[[#This Row],[open_date]]), NA())</f>
        <v>Under offer</v>
      </c>
      <c r="R71" t="s">
        <v>126</v>
      </c>
      <c r="S71" t="s">
        <v>181</v>
      </c>
      <c r="T71" t="s">
        <v>127</v>
      </c>
      <c r="U71" s="13" t="s">
        <v>2934</v>
      </c>
      <c r="V71" s="13" t="s">
        <v>2979</v>
      </c>
      <c r="W71">
        <v>138830959</v>
      </c>
      <c r="X71" t="s">
        <v>302</v>
      </c>
      <c r="Y71" t="s">
        <v>303</v>
      </c>
      <c r="Z71" t="s">
        <v>36</v>
      </c>
      <c r="AA71" t="s">
        <v>37</v>
      </c>
      <c r="AB71">
        <v>800</v>
      </c>
      <c r="AC71" s="14" t="str">
        <f>"0"&amp;Table1[[#This Row],[zip_code]]</f>
        <v>0800</v>
      </c>
      <c r="AD71" s="1">
        <v>889418941</v>
      </c>
      <c r="AG71" t="s">
        <v>38</v>
      </c>
      <c r="AH71" t="str">
        <f>PROPER(Table1[[#This Row],[product_depth_DELETE]])</f>
        <v>Premiere</v>
      </c>
      <c r="AI71">
        <v>3</v>
      </c>
      <c r="AJ71">
        <v>2</v>
      </c>
      <c r="AK71">
        <v>2</v>
      </c>
      <c r="AL71" s="2">
        <v>44708.662557870368</v>
      </c>
      <c r="AM71" s="15">
        <v>44708.662557870368</v>
      </c>
    </row>
    <row r="72" spans="1:39" x14ac:dyDescent="0.25">
      <c r="A72">
        <v>1351054</v>
      </c>
      <c r="B72" t="s">
        <v>27</v>
      </c>
      <c r="C72" t="str">
        <f>IF(Table1[[#This Row],[breadcrumb_ORIGINAL]]="Buy&gt;NT&gt;DARWIN CITY", SUBSTITUTE(Table1[[#This Row],[breadcrumb_ORIGINAL]], Table1[[#This Row],[breadcrumb_ORIGINAL]], "DARWIN CITY"), SUBSTITUTE(Table1[[#This Row],[breadcrumb_ORIGINAL]], Table1[[#This Row],[breadcrumb_ORIGINAL]], "DARWIN"))</f>
        <v>DARWIN CITY</v>
      </c>
      <c r="D72" s="16" t="s">
        <v>3465</v>
      </c>
      <c r="E72" t="s">
        <v>28</v>
      </c>
      <c r="F72" s="3" t="s">
        <v>2925</v>
      </c>
      <c r="G72" t="s">
        <v>46</v>
      </c>
      <c r="H72" t="s">
        <v>304</v>
      </c>
      <c r="I72" t="str">
        <f>IF(Table1[[#This Row],[building_size_ORIGINAL]]="","",LEFT(Table1[[#This Row],[building_size_ORIGINAL]], LEN(Table1[[#This Row],[building_size_ORIGINAL]])-LEN(RIGHT(Table1[[#This Row],[building_size_ORIGINAL]], 3))))</f>
        <v>33</v>
      </c>
      <c r="J72" s="19">
        <v>33</v>
      </c>
      <c r="L72" s="12" t="s">
        <v>2934</v>
      </c>
      <c r="M72" t="s">
        <v>304</v>
      </c>
      <c r="N72" s="19">
        <v>33</v>
      </c>
      <c r="O72" s="19">
        <f>IF(Table1[[#This Row],[building_size_mВІ_cleaned]]&lt;&gt;Table1[[#This Row],[preferred_size_mBI_cleaned]], IF(Table1[[#This Row],[land_size_mBI_cleaned]]&lt;&gt;Table1[[#This Row],[preferred_size_mBI_cleaned]], 0, 1), 1)</f>
        <v>1</v>
      </c>
      <c r="Q72" t="e">
        <f>IF(LEN(Table1[[#This Row],[open_date]])&gt;0, IF(ISNUMBER(SEARCH("Added", Table1[[#This Row],[open_date]])), SUBSTITUTE(Table1[[#This Row],[open_date]], "Added ", ""), Table1[[#This Row],[open_date]]), NA())</f>
        <v>#N/A</v>
      </c>
      <c r="R72" t="e">
        <v>#N/A</v>
      </c>
      <c r="S72" t="s">
        <v>270</v>
      </c>
      <c r="T72" t="s">
        <v>305</v>
      </c>
      <c r="U72" s="13">
        <v>145000</v>
      </c>
      <c r="V72" s="13" t="s">
        <v>2934</v>
      </c>
      <c r="W72">
        <v>138798511</v>
      </c>
      <c r="X72" t="s">
        <v>306</v>
      </c>
      <c r="Y72" t="s">
        <v>307</v>
      </c>
      <c r="Z72" t="s">
        <v>36</v>
      </c>
      <c r="AA72" t="s">
        <v>37</v>
      </c>
      <c r="AB72">
        <v>800</v>
      </c>
      <c r="AC72" s="14" t="str">
        <f>"0"&amp;Table1[[#This Row],[zip_code]]</f>
        <v>0800</v>
      </c>
      <c r="AD72" s="1">
        <v>1300815051</v>
      </c>
      <c r="AG72" t="s">
        <v>274</v>
      </c>
      <c r="AH72" t="str">
        <f>PROPER(Table1[[#This Row],[product_depth_DELETE]])</f>
        <v>Standard</v>
      </c>
      <c r="AI72">
        <v>1</v>
      </c>
      <c r="AJ72">
        <v>1</v>
      </c>
      <c r="AK72">
        <v>0</v>
      </c>
      <c r="AL72" s="2">
        <v>44708.662557870368</v>
      </c>
      <c r="AM72" s="15">
        <v>44708.662557870368</v>
      </c>
    </row>
    <row r="73" spans="1:39" x14ac:dyDescent="0.25">
      <c r="A73">
        <v>1351055</v>
      </c>
      <c r="B73" t="s">
        <v>27</v>
      </c>
      <c r="C73" t="str">
        <f>IF(Table1[[#This Row],[breadcrumb_ORIGINAL]]="Buy&gt;NT&gt;DARWIN CITY", SUBSTITUTE(Table1[[#This Row],[breadcrumb_ORIGINAL]], Table1[[#This Row],[breadcrumb_ORIGINAL]], "DARWIN CITY"), SUBSTITUTE(Table1[[#This Row],[breadcrumb_ORIGINAL]], Table1[[#This Row],[breadcrumb_ORIGINAL]], "DARWIN"))</f>
        <v>DARWIN CITY</v>
      </c>
      <c r="D73" s="16" t="s">
        <v>3465</v>
      </c>
      <c r="E73" t="s">
        <v>28</v>
      </c>
      <c r="F73" s="3" t="s">
        <v>2925</v>
      </c>
      <c r="G73" t="s">
        <v>39</v>
      </c>
      <c r="I73" t="str">
        <f>IF(Table1[[#This Row],[building_size_ORIGINAL]]="","",LEFT(Table1[[#This Row],[building_size_ORIGINAL]], LEN(Table1[[#This Row],[building_size_ORIGINAL]])-LEN(RIGHT(Table1[[#This Row],[building_size_ORIGINAL]], 3))))</f>
        <v/>
      </c>
      <c r="J73" s="11" t="s">
        <v>2934</v>
      </c>
      <c r="L73" s="12" t="s">
        <v>2934</v>
      </c>
      <c r="N73" t="s">
        <v>2934</v>
      </c>
      <c r="O73">
        <f>IF(Table1[[#This Row],[building_size_mВІ_cleaned]]&lt;&gt;Table1[[#This Row],[preferred_size_mBI_cleaned]], IF(Table1[[#This Row],[land_size_mBI_cleaned]]&lt;&gt;Table1[[#This Row],[preferred_size_mBI_cleaned]], 0, 1), 1)</f>
        <v>1</v>
      </c>
      <c r="Q73" t="e">
        <f>IF(LEN(Table1[[#This Row],[open_date]])&gt;0, IF(ISNUMBER(SEARCH("Added", Table1[[#This Row],[open_date]])), SUBSTITUTE(Table1[[#This Row],[open_date]], "Added ", ""), Table1[[#This Row],[open_date]]), NA())</f>
        <v>#N/A</v>
      </c>
      <c r="R73" t="e">
        <v>#N/A</v>
      </c>
      <c r="S73" t="s">
        <v>232</v>
      </c>
      <c r="T73" t="s">
        <v>308</v>
      </c>
      <c r="U73" s="13">
        <v>215000</v>
      </c>
      <c r="V73" s="13" t="s">
        <v>2934</v>
      </c>
      <c r="W73">
        <v>138784347</v>
      </c>
      <c r="X73" t="s">
        <v>309</v>
      </c>
      <c r="Y73" t="s">
        <v>310</v>
      </c>
      <c r="Z73" t="s">
        <v>36</v>
      </c>
      <c r="AA73" t="s">
        <v>37</v>
      </c>
      <c r="AB73">
        <v>800</v>
      </c>
      <c r="AC73" s="14" t="str">
        <f>"0"&amp;Table1[[#This Row],[zip_code]]</f>
        <v>0800</v>
      </c>
      <c r="AD73">
        <v>451125286</v>
      </c>
      <c r="AG73" t="s">
        <v>255</v>
      </c>
      <c r="AH73" t="str">
        <f>PROPER(Table1[[#This Row],[product_depth_DELETE]])</f>
        <v>Feature</v>
      </c>
      <c r="AI73">
        <v>1</v>
      </c>
      <c r="AJ73">
        <v>1</v>
      </c>
      <c r="AK73">
        <v>1</v>
      </c>
      <c r="AL73" s="2">
        <v>44708.662557870368</v>
      </c>
      <c r="AM73" s="15">
        <v>44708.662557870368</v>
      </c>
    </row>
    <row r="74" spans="1:39" x14ac:dyDescent="0.25">
      <c r="A74">
        <v>1351056</v>
      </c>
      <c r="B74" t="s">
        <v>27</v>
      </c>
      <c r="C74" t="str">
        <f>IF(Table1[[#This Row],[breadcrumb_ORIGINAL]]="Buy&gt;NT&gt;DARWIN CITY", SUBSTITUTE(Table1[[#This Row],[breadcrumb_ORIGINAL]], Table1[[#This Row],[breadcrumb_ORIGINAL]], "DARWIN CITY"), SUBSTITUTE(Table1[[#This Row],[breadcrumb_ORIGINAL]], Table1[[#This Row],[breadcrumb_ORIGINAL]], "DARWIN"))</f>
        <v>DARWIN CITY</v>
      </c>
      <c r="D74" s="16" t="s">
        <v>3465</v>
      </c>
      <c r="E74" t="s">
        <v>28</v>
      </c>
      <c r="F74" s="3" t="s">
        <v>2925</v>
      </c>
      <c r="G74" t="s">
        <v>39</v>
      </c>
      <c r="I74" t="str">
        <f>IF(Table1[[#This Row],[building_size_ORIGINAL]]="","",LEFT(Table1[[#This Row],[building_size_ORIGINAL]], LEN(Table1[[#This Row],[building_size_ORIGINAL]])-LEN(RIGHT(Table1[[#This Row],[building_size_ORIGINAL]], 3))))</f>
        <v/>
      </c>
      <c r="J74" s="11" t="s">
        <v>2934</v>
      </c>
      <c r="L74" s="12" t="s">
        <v>2934</v>
      </c>
      <c r="N74" t="s">
        <v>2934</v>
      </c>
      <c r="O74">
        <f>IF(Table1[[#This Row],[building_size_mВІ_cleaned]]&lt;&gt;Table1[[#This Row],[preferred_size_mBI_cleaned]], IF(Table1[[#This Row],[land_size_mBI_cleaned]]&lt;&gt;Table1[[#This Row],[preferred_size_mBI_cleaned]], 0, 1), 1)</f>
        <v>1</v>
      </c>
      <c r="Q74" t="e">
        <f>IF(LEN(Table1[[#This Row],[open_date]])&gt;0, IF(ISNUMBER(SEARCH("Added", Table1[[#This Row],[open_date]])), SUBSTITUTE(Table1[[#This Row],[open_date]], "Added ", ""), Table1[[#This Row],[open_date]]), NA())</f>
        <v>#N/A</v>
      </c>
      <c r="R74" t="e">
        <v>#N/A</v>
      </c>
      <c r="S74" t="s">
        <v>311</v>
      </c>
      <c r="T74" t="s">
        <v>218</v>
      </c>
      <c r="U74" s="13">
        <v>450000</v>
      </c>
      <c r="V74" s="13" t="s">
        <v>2934</v>
      </c>
      <c r="W74">
        <v>138760927</v>
      </c>
      <c r="X74" t="s">
        <v>312</v>
      </c>
      <c r="Y74" t="s">
        <v>313</v>
      </c>
      <c r="Z74" t="s">
        <v>36</v>
      </c>
      <c r="AA74" t="s">
        <v>37</v>
      </c>
      <c r="AB74">
        <v>800</v>
      </c>
      <c r="AC74" s="14" t="str">
        <f>"0"&amp;Table1[[#This Row],[zip_code]]</f>
        <v>0800</v>
      </c>
      <c r="AD74" s="1">
        <v>1300299377</v>
      </c>
      <c r="AG74" t="s">
        <v>274</v>
      </c>
      <c r="AH74" t="str">
        <f>PROPER(Table1[[#This Row],[product_depth_DELETE]])</f>
        <v>Standard</v>
      </c>
      <c r="AI74">
        <v>2</v>
      </c>
      <c r="AJ74">
        <v>2</v>
      </c>
      <c r="AK74">
        <v>1</v>
      </c>
      <c r="AL74" s="2">
        <v>44708.662557870368</v>
      </c>
      <c r="AM74" s="15">
        <v>44708.662557870368</v>
      </c>
    </row>
    <row r="75" spans="1:39" x14ac:dyDescent="0.25">
      <c r="A75">
        <v>1351057</v>
      </c>
      <c r="B75" t="s">
        <v>27</v>
      </c>
      <c r="C75" t="str">
        <f>IF(Table1[[#This Row],[breadcrumb_ORIGINAL]]="Buy&gt;NT&gt;DARWIN CITY", SUBSTITUTE(Table1[[#This Row],[breadcrumb_ORIGINAL]], Table1[[#This Row],[breadcrumb_ORIGINAL]], "DARWIN CITY"), SUBSTITUTE(Table1[[#This Row],[breadcrumb_ORIGINAL]], Table1[[#This Row],[breadcrumb_ORIGINAL]], "DARWIN"))</f>
        <v>DARWIN CITY</v>
      </c>
      <c r="D75" s="16" t="s">
        <v>3465</v>
      </c>
      <c r="E75" t="s">
        <v>28</v>
      </c>
      <c r="F75" s="3" t="s">
        <v>2925</v>
      </c>
      <c r="G75" t="s">
        <v>39</v>
      </c>
      <c r="H75" t="s">
        <v>314</v>
      </c>
      <c r="I75" t="str">
        <f>IF(Table1[[#This Row],[building_size_ORIGINAL]]="","",LEFT(Table1[[#This Row],[building_size_ORIGINAL]], LEN(Table1[[#This Row],[building_size_ORIGINAL]])-LEN(RIGHT(Table1[[#This Row],[building_size_ORIGINAL]], 3))))</f>
        <v>255</v>
      </c>
      <c r="J75" s="19">
        <v>255</v>
      </c>
      <c r="L75" s="12" t="s">
        <v>2934</v>
      </c>
      <c r="M75" t="s">
        <v>314</v>
      </c>
      <c r="N75" s="19">
        <v>255</v>
      </c>
      <c r="O75" s="19">
        <f>IF(Table1[[#This Row],[building_size_mВІ_cleaned]]&lt;&gt;Table1[[#This Row],[preferred_size_mBI_cleaned]], IF(Table1[[#This Row],[land_size_mBI_cleaned]]&lt;&gt;Table1[[#This Row],[preferred_size_mBI_cleaned]], 0, 1), 1)</f>
        <v>1</v>
      </c>
      <c r="Q75" t="e">
        <f>IF(LEN(Table1[[#This Row],[open_date]])&gt;0, IF(ISNUMBER(SEARCH("Added", Table1[[#This Row],[open_date]])), SUBSTITUTE(Table1[[#This Row],[open_date]], "Added ", ""), Table1[[#This Row],[open_date]]), NA())</f>
        <v>#N/A</v>
      </c>
      <c r="R75" t="e">
        <v>#N/A</v>
      </c>
      <c r="S75" t="s">
        <v>315</v>
      </c>
      <c r="T75" t="s">
        <v>316</v>
      </c>
      <c r="U75" s="13">
        <v>865000</v>
      </c>
      <c r="V75" s="13" t="s">
        <v>2934</v>
      </c>
      <c r="W75">
        <v>138754883</v>
      </c>
      <c r="X75" t="s">
        <v>317</v>
      </c>
      <c r="Y75" t="s">
        <v>318</v>
      </c>
      <c r="Z75" t="s">
        <v>36</v>
      </c>
      <c r="AA75" t="s">
        <v>37</v>
      </c>
      <c r="AB75">
        <v>800</v>
      </c>
      <c r="AC75" s="14" t="str">
        <f>"0"&amp;Table1[[#This Row],[zip_code]]</f>
        <v>0800</v>
      </c>
      <c r="AD75" s="1">
        <v>418892861</v>
      </c>
      <c r="AG75" t="s">
        <v>274</v>
      </c>
      <c r="AH75" t="str">
        <f>PROPER(Table1[[#This Row],[product_depth_DELETE]])</f>
        <v>Standard</v>
      </c>
      <c r="AI75">
        <v>3</v>
      </c>
      <c r="AJ75">
        <v>2</v>
      </c>
      <c r="AK75">
        <v>2</v>
      </c>
      <c r="AL75" s="2">
        <v>44708.662557870368</v>
      </c>
      <c r="AM75" s="15">
        <v>44708.662557870368</v>
      </c>
    </row>
    <row r="76" spans="1:39" x14ac:dyDescent="0.25">
      <c r="A76">
        <v>1351058</v>
      </c>
      <c r="B76" t="s">
        <v>27</v>
      </c>
      <c r="C76" t="str">
        <f>IF(Table1[[#This Row],[breadcrumb_ORIGINAL]]="Buy&gt;NT&gt;DARWIN CITY", SUBSTITUTE(Table1[[#This Row],[breadcrumb_ORIGINAL]], Table1[[#This Row],[breadcrumb_ORIGINAL]], "DARWIN CITY"), SUBSTITUTE(Table1[[#This Row],[breadcrumb_ORIGINAL]], Table1[[#This Row],[breadcrumb_ORIGINAL]], "DARWIN"))</f>
        <v>DARWIN CITY</v>
      </c>
      <c r="D76" s="16" t="s">
        <v>3465</v>
      </c>
      <c r="E76" t="s">
        <v>28</v>
      </c>
      <c r="F76" s="3" t="s">
        <v>2925</v>
      </c>
      <c r="G76" t="s">
        <v>39</v>
      </c>
      <c r="I76" t="str">
        <f>IF(Table1[[#This Row],[building_size_ORIGINAL]]="","",LEFT(Table1[[#This Row],[building_size_ORIGINAL]], LEN(Table1[[#This Row],[building_size_ORIGINAL]])-LEN(RIGHT(Table1[[#This Row],[building_size_ORIGINAL]], 3))))</f>
        <v/>
      </c>
      <c r="J76" s="11" t="s">
        <v>2934</v>
      </c>
      <c r="K76" t="s">
        <v>319</v>
      </c>
      <c r="L76" s="19">
        <v>120</v>
      </c>
      <c r="N76" t="s">
        <v>2934</v>
      </c>
      <c r="O76">
        <f>IF(Table1[[#This Row],[building_size_mВІ_cleaned]]&lt;&gt;Table1[[#This Row],[preferred_size_mBI_cleaned]], IF(Table1[[#This Row],[land_size_mBI_cleaned]]&lt;&gt;Table1[[#This Row],[preferred_size_mBI_cleaned]], 0, 1), 1)</f>
        <v>1</v>
      </c>
      <c r="Q76" t="e">
        <f>IF(LEN(Table1[[#This Row],[open_date]])&gt;0, IF(ISNUMBER(SEARCH("Added", Table1[[#This Row],[open_date]])), SUBSTITUTE(Table1[[#This Row],[open_date]], "Added ", ""), Table1[[#This Row],[open_date]]), NA())</f>
        <v>#N/A</v>
      </c>
      <c r="R76" t="e">
        <v>#N/A</v>
      </c>
      <c r="S76" t="s">
        <v>93</v>
      </c>
      <c r="T76" t="s">
        <v>256</v>
      </c>
      <c r="U76" s="13">
        <v>400000</v>
      </c>
      <c r="V76" s="13" t="s">
        <v>2934</v>
      </c>
      <c r="W76">
        <v>138748811</v>
      </c>
      <c r="X76" t="s">
        <v>320</v>
      </c>
      <c r="Y76" t="s">
        <v>321</v>
      </c>
      <c r="Z76" t="s">
        <v>36</v>
      </c>
      <c r="AA76" t="s">
        <v>37</v>
      </c>
      <c r="AB76">
        <v>800</v>
      </c>
      <c r="AC76" s="14" t="str">
        <f>"0"&amp;Table1[[#This Row],[zip_code]]</f>
        <v>0800</v>
      </c>
      <c r="AD76" s="1">
        <v>889460500</v>
      </c>
      <c r="AG76" t="s">
        <v>38</v>
      </c>
      <c r="AH76" t="str">
        <f>PROPER(Table1[[#This Row],[product_depth_DELETE]])</f>
        <v>Premiere</v>
      </c>
      <c r="AI76">
        <v>2</v>
      </c>
      <c r="AJ76">
        <v>2</v>
      </c>
      <c r="AK76">
        <v>1</v>
      </c>
      <c r="AL76" s="2">
        <v>44708.662557870368</v>
      </c>
      <c r="AM76" s="15">
        <v>44708.662557870368</v>
      </c>
    </row>
    <row r="77" spans="1:39" x14ac:dyDescent="0.25">
      <c r="A77">
        <v>1351059</v>
      </c>
      <c r="B77" t="s">
        <v>27</v>
      </c>
      <c r="C77" t="str">
        <f>IF(Table1[[#This Row],[breadcrumb_ORIGINAL]]="Buy&gt;NT&gt;DARWIN CITY", SUBSTITUTE(Table1[[#This Row],[breadcrumb_ORIGINAL]], Table1[[#This Row],[breadcrumb_ORIGINAL]], "DARWIN CITY"), SUBSTITUTE(Table1[[#This Row],[breadcrumb_ORIGINAL]], Table1[[#This Row],[breadcrumb_ORIGINAL]], "DARWIN"))</f>
        <v>DARWIN CITY</v>
      </c>
      <c r="D77" s="16" t="s">
        <v>3465</v>
      </c>
      <c r="E77" t="s">
        <v>28</v>
      </c>
      <c r="F77" s="3" t="s">
        <v>2925</v>
      </c>
      <c r="G77" t="s">
        <v>46</v>
      </c>
      <c r="I77" t="str">
        <f>IF(Table1[[#This Row],[building_size_ORIGINAL]]="","",LEFT(Table1[[#This Row],[building_size_ORIGINAL]], LEN(Table1[[#This Row],[building_size_ORIGINAL]])-LEN(RIGHT(Table1[[#This Row],[building_size_ORIGINAL]], 3))))</f>
        <v/>
      </c>
      <c r="J77" s="11" t="s">
        <v>2934</v>
      </c>
      <c r="K77" t="s">
        <v>322</v>
      </c>
      <c r="L77" s="19">
        <v>154</v>
      </c>
      <c r="M77" t="s">
        <v>322</v>
      </c>
      <c r="N77" s="19">
        <v>154</v>
      </c>
      <c r="O77" s="19">
        <f>IF(Table1[[#This Row],[building_size_mВІ_cleaned]]&lt;&gt;Table1[[#This Row],[preferred_size_mBI_cleaned]], IF(Table1[[#This Row],[land_size_mBI_cleaned]]&lt;&gt;Table1[[#This Row],[preferred_size_mBI_cleaned]], 0, 1), 1)</f>
        <v>1</v>
      </c>
      <c r="Q77" t="e">
        <f>IF(LEN(Table1[[#This Row],[open_date]])&gt;0, IF(ISNUMBER(SEARCH("Added", Table1[[#This Row],[open_date]])), SUBSTITUTE(Table1[[#This Row],[open_date]], "Added ", ""), Table1[[#This Row],[open_date]]), NA())</f>
        <v>#N/A</v>
      </c>
      <c r="R77" t="e">
        <v>#N/A</v>
      </c>
      <c r="S77" t="s">
        <v>185</v>
      </c>
      <c r="T77" t="s">
        <v>323</v>
      </c>
      <c r="U77" s="13">
        <v>369000</v>
      </c>
      <c r="V77" s="13" t="s">
        <v>2934</v>
      </c>
      <c r="W77">
        <v>138732019</v>
      </c>
      <c r="X77" t="s">
        <v>324</v>
      </c>
      <c r="Y77" t="s">
        <v>325</v>
      </c>
      <c r="Z77" t="s">
        <v>36</v>
      </c>
      <c r="AA77" t="s">
        <v>37</v>
      </c>
      <c r="AB77">
        <v>800</v>
      </c>
      <c r="AC77" s="14" t="str">
        <f>"0"&amp;Table1[[#This Row],[zip_code]]</f>
        <v>0800</v>
      </c>
      <c r="AD77" s="1">
        <v>889240900</v>
      </c>
      <c r="AG77" t="s">
        <v>38</v>
      </c>
      <c r="AH77" t="str">
        <f>PROPER(Table1[[#This Row],[product_depth_DELETE]])</f>
        <v>Premiere</v>
      </c>
      <c r="AI77">
        <v>2</v>
      </c>
      <c r="AJ77">
        <v>2</v>
      </c>
      <c r="AK77">
        <v>2</v>
      </c>
      <c r="AL77" s="2">
        <v>44708.662557870368</v>
      </c>
      <c r="AM77" s="15">
        <v>44708.662557870368</v>
      </c>
    </row>
    <row r="78" spans="1:39" x14ac:dyDescent="0.25">
      <c r="A78">
        <v>1351060</v>
      </c>
      <c r="B78" t="s">
        <v>27</v>
      </c>
      <c r="C78" t="str">
        <f>IF(Table1[[#This Row],[breadcrumb_ORIGINAL]]="Buy&gt;NT&gt;DARWIN CITY", SUBSTITUTE(Table1[[#This Row],[breadcrumb_ORIGINAL]], Table1[[#This Row],[breadcrumb_ORIGINAL]], "DARWIN CITY"), SUBSTITUTE(Table1[[#This Row],[breadcrumb_ORIGINAL]], Table1[[#This Row],[breadcrumb_ORIGINAL]], "DARWIN"))</f>
        <v>DARWIN CITY</v>
      </c>
      <c r="D78" s="16" t="s">
        <v>3465</v>
      </c>
      <c r="E78" t="s">
        <v>28</v>
      </c>
      <c r="F78" s="3" t="s">
        <v>2925</v>
      </c>
      <c r="G78" t="s">
        <v>39</v>
      </c>
      <c r="H78" t="s">
        <v>326</v>
      </c>
      <c r="I78" t="str">
        <f>IF(Table1[[#This Row],[building_size_ORIGINAL]]="","",LEFT(Table1[[#This Row],[building_size_ORIGINAL]], LEN(Table1[[#This Row],[building_size_ORIGINAL]])-LEN(RIGHT(Table1[[#This Row],[building_size_ORIGINAL]], 3))))</f>
        <v>66</v>
      </c>
      <c r="J78" s="19">
        <v>66</v>
      </c>
      <c r="L78" s="12" t="s">
        <v>2934</v>
      </c>
      <c r="M78" t="s">
        <v>326</v>
      </c>
      <c r="N78" s="19">
        <v>66</v>
      </c>
      <c r="O78" s="19">
        <f>IF(Table1[[#This Row],[building_size_mВІ_cleaned]]&lt;&gt;Table1[[#This Row],[preferred_size_mBI_cleaned]], IF(Table1[[#This Row],[land_size_mBI_cleaned]]&lt;&gt;Table1[[#This Row],[preferred_size_mBI_cleaned]], 0, 1), 1)</f>
        <v>1</v>
      </c>
      <c r="Q78" t="e">
        <f>IF(LEN(Table1[[#This Row],[open_date]])&gt;0, IF(ISNUMBER(SEARCH("Added", Table1[[#This Row],[open_date]])), SUBSTITUTE(Table1[[#This Row],[open_date]], "Added ", ""), Table1[[#This Row],[open_date]]), NA())</f>
        <v>#N/A</v>
      </c>
      <c r="R78" t="e">
        <v>#N/A</v>
      </c>
      <c r="S78" t="s">
        <v>98</v>
      </c>
      <c r="T78" t="s">
        <v>327</v>
      </c>
      <c r="U78" s="13">
        <v>350000</v>
      </c>
      <c r="V78" s="13" t="s">
        <v>2934</v>
      </c>
      <c r="W78">
        <v>138713867</v>
      </c>
      <c r="X78" t="s">
        <v>328</v>
      </c>
      <c r="Y78" t="s">
        <v>329</v>
      </c>
      <c r="Z78" t="s">
        <v>36</v>
      </c>
      <c r="AA78" t="s">
        <v>37</v>
      </c>
      <c r="AB78">
        <v>800</v>
      </c>
      <c r="AC78" s="14" t="str">
        <f>"0"&amp;Table1[[#This Row],[zip_code]]</f>
        <v>0800</v>
      </c>
      <c r="AD78" s="1">
        <v>889822500</v>
      </c>
      <c r="AG78" t="s">
        <v>255</v>
      </c>
      <c r="AH78" t="str">
        <f>PROPER(Table1[[#This Row],[product_depth_DELETE]])</f>
        <v>Feature</v>
      </c>
      <c r="AI78">
        <v>1</v>
      </c>
      <c r="AJ78">
        <v>1</v>
      </c>
      <c r="AK78">
        <v>1</v>
      </c>
      <c r="AL78" s="2">
        <v>44708.662557870368</v>
      </c>
      <c r="AM78" s="15">
        <v>44708.662557870368</v>
      </c>
    </row>
    <row r="79" spans="1:39" x14ac:dyDescent="0.25">
      <c r="A79">
        <v>1351061</v>
      </c>
      <c r="B79" t="s">
        <v>27</v>
      </c>
      <c r="C79" t="str">
        <f>IF(Table1[[#This Row],[breadcrumb_ORIGINAL]]="Buy&gt;NT&gt;DARWIN CITY", SUBSTITUTE(Table1[[#This Row],[breadcrumb_ORIGINAL]], Table1[[#This Row],[breadcrumb_ORIGINAL]], "DARWIN CITY"), SUBSTITUTE(Table1[[#This Row],[breadcrumb_ORIGINAL]], Table1[[#This Row],[breadcrumb_ORIGINAL]], "DARWIN"))</f>
        <v>DARWIN CITY</v>
      </c>
      <c r="D79" s="16" t="s">
        <v>3465</v>
      </c>
      <c r="E79" t="s">
        <v>28</v>
      </c>
      <c r="F79" s="3" t="s">
        <v>2925</v>
      </c>
      <c r="G79" t="s">
        <v>46</v>
      </c>
      <c r="I79" t="str">
        <f>IF(Table1[[#This Row],[building_size_ORIGINAL]]="","",LEFT(Table1[[#This Row],[building_size_ORIGINAL]], LEN(Table1[[#This Row],[building_size_ORIGINAL]])-LEN(RIGHT(Table1[[#This Row],[building_size_ORIGINAL]], 3))))</f>
        <v/>
      </c>
      <c r="J79" s="11" t="s">
        <v>2934</v>
      </c>
      <c r="L79" s="12" t="s">
        <v>2934</v>
      </c>
      <c r="N79" t="s">
        <v>2934</v>
      </c>
      <c r="O79">
        <f>IF(Table1[[#This Row],[building_size_mВІ_cleaned]]&lt;&gt;Table1[[#This Row],[preferred_size_mBI_cleaned]], IF(Table1[[#This Row],[land_size_mBI_cleaned]]&lt;&gt;Table1[[#This Row],[preferred_size_mBI_cleaned]], 0, 1), 1)</f>
        <v>1</v>
      </c>
      <c r="Q79" t="e">
        <f>IF(LEN(Table1[[#This Row],[open_date]])&gt;0, IF(ISNUMBER(SEARCH("Added", Table1[[#This Row],[open_date]])), SUBSTITUTE(Table1[[#This Row],[open_date]], "Added ", ""), Table1[[#This Row],[open_date]]), NA())</f>
        <v>#N/A</v>
      </c>
      <c r="R79" t="e">
        <v>#N/A</v>
      </c>
      <c r="S79" t="s">
        <v>82</v>
      </c>
      <c r="T79" t="s">
        <v>169</v>
      </c>
      <c r="U79" s="13">
        <v>549000</v>
      </c>
      <c r="V79" s="13" t="s">
        <v>2934</v>
      </c>
      <c r="W79">
        <v>138708715</v>
      </c>
      <c r="X79" t="s">
        <v>330</v>
      </c>
      <c r="Y79" t="s">
        <v>331</v>
      </c>
      <c r="Z79" t="s">
        <v>36</v>
      </c>
      <c r="AA79" t="s">
        <v>37</v>
      </c>
      <c r="AB79">
        <v>800</v>
      </c>
      <c r="AC79" s="14" t="str">
        <f>"0"&amp;Table1[[#This Row],[zip_code]]</f>
        <v>0800</v>
      </c>
      <c r="AD79" s="1">
        <v>889433000</v>
      </c>
      <c r="AG79" t="s">
        <v>38</v>
      </c>
      <c r="AH79" t="str">
        <f>PROPER(Table1[[#This Row],[product_depth_DELETE]])</f>
        <v>Premiere</v>
      </c>
      <c r="AI79">
        <v>3</v>
      </c>
      <c r="AJ79">
        <v>2</v>
      </c>
      <c r="AK79">
        <v>2</v>
      </c>
      <c r="AL79" s="2">
        <v>44708.662557870368</v>
      </c>
      <c r="AM79" s="15">
        <v>44708.662557870368</v>
      </c>
    </row>
    <row r="80" spans="1:39" x14ac:dyDescent="0.25">
      <c r="A80">
        <v>1351062</v>
      </c>
      <c r="B80" t="s">
        <v>27</v>
      </c>
      <c r="C80" t="str">
        <f>IF(Table1[[#This Row],[breadcrumb_ORIGINAL]]="Buy&gt;NT&gt;DARWIN CITY", SUBSTITUTE(Table1[[#This Row],[breadcrumb_ORIGINAL]], Table1[[#This Row],[breadcrumb_ORIGINAL]], "DARWIN CITY"), SUBSTITUTE(Table1[[#This Row],[breadcrumb_ORIGINAL]], Table1[[#This Row],[breadcrumb_ORIGINAL]], "DARWIN"))</f>
        <v>DARWIN CITY</v>
      </c>
      <c r="D80" s="16" t="s">
        <v>3465</v>
      </c>
      <c r="E80" t="s">
        <v>28</v>
      </c>
      <c r="F80" s="3" t="s">
        <v>2925</v>
      </c>
      <c r="G80" t="s">
        <v>39</v>
      </c>
      <c r="I80" t="str">
        <f>IF(Table1[[#This Row],[building_size_ORIGINAL]]="","",LEFT(Table1[[#This Row],[building_size_ORIGINAL]], LEN(Table1[[#This Row],[building_size_ORIGINAL]])-LEN(RIGHT(Table1[[#This Row],[building_size_ORIGINAL]], 3))))</f>
        <v/>
      </c>
      <c r="J80" s="11" t="s">
        <v>2934</v>
      </c>
      <c r="K80" t="s">
        <v>332</v>
      </c>
      <c r="L80" s="19">
        <v>221</v>
      </c>
      <c r="N80" t="s">
        <v>2934</v>
      </c>
      <c r="O80">
        <f>IF(Table1[[#This Row],[building_size_mВІ_cleaned]]&lt;&gt;Table1[[#This Row],[preferred_size_mBI_cleaned]], IF(Table1[[#This Row],[land_size_mBI_cleaned]]&lt;&gt;Table1[[#This Row],[preferred_size_mBI_cleaned]], 0, 1), 1)</f>
        <v>1</v>
      </c>
      <c r="Q80" t="e">
        <f>IF(LEN(Table1[[#This Row],[open_date]])&gt;0, IF(ISNUMBER(SEARCH("Added", Table1[[#This Row],[open_date]])), SUBSTITUTE(Table1[[#This Row],[open_date]], "Added ", ""), Table1[[#This Row],[open_date]]), NA())</f>
        <v>#N/A</v>
      </c>
      <c r="R80" t="e">
        <v>#N/A</v>
      </c>
      <c r="S80" t="s">
        <v>209</v>
      </c>
      <c r="T80" t="s">
        <v>333</v>
      </c>
      <c r="U80" s="13">
        <v>539000</v>
      </c>
      <c r="V80" s="13" t="s">
        <v>3024</v>
      </c>
      <c r="W80">
        <v>138706855</v>
      </c>
      <c r="X80" t="s">
        <v>334</v>
      </c>
      <c r="Y80" t="s">
        <v>335</v>
      </c>
      <c r="Z80" t="s">
        <v>36</v>
      </c>
      <c r="AA80" t="s">
        <v>37</v>
      </c>
      <c r="AB80">
        <v>800</v>
      </c>
      <c r="AC80" s="14" t="str">
        <f>"0"&amp;Table1[[#This Row],[zip_code]]</f>
        <v>0800</v>
      </c>
      <c r="AD80" s="1">
        <v>889428942</v>
      </c>
      <c r="AG80" t="s">
        <v>274</v>
      </c>
      <c r="AH80" t="str">
        <f>PROPER(Table1[[#This Row],[product_depth_DELETE]])</f>
        <v>Standard</v>
      </c>
      <c r="AI80">
        <v>2</v>
      </c>
      <c r="AJ80">
        <v>2</v>
      </c>
      <c r="AK80">
        <v>1</v>
      </c>
      <c r="AL80" s="2">
        <v>44708.662557870368</v>
      </c>
      <c r="AM80" s="15">
        <v>44708.662557870368</v>
      </c>
    </row>
    <row r="81" spans="1:39" x14ac:dyDescent="0.25">
      <c r="A81">
        <v>1351063</v>
      </c>
      <c r="B81" t="s">
        <v>27</v>
      </c>
      <c r="C81" t="str">
        <f>IF(Table1[[#This Row],[breadcrumb_ORIGINAL]]="Buy&gt;NT&gt;DARWIN CITY", SUBSTITUTE(Table1[[#This Row],[breadcrumb_ORIGINAL]], Table1[[#This Row],[breadcrumb_ORIGINAL]], "DARWIN CITY"), SUBSTITUTE(Table1[[#This Row],[breadcrumb_ORIGINAL]], Table1[[#This Row],[breadcrumb_ORIGINAL]], "DARWIN"))</f>
        <v>DARWIN CITY</v>
      </c>
      <c r="D81" s="16" t="s">
        <v>3465</v>
      </c>
      <c r="E81" t="s">
        <v>28</v>
      </c>
      <c r="F81" s="3" t="s">
        <v>2925</v>
      </c>
      <c r="G81" t="s">
        <v>39</v>
      </c>
      <c r="H81" t="s">
        <v>336</v>
      </c>
      <c r="I81" t="str">
        <f>IF(Table1[[#This Row],[building_size_ORIGINAL]]="","",LEFT(Table1[[#This Row],[building_size_ORIGINAL]], LEN(Table1[[#This Row],[building_size_ORIGINAL]])-LEN(RIGHT(Table1[[#This Row],[building_size_ORIGINAL]], 3))))</f>
        <v>83</v>
      </c>
      <c r="J81" s="19">
        <v>83</v>
      </c>
      <c r="L81" s="12" t="s">
        <v>2934</v>
      </c>
      <c r="M81" t="s">
        <v>336</v>
      </c>
      <c r="N81" s="19">
        <v>83</v>
      </c>
      <c r="O81" s="19">
        <f>IF(Table1[[#This Row],[building_size_mВІ_cleaned]]&lt;&gt;Table1[[#This Row],[preferred_size_mBI_cleaned]], IF(Table1[[#This Row],[land_size_mBI_cleaned]]&lt;&gt;Table1[[#This Row],[preferred_size_mBI_cleaned]], 0, 1), 1)</f>
        <v>1</v>
      </c>
      <c r="P81" t="s">
        <v>126</v>
      </c>
      <c r="Q81" t="str">
        <f>IF(LEN(Table1[[#This Row],[open_date]])&gt;0, IF(ISNUMBER(SEARCH("Added", Table1[[#This Row],[open_date]])), SUBSTITUTE(Table1[[#This Row],[open_date]], "Added ", ""), Table1[[#This Row],[open_date]]), NA())</f>
        <v>Under offer</v>
      </c>
      <c r="R81" t="s">
        <v>126</v>
      </c>
      <c r="S81" t="s">
        <v>181</v>
      </c>
      <c r="T81" t="s">
        <v>127</v>
      </c>
      <c r="U81" s="13" t="s">
        <v>2934</v>
      </c>
      <c r="V81" s="13" t="s">
        <v>2979</v>
      </c>
      <c r="W81">
        <v>138706143</v>
      </c>
      <c r="X81" t="s">
        <v>337</v>
      </c>
      <c r="Y81" t="s">
        <v>338</v>
      </c>
      <c r="Z81" t="s">
        <v>36</v>
      </c>
      <c r="AA81" t="s">
        <v>37</v>
      </c>
      <c r="AB81">
        <v>800</v>
      </c>
      <c r="AC81" s="14" t="str">
        <f>"0"&amp;Table1[[#This Row],[zip_code]]</f>
        <v>0800</v>
      </c>
      <c r="AD81" s="1">
        <v>889418941</v>
      </c>
      <c r="AG81" t="s">
        <v>38</v>
      </c>
      <c r="AH81" t="str">
        <f>PROPER(Table1[[#This Row],[product_depth_DELETE]])</f>
        <v>Premiere</v>
      </c>
      <c r="AI81">
        <v>1</v>
      </c>
      <c r="AJ81">
        <v>1</v>
      </c>
      <c r="AK81">
        <v>0</v>
      </c>
      <c r="AL81" s="2">
        <v>44708.662557870368</v>
      </c>
      <c r="AM81" s="15">
        <v>44708.662557870368</v>
      </c>
    </row>
    <row r="82" spans="1:39" x14ac:dyDescent="0.25">
      <c r="A82">
        <v>1351064</v>
      </c>
      <c r="B82" t="s">
        <v>27</v>
      </c>
      <c r="C82" t="str">
        <f>IF(Table1[[#This Row],[breadcrumb_ORIGINAL]]="Buy&gt;NT&gt;DARWIN CITY", SUBSTITUTE(Table1[[#This Row],[breadcrumb_ORIGINAL]], Table1[[#This Row],[breadcrumb_ORIGINAL]], "DARWIN CITY"), SUBSTITUTE(Table1[[#This Row],[breadcrumb_ORIGINAL]], Table1[[#This Row],[breadcrumb_ORIGINAL]], "DARWIN"))</f>
        <v>DARWIN CITY</v>
      </c>
      <c r="D82" s="16" t="s">
        <v>3465</v>
      </c>
      <c r="E82" t="s">
        <v>28</v>
      </c>
      <c r="F82" s="3" t="s">
        <v>2925</v>
      </c>
      <c r="G82" t="s">
        <v>39</v>
      </c>
      <c r="H82" t="s">
        <v>339</v>
      </c>
      <c r="I82" t="str">
        <f>IF(Table1[[#This Row],[building_size_ORIGINAL]]="","",LEFT(Table1[[#This Row],[building_size_ORIGINAL]], LEN(Table1[[#This Row],[building_size_ORIGINAL]])-LEN(RIGHT(Table1[[#This Row],[building_size_ORIGINAL]], 3))))</f>
        <v>110</v>
      </c>
      <c r="J82" s="19">
        <v>110</v>
      </c>
      <c r="L82" s="12" t="s">
        <v>2934</v>
      </c>
      <c r="M82" t="s">
        <v>339</v>
      </c>
      <c r="N82" s="19">
        <v>110</v>
      </c>
      <c r="O82" s="19">
        <f>IF(Table1[[#This Row],[building_size_mВІ_cleaned]]&lt;&gt;Table1[[#This Row],[preferred_size_mBI_cleaned]], IF(Table1[[#This Row],[land_size_mBI_cleaned]]&lt;&gt;Table1[[#This Row],[preferred_size_mBI_cleaned]], 0, 1), 1)</f>
        <v>1</v>
      </c>
      <c r="P82" t="s">
        <v>126</v>
      </c>
      <c r="Q82" t="str">
        <f>IF(LEN(Table1[[#This Row],[open_date]])&gt;0, IF(ISNUMBER(SEARCH("Added", Table1[[#This Row],[open_date]])), SUBSTITUTE(Table1[[#This Row],[open_date]], "Added ", ""), Table1[[#This Row],[open_date]]), NA())</f>
        <v>Under offer</v>
      </c>
      <c r="R82" t="s">
        <v>126</v>
      </c>
      <c r="S82" t="s">
        <v>93</v>
      </c>
      <c r="T82" t="s">
        <v>112</v>
      </c>
      <c r="U82" s="13">
        <v>490000</v>
      </c>
      <c r="V82" s="13" t="s">
        <v>2934</v>
      </c>
      <c r="W82">
        <v>138702567</v>
      </c>
      <c r="X82" t="s">
        <v>340</v>
      </c>
      <c r="Y82" t="s">
        <v>341</v>
      </c>
      <c r="Z82" t="s">
        <v>36</v>
      </c>
      <c r="AA82" t="s">
        <v>37</v>
      </c>
      <c r="AB82">
        <v>800</v>
      </c>
      <c r="AC82" s="14" t="str">
        <f>"0"&amp;Table1[[#This Row],[zip_code]]</f>
        <v>0800</v>
      </c>
      <c r="AD82" s="1">
        <v>889460500</v>
      </c>
      <c r="AG82" t="s">
        <v>38</v>
      </c>
      <c r="AH82" t="str">
        <f>PROPER(Table1[[#This Row],[product_depth_DELETE]])</f>
        <v>Premiere</v>
      </c>
      <c r="AI82">
        <v>2</v>
      </c>
      <c r="AJ82">
        <v>2</v>
      </c>
      <c r="AK82">
        <v>1</v>
      </c>
      <c r="AL82" s="2">
        <v>44708.662557870368</v>
      </c>
      <c r="AM82" s="15">
        <v>44708.662557870368</v>
      </c>
    </row>
    <row r="83" spans="1:39" x14ac:dyDescent="0.25">
      <c r="A83">
        <v>1351065</v>
      </c>
      <c r="B83" t="s">
        <v>27</v>
      </c>
      <c r="C83" t="str">
        <f>IF(Table1[[#This Row],[breadcrumb_ORIGINAL]]="Buy&gt;NT&gt;DARWIN CITY", SUBSTITUTE(Table1[[#This Row],[breadcrumb_ORIGINAL]], Table1[[#This Row],[breadcrumb_ORIGINAL]], "DARWIN CITY"), SUBSTITUTE(Table1[[#This Row],[breadcrumb_ORIGINAL]], Table1[[#This Row],[breadcrumb_ORIGINAL]], "DARWIN"))</f>
        <v>DARWIN CITY</v>
      </c>
      <c r="D83" s="16" t="s">
        <v>3465</v>
      </c>
      <c r="E83" t="s">
        <v>28</v>
      </c>
      <c r="F83" s="3" t="s">
        <v>2925</v>
      </c>
      <c r="G83" t="s">
        <v>39</v>
      </c>
      <c r="I83" t="str">
        <f>IF(Table1[[#This Row],[building_size_ORIGINAL]]="","",LEFT(Table1[[#This Row],[building_size_ORIGINAL]], LEN(Table1[[#This Row],[building_size_ORIGINAL]])-LEN(RIGHT(Table1[[#This Row],[building_size_ORIGINAL]], 3))))</f>
        <v/>
      </c>
      <c r="J83" s="11" t="s">
        <v>2934</v>
      </c>
      <c r="L83" s="12" t="s">
        <v>2934</v>
      </c>
      <c r="N83" t="s">
        <v>2934</v>
      </c>
      <c r="O83">
        <f>IF(Table1[[#This Row],[building_size_mВІ_cleaned]]&lt;&gt;Table1[[#This Row],[preferred_size_mBI_cleaned]], IF(Table1[[#This Row],[land_size_mBI_cleaned]]&lt;&gt;Table1[[#This Row],[preferred_size_mBI_cleaned]], 0, 1), 1)</f>
        <v>1</v>
      </c>
      <c r="Q83" t="e">
        <f>IF(LEN(Table1[[#This Row],[open_date]])&gt;0, IF(ISNUMBER(SEARCH("Added", Table1[[#This Row],[open_date]])), SUBSTITUTE(Table1[[#This Row],[open_date]], "Added ", ""), Table1[[#This Row],[open_date]]), NA())</f>
        <v>#N/A</v>
      </c>
      <c r="R83" t="e">
        <v>#N/A</v>
      </c>
      <c r="S83" t="s">
        <v>232</v>
      </c>
      <c r="T83" t="s">
        <v>342</v>
      </c>
      <c r="U83" s="13">
        <v>209000</v>
      </c>
      <c r="V83" s="13" t="s">
        <v>3025</v>
      </c>
      <c r="W83">
        <v>138693067</v>
      </c>
      <c r="X83" t="s">
        <v>343</v>
      </c>
      <c r="Y83" t="s">
        <v>344</v>
      </c>
      <c r="Z83" t="s">
        <v>36</v>
      </c>
      <c r="AA83" t="s">
        <v>37</v>
      </c>
      <c r="AB83">
        <v>800</v>
      </c>
      <c r="AC83" s="14" t="str">
        <f>"0"&amp;Table1[[#This Row],[zip_code]]</f>
        <v>0800</v>
      </c>
      <c r="AD83">
        <v>451125286</v>
      </c>
      <c r="AG83" t="s">
        <v>255</v>
      </c>
      <c r="AH83" t="str">
        <f>PROPER(Table1[[#This Row],[product_depth_DELETE]])</f>
        <v>Feature</v>
      </c>
      <c r="AI83">
        <v>1</v>
      </c>
      <c r="AJ83">
        <v>1</v>
      </c>
      <c r="AK83">
        <v>1</v>
      </c>
      <c r="AL83" s="2">
        <v>44708.662557870368</v>
      </c>
      <c r="AM83" s="15">
        <v>44708.662557870368</v>
      </c>
    </row>
    <row r="84" spans="1:39" x14ac:dyDescent="0.25">
      <c r="A84">
        <v>1351066</v>
      </c>
      <c r="B84" t="s">
        <v>27</v>
      </c>
      <c r="C84" t="str">
        <f>IF(Table1[[#This Row],[breadcrumb_ORIGINAL]]="Buy&gt;NT&gt;DARWIN CITY", SUBSTITUTE(Table1[[#This Row],[breadcrumb_ORIGINAL]], Table1[[#This Row],[breadcrumb_ORIGINAL]], "DARWIN CITY"), SUBSTITUTE(Table1[[#This Row],[breadcrumb_ORIGINAL]], Table1[[#This Row],[breadcrumb_ORIGINAL]], "DARWIN"))</f>
        <v>DARWIN CITY</v>
      </c>
      <c r="D84" s="16" t="s">
        <v>3465</v>
      </c>
      <c r="E84" t="s">
        <v>28</v>
      </c>
      <c r="F84" s="3" t="s">
        <v>2925</v>
      </c>
      <c r="G84" t="s">
        <v>39</v>
      </c>
      <c r="I84" t="str">
        <f>IF(Table1[[#This Row],[building_size_ORIGINAL]]="","",LEFT(Table1[[#This Row],[building_size_ORIGINAL]], LEN(Table1[[#This Row],[building_size_ORIGINAL]])-LEN(RIGHT(Table1[[#This Row],[building_size_ORIGINAL]], 3))))</f>
        <v/>
      </c>
      <c r="J84" s="11" t="s">
        <v>2934</v>
      </c>
      <c r="K84" t="s">
        <v>345</v>
      </c>
      <c r="L84" s="19">
        <v>158</v>
      </c>
      <c r="N84" t="s">
        <v>2934</v>
      </c>
      <c r="O84">
        <f>IF(Table1[[#This Row],[building_size_mВІ_cleaned]]&lt;&gt;Table1[[#This Row],[preferred_size_mBI_cleaned]], IF(Table1[[#This Row],[land_size_mBI_cleaned]]&lt;&gt;Table1[[#This Row],[preferred_size_mBI_cleaned]], 0, 1), 1)</f>
        <v>1</v>
      </c>
      <c r="Q84" t="e">
        <f>IF(LEN(Table1[[#This Row],[open_date]])&gt;0, IF(ISNUMBER(SEARCH("Added", Table1[[#This Row],[open_date]])), SUBSTITUTE(Table1[[#This Row],[open_date]], "Added ", ""), Table1[[#This Row],[open_date]]), NA())</f>
        <v>#N/A</v>
      </c>
      <c r="R84" t="e">
        <v>#N/A</v>
      </c>
      <c r="S84" t="s">
        <v>346</v>
      </c>
      <c r="T84" t="s">
        <v>347</v>
      </c>
      <c r="U84" s="13">
        <v>420000</v>
      </c>
      <c r="V84" s="13" t="s">
        <v>2934</v>
      </c>
      <c r="W84">
        <v>138683031</v>
      </c>
      <c r="X84" t="s">
        <v>348</v>
      </c>
      <c r="Y84" t="s">
        <v>349</v>
      </c>
      <c r="Z84" t="s">
        <v>36</v>
      </c>
      <c r="AA84" t="s">
        <v>37</v>
      </c>
      <c r="AB84">
        <v>800</v>
      </c>
      <c r="AC84" s="14" t="str">
        <f>"0"&amp;Table1[[#This Row],[zip_code]]</f>
        <v>0800</v>
      </c>
      <c r="AD84" s="1">
        <v>889867131</v>
      </c>
      <c r="AG84" t="s">
        <v>38</v>
      </c>
      <c r="AH84" t="str">
        <f>PROPER(Table1[[#This Row],[product_depth_DELETE]])</f>
        <v>Premiere</v>
      </c>
      <c r="AI84">
        <v>2</v>
      </c>
      <c r="AJ84">
        <v>2</v>
      </c>
      <c r="AK84">
        <v>2</v>
      </c>
      <c r="AL84" s="2">
        <v>44708.662557870368</v>
      </c>
      <c r="AM84" s="15">
        <v>44708.662557870368</v>
      </c>
    </row>
    <row r="85" spans="1:39" x14ac:dyDescent="0.25">
      <c r="A85">
        <v>1351067</v>
      </c>
      <c r="B85" t="s">
        <v>27</v>
      </c>
      <c r="C85" t="str">
        <f>IF(Table1[[#This Row],[breadcrumb_ORIGINAL]]="Buy&gt;NT&gt;DARWIN CITY", SUBSTITUTE(Table1[[#This Row],[breadcrumb_ORIGINAL]], Table1[[#This Row],[breadcrumb_ORIGINAL]], "DARWIN CITY"), SUBSTITUTE(Table1[[#This Row],[breadcrumb_ORIGINAL]], Table1[[#This Row],[breadcrumb_ORIGINAL]], "DARWIN"))</f>
        <v>DARWIN CITY</v>
      </c>
      <c r="D85" s="16" t="s">
        <v>3465</v>
      </c>
      <c r="E85" t="s">
        <v>28</v>
      </c>
      <c r="F85" s="3" t="s">
        <v>2925</v>
      </c>
      <c r="G85" t="s">
        <v>46</v>
      </c>
      <c r="H85" t="s">
        <v>350</v>
      </c>
      <c r="I85" t="str">
        <f>IF(Table1[[#This Row],[building_size_ORIGINAL]]="","",LEFT(Table1[[#This Row],[building_size_ORIGINAL]], LEN(Table1[[#This Row],[building_size_ORIGINAL]])-LEN(RIGHT(Table1[[#This Row],[building_size_ORIGINAL]], 3))))</f>
        <v>150</v>
      </c>
      <c r="J85" s="19">
        <v>150</v>
      </c>
      <c r="L85" s="12" t="s">
        <v>2934</v>
      </c>
      <c r="M85" t="s">
        <v>350</v>
      </c>
      <c r="N85" s="19">
        <v>150</v>
      </c>
      <c r="O85" s="19">
        <f>IF(Table1[[#This Row],[building_size_mВІ_cleaned]]&lt;&gt;Table1[[#This Row],[preferred_size_mBI_cleaned]], IF(Table1[[#This Row],[land_size_mBI_cleaned]]&lt;&gt;Table1[[#This Row],[preferred_size_mBI_cleaned]], 0, 1), 1)</f>
        <v>1</v>
      </c>
      <c r="P85" t="s">
        <v>126</v>
      </c>
      <c r="Q85" t="str">
        <f>IF(LEN(Table1[[#This Row],[open_date]])&gt;0, IF(ISNUMBER(SEARCH("Added", Table1[[#This Row],[open_date]])), SUBSTITUTE(Table1[[#This Row],[open_date]], "Added ", ""), Table1[[#This Row],[open_date]]), NA())</f>
        <v>Under offer</v>
      </c>
      <c r="R85" t="s">
        <v>126</v>
      </c>
      <c r="S85" t="s">
        <v>181</v>
      </c>
      <c r="T85" t="s">
        <v>127</v>
      </c>
      <c r="U85" s="13" t="s">
        <v>2934</v>
      </c>
      <c r="V85" s="13" t="s">
        <v>2979</v>
      </c>
      <c r="W85">
        <v>135645930</v>
      </c>
      <c r="X85" t="s">
        <v>351</v>
      </c>
      <c r="Y85" t="s">
        <v>352</v>
      </c>
      <c r="Z85" t="s">
        <v>36</v>
      </c>
      <c r="AA85" t="s">
        <v>37</v>
      </c>
      <c r="AB85">
        <v>800</v>
      </c>
      <c r="AC85" s="14" t="str">
        <f>"0"&amp;Table1[[#This Row],[zip_code]]</f>
        <v>0800</v>
      </c>
      <c r="AD85" s="1">
        <v>889418941</v>
      </c>
      <c r="AG85" t="s">
        <v>274</v>
      </c>
      <c r="AH85" t="str">
        <f>PROPER(Table1[[#This Row],[product_depth_DELETE]])</f>
        <v>Standard</v>
      </c>
      <c r="AI85">
        <v>2</v>
      </c>
      <c r="AJ85">
        <v>2</v>
      </c>
      <c r="AK85">
        <v>2</v>
      </c>
      <c r="AL85" s="2">
        <v>44708.662557870368</v>
      </c>
      <c r="AM85" s="15">
        <v>44708.662557870368</v>
      </c>
    </row>
    <row r="86" spans="1:39" x14ac:dyDescent="0.25">
      <c r="A86">
        <v>1351068</v>
      </c>
      <c r="B86" t="s">
        <v>27</v>
      </c>
      <c r="C86" t="str">
        <f>IF(Table1[[#This Row],[breadcrumb_ORIGINAL]]="Buy&gt;NT&gt;DARWIN CITY", SUBSTITUTE(Table1[[#This Row],[breadcrumb_ORIGINAL]], Table1[[#This Row],[breadcrumb_ORIGINAL]], "DARWIN CITY"), SUBSTITUTE(Table1[[#This Row],[breadcrumb_ORIGINAL]], Table1[[#This Row],[breadcrumb_ORIGINAL]], "DARWIN"))</f>
        <v>DARWIN CITY</v>
      </c>
      <c r="D86" s="16" t="s">
        <v>3465</v>
      </c>
      <c r="E86" t="s">
        <v>28</v>
      </c>
      <c r="F86" s="3" t="s">
        <v>2925</v>
      </c>
      <c r="G86" t="s">
        <v>46</v>
      </c>
      <c r="I86" t="str">
        <f>IF(Table1[[#This Row],[building_size_ORIGINAL]]="","",LEFT(Table1[[#This Row],[building_size_ORIGINAL]], LEN(Table1[[#This Row],[building_size_ORIGINAL]])-LEN(RIGHT(Table1[[#This Row],[building_size_ORIGINAL]], 3))))</f>
        <v/>
      </c>
      <c r="J86" s="11" t="s">
        <v>2934</v>
      </c>
      <c r="K86" t="s">
        <v>353</v>
      </c>
      <c r="L86" s="19">
        <v>153</v>
      </c>
      <c r="M86" t="s">
        <v>353</v>
      </c>
      <c r="N86" s="19">
        <v>153</v>
      </c>
      <c r="O86" s="19">
        <f>IF(Table1[[#This Row],[building_size_mВІ_cleaned]]&lt;&gt;Table1[[#This Row],[preferred_size_mBI_cleaned]], IF(Table1[[#This Row],[land_size_mBI_cleaned]]&lt;&gt;Table1[[#This Row],[preferred_size_mBI_cleaned]], 0, 1), 1)</f>
        <v>1</v>
      </c>
      <c r="P86" t="s">
        <v>126</v>
      </c>
      <c r="Q86" t="str">
        <f>IF(LEN(Table1[[#This Row],[open_date]])&gt;0, IF(ISNUMBER(SEARCH("Added", Table1[[#This Row],[open_date]])), SUBSTITUTE(Table1[[#This Row],[open_date]], "Added ", ""), Table1[[#This Row],[open_date]]), NA())</f>
        <v>Under offer</v>
      </c>
      <c r="R86" t="s">
        <v>126</v>
      </c>
      <c r="S86" t="s">
        <v>354</v>
      </c>
      <c r="T86" t="s">
        <v>355</v>
      </c>
      <c r="U86" s="13">
        <v>510000</v>
      </c>
      <c r="V86" s="13" t="s">
        <v>2934</v>
      </c>
      <c r="W86">
        <v>138681171</v>
      </c>
      <c r="X86" t="s">
        <v>356</v>
      </c>
      <c r="Y86" t="s">
        <v>357</v>
      </c>
      <c r="Z86" t="s">
        <v>36</v>
      </c>
      <c r="AA86" t="s">
        <v>37</v>
      </c>
      <c r="AB86">
        <v>800</v>
      </c>
      <c r="AC86" s="14" t="str">
        <f>"0"&amp;Table1[[#This Row],[zip_code]]</f>
        <v>0800</v>
      </c>
      <c r="AD86" s="1">
        <v>889433066</v>
      </c>
      <c r="AG86" t="s">
        <v>274</v>
      </c>
      <c r="AH86" t="str">
        <f>PROPER(Table1[[#This Row],[product_depth_DELETE]])</f>
        <v>Standard</v>
      </c>
      <c r="AI86">
        <v>3</v>
      </c>
      <c r="AJ86">
        <v>2</v>
      </c>
      <c r="AK86">
        <v>2</v>
      </c>
      <c r="AL86" s="2">
        <v>44708.662557870368</v>
      </c>
      <c r="AM86" s="15">
        <v>44708.662557870368</v>
      </c>
    </row>
    <row r="87" spans="1:39" x14ac:dyDescent="0.25">
      <c r="A87">
        <v>1351069</v>
      </c>
      <c r="B87" t="s">
        <v>27</v>
      </c>
      <c r="C87" t="str">
        <f>IF(Table1[[#This Row],[breadcrumb_ORIGINAL]]="Buy&gt;NT&gt;DARWIN CITY", SUBSTITUTE(Table1[[#This Row],[breadcrumb_ORIGINAL]], Table1[[#This Row],[breadcrumb_ORIGINAL]], "DARWIN CITY"), SUBSTITUTE(Table1[[#This Row],[breadcrumb_ORIGINAL]], Table1[[#This Row],[breadcrumb_ORIGINAL]], "DARWIN"))</f>
        <v>DARWIN CITY</v>
      </c>
      <c r="D87" s="16" t="s">
        <v>3465</v>
      </c>
      <c r="E87" t="s">
        <v>28</v>
      </c>
      <c r="F87" s="3" t="s">
        <v>2925</v>
      </c>
      <c r="G87" t="s">
        <v>46</v>
      </c>
      <c r="I87" t="str">
        <f>IF(Table1[[#This Row],[building_size_ORIGINAL]]="","",LEFT(Table1[[#This Row],[building_size_ORIGINAL]], LEN(Table1[[#This Row],[building_size_ORIGINAL]])-LEN(RIGHT(Table1[[#This Row],[building_size_ORIGINAL]], 3))))</f>
        <v/>
      </c>
      <c r="J87" s="11" t="s">
        <v>2934</v>
      </c>
      <c r="L87" s="12" t="s">
        <v>2934</v>
      </c>
      <c r="N87" t="s">
        <v>2934</v>
      </c>
      <c r="O87">
        <f>IF(Table1[[#This Row],[building_size_mВІ_cleaned]]&lt;&gt;Table1[[#This Row],[preferred_size_mBI_cleaned]], IF(Table1[[#This Row],[land_size_mBI_cleaned]]&lt;&gt;Table1[[#This Row],[preferred_size_mBI_cleaned]], 0, 1), 1)</f>
        <v>1</v>
      </c>
      <c r="P87" t="s">
        <v>126</v>
      </c>
      <c r="Q87" t="str">
        <f>IF(LEN(Table1[[#This Row],[open_date]])&gt;0, IF(ISNUMBER(SEARCH("Added", Table1[[#This Row],[open_date]])), SUBSTITUTE(Table1[[#This Row],[open_date]], "Added ", ""), Table1[[#This Row],[open_date]]), NA())</f>
        <v>Under offer</v>
      </c>
      <c r="R87" t="s">
        <v>126</v>
      </c>
      <c r="S87" t="s">
        <v>79</v>
      </c>
      <c r="T87" t="s">
        <v>127</v>
      </c>
      <c r="U87" s="13" t="s">
        <v>2934</v>
      </c>
      <c r="V87" s="13" t="s">
        <v>2979</v>
      </c>
      <c r="W87">
        <v>138681011</v>
      </c>
      <c r="X87" t="s">
        <v>358</v>
      </c>
      <c r="Y87" t="s">
        <v>359</v>
      </c>
      <c r="Z87" t="s">
        <v>36</v>
      </c>
      <c r="AA87" t="s">
        <v>37</v>
      </c>
      <c r="AB87">
        <v>800</v>
      </c>
      <c r="AC87" s="14" t="str">
        <f>"0"&amp;Table1[[#This Row],[zip_code]]</f>
        <v>0800</v>
      </c>
      <c r="AD87" s="1">
        <v>889433000</v>
      </c>
      <c r="AG87" t="s">
        <v>38</v>
      </c>
      <c r="AH87" t="str">
        <f>PROPER(Table1[[#This Row],[product_depth_DELETE]])</f>
        <v>Premiere</v>
      </c>
      <c r="AI87">
        <v>3</v>
      </c>
      <c r="AJ87">
        <v>2</v>
      </c>
      <c r="AK87">
        <v>2</v>
      </c>
      <c r="AL87" s="2">
        <v>44708.662557870368</v>
      </c>
      <c r="AM87" s="15">
        <v>44708.662557870368</v>
      </c>
    </row>
    <row r="88" spans="1:39" x14ac:dyDescent="0.25">
      <c r="A88">
        <v>1351070</v>
      </c>
      <c r="B88" t="s">
        <v>27</v>
      </c>
      <c r="C88" t="str">
        <f>IF(Table1[[#This Row],[breadcrumb_ORIGINAL]]="Buy&gt;NT&gt;DARWIN CITY", SUBSTITUTE(Table1[[#This Row],[breadcrumb_ORIGINAL]], Table1[[#This Row],[breadcrumb_ORIGINAL]], "DARWIN CITY"), SUBSTITUTE(Table1[[#This Row],[breadcrumb_ORIGINAL]], Table1[[#This Row],[breadcrumb_ORIGINAL]], "DARWIN"))</f>
        <v>DARWIN CITY</v>
      </c>
      <c r="D88" s="16" t="s">
        <v>3465</v>
      </c>
      <c r="E88" t="s">
        <v>28</v>
      </c>
      <c r="F88" s="3" t="s">
        <v>2925</v>
      </c>
      <c r="G88" t="s">
        <v>46</v>
      </c>
      <c r="I88" t="str">
        <f>IF(Table1[[#This Row],[building_size_ORIGINAL]]="","",LEFT(Table1[[#This Row],[building_size_ORIGINAL]], LEN(Table1[[#This Row],[building_size_ORIGINAL]])-LEN(RIGHT(Table1[[#This Row],[building_size_ORIGINAL]], 3))))</f>
        <v/>
      </c>
      <c r="J88" s="11" t="s">
        <v>2934</v>
      </c>
      <c r="L88" s="12" t="s">
        <v>2934</v>
      </c>
      <c r="N88" t="s">
        <v>2934</v>
      </c>
      <c r="O88">
        <f>IF(Table1[[#This Row],[building_size_mВІ_cleaned]]&lt;&gt;Table1[[#This Row],[preferred_size_mBI_cleaned]], IF(Table1[[#This Row],[land_size_mBI_cleaned]]&lt;&gt;Table1[[#This Row],[preferred_size_mBI_cleaned]], 0, 1), 1)</f>
        <v>1</v>
      </c>
      <c r="Q88" t="e">
        <f>IF(LEN(Table1[[#This Row],[open_date]])&gt;0, IF(ISNUMBER(SEARCH("Added", Table1[[#This Row],[open_date]])), SUBSTITUTE(Table1[[#This Row],[open_date]], "Added ", ""), Table1[[#This Row],[open_date]]), NA())</f>
        <v>#N/A</v>
      </c>
      <c r="R88" t="e">
        <v>#N/A</v>
      </c>
      <c r="S88" t="s">
        <v>360</v>
      </c>
      <c r="T88" t="s">
        <v>361</v>
      </c>
      <c r="U88" s="13">
        <v>535000</v>
      </c>
      <c r="V88" s="13" t="s">
        <v>2934</v>
      </c>
      <c r="W88">
        <v>138659831</v>
      </c>
      <c r="X88" t="s">
        <v>362</v>
      </c>
      <c r="Y88" t="s">
        <v>363</v>
      </c>
      <c r="Z88" t="s">
        <v>36</v>
      </c>
      <c r="AA88" t="s">
        <v>37</v>
      </c>
      <c r="AB88">
        <v>800</v>
      </c>
      <c r="AC88" s="14" t="str">
        <f>"0"&amp;Table1[[#This Row],[zip_code]]</f>
        <v>0800</v>
      </c>
      <c r="AD88" s="1">
        <v>889421200</v>
      </c>
      <c r="AG88" t="s">
        <v>38</v>
      </c>
      <c r="AH88" t="str">
        <f>PROPER(Table1[[#This Row],[product_depth_DELETE]])</f>
        <v>Premiere</v>
      </c>
      <c r="AI88">
        <v>2</v>
      </c>
      <c r="AJ88">
        <v>2</v>
      </c>
      <c r="AK88">
        <v>2</v>
      </c>
      <c r="AL88" s="2">
        <v>44708.662557870368</v>
      </c>
      <c r="AM88" s="15">
        <v>44708.662557870368</v>
      </c>
    </row>
    <row r="89" spans="1:39" x14ac:dyDescent="0.25">
      <c r="A89">
        <v>1351071</v>
      </c>
      <c r="B89" t="s">
        <v>27</v>
      </c>
      <c r="C89" t="str">
        <f>IF(Table1[[#This Row],[breadcrumb_ORIGINAL]]="Buy&gt;NT&gt;DARWIN CITY", SUBSTITUTE(Table1[[#This Row],[breadcrumb_ORIGINAL]], Table1[[#This Row],[breadcrumb_ORIGINAL]], "DARWIN CITY"), SUBSTITUTE(Table1[[#This Row],[breadcrumb_ORIGINAL]], Table1[[#This Row],[breadcrumb_ORIGINAL]], "DARWIN"))</f>
        <v>DARWIN CITY</v>
      </c>
      <c r="D89" s="16" t="s">
        <v>3465</v>
      </c>
      <c r="E89" t="s">
        <v>28</v>
      </c>
      <c r="F89" s="3" t="s">
        <v>2925</v>
      </c>
      <c r="G89" t="s">
        <v>46</v>
      </c>
      <c r="I89" t="str">
        <f>IF(Table1[[#This Row],[building_size_ORIGINAL]]="","",LEFT(Table1[[#This Row],[building_size_ORIGINAL]], LEN(Table1[[#This Row],[building_size_ORIGINAL]])-LEN(RIGHT(Table1[[#This Row],[building_size_ORIGINAL]], 3))))</f>
        <v/>
      </c>
      <c r="J89" s="11" t="s">
        <v>2934</v>
      </c>
      <c r="K89" t="s">
        <v>326</v>
      </c>
      <c r="L89" s="19">
        <v>66</v>
      </c>
      <c r="M89" t="s">
        <v>326</v>
      </c>
      <c r="N89" s="19">
        <v>66</v>
      </c>
      <c r="O89" s="19">
        <f>IF(Table1[[#This Row],[building_size_mВІ_cleaned]]&lt;&gt;Table1[[#This Row],[preferred_size_mBI_cleaned]], IF(Table1[[#This Row],[land_size_mBI_cleaned]]&lt;&gt;Table1[[#This Row],[preferred_size_mBI_cleaned]], 0, 1), 1)</f>
        <v>1</v>
      </c>
      <c r="Q89" t="e">
        <f>IF(LEN(Table1[[#This Row],[open_date]])&gt;0, IF(ISNUMBER(SEARCH("Added", Table1[[#This Row],[open_date]])), SUBSTITUTE(Table1[[#This Row],[open_date]], "Added ", ""), Table1[[#This Row],[open_date]]), NA())</f>
        <v>#N/A</v>
      </c>
      <c r="R89" t="e">
        <v>#N/A</v>
      </c>
      <c r="S89" t="s">
        <v>278</v>
      </c>
      <c r="T89" t="s">
        <v>364</v>
      </c>
      <c r="U89" s="13">
        <v>335000</v>
      </c>
      <c r="V89" s="13" t="s">
        <v>2934</v>
      </c>
      <c r="W89">
        <v>138653575</v>
      </c>
      <c r="X89" t="s">
        <v>365</v>
      </c>
      <c r="Y89" t="s">
        <v>366</v>
      </c>
      <c r="Z89" t="s">
        <v>36</v>
      </c>
      <c r="AA89" t="s">
        <v>37</v>
      </c>
      <c r="AB89">
        <v>800</v>
      </c>
      <c r="AC89" s="14" t="str">
        <f>"0"&amp;Table1[[#This Row],[zip_code]]</f>
        <v>0800</v>
      </c>
      <c r="AD89" s="1">
        <v>889811088</v>
      </c>
      <c r="AG89" t="s">
        <v>255</v>
      </c>
      <c r="AH89" t="str">
        <f>PROPER(Table1[[#This Row],[product_depth_DELETE]])</f>
        <v>Feature</v>
      </c>
      <c r="AI89">
        <v>1</v>
      </c>
      <c r="AJ89">
        <v>1</v>
      </c>
      <c r="AK89">
        <v>1</v>
      </c>
      <c r="AL89" s="2">
        <v>44708.662557870368</v>
      </c>
      <c r="AM89" s="15">
        <v>44708.662557870368</v>
      </c>
    </row>
    <row r="90" spans="1:39" x14ac:dyDescent="0.25">
      <c r="A90">
        <v>1351072</v>
      </c>
      <c r="B90" t="s">
        <v>27</v>
      </c>
      <c r="C90" t="str">
        <f>IF(Table1[[#This Row],[breadcrumb_ORIGINAL]]="Buy&gt;NT&gt;DARWIN CITY", SUBSTITUTE(Table1[[#This Row],[breadcrumb_ORIGINAL]], Table1[[#This Row],[breadcrumb_ORIGINAL]], "DARWIN CITY"), SUBSTITUTE(Table1[[#This Row],[breadcrumb_ORIGINAL]], Table1[[#This Row],[breadcrumb_ORIGINAL]], "DARWIN"))</f>
        <v>DARWIN CITY</v>
      </c>
      <c r="D90" s="16" t="s">
        <v>3465</v>
      </c>
      <c r="E90" t="s">
        <v>28</v>
      </c>
      <c r="F90" s="3" t="s">
        <v>2925</v>
      </c>
      <c r="G90" t="s">
        <v>39</v>
      </c>
      <c r="H90" t="s">
        <v>353</v>
      </c>
      <c r="I90" t="str">
        <f>IF(Table1[[#This Row],[building_size_ORIGINAL]]="","",LEFT(Table1[[#This Row],[building_size_ORIGINAL]], LEN(Table1[[#This Row],[building_size_ORIGINAL]])-LEN(RIGHT(Table1[[#This Row],[building_size_ORIGINAL]], 3))))</f>
        <v>153</v>
      </c>
      <c r="J90" s="19">
        <v>153</v>
      </c>
      <c r="L90" s="12" t="s">
        <v>2934</v>
      </c>
      <c r="M90" t="s">
        <v>353</v>
      </c>
      <c r="N90" s="19">
        <v>153</v>
      </c>
      <c r="O90" s="19">
        <f>IF(Table1[[#This Row],[building_size_mВІ_cleaned]]&lt;&gt;Table1[[#This Row],[preferred_size_mBI_cleaned]], IF(Table1[[#This Row],[land_size_mBI_cleaned]]&lt;&gt;Table1[[#This Row],[preferred_size_mBI_cleaned]], 0, 1), 1)</f>
        <v>1</v>
      </c>
      <c r="P90" t="s">
        <v>126</v>
      </c>
      <c r="Q90" t="str">
        <f>IF(LEN(Table1[[#This Row],[open_date]])&gt;0, IF(ISNUMBER(SEARCH("Added", Table1[[#This Row],[open_date]])), SUBSTITUTE(Table1[[#This Row],[open_date]], "Added ", ""), Table1[[#This Row],[open_date]]), NA())</f>
        <v>Under offer</v>
      </c>
      <c r="R90" t="s">
        <v>126</v>
      </c>
      <c r="S90" t="s">
        <v>82</v>
      </c>
      <c r="T90" t="s">
        <v>127</v>
      </c>
      <c r="U90" s="13" t="s">
        <v>2934</v>
      </c>
      <c r="V90" s="13" t="s">
        <v>2979</v>
      </c>
      <c r="W90">
        <v>138652707</v>
      </c>
      <c r="X90" t="s">
        <v>367</v>
      </c>
      <c r="Y90" t="s">
        <v>368</v>
      </c>
      <c r="Z90" t="s">
        <v>36</v>
      </c>
      <c r="AA90" t="s">
        <v>37</v>
      </c>
      <c r="AB90">
        <v>800</v>
      </c>
      <c r="AC90" s="14" t="str">
        <f>"0"&amp;Table1[[#This Row],[zip_code]]</f>
        <v>0800</v>
      </c>
      <c r="AD90" s="1">
        <v>889433000</v>
      </c>
      <c r="AG90" t="s">
        <v>38</v>
      </c>
      <c r="AH90" t="str">
        <f>PROPER(Table1[[#This Row],[product_depth_DELETE]])</f>
        <v>Premiere</v>
      </c>
      <c r="AI90">
        <v>2</v>
      </c>
      <c r="AJ90">
        <v>2</v>
      </c>
      <c r="AK90">
        <v>1</v>
      </c>
      <c r="AL90" s="2">
        <v>44708.662557870368</v>
      </c>
      <c r="AM90" s="15">
        <v>44708.662557870368</v>
      </c>
    </row>
    <row r="91" spans="1:39" x14ac:dyDescent="0.25">
      <c r="A91">
        <v>1351073</v>
      </c>
      <c r="B91" t="s">
        <v>27</v>
      </c>
      <c r="C91" t="str">
        <f>IF(Table1[[#This Row],[breadcrumb_ORIGINAL]]="Buy&gt;NT&gt;DARWIN CITY", SUBSTITUTE(Table1[[#This Row],[breadcrumb_ORIGINAL]], Table1[[#This Row],[breadcrumb_ORIGINAL]], "DARWIN CITY"), SUBSTITUTE(Table1[[#This Row],[breadcrumb_ORIGINAL]], Table1[[#This Row],[breadcrumb_ORIGINAL]], "DARWIN"))</f>
        <v>DARWIN CITY</v>
      </c>
      <c r="D91" s="16" t="s">
        <v>3465</v>
      </c>
      <c r="E91" t="s">
        <v>28</v>
      </c>
      <c r="F91" s="3" t="s">
        <v>2925</v>
      </c>
      <c r="G91" t="s">
        <v>39</v>
      </c>
      <c r="I91" t="str">
        <f>IF(Table1[[#This Row],[building_size_ORIGINAL]]="","",LEFT(Table1[[#This Row],[building_size_ORIGINAL]], LEN(Table1[[#This Row],[building_size_ORIGINAL]])-LEN(RIGHT(Table1[[#This Row],[building_size_ORIGINAL]], 3))))</f>
        <v/>
      </c>
      <c r="J91" s="11" t="s">
        <v>2934</v>
      </c>
      <c r="L91" s="12" t="s">
        <v>2934</v>
      </c>
      <c r="N91" t="s">
        <v>2934</v>
      </c>
      <c r="O91">
        <f>IF(Table1[[#This Row],[building_size_mВІ_cleaned]]&lt;&gt;Table1[[#This Row],[preferred_size_mBI_cleaned]], IF(Table1[[#This Row],[land_size_mBI_cleaned]]&lt;&gt;Table1[[#This Row],[preferred_size_mBI_cleaned]], 0, 1), 1)</f>
        <v>1</v>
      </c>
      <c r="Q91" t="e">
        <f>IF(LEN(Table1[[#This Row],[open_date]])&gt;0, IF(ISNUMBER(SEARCH("Added", Table1[[#This Row],[open_date]])), SUBSTITUTE(Table1[[#This Row],[open_date]], "Added ", ""), Table1[[#This Row],[open_date]]), NA())</f>
        <v>#N/A</v>
      </c>
      <c r="R91" t="e">
        <v>#N/A</v>
      </c>
      <c r="S91" t="s">
        <v>31</v>
      </c>
      <c r="T91" t="s">
        <v>369</v>
      </c>
      <c r="U91" s="13">
        <v>850000</v>
      </c>
      <c r="V91" s="13" t="s">
        <v>3030</v>
      </c>
      <c r="W91">
        <v>138650195</v>
      </c>
      <c r="X91" t="s">
        <v>370</v>
      </c>
      <c r="Y91" t="s">
        <v>371</v>
      </c>
      <c r="Z91" t="s">
        <v>36</v>
      </c>
      <c r="AA91" t="s">
        <v>37</v>
      </c>
      <c r="AB91">
        <v>800</v>
      </c>
      <c r="AC91" s="14" t="str">
        <f>"0"&amp;Table1[[#This Row],[zip_code]]</f>
        <v>0800</v>
      </c>
      <c r="AD91" s="1">
        <v>889418289</v>
      </c>
      <c r="AG91" t="s">
        <v>255</v>
      </c>
      <c r="AH91" t="str">
        <f>PROPER(Table1[[#This Row],[product_depth_DELETE]])</f>
        <v>Feature</v>
      </c>
      <c r="AI91">
        <v>4</v>
      </c>
      <c r="AJ91">
        <v>2</v>
      </c>
      <c r="AK91">
        <v>2</v>
      </c>
      <c r="AL91" s="2">
        <v>44708.662557870368</v>
      </c>
      <c r="AM91" s="15">
        <v>44708.662557870368</v>
      </c>
    </row>
    <row r="92" spans="1:39" x14ac:dyDescent="0.25">
      <c r="A92">
        <v>1351074</v>
      </c>
      <c r="B92" t="s">
        <v>27</v>
      </c>
      <c r="C92" t="str">
        <f>IF(Table1[[#This Row],[breadcrumb_ORIGINAL]]="Buy&gt;NT&gt;DARWIN CITY", SUBSTITUTE(Table1[[#This Row],[breadcrumb_ORIGINAL]], Table1[[#This Row],[breadcrumb_ORIGINAL]], "DARWIN CITY"), SUBSTITUTE(Table1[[#This Row],[breadcrumb_ORIGINAL]], Table1[[#This Row],[breadcrumb_ORIGINAL]], "DARWIN"))</f>
        <v>DARWIN CITY</v>
      </c>
      <c r="D92" s="16" t="s">
        <v>3465</v>
      </c>
      <c r="E92" t="s">
        <v>28</v>
      </c>
      <c r="F92" s="3" t="s">
        <v>2925</v>
      </c>
      <c r="G92" t="s">
        <v>39</v>
      </c>
      <c r="I92" t="str">
        <f>IF(Table1[[#This Row],[building_size_ORIGINAL]]="","",LEFT(Table1[[#This Row],[building_size_ORIGINAL]], LEN(Table1[[#This Row],[building_size_ORIGINAL]])-LEN(RIGHT(Table1[[#This Row],[building_size_ORIGINAL]], 3))))</f>
        <v/>
      </c>
      <c r="J92" s="11" t="s">
        <v>2934</v>
      </c>
      <c r="L92" s="12" t="s">
        <v>2934</v>
      </c>
      <c r="N92" t="s">
        <v>2934</v>
      </c>
      <c r="O92">
        <f>IF(Table1[[#This Row],[building_size_mВІ_cleaned]]&lt;&gt;Table1[[#This Row],[preferred_size_mBI_cleaned]], IF(Table1[[#This Row],[land_size_mBI_cleaned]]&lt;&gt;Table1[[#This Row],[preferred_size_mBI_cleaned]], 0, 1), 1)</f>
        <v>1</v>
      </c>
      <c r="Q92" t="e">
        <f>IF(LEN(Table1[[#This Row],[open_date]])&gt;0, IF(ISNUMBER(SEARCH("Added", Table1[[#This Row],[open_date]])), SUBSTITUTE(Table1[[#This Row],[open_date]], "Added ", ""), Table1[[#This Row],[open_date]]), NA())</f>
        <v>#N/A</v>
      </c>
      <c r="R92" t="e">
        <v>#N/A</v>
      </c>
      <c r="S92" t="s">
        <v>31</v>
      </c>
      <c r="T92" t="s">
        <v>372</v>
      </c>
      <c r="U92" s="13">
        <v>510000</v>
      </c>
      <c r="V92" s="13" t="s">
        <v>3031</v>
      </c>
      <c r="W92">
        <v>138649539</v>
      </c>
      <c r="X92" t="s">
        <v>373</v>
      </c>
      <c r="Y92" t="s">
        <v>374</v>
      </c>
      <c r="Z92" t="s">
        <v>36</v>
      </c>
      <c r="AA92" t="s">
        <v>37</v>
      </c>
      <c r="AB92">
        <v>800</v>
      </c>
      <c r="AC92" s="14" t="str">
        <f>"0"&amp;Table1[[#This Row],[zip_code]]</f>
        <v>0800</v>
      </c>
      <c r="AD92" s="1">
        <v>889418289</v>
      </c>
      <c r="AG92" t="s">
        <v>255</v>
      </c>
      <c r="AH92" t="str">
        <f>PROPER(Table1[[#This Row],[product_depth_DELETE]])</f>
        <v>Feature</v>
      </c>
      <c r="AI92">
        <v>3</v>
      </c>
      <c r="AJ92">
        <v>2</v>
      </c>
      <c r="AK92">
        <v>2</v>
      </c>
      <c r="AL92" s="2">
        <v>44708.662557870368</v>
      </c>
      <c r="AM92" s="15">
        <v>44708.662557870368</v>
      </c>
    </row>
    <row r="93" spans="1:39" x14ac:dyDescent="0.25">
      <c r="A93">
        <v>1351075</v>
      </c>
      <c r="B93" t="s">
        <v>27</v>
      </c>
      <c r="C93" t="str">
        <f>IF(Table1[[#This Row],[breadcrumb_ORIGINAL]]="Buy&gt;NT&gt;DARWIN CITY", SUBSTITUTE(Table1[[#This Row],[breadcrumb_ORIGINAL]], Table1[[#This Row],[breadcrumb_ORIGINAL]], "DARWIN CITY"), SUBSTITUTE(Table1[[#This Row],[breadcrumb_ORIGINAL]], Table1[[#This Row],[breadcrumb_ORIGINAL]], "DARWIN"))</f>
        <v>DARWIN CITY</v>
      </c>
      <c r="D93" s="16" t="s">
        <v>3465</v>
      </c>
      <c r="E93" t="s">
        <v>28</v>
      </c>
      <c r="F93" s="3" t="s">
        <v>2925</v>
      </c>
      <c r="G93" t="s">
        <v>46</v>
      </c>
      <c r="I93" t="str">
        <f>IF(Table1[[#This Row],[building_size_ORIGINAL]]="","",LEFT(Table1[[#This Row],[building_size_ORIGINAL]], LEN(Table1[[#This Row],[building_size_ORIGINAL]])-LEN(RIGHT(Table1[[#This Row],[building_size_ORIGINAL]], 3))))</f>
        <v/>
      </c>
      <c r="J93" s="11" t="s">
        <v>2934</v>
      </c>
      <c r="K93" t="s">
        <v>375</v>
      </c>
      <c r="L93" s="19">
        <v>242</v>
      </c>
      <c r="M93" t="s">
        <v>375</v>
      </c>
      <c r="N93" s="19">
        <v>242</v>
      </c>
      <c r="O93" s="19">
        <f>IF(Table1[[#This Row],[building_size_mВІ_cleaned]]&lt;&gt;Table1[[#This Row],[preferred_size_mBI_cleaned]], IF(Table1[[#This Row],[land_size_mBI_cleaned]]&lt;&gt;Table1[[#This Row],[preferred_size_mBI_cleaned]], 0, 1), 1)</f>
        <v>1</v>
      </c>
      <c r="Q93" t="e">
        <f>IF(LEN(Table1[[#This Row],[open_date]])&gt;0, IF(ISNUMBER(SEARCH("Added", Table1[[#This Row],[open_date]])), SUBSTITUTE(Table1[[#This Row],[open_date]], "Added ", ""), Table1[[#This Row],[open_date]]), NA())</f>
        <v>#N/A</v>
      </c>
      <c r="R93" t="e">
        <v>#N/A</v>
      </c>
      <c r="S93" t="s">
        <v>93</v>
      </c>
      <c r="T93" t="s">
        <v>376</v>
      </c>
      <c r="U93" s="13">
        <v>1300000</v>
      </c>
      <c r="V93" s="13" t="s">
        <v>2934</v>
      </c>
      <c r="W93">
        <v>138611055</v>
      </c>
      <c r="X93" t="s">
        <v>377</v>
      </c>
      <c r="Y93" t="s">
        <v>378</v>
      </c>
      <c r="Z93" t="s">
        <v>36</v>
      </c>
      <c r="AA93" t="s">
        <v>37</v>
      </c>
      <c r="AB93">
        <v>800</v>
      </c>
      <c r="AC93" s="14" t="str">
        <f>"0"&amp;Table1[[#This Row],[zip_code]]</f>
        <v>0800</v>
      </c>
      <c r="AD93" s="1">
        <v>889460500</v>
      </c>
      <c r="AG93" t="s">
        <v>38</v>
      </c>
      <c r="AH93" t="str">
        <f>PROPER(Table1[[#This Row],[product_depth_DELETE]])</f>
        <v>Premiere</v>
      </c>
      <c r="AI93">
        <v>3</v>
      </c>
      <c r="AJ93">
        <v>2</v>
      </c>
      <c r="AK93">
        <v>2</v>
      </c>
      <c r="AL93" s="2">
        <v>44708.662557870368</v>
      </c>
      <c r="AM93" s="15">
        <v>44708.662557870368</v>
      </c>
    </row>
    <row r="94" spans="1:39" x14ac:dyDescent="0.25">
      <c r="A94">
        <v>1351076</v>
      </c>
      <c r="B94" t="s">
        <v>27</v>
      </c>
      <c r="C94" t="str">
        <f>IF(Table1[[#This Row],[breadcrumb_ORIGINAL]]="Buy&gt;NT&gt;DARWIN CITY", SUBSTITUTE(Table1[[#This Row],[breadcrumb_ORIGINAL]], Table1[[#This Row],[breadcrumb_ORIGINAL]], "DARWIN CITY"), SUBSTITUTE(Table1[[#This Row],[breadcrumb_ORIGINAL]], Table1[[#This Row],[breadcrumb_ORIGINAL]], "DARWIN"))</f>
        <v>DARWIN CITY</v>
      </c>
      <c r="D94" s="16" t="s">
        <v>3465</v>
      </c>
      <c r="E94" t="s">
        <v>28</v>
      </c>
      <c r="F94" s="3" t="s">
        <v>2925</v>
      </c>
      <c r="G94" t="s">
        <v>46</v>
      </c>
      <c r="H94" t="s">
        <v>379</v>
      </c>
      <c r="I94" t="str">
        <f>IF(Table1[[#This Row],[building_size_ORIGINAL]]="","",LEFT(Table1[[#This Row],[building_size_ORIGINAL]], LEN(Table1[[#This Row],[building_size_ORIGINAL]])-LEN(RIGHT(Table1[[#This Row],[building_size_ORIGINAL]], 3))))</f>
        <v>80</v>
      </c>
      <c r="J94" s="19">
        <v>80</v>
      </c>
      <c r="K94" t="s">
        <v>380</v>
      </c>
      <c r="L94" s="19">
        <v>92</v>
      </c>
      <c r="M94" t="s">
        <v>379</v>
      </c>
      <c r="N94" s="19">
        <v>80</v>
      </c>
      <c r="O94" s="19">
        <f>IF(Table1[[#This Row],[building_size_mВІ_cleaned]]&lt;&gt;Table1[[#This Row],[preferred_size_mBI_cleaned]], IF(Table1[[#This Row],[land_size_mBI_cleaned]]&lt;&gt;Table1[[#This Row],[preferred_size_mBI_cleaned]], 0, 1), 1)</f>
        <v>1</v>
      </c>
      <c r="Q94" t="e">
        <f>IF(LEN(Table1[[#This Row],[open_date]])&gt;0, IF(ISNUMBER(SEARCH("Added", Table1[[#This Row],[open_date]])), SUBSTITUTE(Table1[[#This Row],[open_date]], "Added ", ""), Table1[[#This Row],[open_date]]), NA())</f>
        <v>#N/A</v>
      </c>
      <c r="R94" t="e">
        <v>#N/A</v>
      </c>
      <c r="S94" t="s">
        <v>42</v>
      </c>
      <c r="T94" t="s">
        <v>381</v>
      </c>
      <c r="U94" s="13">
        <v>580000</v>
      </c>
      <c r="V94" s="13" t="s">
        <v>3033</v>
      </c>
      <c r="W94">
        <v>138568447</v>
      </c>
      <c r="X94" t="s">
        <v>382</v>
      </c>
      <c r="Y94" t="s">
        <v>383</v>
      </c>
      <c r="Z94" t="s">
        <v>36</v>
      </c>
      <c r="AA94" t="s">
        <v>37</v>
      </c>
      <c r="AB94">
        <v>800</v>
      </c>
      <c r="AC94" s="14" t="str">
        <f>"0"&amp;Table1[[#This Row],[zip_code]]</f>
        <v>0800</v>
      </c>
      <c r="AD94">
        <v>411724000</v>
      </c>
      <c r="AG94" t="s">
        <v>38</v>
      </c>
      <c r="AH94" t="str">
        <f>PROPER(Table1[[#This Row],[product_depth_DELETE]])</f>
        <v>Premiere</v>
      </c>
      <c r="AI94">
        <v>2</v>
      </c>
      <c r="AJ94">
        <v>2</v>
      </c>
      <c r="AK94">
        <v>2</v>
      </c>
      <c r="AL94" s="2">
        <v>44708.662557870368</v>
      </c>
      <c r="AM94" s="15">
        <v>44708.662557870368</v>
      </c>
    </row>
    <row r="95" spans="1:39" x14ac:dyDescent="0.25">
      <c r="A95">
        <v>1351077</v>
      </c>
      <c r="B95" t="s">
        <v>27</v>
      </c>
      <c r="C95" t="str">
        <f>IF(Table1[[#This Row],[breadcrumb_ORIGINAL]]="Buy&gt;NT&gt;DARWIN CITY", SUBSTITUTE(Table1[[#This Row],[breadcrumb_ORIGINAL]], Table1[[#This Row],[breadcrumb_ORIGINAL]], "DARWIN CITY"), SUBSTITUTE(Table1[[#This Row],[breadcrumb_ORIGINAL]], Table1[[#This Row],[breadcrumb_ORIGINAL]], "DARWIN"))</f>
        <v>DARWIN CITY</v>
      </c>
      <c r="D95" s="16" t="s">
        <v>3465</v>
      </c>
      <c r="E95" t="s">
        <v>28</v>
      </c>
      <c r="F95" s="3" t="s">
        <v>2925</v>
      </c>
      <c r="G95" t="s">
        <v>39</v>
      </c>
      <c r="I95" t="str">
        <f>IF(Table1[[#This Row],[building_size_ORIGINAL]]="","",LEFT(Table1[[#This Row],[building_size_ORIGINAL]], LEN(Table1[[#This Row],[building_size_ORIGINAL]])-LEN(RIGHT(Table1[[#This Row],[building_size_ORIGINAL]], 3))))</f>
        <v/>
      </c>
      <c r="J95" s="11" t="s">
        <v>2934</v>
      </c>
      <c r="L95" s="12" t="s">
        <v>2934</v>
      </c>
      <c r="N95" t="s">
        <v>2934</v>
      </c>
      <c r="O95">
        <f>IF(Table1[[#This Row],[building_size_mВІ_cleaned]]&lt;&gt;Table1[[#This Row],[preferred_size_mBI_cleaned]], IF(Table1[[#This Row],[land_size_mBI_cleaned]]&lt;&gt;Table1[[#This Row],[preferred_size_mBI_cleaned]], 0, 1), 1)</f>
        <v>1</v>
      </c>
      <c r="Q95" t="e">
        <f>IF(LEN(Table1[[#This Row],[open_date]])&gt;0, IF(ISNUMBER(SEARCH("Added", Table1[[#This Row],[open_date]])), SUBSTITUTE(Table1[[#This Row],[open_date]], "Added ", ""), Table1[[#This Row],[open_date]]), NA())</f>
        <v>#N/A</v>
      </c>
      <c r="R95" t="e">
        <v>#N/A</v>
      </c>
      <c r="S95" t="s">
        <v>31</v>
      </c>
      <c r="T95" t="s">
        <v>384</v>
      </c>
      <c r="U95" s="13">
        <v>470000</v>
      </c>
      <c r="V95" s="13" t="s">
        <v>2934</v>
      </c>
      <c r="W95">
        <v>138491115</v>
      </c>
      <c r="X95" t="s">
        <v>385</v>
      </c>
      <c r="Y95" t="s">
        <v>386</v>
      </c>
      <c r="Z95" t="s">
        <v>36</v>
      </c>
      <c r="AA95" t="s">
        <v>37</v>
      </c>
      <c r="AB95">
        <v>800</v>
      </c>
      <c r="AC95" s="14" t="str">
        <f>"0"&amp;Table1[[#This Row],[zip_code]]</f>
        <v>0800</v>
      </c>
      <c r="AD95" s="1">
        <v>889418289</v>
      </c>
      <c r="AG95" t="s">
        <v>255</v>
      </c>
      <c r="AH95" t="str">
        <f>PROPER(Table1[[#This Row],[product_depth_DELETE]])</f>
        <v>Feature</v>
      </c>
      <c r="AI95">
        <v>3</v>
      </c>
      <c r="AJ95">
        <v>2</v>
      </c>
      <c r="AK95">
        <v>1</v>
      </c>
      <c r="AL95" s="2">
        <v>44708.662557870368</v>
      </c>
      <c r="AM95" s="15">
        <v>44708.662557870368</v>
      </c>
    </row>
    <row r="96" spans="1:39" x14ac:dyDescent="0.25">
      <c r="A96">
        <v>1351078</v>
      </c>
      <c r="B96" t="s">
        <v>27</v>
      </c>
      <c r="C96" t="str">
        <f>IF(Table1[[#This Row],[breadcrumb_ORIGINAL]]="Buy&gt;NT&gt;DARWIN CITY", SUBSTITUTE(Table1[[#This Row],[breadcrumb_ORIGINAL]], Table1[[#This Row],[breadcrumb_ORIGINAL]], "DARWIN CITY"), SUBSTITUTE(Table1[[#This Row],[breadcrumb_ORIGINAL]], Table1[[#This Row],[breadcrumb_ORIGINAL]], "DARWIN"))</f>
        <v>DARWIN CITY</v>
      </c>
      <c r="D96" s="16" t="s">
        <v>3465</v>
      </c>
      <c r="E96" t="s">
        <v>28</v>
      </c>
      <c r="F96" s="3" t="s">
        <v>2925</v>
      </c>
      <c r="G96" t="s">
        <v>39</v>
      </c>
      <c r="I96" t="str">
        <f>IF(Table1[[#This Row],[building_size_ORIGINAL]]="","",LEFT(Table1[[#This Row],[building_size_ORIGINAL]], LEN(Table1[[#This Row],[building_size_ORIGINAL]])-LEN(RIGHT(Table1[[#This Row],[building_size_ORIGINAL]], 3))))</f>
        <v/>
      </c>
      <c r="J96" s="11" t="s">
        <v>2934</v>
      </c>
      <c r="K96" t="s">
        <v>387</v>
      </c>
      <c r="L96" s="19">
        <v>117</v>
      </c>
      <c r="N96" t="s">
        <v>2934</v>
      </c>
      <c r="O96">
        <f>IF(Table1[[#This Row],[building_size_mВІ_cleaned]]&lt;&gt;Table1[[#This Row],[preferred_size_mBI_cleaned]], IF(Table1[[#This Row],[land_size_mBI_cleaned]]&lt;&gt;Table1[[#This Row],[preferred_size_mBI_cleaned]], 0, 1), 1)</f>
        <v>1</v>
      </c>
      <c r="Q96" t="e">
        <f>IF(LEN(Table1[[#This Row],[open_date]])&gt;0, IF(ISNUMBER(SEARCH("Added", Table1[[#This Row],[open_date]])), SUBSTITUTE(Table1[[#This Row],[open_date]], "Added ", ""), Table1[[#This Row],[open_date]]), NA())</f>
        <v>#N/A</v>
      </c>
      <c r="R96" t="e">
        <v>#N/A</v>
      </c>
      <c r="S96" t="s">
        <v>209</v>
      </c>
      <c r="T96" t="s">
        <v>333</v>
      </c>
      <c r="U96" s="13">
        <v>539000</v>
      </c>
      <c r="V96" s="13" t="s">
        <v>3024</v>
      </c>
      <c r="W96">
        <v>138490143</v>
      </c>
      <c r="X96" t="s">
        <v>388</v>
      </c>
      <c r="Y96" t="s">
        <v>389</v>
      </c>
      <c r="Z96" t="s">
        <v>36</v>
      </c>
      <c r="AA96" t="s">
        <v>37</v>
      </c>
      <c r="AB96">
        <v>800</v>
      </c>
      <c r="AC96" s="14" t="str">
        <f>"0"&amp;Table1[[#This Row],[zip_code]]</f>
        <v>0800</v>
      </c>
      <c r="AD96" s="1">
        <v>889428942</v>
      </c>
      <c r="AG96" t="s">
        <v>255</v>
      </c>
      <c r="AH96" t="str">
        <f>PROPER(Table1[[#This Row],[product_depth_DELETE]])</f>
        <v>Feature</v>
      </c>
      <c r="AI96">
        <v>2</v>
      </c>
      <c r="AJ96">
        <v>2</v>
      </c>
      <c r="AK96">
        <v>1</v>
      </c>
      <c r="AL96" s="2">
        <v>44708.662557870368</v>
      </c>
      <c r="AM96" s="15">
        <v>44708.662557870368</v>
      </c>
    </row>
    <row r="97" spans="1:39" x14ac:dyDescent="0.25">
      <c r="A97">
        <v>1351079</v>
      </c>
      <c r="B97" t="s">
        <v>27</v>
      </c>
      <c r="C97" t="str">
        <f>IF(Table1[[#This Row],[breadcrumb_ORIGINAL]]="Buy&gt;NT&gt;DARWIN CITY", SUBSTITUTE(Table1[[#This Row],[breadcrumb_ORIGINAL]], Table1[[#This Row],[breadcrumb_ORIGINAL]], "DARWIN CITY"), SUBSTITUTE(Table1[[#This Row],[breadcrumb_ORIGINAL]], Table1[[#This Row],[breadcrumb_ORIGINAL]], "DARWIN"))</f>
        <v>DARWIN CITY</v>
      </c>
      <c r="D97" s="16" t="s">
        <v>3465</v>
      </c>
      <c r="E97" t="s">
        <v>28</v>
      </c>
      <c r="F97" s="3" t="s">
        <v>2925</v>
      </c>
      <c r="G97" t="s">
        <v>46</v>
      </c>
      <c r="I97" t="str">
        <f>IF(Table1[[#This Row],[building_size_ORIGINAL]]="","",LEFT(Table1[[#This Row],[building_size_ORIGINAL]], LEN(Table1[[#This Row],[building_size_ORIGINAL]])-LEN(RIGHT(Table1[[#This Row],[building_size_ORIGINAL]], 3))))</f>
        <v/>
      </c>
      <c r="J97" s="11" t="s">
        <v>2934</v>
      </c>
      <c r="L97" s="12" t="s">
        <v>2934</v>
      </c>
      <c r="N97" t="s">
        <v>2934</v>
      </c>
      <c r="O97">
        <f>IF(Table1[[#This Row],[building_size_mВІ_cleaned]]&lt;&gt;Table1[[#This Row],[preferred_size_mBI_cleaned]], IF(Table1[[#This Row],[land_size_mBI_cleaned]]&lt;&gt;Table1[[#This Row],[preferred_size_mBI_cleaned]], 0, 1), 1)</f>
        <v>1</v>
      </c>
      <c r="Q97" t="e">
        <f>IF(LEN(Table1[[#This Row],[open_date]])&gt;0, IF(ISNUMBER(SEARCH("Added", Table1[[#This Row],[open_date]])), SUBSTITUTE(Table1[[#This Row],[open_date]], "Added ", ""), Table1[[#This Row],[open_date]]), NA())</f>
        <v>#N/A</v>
      </c>
      <c r="R97" t="e">
        <v>#N/A</v>
      </c>
      <c r="S97" t="s">
        <v>185</v>
      </c>
      <c r="T97" t="s">
        <v>390</v>
      </c>
      <c r="U97" s="13">
        <v>519000</v>
      </c>
      <c r="V97" s="13" t="s">
        <v>2934</v>
      </c>
      <c r="W97">
        <v>138483943</v>
      </c>
      <c r="X97" t="s">
        <v>391</v>
      </c>
      <c r="Y97" t="s">
        <v>392</v>
      </c>
      <c r="Z97" t="s">
        <v>36</v>
      </c>
      <c r="AA97" t="s">
        <v>37</v>
      </c>
      <c r="AB97">
        <v>800</v>
      </c>
      <c r="AC97" s="14" t="str">
        <f>"0"&amp;Table1[[#This Row],[zip_code]]</f>
        <v>0800</v>
      </c>
      <c r="AD97" s="1">
        <v>889240900</v>
      </c>
      <c r="AG97" t="s">
        <v>38</v>
      </c>
      <c r="AH97" t="str">
        <f>PROPER(Table1[[#This Row],[product_depth_DELETE]])</f>
        <v>Premiere</v>
      </c>
      <c r="AI97">
        <v>2</v>
      </c>
      <c r="AJ97">
        <v>2</v>
      </c>
      <c r="AK97">
        <v>2</v>
      </c>
      <c r="AL97" s="2">
        <v>44708.662557870368</v>
      </c>
      <c r="AM97" s="15">
        <v>44708.662557870368</v>
      </c>
    </row>
    <row r="98" spans="1:39" x14ac:dyDescent="0.25">
      <c r="A98">
        <v>1351080</v>
      </c>
      <c r="B98" t="s">
        <v>27</v>
      </c>
      <c r="C98" t="str">
        <f>IF(Table1[[#This Row],[breadcrumb_ORIGINAL]]="Buy&gt;NT&gt;DARWIN CITY", SUBSTITUTE(Table1[[#This Row],[breadcrumb_ORIGINAL]], Table1[[#This Row],[breadcrumb_ORIGINAL]], "DARWIN CITY"), SUBSTITUTE(Table1[[#This Row],[breadcrumb_ORIGINAL]], Table1[[#This Row],[breadcrumb_ORIGINAL]], "DARWIN"))</f>
        <v>DARWIN CITY</v>
      </c>
      <c r="D98" s="16" t="s">
        <v>3465</v>
      </c>
      <c r="E98" t="s">
        <v>28</v>
      </c>
      <c r="F98" s="3" t="s">
        <v>2925</v>
      </c>
      <c r="G98" t="s">
        <v>46</v>
      </c>
      <c r="I98" t="str">
        <f>IF(Table1[[#This Row],[building_size_ORIGINAL]]="","",LEFT(Table1[[#This Row],[building_size_ORIGINAL]], LEN(Table1[[#This Row],[building_size_ORIGINAL]])-LEN(RIGHT(Table1[[#This Row],[building_size_ORIGINAL]], 3))))</f>
        <v/>
      </c>
      <c r="J98" s="11" t="s">
        <v>2934</v>
      </c>
      <c r="K98" t="s">
        <v>393</v>
      </c>
      <c r="L98" s="19">
        <v>50</v>
      </c>
      <c r="M98" t="s">
        <v>393</v>
      </c>
      <c r="N98" s="19">
        <v>50</v>
      </c>
      <c r="O98" s="19">
        <f>IF(Table1[[#This Row],[building_size_mВІ_cleaned]]&lt;&gt;Table1[[#This Row],[preferred_size_mBI_cleaned]], IF(Table1[[#This Row],[land_size_mBI_cleaned]]&lt;&gt;Table1[[#This Row],[preferred_size_mBI_cleaned]], 0, 1), 1)</f>
        <v>1</v>
      </c>
      <c r="Q98" t="e">
        <f>IF(LEN(Table1[[#This Row],[open_date]])&gt;0, IF(ISNUMBER(SEARCH("Added", Table1[[#This Row],[open_date]])), SUBSTITUTE(Table1[[#This Row],[open_date]], "Added ", ""), Table1[[#This Row],[open_date]]), NA())</f>
        <v>#N/A</v>
      </c>
      <c r="R98" t="e">
        <v>#N/A</v>
      </c>
      <c r="S98" t="s">
        <v>185</v>
      </c>
      <c r="T98" t="s">
        <v>394</v>
      </c>
      <c r="U98" s="13">
        <v>219000</v>
      </c>
      <c r="V98" s="13" t="s">
        <v>2934</v>
      </c>
      <c r="W98">
        <v>138466843</v>
      </c>
      <c r="X98" t="s">
        <v>395</v>
      </c>
      <c r="Y98" t="s">
        <v>396</v>
      </c>
      <c r="Z98" t="s">
        <v>36</v>
      </c>
      <c r="AA98" t="s">
        <v>37</v>
      </c>
      <c r="AB98">
        <v>800</v>
      </c>
      <c r="AC98" s="14" t="str">
        <f>"0"&amp;Table1[[#This Row],[zip_code]]</f>
        <v>0800</v>
      </c>
      <c r="AD98" s="1">
        <v>889240900</v>
      </c>
      <c r="AG98" t="s">
        <v>38</v>
      </c>
      <c r="AH98" t="str">
        <f>PROPER(Table1[[#This Row],[product_depth_DELETE]])</f>
        <v>Premiere</v>
      </c>
      <c r="AI98">
        <v>1</v>
      </c>
      <c r="AJ98">
        <v>1</v>
      </c>
      <c r="AK98">
        <v>1</v>
      </c>
      <c r="AL98" s="2">
        <v>44708.662557870368</v>
      </c>
      <c r="AM98" s="15">
        <v>44708.662557870368</v>
      </c>
    </row>
    <row r="99" spans="1:39" x14ac:dyDescent="0.25">
      <c r="A99">
        <v>1351081</v>
      </c>
      <c r="B99" t="s">
        <v>27</v>
      </c>
      <c r="C99" t="str">
        <f>IF(Table1[[#This Row],[breadcrumb_ORIGINAL]]="Buy&gt;NT&gt;DARWIN CITY", SUBSTITUTE(Table1[[#This Row],[breadcrumb_ORIGINAL]], Table1[[#This Row],[breadcrumb_ORIGINAL]], "DARWIN CITY"), SUBSTITUTE(Table1[[#This Row],[breadcrumb_ORIGINAL]], Table1[[#This Row],[breadcrumb_ORIGINAL]], "DARWIN"))</f>
        <v>DARWIN CITY</v>
      </c>
      <c r="D99" s="16" t="s">
        <v>3465</v>
      </c>
      <c r="E99" t="s">
        <v>28</v>
      </c>
      <c r="F99" s="3" t="s">
        <v>2925</v>
      </c>
      <c r="G99" t="s">
        <v>39</v>
      </c>
      <c r="I99" t="str">
        <f>IF(Table1[[#This Row],[building_size_ORIGINAL]]="","",LEFT(Table1[[#This Row],[building_size_ORIGINAL]], LEN(Table1[[#This Row],[building_size_ORIGINAL]])-LEN(RIGHT(Table1[[#This Row],[building_size_ORIGINAL]], 3))))</f>
        <v/>
      </c>
      <c r="J99" s="11" t="s">
        <v>2934</v>
      </c>
      <c r="L99" s="12" t="s">
        <v>2934</v>
      </c>
      <c r="N99" t="s">
        <v>2934</v>
      </c>
      <c r="O99">
        <f>IF(Table1[[#This Row],[building_size_mВІ_cleaned]]&lt;&gt;Table1[[#This Row],[preferred_size_mBI_cleaned]], IF(Table1[[#This Row],[land_size_mBI_cleaned]]&lt;&gt;Table1[[#This Row],[preferred_size_mBI_cleaned]], 0, 1), 1)</f>
        <v>1</v>
      </c>
      <c r="Q99" t="e">
        <f>IF(LEN(Table1[[#This Row],[open_date]])&gt;0, IF(ISNUMBER(SEARCH("Added", Table1[[#This Row],[open_date]])), SUBSTITUTE(Table1[[#This Row],[open_date]], "Added ", ""), Table1[[#This Row],[open_date]]), NA())</f>
        <v>#N/A</v>
      </c>
      <c r="R99" t="e">
        <v>#N/A</v>
      </c>
      <c r="S99" t="s">
        <v>232</v>
      </c>
      <c r="T99" t="s">
        <v>397</v>
      </c>
      <c r="U99" s="13">
        <v>235000</v>
      </c>
      <c r="V99" s="13" t="s">
        <v>3037</v>
      </c>
      <c r="W99">
        <v>138450183</v>
      </c>
      <c r="X99" t="s">
        <v>398</v>
      </c>
      <c r="Y99" t="s">
        <v>399</v>
      </c>
      <c r="Z99" t="s">
        <v>36</v>
      </c>
      <c r="AA99" t="s">
        <v>37</v>
      </c>
      <c r="AB99">
        <v>800</v>
      </c>
      <c r="AC99" s="14" t="str">
        <f>"0"&amp;Table1[[#This Row],[zip_code]]</f>
        <v>0800</v>
      </c>
      <c r="AD99">
        <v>451125286</v>
      </c>
      <c r="AG99" t="s">
        <v>255</v>
      </c>
      <c r="AH99" t="str">
        <f>PROPER(Table1[[#This Row],[product_depth_DELETE]])</f>
        <v>Feature</v>
      </c>
      <c r="AI99">
        <v>1</v>
      </c>
      <c r="AJ99">
        <v>1</v>
      </c>
      <c r="AK99">
        <v>1</v>
      </c>
      <c r="AL99" s="2">
        <v>44708.662557870368</v>
      </c>
      <c r="AM99" s="15">
        <v>44708.662557870368</v>
      </c>
    </row>
    <row r="100" spans="1:39" x14ac:dyDescent="0.25">
      <c r="A100">
        <v>1351082</v>
      </c>
      <c r="B100" t="s">
        <v>27</v>
      </c>
      <c r="C100" t="str">
        <f>IF(Table1[[#This Row],[breadcrumb_ORIGINAL]]="Buy&gt;NT&gt;DARWIN CITY", SUBSTITUTE(Table1[[#This Row],[breadcrumb_ORIGINAL]], Table1[[#This Row],[breadcrumb_ORIGINAL]], "DARWIN CITY"), SUBSTITUTE(Table1[[#This Row],[breadcrumb_ORIGINAL]], Table1[[#This Row],[breadcrumb_ORIGINAL]], "DARWIN"))</f>
        <v>DARWIN CITY</v>
      </c>
      <c r="D100" s="16" t="s">
        <v>3465</v>
      </c>
      <c r="E100" t="s">
        <v>28</v>
      </c>
      <c r="F100" s="3" t="s">
        <v>2925</v>
      </c>
      <c r="G100" t="s">
        <v>39</v>
      </c>
      <c r="I100" t="str">
        <f>IF(Table1[[#This Row],[building_size_ORIGINAL]]="","",LEFT(Table1[[#This Row],[building_size_ORIGINAL]], LEN(Table1[[#This Row],[building_size_ORIGINAL]])-LEN(RIGHT(Table1[[#This Row],[building_size_ORIGINAL]], 3))))</f>
        <v/>
      </c>
      <c r="J100" s="11" t="s">
        <v>2934</v>
      </c>
      <c r="L100" s="12" t="s">
        <v>2934</v>
      </c>
      <c r="N100" t="s">
        <v>2934</v>
      </c>
      <c r="O100">
        <f>IF(Table1[[#This Row],[building_size_mВІ_cleaned]]&lt;&gt;Table1[[#This Row],[preferred_size_mBI_cleaned]], IF(Table1[[#This Row],[land_size_mBI_cleaned]]&lt;&gt;Table1[[#This Row],[preferred_size_mBI_cleaned]], 0, 1), 1)</f>
        <v>1</v>
      </c>
      <c r="Q100" t="e">
        <f>IF(LEN(Table1[[#This Row],[open_date]])&gt;0, IF(ISNUMBER(SEARCH("Added", Table1[[#This Row],[open_date]])), SUBSTITUTE(Table1[[#This Row],[open_date]], "Added ", ""), Table1[[#This Row],[open_date]]), NA())</f>
        <v>#N/A</v>
      </c>
      <c r="R100" t="e">
        <v>#N/A</v>
      </c>
      <c r="S100" t="s">
        <v>228</v>
      </c>
      <c r="T100" t="s">
        <v>400</v>
      </c>
      <c r="U100" s="13">
        <v>315000</v>
      </c>
      <c r="V100" s="13" t="s">
        <v>2934</v>
      </c>
      <c r="W100">
        <v>138408243</v>
      </c>
      <c r="X100" t="s">
        <v>401</v>
      </c>
      <c r="Y100" t="s">
        <v>402</v>
      </c>
      <c r="Z100" t="s">
        <v>36</v>
      </c>
      <c r="AA100" t="s">
        <v>37</v>
      </c>
      <c r="AB100">
        <v>800</v>
      </c>
      <c r="AC100" s="14" t="str">
        <f>"0"&amp;Table1[[#This Row],[zip_code]]</f>
        <v>0800</v>
      </c>
      <c r="AD100" s="1">
        <v>889419959</v>
      </c>
      <c r="AG100" t="s">
        <v>255</v>
      </c>
      <c r="AH100" t="str">
        <f>PROPER(Table1[[#This Row],[product_depth_DELETE]])</f>
        <v>Feature</v>
      </c>
      <c r="AI100">
        <v>1</v>
      </c>
      <c r="AJ100">
        <v>1</v>
      </c>
      <c r="AK100">
        <v>1</v>
      </c>
      <c r="AL100" s="2">
        <v>44708.662557870368</v>
      </c>
      <c r="AM100" s="15">
        <v>44708.662557870368</v>
      </c>
    </row>
    <row r="101" spans="1:39" x14ac:dyDescent="0.25">
      <c r="A101">
        <v>1351083</v>
      </c>
      <c r="B101" t="s">
        <v>27</v>
      </c>
      <c r="C101" t="str">
        <f>IF(Table1[[#This Row],[breadcrumb_ORIGINAL]]="Buy&gt;NT&gt;DARWIN CITY", SUBSTITUTE(Table1[[#This Row],[breadcrumb_ORIGINAL]], Table1[[#This Row],[breadcrumb_ORIGINAL]], "DARWIN CITY"), SUBSTITUTE(Table1[[#This Row],[breadcrumb_ORIGINAL]], Table1[[#This Row],[breadcrumb_ORIGINAL]], "DARWIN"))</f>
        <v>DARWIN CITY</v>
      </c>
      <c r="D101" s="16" t="s">
        <v>3465</v>
      </c>
      <c r="E101" t="s">
        <v>28</v>
      </c>
      <c r="F101" s="3" t="s">
        <v>2925</v>
      </c>
      <c r="G101" t="s">
        <v>46</v>
      </c>
      <c r="I101" t="str">
        <f>IF(Table1[[#This Row],[building_size_ORIGINAL]]="","",LEFT(Table1[[#This Row],[building_size_ORIGINAL]], LEN(Table1[[#This Row],[building_size_ORIGINAL]])-LEN(RIGHT(Table1[[#This Row],[building_size_ORIGINAL]], 3))))</f>
        <v/>
      </c>
      <c r="J101" s="11" t="s">
        <v>2934</v>
      </c>
      <c r="L101" s="12" t="s">
        <v>2934</v>
      </c>
      <c r="N101" t="s">
        <v>2934</v>
      </c>
      <c r="O101">
        <f>IF(Table1[[#This Row],[building_size_mВІ_cleaned]]&lt;&gt;Table1[[#This Row],[preferred_size_mBI_cleaned]], IF(Table1[[#This Row],[land_size_mBI_cleaned]]&lt;&gt;Table1[[#This Row],[preferred_size_mBI_cleaned]], 0, 1), 1)</f>
        <v>1</v>
      </c>
      <c r="Q101" t="e">
        <f>IF(LEN(Table1[[#This Row],[open_date]])&gt;0, IF(ISNUMBER(SEARCH("Added", Table1[[#This Row],[open_date]])), SUBSTITUTE(Table1[[#This Row],[open_date]], "Added ", ""), Table1[[#This Row],[open_date]]), NA())</f>
        <v>#N/A</v>
      </c>
      <c r="R101" t="e">
        <v>#N/A</v>
      </c>
      <c r="S101" t="s">
        <v>403</v>
      </c>
      <c r="T101" t="s">
        <v>404</v>
      </c>
      <c r="U101" s="13">
        <v>450000</v>
      </c>
      <c r="V101" s="13" t="s">
        <v>3039</v>
      </c>
      <c r="W101">
        <v>138405187</v>
      </c>
      <c r="X101" t="s">
        <v>405</v>
      </c>
      <c r="Y101" t="s">
        <v>406</v>
      </c>
      <c r="Z101" t="s">
        <v>36</v>
      </c>
      <c r="AA101" t="s">
        <v>37</v>
      </c>
      <c r="AB101">
        <v>800</v>
      </c>
      <c r="AC101" s="14" t="str">
        <f>"0"&amp;Table1[[#This Row],[zip_code]]</f>
        <v>0800</v>
      </c>
      <c r="AD101" s="1">
        <v>889828282</v>
      </c>
      <c r="AG101" t="s">
        <v>255</v>
      </c>
      <c r="AH101" t="str">
        <f>PROPER(Table1[[#This Row],[product_depth_DELETE]])</f>
        <v>Feature</v>
      </c>
      <c r="AI101">
        <v>3</v>
      </c>
      <c r="AJ101">
        <v>2</v>
      </c>
      <c r="AK101">
        <v>2</v>
      </c>
      <c r="AL101" s="2">
        <v>44708.662557870368</v>
      </c>
      <c r="AM101" s="15">
        <v>44708.662557870368</v>
      </c>
    </row>
    <row r="102" spans="1:39" x14ac:dyDescent="0.25">
      <c r="A102">
        <v>1351084</v>
      </c>
      <c r="B102" t="s">
        <v>27</v>
      </c>
      <c r="C102" t="str">
        <f>IF(Table1[[#This Row],[breadcrumb_ORIGINAL]]="Buy&gt;NT&gt;DARWIN CITY", SUBSTITUTE(Table1[[#This Row],[breadcrumb_ORIGINAL]], Table1[[#This Row],[breadcrumb_ORIGINAL]], "DARWIN CITY"), SUBSTITUTE(Table1[[#This Row],[breadcrumb_ORIGINAL]], Table1[[#This Row],[breadcrumb_ORIGINAL]], "DARWIN"))</f>
        <v>DARWIN CITY</v>
      </c>
      <c r="D102" s="16" t="s">
        <v>3465</v>
      </c>
      <c r="E102" t="s">
        <v>28</v>
      </c>
      <c r="F102" s="3" t="s">
        <v>2925</v>
      </c>
      <c r="G102" t="s">
        <v>39</v>
      </c>
      <c r="H102" t="s">
        <v>407</v>
      </c>
      <c r="I102" t="str">
        <f>IF(Table1[[#This Row],[building_size_ORIGINAL]]="","",LEFT(Table1[[#This Row],[building_size_ORIGINAL]], LEN(Table1[[#This Row],[building_size_ORIGINAL]])-LEN(RIGHT(Table1[[#This Row],[building_size_ORIGINAL]], 3))))</f>
        <v>200</v>
      </c>
      <c r="J102" s="19">
        <v>200</v>
      </c>
      <c r="L102" s="12" t="s">
        <v>2934</v>
      </c>
      <c r="M102" t="s">
        <v>407</v>
      </c>
      <c r="N102" s="19">
        <v>200</v>
      </c>
      <c r="O102" s="19">
        <f>IF(Table1[[#This Row],[building_size_mВІ_cleaned]]&lt;&gt;Table1[[#This Row],[preferred_size_mBI_cleaned]], IF(Table1[[#This Row],[land_size_mBI_cleaned]]&lt;&gt;Table1[[#This Row],[preferred_size_mBI_cleaned]], 0, 1), 1)</f>
        <v>1</v>
      </c>
      <c r="Q102" t="e">
        <f>IF(LEN(Table1[[#This Row],[open_date]])&gt;0, IF(ISNUMBER(SEARCH("Added", Table1[[#This Row],[open_date]])), SUBSTITUTE(Table1[[#This Row],[open_date]], "Added ", ""), Table1[[#This Row],[open_date]]), NA())</f>
        <v>#N/A</v>
      </c>
      <c r="R102" t="e">
        <v>#N/A</v>
      </c>
      <c r="S102" t="s">
        <v>408</v>
      </c>
      <c r="T102" t="s">
        <v>409</v>
      </c>
      <c r="U102" s="13" t="s">
        <v>2934</v>
      </c>
      <c r="V102" s="13" t="s">
        <v>3040</v>
      </c>
      <c r="W102">
        <v>138397515</v>
      </c>
      <c r="X102" t="s">
        <v>410</v>
      </c>
      <c r="Y102" t="s">
        <v>411</v>
      </c>
      <c r="Z102" t="s">
        <v>36</v>
      </c>
      <c r="AA102" t="s">
        <v>37</v>
      </c>
      <c r="AB102">
        <v>800</v>
      </c>
      <c r="AC102" s="14" t="str">
        <f>"0"&amp;Table1[[#This Row],[zip_code]]</f>
        <v>0800</v>
      </c>
      <c r="AD102" s="1">
        <v>1300114970</v>
      </c>
      <c r="AG102" t="s">
        <v>274</v>
      </c>
      <c r="AH102" t="str">
        <f>PROPER(Table1[[#This Row],[product_depth_DELETE]])</f>
        <v>Standard</v>
      </c>
      <c r="AI102">
        <v>3</v>
      </c>
      <c r="AJ102">
        <v>2</v>
      </c>
      <c r="AK102">
        <v>2</v>
      </c>
      <c r="AL102" s="2">
        <v>44708.662557870368</v>
      </c>
      <c r="AM102" s="15">
        <v>44708.662557870368</v>
      </c>
    </row>
    <row r="103" spans="1:39" x14ac:dyDescent="0.25">
      <c r="A103">
        <v>1351085</v>
      </c>
      <c r="B103" t="s">
        <v>27</v>
      </c>
      <c r="C103" t="str">
        <f>IF(Table1[[#This Row],[breadcrumb_ORIGINAL]]="Buy&gt;NT&gt;DARWIN CITY", SUBSTITUTE(Table1[[#This Row],[breadcrumb_ORIGINAL]], Table1[[#This Row],[breadcrumb_ORIGINAL]], "DARWIN CITY"), SUBSTITUTE(Table1[[#This Row],[breadcrumb_ORIGINAL]], Table1[[#This Row],[breadcrumb_ORIGINAL]], "DARWIN"))</f>
        <v>DARWIN CITY</v>
      </c>
      <c r="D103" s="16" t="s">
        <v>3465</v>
      </c>
      <c r="E103" t="s">
        <v>28</v>
      </c>
      <c r="F103" s="3" t="s">
        <v>2925</v>
      </c>
      <c r="G103" t="s">
        <v>39</v>
      </c>
      <c r="I103" t="str">
        <f>IF(Table1[[#This Row],[building_size_ORIGINAL]]="","",LEFT(Table1[[#This Row],[building_size_ORIGINAL]], LEN(Table1[[#This Row],[building_size_ORIGINAL]])-LEN(RIGHT(Table1[[#This Row],[building_size_ORIGINAL]], 3))))</f>
        <v/>
      </c>
      <c r="J103" s="11" t="s">
        <v>2934</v>
      </c>
      <c r="L103" s="12" t="s">
        <v>2934</v>
      </c>
      <c r="N103" t="s">
        <v>2934</v>
      </c>
      <c r="O103">
        <f>IF(Table1[[#This Row],[building_size_mВІ_cleaned]]&lt;&gt;Table1[[#This Row],[preferred_size_mBI_cleaned]], IF(Table1[[#This Row],[land_size_mBI_cleaned]]&lt;&gt;Table1[[#This Row],[preferred_size_mBI_cleaned]], 0, 1), 1)</f>
        <v>1</v>
      </c>
      <c r="P103" t="s">
        <v>126</v>
      </c>
      <c r="Q103" t="str">
        <f>IF(LEN(Table1[[#This Row],[open_date]])&gt;0, IF(ISNUMBER(SEARCH("Added", Table1[[#This Row],[open_date]])), SUBSTITUTE(Table1[[#This Row],[open_date]], "Added ", ""), Table1[[#This Row],[open_date]]), NA())</f>
        <v>Under offer</v>
      </c>
      <c r="R103" t="s">
        <v>126</v>
      </c>
      <c r="S103" t="s">
        <v>412</v>
      </c>
      <c r="T103" t="s">
        <v>413</v>
      </c>
      <c r="U103" s="13">
        <v>380000</v>
      </c>
      <c r="V103" s="13" t="s">
        <v>2934</v>
      </c>
      <c r="W103">
        <v>138380847</v>
      </c>
      <c r="X103" t="s">
        <v>414</v>
      </c>
      <c r="Y103" t="s">
        <v>415</v>
      </c>
      <c r="Z103" t="s">
        <v>36</v>
      </c>
      <c r="AA103" t="s">
        <v>37</v>
      </c>
      <c r="AB103">
        <v>800</v>
      </c>
      <c r="AC103" s="14" t="str">
        <f>"0"&amp;Table1[[#This Row],[zip_code]]</f>
        <v>0800</v>
      </c>
      <c r="AD103" s="1">
        <v>889422283</v>
      </c>
      <c r="AG103" t="s">
        <v>274</v>
      </c>
      <c r="AH103" t="str">
        <f>PROPER(Table1[[#This Row],[product_depth_DELETE]])</f>
        <v>Standard</v>
      </c>
      <c r="AI103">
        <v>2</v>
      </c>
      <c r="AJ103">
        <v>2</v>
      </c>
      <c r="AK103">
        <v>0</v>
      </c>
      <c r="AL103" s="2">
        <v>44708.662557870368</v>
      </c>
      <c r="AM103" s="15">
        <v>44708.662557870368</v>
      </c>
    </row>
    <row r="104" spans="1:39" x14ac:dyDescent="0.25">
      <c r="A104">
        <v>1351086</v>
      </c>
      <c r="B104" t="s">
        <v>27</v>
      </c>
      <c r="C104" t="str">
        <f>IF(Table1[[#This Row],[breadcrumb_ORIGINAL]]="Buy&gt;NT&gt;DARWIN CITY", SUBSTITUTE(Table1[[#This Row],[breadcrumb_ORIGINAL]], Table1[[#This Row],[breadcrumb_ORIGINAL]], "DARWIN CITY"), SUBSTITUTE(Table1[[#This Row],[breadcrumb_ORIGINAL]], Table1[[#This Row],[breadcrumb_ORIGINAL]], "DARWIN"))</f>
        <v>DARWIN CITY</v>
      </c>
      <c r="D104" s="16" t="s">
        <v>3465</v>
      </c>
      <c r="E104" t="s">
        <v>28</v>
      </c>
      <c r="F104" s="3" t="s">
        <v>2925</v>
      </c>
      <c r="G104" t="s">
        <v>39</v>
      </c>
      <c r="I104" t="str">
        <f>IF(Table1[[#This Row],[building_size_ORIGINAL]]="","",LEFT(Table1[[#This Row],[building_size_ORIGINAL]], LEN(Table1[[#This Row],[building_size_ORIGINAL]])-LEN(RIGHT(Table1[[#This Row],[building_size_ORIGINAL]], 3))))</f>
        <v/>
      </c>
      <c r="J104" s="11" t="s">
        <v>2934</v>
      </c>
      <c r="L104" s="12" t="s">
        <v>2934</v>
      </c>
      <c r="N104" t="s">
        <v>2934</v>
      </c>
      <c r="O104">
        <f>IF(Table1[[#This Row],[building_size_mВІ_cleaned]]&lt;&gt;Table1[[#This Row],[preferred_size_mBI_cleaned]], IF(Table1[[#This Row],[land_size_mBI_cleaned]]&lt;&gt;Table1[[#This Row],[preferred_size_mBI_cleaned]], 0, 1), 1)</f>
        <v>1</v>
      </c>
      <c r="Q104" t="e">
        <f>IF(LEN(Table1[[#This Row],[open_date]])&gt;0, IF(ISNUMBER(SEARCH("Added", Table1[[#This Row],[open_date]])), SUBSTITUTE(Table1[[#This Row],[open_date]], "Added ", ""), Table1[[#This Row],[open_date]]), NA())</f>
        <v>#N/A</v>
      </c>
      <c r="R104" t="e">
        <v>#N/A</v>
      </c>
      <c r="S104" t="s">
        <v>228</v>
      </c>
      <c r="T104" t="s">
        <v>416</v>
      </c>
      <c r="U104" s="13">
        <v>275000</v>
      </c>
      <c r="V104" s="13" t="s">
        <v>2934</v>
      </c>
      <c r="W104">
        <v>138372799</v>
      </c>
      <c r="X104" t="s">
        <v>417</v>
      </c>
      <c r="Y104" t="s">
        <v>418</v>
      </c>
      <c r="Z104" t="s">
        <v>36</v>
      </c>
      <c r="AA104" t="s">
        <v>37</v>
      </c>
      <c r="AB104">
        <v>800</v>
      </c>
      <c r="AC104" s="14" t="str">
        <f>"0"&amp;Table1[[#This Row],[zip_code]]</f>
        <v>0800</v>
      </c>
      <c r="AD104" s="1">
        <v>889419959</v>
      </c>
      <c r="AG104" t="s">
        <v>255</v>
      </c>
      <c r="AH104" t="str">
        <f>PROPER(Table1[[#This Row],[product_depth_DELETE]])</f>
        <v>Feature</v>
      </c>
      <c r="AI104">
        <v>2</v>
      </c>
      <c r="AJ104">
        <v>1</v>
      </c>
      <c r="AK104">
        <v>1</v>
      </c>
      <c r="AL104" s="2">
        <v>44708.662557870368</v>
      </c>
      <c r="AM104" s="15">
        <v>44708.662557870368</v>
      </c>
    </row>
    <row r="105" spans="1:39" x14ac:dyDescent="0.25">
      <c r="A105">
        <v>1351087</v>
      </c>
      <c r="B105" t="s">
        <v>27</v>
      </c>
      <c r="C105" t="str">
        <f>IF(Table1[[#This Row],[breadcrumb_ORIGINAL]]="Buy&gt;NT&gt;DARWIN CITY", SUBSTITUTE(Table1[[#This Row],[breadcrumb_ORIGINAL]], Table1[[#This Row],[breadcrumb_ORIGINAL]], "DARWIN CITY"), SUBSTITUTE(Table1[[#This Row],[breadcrumb_ORIGINAL]], Table1[[#This Row],[breadcrumb_ORIGINAL]], "DARWIN"))</f>
        <v>DARWIN CITY</v>
      </c>
      <c r="D105" s="16" t="s">
        <v>3465</v>
      </c>
      <c r="E105" t="s">
        <v>28</v>
      </c>
      <c r="F105" s="3" t="s">
        <v>2925</v>
      </c>
      <c r="G105" t="s">
        <v>39</v>
      </c>
      <c r="I105" t="str">
        <f>IF(Table1[[#This Row],[building_size_ORIGINAL]]="","",LEFT(Table1[[#This Row],[building_size_ORIGINAL]], LEN(Table1[[#This Row],[building_size_ORIGINAL]])-LEN(RIGHT(Table1[[#This Row],[building_size_ORIGINAL]], 3))))</f>
        <v/>
      </c>
      <c r="J105" s="11" t="s">
        <v>2934</v>
      </c>
      <c r="K105" t="s">
        <v>419</v>
      </c>
      <c r="L105" s="19">
        <v>246</v>
      </c>
      <c r="N105" t="s">
        <v>2934</v>
      </c>
      <c r="O105">
        <f>IF(Table1[[#This Row],[building_size_mВІ_cleaned]]&lt;&gt;Table1[[#This Row],[preferred_size_mBI_cleaned]], IF(Table1[[#This Row],[land_size_mBI_cleaned]]&lt;&gt;Table1[[#This Row],[preferred_size_mBI_cleaned]], 0, 1), 1)</f>
        <v>1</v>
      </c>
      <c r="Q105" t="e">
        <f>IF(LEN(Table1[[#This Row],[open_date]])&gt;0, IF(ISNUMBER(SEARCH("Added", Table1[[#This Row],[open_date]])), SUBSTITUTE(Table1[[#This Row],[open_date]], "Added ", ""), Table1[[#This Row],[open_date]]), NA())</f>
        <v>#N/A</v>
      </c>
      <c r="R105" t="e">
        <v>#N/A</v>
      </c>
      <c r="S105" t="s">
        <v>93</v>
      </c>
      <c r="T105" t="s">
        <v>420</v>
      </c>
      <c r="U105" s="13">
        <v>1070000</v>
      </c>
      <c r="V105" s="13" t="s">
        <v>3043</v>
      </c>
      <c r="W105">
        <v>114744215</v>
      </c>
      <c r="X105" t="s">
        <v>421</v>
      </c>
      <c r="Y105" t="s">
        <v>422</v>
      </c>
      <c r="Z105" t="s">
        <v>36</v>
      </c>
      <c r="AA105" t="s">
        <v>37</v>
      </c>
      <c r="AB105">
        <v>800</v>
      </c>
      <c r="AC105" s="14" t="str">
        <f>"0"&amp;Table1[[#This Row],[zip_code]]</f>
        <v>0800</v>
      </c>
      <c r="AD105" s="1">
        <v>889460500</v>
      </c>
      <c r="AG105" t="s">
        <v>255</v>
      </c>
      <c r="AH105" t="str">
        <f>PROPER(Table1[[#This Row],[product_depth_DELETE]])</f>
        <v>Feature</v>
      </c>
      <c r="AI105">
        <v>4</v>
      </c>
      <c r="AJ105">
        <v>2</v>
      </c>
      <c r="AK105">
        <v>2</v>
      </c>
      <c r="AL105" s="2">
        <v>44708.662557870368</v>
      </c>
      <c r="AM105" s="15">
        <v>44708.662557870368</v>
      </c>
    </row>
    <row r="106" spans="1:39" x14ac:dyDescent="0.25">
      <c r="A106">
        <v>1351088</v>
      </c>
      <c r="B106" t="s">
        <v>27</v>
      </c>
      <c r="C106" t="str">
        <f>IF(Table1[[#This Row],[breadcrumb_ORIGINAL]]="Buy&gt;NT&gt;DARWIN CITY", SUBSTITUTE(Table1[[#This Row],[breadcrumb_ORIGINAL]], Table1[[#This Row],[breadcrumb_ORIGINAL]], "DARWIN CITY"), SUBSTITUTE(Table1[[#This Row],[breadcrumb_ORIGINAL]], Table1[[#This Row],[breadcrumb_ORIGINAL]], "DARWIN"))</f>
        <v>DARWIN CITY</v>
      </c>
      <c r="D106" s="16" t="s">
        <v>3465</v>
      </c>
      <c r="E106" t="s">
        <v>28</v>
      </c>
      <c r="F106" s="3" t="s">
        <v>2925</v>
      </c>
      <c r="G106" t="s">
        <v>46</v>
      </c>
      <c r="I106" t="str">
        <f>IF(Table1[[#This Row],[building_size_ORIGINAL]]="","",LEFT(Table1[[#This Row],[building_size_ORIGINAL]], LEN(Table1[[#This Row],[building_size_ORIGINAL]])-LEN(RIGHT(Table1[[#This Row],[building_size_ORIGINAL]], 3))))</f>
        <v/>
      </c>
      <c r="J106" s="11" t="s">
        <v>2934</v>
      </c>
      <c r="L106" s="12" t="s">
        <v>2934</v>
      </c>
      <c r="N106" t="s">
        <v>2934</v>
      </c>
      <c r="O106">
        <f>IF(Table1[[#This Row],[building_size_mВІ_cleaned]]&lt;&gt;Table1[[#This Row],[preferred_size_mBI_cleaned]], IF(Table1[[#This Row],[land_size_mBI_cleaned]]&lt;&gt;Table1[[#This Row],[preferred_size_mBI_cleaned]], 0, 1), 1)</f>
        <v>1</v>
      </c>
      <c r="Q106" t="e">
        <f>IF(LEN(Table1[[#This Row],[open_date]])&gt;0, IF(ISNUMBER(SEARCH("Added", Table1[[#This Row],[open_date]])), SUBSTITUTE(Table1[[#This Row],[open_date]], "Added ", ""), Table1[[#This Row],[open_date]]), NA())</f>
        <v>#N/A</v>
      </c>
      <c r="R106" t="e">
        <v>#N/A</v>
      </c>
      <c r="S106" t="s">
        <v>107</v>
      </c>
      <c r="T106" t="s">
        <v>423</v>
      </c>
      <c r="U106" s="13">
        <v>270000</v>
      </c>
      <c r="V106" s="13" t="s">
        <v>2934</v>
      </c>
      <c r="W106">
        <v>138356819</v>
      </c>
      <c r="X106" t="s">
        <v>424</v>
      </c>
      <c r="Y106" t="s">
        <v>425</v>
      </c>
      <c r="Z106" t="s">
        <v>36</v>
      </c>
      <c r="AA106" t="s">
        <v>37</v>
      </c>
      <c r="AB106">
        <v>800</v>
      </c>
      <c r="AC106" s="14" t="str">
        <f>"0"&amp;Table1[[#This Row],[zip_code]]</f>
        <v>0800</v>
      </c>
      <c r="AD106">
        <v>889855678</v>
      </c>
      <c r="AG106" t="s">
        <v>255</v>
      </c>
      <c r="AH106" t="str">
        <f>PROPER(Table1[[#This Row],[product_depth_DELETE]])</f>
        <v>Feature</v>
      </c>
      <c r="AI106">
        <v>1</v>
      </c>
      <c r="AJ106">
        <v>1</v>
      </c>
      <c r="AK106">
        <v>1</v>
      </c>
      <c r="AL106" s="2">
        <v>44708.662557870368</v>
      </c>
      <c r="AM106" s="15">
        <v>44708.662557870368</v>
      </c>
    </row>
    <row r="107" spans="1:39" x14ac:dyDescent="0.25">
      <c r="A107">
        <v>1351089</v>
      </c>
      <c r="B107" t="s">
        <v>27</v>
      </c>
      <c r="C107" t="str">
        <f>IF(Table1[[#This Row],[breadcrumb_ORIGINAL]]="Buy&gt;NT&gt;DARWIN CITY", SUBSTITUTE(Table1[[#This Row],[breadcrumb_ORIGINAL]], Table1[[#This Row],[breadcrumb_ORIGINAL]], "DARWIN CITY"), SUBSTITUTE(Table1[[#This Row],[breadcrumb_ORIGINAL]], Table1[[#This Row],[breadcrumb_ORIGINAL]], "DARWIN"))</f>
        <v>DARWIN CITY</v>
      </c>
      <c r="D107" s="16" t="s">
        <v>3465</v>
      </c>
      <c r="E107" t="s">
        <v>28</v>
      </c>
      <c r="F107" s="3" t="s">
        <v>2925</v>
      </c>
      <c r="G107" t="s">
        <v>39</v>
      </c>
      <c r="H107" t="s">
        <v>426</v>
      </c>
      <c r="I107" t="str">
        <f>IF(Table1[[#This Row],[building_size_ORIGINAL]]="","",LEFT(Table1[[#This Row],[building_size_ORIGINAL]], LEN(Table1[[#This Row],[building_size_ORIGINAL]])-LEN(RIGHT(Table1[[#This Row],[building_size_ORIGINAL]], 3))))</f>
        <v>172.06</v>
      </c>
      <c r="J107" s="19">
        <v>172.06</v>
      </c>
      <c r="L107" s="12" t="s">
        <v>2934</v>
      </c>
      <c r="M107" t="s">
        <v>426</v>
      </c>
      <c r="N107" s="19">
        <v>172.06</v>
      </c>
      <c r="O107" s="19">
        <f>IF(Table1[[#This Row],[building_size_mВІ_cleaned]]&lt;&gt;Table1[[#This Row],[preferred_size_mBI_cleaned]], IF(Table1[[#This Row],[land_size_mBI_cleaned]]&lt;&gt;Table1[[#This Row],[preferred_size_mBI_cleaned]], 0, 1), 1)</f>
        <v>1</v>
      </c>
      <c r="Q107" t="e">
        <f>IF(LEN(Table1[[#This Row],[open_date]])&gt;0, IF(ISNUMBER(SEARCH("Added", Table1[[#This Row],[open_date]])), SUBSTITUTE(Table1[[#This Row],[open_date]], "Added ", ""), Table1[[#This Row],[open_date]]), NA())</f>
        <v>#N/A</v>
      </c>
      <c r="R107" t="e">
        <v>#N/A</v>
      </c>
      <c r="S107" t="s">
        <v>427</v>
      </c>
      <c r="T107" t="s">
        <v>428</v>
      </c>
      <c r="U107" s="13">
        <v>1100000</v>
      </c>
      <c r="V107" s="13" t="s">
        <v>2934</v>
      </c>
      <c r="W107">
        <v>138324674</v>
      </c>
      <c r="X107" t="s">
        <v>429</v>
      </c>
      <c r="Y107" t="s">
        <v>430</v>
      </c>
      <c r="Z107" t="s">
        <v>36</v>
      </c>
      <c r="AA107" t="s">
        <v>37</v>
      </c>
      <c r="AB107">
        <v>800</v>
      </c>
      <c r="AC107" s="14" t="str">
        <f>"0"&amp;Table1[[#This Row],[zip_code]]</f>
        <v>0800</v>
      </c>
      <c r="AD107">
        <v>889418366</v>
      </c>
      <c r="AG107" t="s">
        <v>274</v>
      </c>
      <c r="AH107" t="str">
        <f>PROPER(Table1[[#This Row],[product_depth_DELETE]])</f>
        <v>Standard</v>
      </c>
      <c r="AI107">
        <v>3</v>
      </c>
      <c r="AJ107">
        <v>2</v>
      </c>
      <c r="AK107">
        <v>2</v>
      </c>
      <c r="AL107" s="2">
        <v>44708.662557870368</v>
      </c>
      <c r="AM107" s="15">
        <v>44708.662557870368</v>
      </c>
    </row>
    <row r="108" spans="1:39" x14ac:dyDescent="0.25">
      <c r="A108">
        <v>1351090</v>
      </c>
      <c r="B108" t="s">
        <v>27</v>
      </c>
      <c r="C108" t="str">
        <f>IF(Table1[[#This Row],[breadcrumb_ORIGINAL]]="Buy&gt;NT&gt;DARWIN CITY", SUBSTITUTE(Table1[[#This Row],[breadcrumb_ORIGINAL]], Table1[[#This Row],[breadcrumb_ORIGINAL]], "DARWIN CITY"), SUBSTITUTE(Table1[[#This Row],[breadcrumb_ORIGINAL]], Table1[[#This Row],[breadcrumb_ORIGINAL]], "DARWIN"))</f>
        <v>DARWIN CITY</v>
      </c>
      <c r="D108" s="16" t="s">
        <v>3465</v>
      </c>
      <c r="E108" t="s">
        <v>28</v>
      </c>
      <c r="F108" s="3" t="s">
        <v>2925</v>
      </c>
      <c r="G108" t="s">
        <v>46</v>
      </c>
      <c r="I108" t="str">
        <f>IF(Table1[[#This Row],[building_size_ORIGINAL]]="","",LEFT(Table1[[#This Row],[building_size_ORIGINAL]], LEN(Table1[[#This Row],[building_size_ORIGINAL]])-LEN(RIGHT(Table1[[#This Row],[building_size_ORIGINAL]], 3))))</f>
        <v/>
      </c>
      <c r="J108" s="11" t="s">
        <v>2934</v>
      </c>
      <c r="K108" t="s">
        <v>431</v>
      </c>
      <c r="L108" s="19">
        <v>125</v>
      </c>
      <c r="M108" t="s">
        <v>431</v>
      </c>
      <c r="N108" s="19">
        <v>125</v>
      </c>
      <c r="O108" s="19">
        <f>IF(Table1[[#This Row],[building_size_mВІ_cleaned]]&lt;&gt;Table1[[#This Row],[preferred_size_mBI_cleaned]], IF(Table1[[#This Row],[land_size_mBI_cleaned]]&lt;&gt;Table1[[#This Row],[preferred_size_mBI_cleaned]], 0, 1), 1)</f>
        <v>1</v>
      </c>
      <c r="Q108" t="e">
        <f>IF(LEN(Table1[[#This Row],[open_date]])&gt;0, IF(ISNUMBER(SEARCH("Added", Table1[[#This Row],[open_date]])), SUBSTITUTE(Table1[[#This Row],[open_date]], "Added ", ""), Table1[[#This Row],[open_date]]), NA())</f>
        <v>#N/A</v>
      </c>
      <c r="R108" t="e">
        <v>#N/A</v>
      </c>
      <c r="S108" t="s">
        <v>93</v>
      </c>
      <c r="T108" t="s">
        <v>432</v>
      </c>
      <c r="U108" s="13" t="s">
        <v>2934</v>
      </c>
      <c r="V108" s="13" t="s">
        <v>3046</v>
      </c>
      <c r="W108">
        <v>138284014</v>
      </c>
      <c r="X108" t="s">
        <v>433</v>
      </c>
      <c r="Y108" t="s">
        <v>434</v>
      </c>
      <c r="Z108" t="s">
        <v>36</v>
      </c>
      <c r="AA108" t="s">
        <v>37</v>
      </c>
      <c r="AB108">
        <v>800</v>
      </c>
      <c r="AC108" s="14" t="str">
        <f>"0"&amp;Table1[[#This Row],[zip_code]]</f>
        <v>0800</v>
      </c>
      <c r="AD108" s="1">
        <v>889460500</v>
      </c>
      <c r="AG108" t="s">
        <v>255</v>
      </c>
      <c r="AH108" t="str">
        <f>PROPER(Table1[[#This Row],[product_depth_DELETE]])</f>
        <v>Feature</v>
      </c>
      <c r="AI108">
        <v>3</v>
      </c>
      <c r="AJ108">
        <v>2</v>
      </c>
      <c r="AK108">
        <v>0</v>
      </c>
      <c r="AL108" s="2">
        <v>44708.662557870368</v>
      </c>
      <c r="AM108" s="15">
        <v>44708.662557870368</v>
      </c>
    </row>
    <row r="109" spans="1:39" x14ac:dyDescent="0.25">
      <c r="A109">
        <v>1351091</v>
      </c>
      <c r="B109" t="s">
        <v>27</v>
      </c>
      <c r="C109" t="str">
        <f>IF(Table1[[#This Row],[breadcrumb_ORIGINAL]]="Buy&gt;NT&gt;DARWIN CITY", SUBSTITUTE(Table1[[#This Row],[breadcrumb_ORIGINAL]], Table1[[#This Row],[breadcrumb_ORIGINAL]], "DARWIN CITY"), SUBSTITUTE(Table1[[#This Row],[breadcrumb_ORIGINAL]], Table1[[#This Row],[breadcrumb_ORIGINAL]], "DARWIN"))</f>
        <v>DARWIN CITY</v>
      </c>
      <c r="D109" s="16" t="s">
        <v>3465</v>
      </c>
      <c r="E109" t="s">
        <v>28</v>
      </c>
      <c r="F109" s="3" t="s">
        <v>2925</v>
      </c>
      <c r="G109" t="s">
        <v>29</v>
      </c>
      <c r="I109" t="str">
        <f>IF(Table1[[#This Row],[building_size_ORIGINAL]]="","",LEFT(Table1[[#This Row],[building_size_ORIGINAL]], LEN(Table1[[#This Row],[building_size_ORIGINAL]])-LEN(RIGHT(Table1[[#This Row],[building_size_ORIGINAL]], 3))))</f>
        <v/>
      </c>
      <c r="J109" s="11" t="s">
        <v>2934</v>
      </c>
      <c r="K109" t="s">
        <v>435</v>
      </c>
      <c r="L109" s="19">
        <v>209</v>
      </c>
      <c r="M109" t="s">
        <v>435</v>
      </c>
      <c r="N109" s="19">
        <v>209</v>
      </c>
      <c r="O109" s="19">
        <f>IF(Table1[[#This Row],[building_size_mВІ_cleaned]]&lt;&gt;Table1[[#This Row],[preferred_size_mBI_cleaned]], IF(Table1[[#This Row],[land_size_mBI_cleaned]]&lt;&gt;Table1[[#This Row],[preferred_size_mBI_cleaned]], 0, 1), 1)</f>
        <v>1</v>
      </c>
      <c r="Q109" t="e">
        <f>IF(LEN(Table1[[#This Row],[open_date]])&gt;0, IF(ISNUMBER(SEARCH("Added", Table1[[#This Row],[open_date]])), SUBSTITUTE(Table1[[#This Row],[open_date]], "Added ", ""), Table1[[#This Row],[open_date]]), NA())</f>
        <v>#N/A</v>
      </c>
      <c r="R109" t="e">
        <v>#N/A</v>
      </c>
      <c r="S109" t="s">
        <v>93</v>
      </c>
      <c r="T109" t="s">
        <v>436</v>
      </c>
      <c r="U109" s="13">
        <v>550000</v>
      </c>
      <c r="V109" s="13" t="s">
        <v>3047</v>
      </c>
      <c r="W109">
        <v>138265490</v>
      </c>
      <c r="X109" t="s">
        <v>437</v>
      </c>
      <c r="Y109" t="s">
        <v>438</v>
      </c>
      <c r="Z109" t="s">
        <v>36</v>
      </c>
      <c r="AA109" t="s">
        <v>37</v>
      </c>
      <c r="AB109">
        <v>800</v>
      </c>
      <c r="AC109" s="14" t="str">
        <f>"0"&amp;Table1[[#This Row],[zip_code]]</f>
        <v>0800</v>
      </c>
      <c r="AD109" s="1">
        <v>889460500</v>
      </c>
      <c r="AG109" t="s">
        <v>255</v>
      </c>
      <c r="AH109" t="str">
        <f>PROPER(Table1[[#This Row],[product_depth_DELETE]])</f>
        <v>Feature</v>
      </c>
      <c r="AI109">
        <v>3</v>
      </c>
      <c r="AJ109">
        <v>2</v>
      </c>
      <c r="AK109">
        <v>1</v>
      </c>
      <c r="AL109" s="2">
        <v>44708.662557870368</v>
      </c>
      <c r="AM109" s="15">
        <v>44708.662557870368</v>
      </c>
    </row>
    <row r="110" spans="1:39" x14ac:dyDescent="0.25">
      <c r="A110">
        <v>1351092</v>
      </c>
      <c r="B110" t="s">
        <v>27</v>
      </c>
      <c r="C110" t="str">
        <f>IF(Table1[[#This Row],[breadcrumb_ORIGINAL]]="Buy&gt;NT&gt;DARWIN CITY", SUBSTITUTE(Table1[[#This Row],[breadcrumb_ORIGINAL]], Table1[[#This Row],[breadcrumb_ORIGINAL]], "DARWIN CITY"), SUBSTITUTE(Table1[[#This Row],[breadcrumb_ORIGINAL]], Table1[[#This Row],[breadcrumb_ORIGINAL]], "DARWIN"))</f>
        <v>DARWIN CITY</v>
      </c>
      <c r="D110" s="16" t="s">
        <v>3465</v>
      </c>
      <c r="E110" t="s">
        <v>28</v>
      </c>
      <c r="F110" s="3" t="s">
        <v>2925</v>
      </c>
      <c r="G110" t="s">
        <v>39</v>
      </c>
      <c r="I110" t="str">
        <f>IF(Table1[[#This Row],[building_size_ORIGINAL]]="","",LEFT(Table1[[#This Row],[building_size_ORIGINAL]], LEN(Table1[[#This Row],[building_size_ORIGINAL]])-LEN(RIGHT(Table1[[#This Row],[building_size_ORIGINAL]], 3))))</f>
        <v/>
      </c>
      <c r="J110" s="11" t="s">
        <v>2934</v>
      </c>
      <c r="L110" s="12" t="s">
        <v>2934</v>
      </c>
      <c r="N110" t="s">
        <v>2934</v>
      </c>
      <c r="O110">
        <f>IF(Table1[[#This Row],[building_size_mВІ_cleaned]]&lt;&gt;Table1[[#This Row],[preferred_size_mBI_cleaned]], IF(Table1[[#This Row],[land_size_mBI_cleaned]]&lt;&gt;Table1[[#This Row],[preferred_size_mBI_cleaned]], 0, 1), 1)</f>
        <v>1</v>
      </c>
      <c r="Q110" t="e">
        <f>IF(LEN(Table1[[#This Row],[open_date]])&gt;0, IF(ISNUMBER(SEARCH("Added", Table1[[#This Row],[open_date]])), SUBSTITUTE(Table1[[#This Row],[open_date]], "Added ", ""), Table1[[#This Row],[open_date]]), NA())</f>
        <v>#N/A</v>
      </c>
      <c r="R110" t="e">
        <v>#N/A</v>
      </c>
      <c r="S110" t="s">
        <v>82</v>
      </c>
      <c r="T110" t="s">
        <v>191</v>
      </c>
      <c r="U110" s="13" t="s">
        <v>2934</v>
      </c>
      <c r="V110" s="13" t="s">
        <v>2993</v>
      </c>
      <c r="W110">
        <v>138212502</v>
      </c>
      <c r="X110" t="s">
        <v>439</v>
      </c>
      <c r="Y110" t="s">
        <v>440</v>
      </c>
      <c r="Z110" t="s">
        <v>36</v>
      </c>
      <c r="AA110" t="s">
        <v>37</v>
      </c>
      <c r="AB110">
        <v>800</v>
      </c>
      <c r="AC110" s="14" t="str">
        <f>"0"&amp;Table1[[#This Row],[zip_code]]</f>
        <v>0800</v>
      </c>
      <c r="AD110" s="1">
        <v>889433000</v>
      </c>
      <c r="AG110" t="s">
        <v>255</v>
      </c>
      <c r="AH110" t="str">
        <f>PROPER(Table1[[#This Row],[product_depth_DELETE]])</f>
        <v>Feature</v>
      </c>
      <c r="AI110">
        <v>2</v>
      </c>
      <c r="AJ110">
        <v>2</v>
      </c>
      <c r="AK110">
        <v>2</v>
      </c>
      <c r="AL110" s="2">
        <v>44708.662557870368</v>
      </c>
      <c r="AM110" s="15">
        <v>44708.662557870368</v>
      </c>
    </row>
    <row r="111" spans="1:39" x14ac:dyDescent="0.25">
      <c r="A111">
        <v>1351093</v>
      </c>
      <c r="B111" t="s">
        <v>27</v>
      </c>
      <c r="C111" t="str">
        <f>IF(Table1[[#This Row],[breadcrumb_ORIGINAL]]="Buy&gt;NT&gt;DARWIN CITY", SUBSTITUTE(Table1[[#This Row],[breadcrumb_ORIGINAL]], Table1[[#This Row],[breadcrumb_ORIGINAL]], "DARWIN CITY"), SUBSTITUTE(Table1[[#This Row],[breadcrumb_ORIGINAL]], Table1[[#This Row],[breadcrumb_ORIGINAL]], "DARWIN"))</f>
        <v>DARWIN CITY</v>
      </c>
      <c r="D111" s="16" t="s">
        <v>3465</v>
      </c>
      <c r="E111" t="s">
        <v>28</v>
      </c>
      <c r="F111" s="3" t="s">
        <v>2925</v>
      </c>
      <c r="G111" t="s">
        <v>46</v>
      </c>
      <c r="I111" t="str">
        <f>IF(Table1[[#This Row],[building_size_ORIGINAL]]="","",LEFT(Table1[[#This Row],[building_size_ORIGINAL]], LEN(Table1[[#This Row],[building_size_ORIGINAL]])-LEN(RIGHT(Table1[[#This Row],[building_size_ORIGINAL]], 3))))</f>
        <v/>
      </c>
      <c r="J111" s="11" t="s">
        <v>2934</v>
      </c>
      <c r="L111" s="12" t="s">
        <v>2934</v>
      </c>
      <c r="N111" t="s">
        <v>2934</v>
      </c>
      <c r="O111">
        <f>IF(Table1[[#This Row],[building_size_mВІ_cleaned]]&lt;&gt;Table1[[#This Row],[preferred_size_mBI_cleaned]], IF(Table1[[#This Row],[land_size_mBI_cleaned]]&lt;&gt;Table1[[#This Row],[preferred_size_mBI_cleaned]], 0, 1), 1)</f>
        <v>1</v>
      </c>
      <c r="Q111" t="e">
        <f>IF(LEN(Table1[[#This Row],[open_date]])&gt;0, IF(ISNUMBER(SEARCH("Added", Table1[[#This Row],[open_date]])), SUBSTITUTE(Table1[[#This Row],[open_date]], "Added ", ""), Table1[[#This Row],[open_date]]), NA())</f>
        <v>#N/A</v>
      </c>
      <c r="R111" t="e">
        <v>#N/A</v>
      </c>
      <c r="S111" t="s">
        <v>48</v>
      </c>
      <c r="T111" t="s">
        <v>413</v>
      </c>
      <c r="U111" s="13">
        <v>380000</v>
      </c>
      <c r="V111" s="13" t="s">
        <v>2934</v>
      </c>
      <c r="W111">
        <v>138172746</v>
      </c>
      <c r="X111" t="s">
        <v>441</v>
      </c>
      <c r="Y111" t="s">
        <v>442</v>
      </c>
      <c r="Z111" t="s">
        <v>36</v>
      </c>
      <c r="AA111" t="s">
        <v>37</v>
      </c>
      <c r="AB111">
        <v>800</v>
      </c>
      <c r="AC111" s="14" t="str">
        <f>"0"&amp;Table1[[#This Row],[zip_code]]</f>
        <v>0800</v>
      </c>
      <c r="AD111" s="1">
        <v>889810080</v>
      </c>
      <c r="AG111" t="s">
        <v>255</v>
      </c>
      <c r="AH111" t="str">
        <f>PROPER(Table1[[#This Row],[product_depth_DELETE]])</f>
        <v>Feature</v>
      </c>
      <c r="AI111">
        <v>1</v>
      </c>
      <c r="AJ111">
        <v>1</v>
      </c>
      <c r="AK111">
        <v>1</v>
      </c>
      <c r="AL111" s="2">
        <v>44708.662557870368</v>
      </c>
      <c r="AM111" s="15">
        <v>44708.662557870368</v>
      </c>
    </row>
    <row r="112" spans="1:39" x14ac:dyDescent="0.25">
      <c r="A112">
        <v>1351094</v>
      </c>
      <c r="B112" t="s">
        <v>27</v>
      </c>
      <c r="C112" t="str">
        <f>IF(Table1[[#This Row],[breadcrumb_ORIGINAL]]="Buy&gt;NT&gt;DARWIN CITY", SUBSTITUTE(Table1[[#This Row],[breadcrumb_ORIGINAL]], Table1[[#This Row],[breadcrumb_ORIGINAL]], "DARWIN CITY"), SUBSTITUTE(Table1[[#This Row],[breadcrumb_ORIGINAL]], Table1[[#This Row],[breadcrumb_ORIGINAL]], "DARWIN"))</f>
        <v>DARWIN CITY</v>
      </c>
      <c r="D112" s="16" t="s">
        <v>3465</v>
      </c>
      <c r="E112" t="s">
        <v>28</v>
      </c>
      <c r="F112" s="3" t="s">
        <v>2925</v>
      </c>
      <c r="G112" t="s">
        <v>39</v>
      </c>
      <c r="I112" t="str">
        <f>IF(Table1[[#This Row],[building_size_ORIGINAL]]="","",LEFT(Table1[[#This Row],[building_size_ORIGINAL]], LEN(Table1[[#This Row],[building_size_ORIGINAL]])-LEN(RIGHT(Table1[[#This Row],[building_size_ORIGINAL]], 3))))</f>
        <v/>
      </c>
      <c r="J112" s="11" t="s">
        <v>2934</v>
      </c>
      <c r="K112" t="s">
        <v>435</v>
      </c>
      <c r="L112" s="19">
        <v>209</v>
      </c>
      <c r="N112" t="s">
        <v>2934</v>
      </c>
      <c r="O112">
        <f>IF(Table1[[#This Row],[building_size_mВІ_cleaned]]&lt;&gt;Table1[[#This Row],[preferred_size_mBI_cleaned]], IF(Table1[[#This Row],[land_size_mBI_cleaned]]&lt;&gt;Table1[[#This Row],[preferred_size_mBI_cleaned]], 0, 1), 1)</f>
        <v>1</v>
      </c>
      <c r="Q112" t="e">
        <f>IF(LEN(Table1[[#This Row],[open_date]])&gt;0, IF(ISNUMBER(SEARCH("Added", Table1[[#This Row],[open_date]])), SUBSTITUTE(Table1[[#This Row],[open_date]], "Added ", ""), Table1[[#This Row],[open_date]]), NA())</f>
        <v>#N/A</v>
      </c>
      <c r="R112" t="e">
        <v>#N/A</v>
      </c>
      <c r="S112" t="s">
        <v>209</v>
      </c>
      <c r="T112" t="s">
        <v>443</v>
      </c>
      <c r="U112" s="13">
        <v>868000</v>
      </c>
      <c r="V112" s="13" t="s">
        <v>3048</v>
      </c>
      <c r="W112">
        <v>138131738</v>
      </c>
      <c r="X112" t="s">
        <v>444</v>
      </c>
      <c r="Y112" t="s">
        <v>445</v>
      </c>
      <c r="Z112" t="s">
        <v>36</v>
      </c>
      <c r="AA112" t="s">
        <v>37</v>
      </c>
      <c r="AB112">
        <v>800</v>
      </c>
      <c r="AC112" s="14" t="str">
        <f>"0"&amp;Table1[[#This Row],[zip_code]]</f>
        <v>0800</v>
      </c>
      <c r="AD112" s="1">
        <v>889428942</v>
      </c>
      <c r="AG112" t="s">
        <v>274</v>
      </c>
      <c r="AH112" t="str">
        <f>PROPER(Table1[[#This Row],[product_depth_DELETE]])</f>
        <v>Standard</v>
      </c>
      <c r="AI112">
        <v>3</v>
      </c>
      <c r="AJ112">
        <v>2</v>
      </c>
      <c r="AK112">
        <v>2</v>
      </c>
      <c r="AL112" s="2">
        <v>44708.662557870368</v>
      </c>
      <c r="AM112" s="15">
        <v>44708.662557870368</v>
      </c>
    </row>
    <row r="113" spans="1:39" x14ac:dyDescent="0.25">
      <c r="A113">
        <v>1351095</v>
      </c>
      <c r="B113" t="s">
        <v>27</v>
      </c>
      <c r="C113" t="str">
        <f>IF(Table1[[#This Row],[breadcrumb_ORIGINAL]]="Buy&gt;NT&gt;DARWIN CITY", SUBSTITUTE(Table1[[#This Row],[breadcrumb_ORIGINAL]], Table1[[#This Row],[breadcrumb_ORIGINAL]], "DARWIN CITY"), SUBSTITUTE(Table1[[#This Row],[breadcrumb_ORIGINAL]], Table1[[#This Row],[breadcrumb_ORIGINAL]], "DARWIN"))</f>
        <v>DARWIN CITY</v>
      </c>
      <c r="D113" s="16" t="s">
        <v>3465</v>
      </c>
      <c r="E113" t="s">
        <v>28</v>
      </c>
      <c r="F113" s="3" t="s">
        <v>2925</v>
      </c>
      <c r="G113" t="s">
        <v>39</v>
      </c>
      <c r="I113" t="str">
        <f>IF(Table1[[#This Row],[building_size_ORIGINAL]]="","",LEFT(Table1[[#This Row],[building_size_ORIGINAL]], LEN(Table1[[#This Row],[building_size_ORIGINAL]])-LEN(RIGHT(Table1[[#This Row],[building_size_ORIGINAL]], 3))))</f>
        <v/>
      </c>
      <c r="J113" s="11" t="s">
        <v>2934</v>
      </c>
      <c r="K113" t="s">
        <v>380</v>
      </c>
      <c r="L113" s="19">
        <v>92</v>
      </c>
      <c r="N113" t="s">
        <v>2934</v>
      </c>
      <c r="O113">
        <f>IF(Table1[[#This Row],[building_size_mВІ_cleaned]]&lt;&gt;Table1[[#This Row],[preferred_size_mBI_cleaned]], IF(Table1[[#This Row],[land_size_mBI_cleaned]]&lt;&gt;Table1[[#This Row],[preferred_size_mBI_cleaned]], 0, 1), 1)</f>
        <v>1</v>
      </c>
      <c r="P113" t="s">
        <v>126</v>
      </c>
      <c r="Q113" t="str">
        <f>IF(LEN(Table1[[#This Row],[open_date]])&gt;0, IF(ISNUMBER(SEARCH("Added", Table1[[#This Row],[open_date]])), SUBSTITUTE(Table1[[#This Row],[open_date]], "Added ", ""), Table1[[#This Row],[open_date]]), NA())</f>
        <v>Under offer</v>
      </c>
      <c r="R113" t="s">
        <v>126</v>
      </c>
      <c r="S113" t="s">
        <v>209</v>
      </c>
      <c r="T113" t="s">
        <v>127</v>
      </c>
      <c r="U113" s="13" t="s">
        <v>2934</v>
      </c>
      <c r="V113" s="13" t="s">
        <v>2979</v>
      </c>
      <c r="W113">
        <v>138105902</v>
      </c>
      <c r="X113" t="s">
        <v>446</v>
      </c>
      <c r="Y113" t="s">
        <v>447</v>
      </c>
      <c r="Z113" t="s">
        <v>36</v>
      </c>
      <c r="AA113" t="s">
        <v>37</v>
      </c>
      <c r="AB113">
        <v>800</v>
      </c>
      <c r="AC113" s="14" t="str">
        <f>"0"&amp;Table1[[#This Row],[zip_code]]</f>
        <v>0800</v>
      </c>
      <c r="AD113" s="1">
        <v>889428942</v>
      </c>
      <c r="AG113" t="s">
        <v>255</v>
      </c>
      <c r="AH113" t="str">
        <f>PROPER(Table1[[#This Row],[product_depth_DELETE]])</f>
        <v>Feature</v>
      </c>
      <c r="AI113">
        <v>2</v>
      </c>
      <c r="AJ113">
        <v>2</v>
      </c>
      <c r="AK113">
        <v>0</v>
      </c>
      <c r="AL113" s="2">
        <v>44708.662557870368</v>
      </c>
      <c r="AM113" s="15">
        <v>44708.662557870368</v>
      </c>
    </row>
    <row r="114" spans="1:39" x14ac:dyDescent="0.25">
      <c r="A114">
        <v>1351096</v>
      </c>
      <c r="B114" t="s">
        <v>27</v>
      </c>
      <c r="C114" t="str">
        <f>IF(Table1[[#This Row],[breadcrumb_ORIGINAL]]="Buy&gt;NT&gt;DARWIN CITY", SUBSTITUTE(Table1[[#This Row],[breadcrumb_ORIGINAL]], Table1[[#This Row],[breadcrumb_ORIGINAL]], "DARWIN CITY"), SUBSTITUTE(Table1[[#This Row],[breadcrumb_ORIGINAL]], Table1[[#This Row],[breadcrumb_ORIGINAL]], "DARWIN"))</f>
        <v>DARWIN CITY</v>
      </c>
      <c r="D114" s="16" t="s">
        <v>3465</v>
      </c>
      <c r="E114" t="s">
        <v>28</v>
      </c>
      <c r="F114" s="3" t="s">
        <v>2925</v>
      </c>
      <c r="G114" t="s">
        <v>39</v>
      </c>
      <c r="I114" t="str">
        <f>IF(Table1[[#This Row],[building_size_ORIGINAL]]="","",LEFT(Table1[[#This Row],[building_size_ORIGINAL]], LEN(Table1[[#This Row],[building_size_ORIGINAL]])-LEN(RIGHT(Table1[[#This Row],[building_size_ORIGINAL]], 3))))</f>
        <v/>
      </c>
      <c r="J114" s="11" t="s">
        <v>2934</v>
      </c>
      <c r="L114" s="12" t="s">
        <v>2934</v>
      </c>
      <c r="N114" t="s">
        <v>2934</v>
      </c>
      <c r="O114">
        <f>IF(Table1[[#This Row],[building_size_mВІ_cleaned]]&lt;&gt;Table1[[#This Row],[preferred_size_mBI_cleaned]], IF(Table1[[#This Row],[land_size_mBI_cleaned]]&lt;&gt;Table1[[#This Row],[preferred_size_mBI_cleaned]], 0, 1), 1)</f>
        <v>1</v>
      </c>
      <c r="Q114" t="e">
        <f>IF(LEN(Table1[[#This Row],[open_date]])&gt;0, IF(ISNUMBER(SEARCH("Added", Table1[[#This Row],[open_date]])), SUBSTITUTE(Table1[[#This Row],[open_date]], "Added ", ""), Table1[[#This Row],[open_date]]), NA())</f>
        <v>#N/A</v>
      </c>
      <c r="R114" t="e">
        <v>#N/A</v>
      </c>
      <c r="S114" t="s">
        <v>82</v>
      </c>
      <c r="T114" t="s">
        <v>448</v>
      </c>
      <c r="U114" s="13">
        <v>539000</v>
      </c>
      <c r="V114" s="13" t="s">
        <v>2934</v>
      </c>
      <c r="W114">
        <v>138089306</v>
      </c>
      <c r="X114" t="s">
        <v>449</v>
      </c>
      <c r="Y114" t="s">
        <v>450</v>
      </c>
      <c r="Z114" t="s">
        <v>36</v>
      </c>
      <c r="AA114" t="s">
        <v>37</v>
      </c>
      <c r="AB114">
        <v>800</v>
      </c>
      <c r="AC114" s="14" t="str">
        <f>"0"&amp;Table1[[#This Row],[zip_code]]</f>
        <v>0800</v>
      </c>
      <c r="AD114" s="1">
        <v>889433000</v>
      </c>
      <c r="AG114" t="s">
        <v>255</v>
      </c>
      <c r="AH114" t="str">
        <f>PROPER(Table1[[#This Row],[product_depth_DELETE]])</f>
        <v>Feature</v>
      </c>
      <c r="AI114">
        <v>2</v>
      </c>
      <c r="AJ114">
        <v>2</v>
      </c>
      <c r="AK114">
        <v>1</v>
      </c>
      <c r="AL114" s="2">
        <v>44708.662557870368</v>
      </c>
      <c r="AM114" s="15">
        <v>44708.662557870368</v>
      </c>
    </row>
    <row r="115" spans="1:39" x14ac:dyDescent="0.25">
      <c r="A115">
        <v>1351097</v>
      </c>
      <c r="B115" t="s">
        <v>27</v>
      </c>
      <c r="C115" t="str">
        <f>IF(Table1[[#This Row],[breadcrumb_ORIGINAL]]="Buy&gt;NT&gt;DARWIN CITY", SUBSTITUTE(Table1[[#This Row],[breadcrumb_ORIGINAL]], Table1[[#This Row],[breadcrumb_ORIGINAL]], "DARWIN CITY"), SUBSTITUTE(Table1[[#This Row],[breadcrumb_ORIGINAL]], Table1[[#This Row],[breadcrumb_ORIGINAL]], "DARWIN"))</f>
        <v>DARWIN CITY</v>
      </c>
      <c r="D115" s="16" t="s">
        <v>3465</v>
      </c>
      <c r="E115" t="s">
        <v>28</v>
      </c>
      <c r="F115" s="3" t="s">
        <v>2925</v>
      </c>
      <c r="G115" t="s">
        <v>39</v>
      </c>
      <c r="I115" t="str">
        <f>IF(Table1[[#This Row],[building_size_ORIGINAL]]="","",LEFT(Table1[[#This Row],[building_size_ORIGINAL]], LEN(Table1[[#This Row],[building_size_ORIGINAL]])-LEN(RIGHT(Table1[[#This Row],[building_size_ORIGINAL]], 3))))</f>
        <v/>
      </c>
      <c r="J115" s="11" t="s">
        <v>2934</v>
      </c>
      <c r="L115" s="12" t="s">
        <v>2934</v>
      </c>
      <c r="N115" t="s">
        <v>2934</v>
      </c>
      <c r="O115">
        <f>IF(Table1[[#This Row],[building_size_mВІ_cleaned]]&lt;&gt;Table1[[#This Row],[preferred_size_mBI_cleaned]], IF(Table1[[#This Row],[land_size_mBI_cleaned]]&lt;&gt;Table1[[#This Row],[preferred_size_mBI_cleaned]], 0, 1), 1)</f>
        <v>1</v>
      </c>
      <c r="Q115" t="e">
        <f>IF(LEN(Table1[[#This Row],[open_date]])&gt;0, IF(ISNUMBER(SEARCH("Added", Table1[[#This Row],[open_date]])), SUBSTITUTE(Table1[[#This Row],[open_date]], "Added ", ""), Table1[[#This Row],[open_date]]), NA())</f>
        <v>#N/A</v>
      </c>
      <c r="R115" t="e">
        <v>#N/A</v>
      </c>
      <c r="S115" t="s">
        <v>82</v>
      </c>
      <c r="T115" t="s">
        <v>451</v>
      </c>
      <c r="U115" s="13">
        <v>165000</v>
      </c>
      <c r="V115" s="13" t="s">
        <v>3050</v>
      </c>
      <c r="W115">
        <v>138088682</v>
      </c>
      <c r="X115" t="s">
        <v>452</v>
      </c>
      <c r="Y115" t="s">
        <v>453</v>
      </c>
      <c r="Z115" t="s">
        <v>36</v>
      </c>
      <c r="AA115" t="s">
        <v>37</v>
      </c>
      <c r="AB115">
        <v>800</v>
      </c>
      <c r="AC115" s="14" t="str">
        <f>"0"&amp;Table1[[#This Row],[zip_code]]</f>
        <v>0800</v>
      </c>
      <c r="AD115" s="1">
        <v>889433000</v>
      </c>
      <c r="AG115" t="s">
        <v>255</v>
      </c>
      <c r="AH115" t="str">
        <f>PROPER(Table1[[#This Row],[product_depth_DELETE]])</f>
        <v>Feature</v>
      </c>
      <c r="AI115">
        <v>1</v>
      </c>
      <c r="AJ115">
        <v>1</v>
      </c>
      <c r="AK115">
        <v>1</v>
      </c>
      <c r="AL115" s="2">
        <v>44708.662557870368</v>
      </c>
      <c r="AM115" s="15">
        <v>44708.662557870368</v>
      </c>
    </row>
    <row r="116" spans="1:39" x14ac:dyDescent="0.25">
      <c r="A116">
        <v>1351098</v>
      </c>
      <c r="B116" t="s">
        <v>27</v>
      </c>
      <c r="C116" t="str">
        <f>IF(Table1[[#This Row],[breadcrumb_ORIGINAL]]="Buy&gt;NT&gt;DARWIN CITY", SUBSTITUTE(Table1[[#This Row],[breadcrumb_ORIGINAL]], Table1[[#This Row],[breadcrumb_ORIGINAL]], "DARWIN CITY"), SUBSTITUTE(Table1[[#This Row],[breadcrumb_ORIGINAL]], Table1[[#This Row],[breadcrumb_ORIGINAL]], "DARWIN"))</f>
        <v>DARWIN CITY</v>
      </c>
      <c r="D116" s="16" t="s">
        <v>3465</v>
      </c>
      <c r="E116" t="s">
        <v>28</v>
      </c>
      <c r="F116" s="3" t="s">
        <v>2925</v>
      </c>
      <c r="G116" t="s">
        <v>454</v>
      </c>
      <c r="H116" t="s">
        <v>282</v>
      </c>
      <c r="I116" t="str">
        <f>IF(Table1[[#This Row],[building_size_ORIGINAL]]="","",LEFT(Table1[[#This Row],[building_size_ORIGINAL]], LEN(Table1[[#This Row],[building_size_ORIGINAL]])-LEN(RIGHT(Table1[[#This Row],[building_size_ORIGINAL]], 3))))</f>
        <v>52</v>
      </c>
      <c r="J116" s="19">
        <v>52</v>
      </c>
      <c r="L116" s="12" t="s">
        <v>2934</v>
      </c>
      <c r="M116" t="s">
        <v>282</v>
      </c>
      <c r="N116" s="19">
        <v>52</v>
      </c>
      <c r="O116" s="19">
        <f>IF(Table1[[#This Row],[building_size_mВІ_cleaned]]&lt;&gt;Table1[[#This Row],[preferred_size_mBI_cleaned]], IF(Table1[[#This Row],[land_size_mBI_cleaned]]&lt;&gt;Table1[[#This Row],[preferred_size_mBI_cleaned]], 0, 1), 1)</f>
        <v>1</v>
      </c>
      <c r="P116" t="s">
        <v>126</v>
      </c>
      <c r="Q116" t="str">
        <f>IF(LEN(Table1[[#This Row],[open_date]])&gt;0, IF(ISNUMBER(SEARCH("Added", Table1[[#This Row],[open_date]])), SUBSTITUTE(Table1[[#This Row],[open_date]], "Added ", ""), Table1[[#This Row],[open_date]]), NA())</f>
        <v>Under offer</v>
      </c>
      <c r="R116" t="s">
        <v>126</v>
      </c>
      <c r="S116" t="s">
        <v>181</v>
      </c>
      <c r="T116" t="s">
        <v>455</v>
      </c>
      <c r="U116" s="13">
        <v>130000</v>
      </c>
      <c r="V116" s="13" t="s">
        <v>3051</v>
      </c>
      <c r="W116">
        <v>138082094</v>
      </c>
      <c r="X116" t="s">
        <v>456</v>
      </c>
      <c r="Y116" t="s">
        <v>457</v>
      </c>
      <c r="Z116" t="s">
        <v>36</v>
      </c>
      <c r="AA116" t="s">
        <v>37</v>
      </c>
      <c r="AB116">
        <v>800</v>
      </c>
      <c r="AC116" s="14" t="str">
        <f>"0"&amp;Table1[[#This Row],[zip_code]]</f>
        <v>0800</v>
      </c>
      <c r="AD116" s="1">
        <v>889418941</v>
      </c>
      <c r="AG116" t="s">
        <v>38</v>
      </c>
      <c r="AH116" t="str">
        <f>PROPER(Table1[[#This Row],[product_depth_DELETE]])</f>
        <v>Premiere</v>
      </c>
      <c r="AI116">
        <v>1</v>
      </c>
      <c r="AJ116">
        <v>1</v>
      </c>
      <c r="AK116">
        <v>1</v>
      </c>
      <c r="AL116" s="2">
        <v>44708.662557870368</v>
      </c>
      <c r="AM116" s="15">
        <v>44708.662557870368</v>
      </c>
    </row>
    <row r="117" spans="1:39" x14ac:dyDescent="0.25">
      <c r="A117">
        <v>1351099</v>
      </c>
      <c r="B117" t="s">
        <v>27</v>
      </c>
      <c r="C117" t="str">
        <f>IF(Table1[[#This Row],[breadcrumb_ORIGINAL]]="Buy&gt;NT&gt;DARWIN CITY", SUBSTITUTE(Table1[[#This Row],[breadcrumb_ORIGINAL]], Table1[[#This Row],[breadcrumb_ORIGINAL]], "DARWIN CITY"), SUBSTITUTE(Table1[[#This Row],[breadcrumb_ORIGINAL]], Table1[[#This Row],[breadcrumb_ORIGINAL]], "DARWIN"))</f>
        <v>DARWIN CITY</v>
      </c>
      <c r="D117" s="16" t="s">
        <v>3465</v>
      </c>
      <c r="E117" t="s">
        <v>28</v>
      </c>
      <c r="F117" s="3" t="s">
        <v>2925</v>
      </c>
      <c r="G117" t="s">
        <v>39</v>
      </c>
      <c r="I117" t="str">
        <f>IF(Table1[[#This Row],[building_size_ORIGINAL]]="","",LEFT(Table1[[#This Row],[building_size_ORIGINAL]], LEN(Table1[[#This Row],[building_size_ORIGINAL]])-LEN(RIGHT(Table1[[#This Row],[building_size_ORIGINAL]], 3))))</f>
        <v/>
      </c>
      <c r="J117" s="11" t="s">
        <v>2934</v>
      </c>
      <c r="L117" s="12" t="s">
        <v>2934</v>
      </c>
      <c r="N117" t="s">
        <v>2934</v>
      </c>
      <c r="O117">
        <f>IF(Table1[[#This Row],[building_size_mВІ_cleaned]]&lt;&gt;Table1[[#This Row],[preferred_size_mBI_cleaned]], IF(Table1[[#This Row],[land_size_mBI_cleaned]]&lt;&gt;Table1[[#This Row],[preferred_size_mBI_cleaned]], 0, 1), 1)</f>
        <v>1</v>
      </c>
      <c r="Q117" t="e">
        <f>IF(LEN(Table1[[#This Row],[open_date]])&gt;0, IF(ISNUMBER(SEARCH("Added", Table1[[#This Row],[open_date]])), SUBSTITUTE(Table1[[#This Row],[open_date]], "Added ", ""), Table1[[#This Row],[open_date]]), NA())</f>
        <v>#N/A</v>
      </c>
      <c r="R117" t="e">
        <v>#N/A</v>
      </c>
      <c r="S117" t="s">
        <v>408</v>
      </c>
      <c r="T117" t="s">
        <v>458</v>
      </c>
      <c r="U117" s="13">
        <v>589000</v>
      </c>
      <c r="V117" s="13" t="s">
        <v>2934</v>
      </c>
      <c r="W117">
        <v>138055490</v>
      </c>
      <c r="X117" t="s">
        <v>459</v>
      </c>
      <c r="Y117" t="s">
        <v>460</v>
      </c>
      <c r="Z117" t="s">
        <v>36</v>
      </c>
      <c r="AA117" t="s">
        <v>37</v>
      </c>
      <c r="AB117">
        <v>800</v>
      </c>
      <c r="AC117" s="14" t="str">
        <f>"0"&amp;Table1[[#This Row],[zip_code]]</f>
        <v>0800</v>
      </c>
      <c r="AD117" s="1">
        <v>1300114970</v>
      </c>
      <c r="AG117" t="s">
        <v>274</v>
      </c>
      <c r="AH117" t="str">
        <f>PROPER(Table1[[#This Row],[product_depth_DELETE]])</f>
        <v>Standard</v>
      </c>
      <c r="AI117">
        <v>3</v>
      </c>
      <c r="AJ117">
        <v>2</v>
      </c>
      <c r="AK117">
        <v>2</v>
      </c>
      <c r="AL117" s="2">
        <v>44708.662557870368</v>
      </c>
      <c r="AM117" s="15">
        <v>44708.662557870368</v>
      </c>
    </row>
    <row r="118" spans="1:39" x14ac:dyDescent="0.25">
      <c r="A118">
        <v>1351100</v>
      </c>
      <c r="B118" t="s">
        <v>27</v>
      </c>
      <c r="C118" t="str">
        <f>IF(Table1[[#This Row],[breadcrumb_ORIGINAL]]="Buy&gt;NT&gt;DARWIN CITY", SUBSTITUTE(Table1[[#This Row],[breadcrumb_ORIGINAL]], Table1[[#This Row],[breadcrumb_ORIGINAL]], "DARWIN CITY"), SUBSTITUTE(Table1[[#This Row],[breadcrumb_ORIGINAL]], Table1[[#This Row],[breadcrumb_ORIGINAL]], "DARWIN"))</f>
        <v>DARWIN CITY</v>
      </c>
      <c r="D118" s="16" t="s">
        <v>3465</v>
      </c>
      <c r="E118" t="s">
        <v>28</v>
      </c>
      <c r="F118" s="3" t="s">
        <v>2925</v>
      </c>
      <c r="G118" t="s">
        <v>39</v>
      </c>
      <c r="H118" t="s">
        <v>461</v>
      </c>
      <c r="I118" t="str">
        <f>IF(Table1[[#This Row],[building_size_ORIGINAL]]="","",LEFT(Table1[[#This Row],[building_size_ORIGINAL]], LEN(Table1[[#This Row],[building_size_ORIGINAL]])-LEN(RIGHT(Table1[[#This Row],[building_size_ORIGINAL]], 3))))</f>
        <v>18</v>
      </c>
      <c r="J118" s="19">
        <v>18</v>
      </c>
      <c r="L118" s="12" t="s">
        <v>2934</v>
      </c>
      <c r="M118" t="s">
        <v>461</v>
      </c>
      <c r="N118" s="19">
        <v>18</v>
      </c>
      <c r="O118" s="19">
        <f>IF(Table1[[#This Row],[building_size_mВІ_cleaned]]&lt;&gt;Table1[[#This Row],[preferred_size_mBI_cleaned]], IF(Table1[[#This Row],[land_size_mBI_cleaned]]&lt;&gt;Table1[[#This Row],[preferred_size_mBI_cleaned]], 0, 1), 1)</f>
        <v>1</v>
      </c>
      <c r="Q118" t="e">
        <f>IF(LEN(Table1[[#This Row],[open_date]])&gt;0, IF(ISNUMBER(SEARCH("Added", Table1[[#This Row],[open_date]])), SUBSTITUTE(Table1[[#This Row],[open_date]], "Added ", ""), Table1[[#This Row],[open_date]]), NA())</f>
        <v>#N/A</v>
      </c>
      <c r="R118" t="e">
        <v>#N/A</v>
      </c>
      <c r="S118" t="s">
        <v>31</v>
      </c>
      <c r="T118" t="s">
        <v>462</v>
      </c>
      <c r="U118" s="13">
        <v>360000</v>
      </c>
      <c r="V118" s="13" t="s">
        <v>3053</v>
      </c>
      <c r="W118">
        <v>137987178</v>
      </c>
      <c r="X118" t="s">
        <v>463</v>
      </c>
      <c r="Y118" t="s">
        <v>464</v>
      </c>
      <c r="Z118" t="s">
        <v>36</v>
      </c>
      <c r="AA118" t="s">
        <v>37</v>
      </c>
      <c r="AB118">
        <v>800</v>
      </c>
      <c r="AC118" s="14" t="str">
        <f>"0"&amp;Table1[[#This Row],[zip_code]]</f>
        <v>0800</v>
      </c>
      <c r="AD118" s="1">
        <v>889418289</v>
      </c>
      <c r="AG118" t="s">
        <v>274</v>
      </c>
      <c r="AH118" t="str">
        <f>PROPER(Table1[[#This Row],[product_depth_DELETE]])</f>
        <v>Standard</v>
      </c>
      <c r="AI118">
        <v>2</v>
      </c>
      <c r="AJ118">
        <v>2</v>
      </c>
      <c r="AK118">
        <v>2</v>
      </c>
      <c r="AL118" s="2">
        <v>44708.662557870368</v>
      </c>
      <c r="AM118" s="15">
        <v>44708.662557870368</v>
      </c>
    </row>
    <row r="119" spans="1:39" x14ac:dyDescent="0.25">
      <c r="A119">
        <v>1351101</v>
      </c>
      <c r="B119" t="s">
        <v>27</v>
      </c>
      <c r="C119" t="str">
        <f>IF(Table1[[#This Row],[breadcrumb_ORIGINAL]]="Buy&gt;NT&gt;DARWIN CITY", SUBSTITUTE(Table1[[#This Row],[breadcrumb_ORIGINAL]], Table1[[#This Row],[breadcrumb_ORIGINAL]], "DARWIN CITY"), SUBSTITUTE(Table1[[#This Row],[breadcrumb_ORIGINAL]], Table1[[#This Row],[breadcrumb_ORIGINAL]], "DARWIN"))</f>
        <v>DARWIN CITY</v>
      </c>
      <c r="D119" s="16" t="s">
        <v>3465</v>
      </c>
      <c r="E119" t="s">
        <v>28</v>
      </c>
      <c r="F119" s="3" t="s">
        <v>2925</v>
      </c>
      <c r="G119" t="s">
        <v>39</v>
      </c>
      <c r="I119" t="str">
        <f>IF(Table1[[#This Row],[building_size_ORIGINAL]]="","",LEFT(Table1[[#This Row],[building_size_ORIGINAL]], LEN(Table1[[#This Row],[building_size_ORIGINAL]])-LEN(RIGHT(Table1[[#This Row],[building_size_ORIGINAL]], 3))))</f>
        <v/>
      </c>
      <c r="J119" s="11" t="s">
        <v>2934</v>
      </c>
      <c r="K119" t="s">
        <v>465</v>
      </c>
      <c r="L119" s="19">
        <v>163</v>
      </c>
      <c r="N119" t="s">
        <v>2934</v>
      </c>
      <c r="O119">
        <f>IF(Table1[[#This Row],[building_size_mВІ_cleaned]]&lt;&gt;Table1[[#This Row],[preferred_size_mBI_cleaned]], IF(Table1[[#This Row],[land_size_mBI_cleaned]]&lt;&gt;Table1[[#This Row],[preferred_size_mBI_cleaned]], 0, 1), 1)</f>
        <v>1</v>
      </c>
      <c r="Q119" t="e">
        <f>IF(LEN(Table1[[#This Row],[open_date]])&gt;0, IF(ISNUMBER(SEARCH("Added", Table1[[#This Row],[open_date]])), SUBSTITUTE(Table1[[#This Row],[open_date]], "Added ", ""), Table1[[#This Row],[open_date]]), NA())</f>
        <v>#N/A</v>
      </c>
      <c r="R119" t="e">
        <v>#N/A</v>
      </c>
      <c r="S119" t="s">
        <v>31</v>
      </c>
      <c r="T119" t="s">
        <v>466</v>
      </c>
      <c r="U119" s="13">
        <v>430000</v>
      </c>
      <c r="V119" s="13" t="s">
        <v>3054</v>
      </c>
      <c r="W119">
        <v>137986214</v>
      </c>
      <c r="X119" t="s">
        <v>467</v>
      </c>
      <c r="Y119" t="s">
        <v>468</v>
      </c>
      <c r="Z119" t="s">
        <v>36</v>
      </c>
      <c r="AA119" t="s">
        <v>37</v>
      </c>
      <c r="AB119">
        <v>800</v>
      </c>
      <c r="AC119" s="14" t="str">
        <f>"0"&amp;Table1[[#This Row],[zip_code]]</f>
        <v>0800</v>
      </c>
      <c r="AD119" s="1">
        <v>889418289</v>
      </c>
      <c r="AG119" t="s">
        <v>274</v>
      </c>
      <c r="AH119" t="str">
        <f>PROPER(Table1[[#This Row],[product_depth_DELETE]])</f>
        <v>Standard</v>
      </c>
      <c r="AI119">
        <v>3</v>
      </c>
      <c r="AJ119">
        <v>2</v>
      </c>
      <c r="AK119">
        <v>2</v>
      </c>
      <c r="AL119" s="2">
        <v>44708.662557870368</v>
      </c>
      <c r="AM119" s="15">
        <v>44708.662557870368</v>
      </c>
    </row>
    <row r="120" spans="1:39" x14ac:dyDescent="0.25">
      <c r="A120">
        <v>1351102</v>
      </c>
      <c r="B120" t="s">
        <v>27</v>
      </c>
      <c r="C120" t="str">
        <f>IF(Table1[[#This Row],[breadcrumb_ORIGINAL]]="Buy&gt;NT&gt;DARWIN CITY", SUBSTITUTE(Table1[[#This Row],[breadcrumb_ORIGINAL]], Table1[[#This Row],[breadcrumb_ORIGINAL]], "DARWIN CITY"), SUBSTITUTE(Table1[[#This Row],[breadcrumb_ORIGINAL]], Table1[[#This Row],[breadcrumb_ORIGINAL]], "DARWIN"))</f>
        <v>DARWIN CITY</v>
      </c>
      <c r="D120" s="16" t="s">
        <v>3465</v>
      </c>
      <c r="E120" t="s">
        <v>28</v>
      </c>
      <c r="F120" s="3" t="s">
        <v>2925</v>
      </c>
      <c r="G120" t="s">
        <v>39</v>
      </c>
      <c r="I120" t="str">
        <f>IF(Table1[[#This Row],[building_size_ORIGINAL]]="","",LEFT(Table1[[#This Row],[building_size_ORIGINAL]], LEN(Table1[[#This Row],[building_size_ORIGINAL]])-LEN(RIGHT(Table1[[#This Row],[building_size_ORIGINAL]], 3))))</f>
        <v/>
      </c>
      <c r="J120" s="11" t="s">
        <v>2934</v>
      </c>
      <c r="K120" t="s">
        <v>469</v>
      </c>
      <c r="L120" s="19">
        <v>243</v>
      </c>
      <c r="N120" t="s">
        <v>2934</v>
      </c>
      <c r="O120">
        <f>IF(Table1[[#This Row],[building_size_mВІ_cleaned]]&lt;&gt;Table1[[#This Row],[preferred_size_mBI_cleaned]], IF(Table1[[#This Row],[land_size_mBI_cleaned]]&lt;&gt;Table1[[#This Row],[preferred_size_mBI_cleaned]], 0, 1), 1)</f>
        <v>1</v>
      </c>
      <c r="Q120" t="e">
        <f>IF(LEN(Table1[[#This Row],[open_date]])&gt;0, IF(ISNUMBER(SEARCH("Added", Table1[[#This Row],[open_date]])), SUBSTITUTE(Table1[[#This Row],[open_date]], "Added ", ""), Table1[[#This Row],[open_date]]), NA())</f>
        <v>#N/A</v>
      </c>
      <c r="R120" t="e">
        <v>#N/A</v>
      </c>
      <c r="S120" t="s">
        <v>209</v>
      </c>
      <c r="T120" t="s">
        <v>470</v>
      </c>
      <c r="U120" s="13">
        <v>839000</v>
      </c>
      <c r="V120" s="13" t="s">
        <v>3055</v>
      </c>
      <c r="W120">
        <v>137979626</v>
      </c>
      <c r="X120" t="s">
        <v>471</v>
      </c>
      <c r="Y120" t="s">
        <v>472</v>
      </c>
      <c r="Z120" t="s">
        <v>36</v>
      </c>
      <c r="AA120" t="s">
        <v>37</v>
      </c>
      <c r="AB120">
        <v>800</v>
      </c>
      <c r="AC120" s="14" t="str">
        <f>"0"&amp;Table1[[#This Row],[zip_code]]</f>
        <v>0800</v>
      </c>
      <c r="AD120" s="1">
        <v>889428942</v>
      </c>
      <c r="AG120" t="s">
        <v>274</v>
      </c>
      <c r="AH120" t="str">
        <f>PROPER(Table1[[#This Row],[product_depth_DELETE]])</f>
        <v>Standard</v>
      </c>
      <c r="AI120">
        <v>3</v>
      </c>
      <c r="AJ120">
        <v>2</v>
      </c>
      <c r="AK120">
        <v>2</v>
      </c>
      <c r="AL120" s="2">
        <v>44708.662557870368</v>
      </c>
      <c r="AM120" s="15">
        <v>44708.662557870368</v>
      </c>
    </row>
    <row r="121" spans="1:39" x14ac:dyDescent="0.25">
      <c r="A121">
        <v>1351103</v>
      </c>
      <c r="B121" t="s">
        <v>27</v>
      </c>
      <c r="C121" t="str">
        <f>IF(Table1[[#This Row],[breadcrumb_ORIGINAL]]="Buy&gt;NT&gt;DARWIN CITY", SUBSTITUTE(Table1[[#This Row],[breadcrumb_ORIGINAL]], Table1[[#This Row],[breadcrumb_ORIGINAL]], "DARWIN CITY"), SUBSTITUTE(Table1[[#This Row],[breadcrumb_ORIGINAL]], Table1[[#This Row],[breadcrumb_ORIGINAL]], "DARWIN"))</f>
        <v>DARWIN CITY</v>
      </c>
      <c r="D121" s="16" t="s">
        <v>3465</v>
      </c>
      <c r="E121" t="s">
        <v>28</v>
      </c>
      <c r="F121" s="3" t="s">
        <v>2925</v>
      </c>
      <c r="G121" t="s">
        <v>46</v>
      </c>
      <c r="H121" t="s">
        <v>304</v>
      </c>
      <c r="I121" t="str">
        <f>IF(Table1[[#This Row],[building_size_ORIGINAL]]="","",LEFT(Table1[[#This Row],[building_size_ORIGINAL]], LEN(Table1[[#This Row],[building_size_ORIGINAL]])-LEN(RIGHT(Table1[[#This Row],[building_size_ORIGINAL]], 3))))</f>
        <v>33</v>
      </c>
      <c r="J121" s="19">
        <v>33</v>
      </c>
      <c r="L121" s="12" t="s">
        <v>2934</v>
      </c>
      <c r="M121" t="s">
        <v>304</v>
      </c>
      <c r="N121" s="19">
        <v>33</v>
      </c>
      <c r="O121" s="19">
        <f>IF(Table1[[#This Row],[building_size_mВІ_cleaned]]&lt;&gt;Table1[[#This Row],[preferred_size_mBI_cleaned]], IF(Table1[[#This Row],[land_size_mBI_cleaned]]&lt;&gt;Table1[[#This Row],[preferred_size_mBI_cleaned]], 0, 1), 1)</f>
        <v>1</v>
      </c>
      <c r="Q121" t="e">
        <f>IF(LEN(Table1[[#This Row],[open_date]])&gt;0, IF(ISNUMBER(SEARCH("Added", Table1[[#This Row],[open_date]])), SUBSTITUTE(Table1[[#This Row],[open_date]], "Added ", ""), Table1[[#This Row],[open_date]]), NA())</f>
        <v>#N/A</v>
      </c>
      <c r="R121" t="e">
        <v>#N/A</v>
      </c>
      <c r="S121" t="s">
        <v>74</v>
      </c>
      <c r="T121" t="s">
        <v>473</v>
      </c>
      <c r="U121" s="13">
        <v>147000</v>
      </c>
      <c r="V121" s="13" t="s">
        <v>2934</v>
      </c>
      <c r="W121">
        <v>137961414</v>
      </c>
      <c r="X121" t="s">
        <v>474</v>
      </c>
      <c r="Y121" t="s">
        <v>475</v>
      </c>
      <c r="Z121" t="s">
        <v>36</v>
      </c>
      <c r="AA121" t="s">
        <v>37</v>
      </c>
      <c r="AB121">
        <v>800</v>
      </c>
      <c r="AC121" s="14" t="str">
        <f>"0"&amp;Table1[[#This Row],[zip_code]]</f>
        <v>0800</v>
      </c>
      <c r="AD121" s="1">
        <v>889815000</v>
      </c>
      <c r="AG121" t="s">
        <v>255</v>
      </c>
      <c r="AH121" t="str">
        <f>PROPER(Table1[[#This Row],[product_depth_DELETE]])</f>
        <v>Feature</v>
      </c>
      <c r="AI121">
        <v>1</v>
      </c>
      <c r="AJ121">
        <v>1</v>
      </c>
      <c r="AK121">
        <v>0</v>
      </c>
      <c r="AL121" s="2">
        <v>44708.662557870368</v>
      </c>
      <c r="AM121" s="15">
        <v>44708.662557870368</v>
      </c>
    </row>
    <row r="122" spans="1:39" x14ac:dyDescent="0.25">
      <c r="A122">
        <v>1351104</v>
      </c>
      <c r="B122" t="s">
        <v>27</v>
      </c>
      <c r="C122" t="str">
        <f>IF(Table1[[#This Row],[breadcrumb_ORIGINAL]]="Buy&gt;NT&gt;DARWIN CITY", SUBSTITUTE(Table1[[#This Row],[breadcrumb_ORIGINAL]], Table1[[#This Row],[breadcrumb_ORIGINAL]], "DARWIN CITY"), SUBSTITUTE(Table1[[#This Row],[breadcrumb_ORIGINAL]], Table1[[#This Row],[breadcrumb_ORIGINAL]], "DARWIN"))</f>
        <v>DARWIN CITY</v>
      </c>
      <c r="D122" s="16" t="s">
        <v>3465</v>
      </c>
      <c r="E122" t="s">
        <v>28</v>
      </c>
      <c r="F122" s="3" t="s">
        <v>2925</v>
      </c>
      <c r="G122" t="s">
        <v>46</v>
      </c>
      <c r="I122" t="str">
        <f>IF(Table1[[#This Row],[building_size_ORIGINAL]]="","",LEFT(Table1[[#This Row],[building_size_ORIGINAL]], LEN(Table1[[#This Row],[building_size_ORIGINAL]])-LEN(RIGHT(Table1[[#This Row],[building_size_ORIGINAL]], 3))))</f>
        <v/>
      </c>
      <c r="J122" s="11" t="s">
        <v>2934</v>
      </c>
      <c r="K122" t="s">
        <v>476</v>
      </c>
      <c r="L122" s="19">
        <v>54</v>
      </c>
      <c r="M122" t="s">
        <v>476</v>
      </c>
      <c r="N122" s="19">
        <v>54</v>
      </c>
      <c r="O122" s="19">
        <f>IF(Table1[[#This Row],[building_size_mВІ_cleaned]]&lt;&gt;Table1[[#This Row],[preferred_size_mBI_cleaned]], IF(Table1[[#This Row],[land_size_mBI_cleaned]]&lt;&gt;Table1[[#This Row],[preferred_size_mBI_cleaned]], 0, 1), 1)</f>
        <v>1</v>
      </c>
      <c r="Q122" t="e">
        <f>IF(LEN(Table1[[#This Row],[open_date]])&gt;0, IF(ISNUMBER(SEARCH("Added", Table1[[#This Row],[open_date]])), SUBSTITUTE(Table1[[#This Row],[open_date]], "Added ", ""), Table1[[#This Row],[open_date]]), NA())</f>
        <v>#N/A</v>
      </c>
      <c r="R122" t="e">
        <v>#N/A</v>
      </c>
      <c r="S122" t="s">
        <v>477</v>
      </c>
      <c r="T122" t="s">
        <v>423</v>
      </c>
      <c r="U122" s="13">
        <v>270000</v>
      </c>
      <c r="V122" s="13" t="s">
        <v>2934</v>
      </c>
      <c r="W122">
        <v>137955858</v>
      </c>
      <c r="X122" t="s">
        <v>478</v>
      </c>
      <c r="Y122" t="s">
        <v>479</v>
      </c>
      <c r="Z122" t="s">
        <v>36</v>
      </c>
      <c r="AA122" t="s">
        <v>37</v>
      </c>
      <c r="AB122">
        <v>800</v>
      </c>
      <c r="AC122" s="14" t="str">
        <f>"0"&amp;Table1[[#This Row],[zip_code]]</f>
        <v>0800</v>
      </c>
      <c r="AD122" s="1">
        <v>889831266</v>
      </c>
      <c r="AG122" t="s">
        <v>255</v>
      </c>
      <c r="AH122" t="str">
        <f>PROPER(Table1[[#This Row],[product_depth_DELETE]])</f>
        <v>Feature</v>
      </c>
      <c r="AI122">
        <v>2</v>
      </c>
      <c r="AJ122">
        <v>1</v>
      </c>
      <c r="AK122">
        <v>1</v>
      </c>
      <c r="AL122" s="2">
        <v>44708.662557870368</v>
      </c>
      <c r="AM122" s="15">
        <v>44708.662557870368</v>
      </c>
    </row>
    <row r="123" spans="1:39" x14ac:dyDescent="0.25">
      <c r="A123">
        <v>1351105</v>
      </c>
      <c r="B123" t="s">
        <v>27</v>
      </c>
      <c r="C123" t="str">
        <f>IF(Table1[[#This Row],[breadcrumb_ORIGINAL]]="Buy&gt;NT&gt;DARWIN CITY", SUBSTITUTE(Table1[[#This Row],[breadcrumb_ORIGINAL]], Table1[[#This Row],[breadcrumb_ORIGINAL]], "DARWIN CITY"), SUBSTITUTE(Table1[[#This Row],[breadcrumb_ORIGINAL]], Table1[[#This Row],[breadcrumb_ORIGINAL]], "DARWIN"))</f>
        <v>DARWIN CITY</v>
      </c>
      <c r="D123" s="16" t="s">
        <v>3465</v>
      </c>
      <c r="E123" t="s">
        <v>28</v>
      </c>
      <c r="F123" s="3" t="s">
        <v>2925</v>
      </c>
      <c r="G123" t="s">
        <v>46</v>
      </c>
      <c r="H123" t="s">
        <v>480</v>
      </c>
      <c r="I123" t="str">
        <f>IF(Table1[[#This Row],[building_size_ORIGINAL]]="","",LEFT(Table1[[#This Row],[building_size_ORIGINAL]], LEN(Table1[[#This Row],[building_size_ORIGINAL]])-LEN(RIGHT(Table1[[#This Row],[building_size_ORIGINAL]], 3))))</f>
        <v>231</v>
      </c>
      <c r="J123" s="19">
        <v>231</v>
      </c>
      <c r="L123" s="12" t="s">
        <v>2934</v>
      </c>
      <c r="M123" t="s">
        <v>480</v>
      </c>
      <c r="N123" s="19">
        <v>231</v>
      </c>
      <c r="O123" s="19">
        <f>IF(Table1[[#This Row],[building_size_mВІ_cleaned]]&lt;&gt;Table1[[#This Row],[preferred_size_mBI_cleaned]], IF(Table1[[#This Row],[land_size_mBI_cleaned]]&lt;&gt;Table1[[#This Row],[preferred_size_mBI_cleaned]], 0, 1), 1)</f>
        <v>1</v>
      </c>
      <c r="Q123" t="e">
        <f>IF(LEN(Table1[[#This Row],[open_date]])&gt;0, IF(ISNUMBER(SEARCH("Added", Table1[[#This Row],[open_date]])), SUBSTITUTE(Table1[[#This Row],[open_date]], "Added ", ""), Table1[[#This Row],[open_date]]), NA())</f>
        <v>#N/A</v>
      </c>
      <c r="R123" t="e">
        <v>#N/A</v>
      </c>
      <c r="S123" t="s">
        <v>93</v>
      </c>
      <c r="T123" t="s">
        <v>481</v>
      </c>
      <c r="U123" s="13">
        <v>795000</v>
      </c>
      <c r="V123" s="13" t="s">
        <v>3057</v>
      </c>
      <c r="W123">
        <v>137954042</v>
      </c>
      <c r="X123" t="s">
        <v>482</v>
      </c>
      <c r="Y123" t="s">
        <v>483</v>
      </c>
      <c r="Z123" t="s">
        <v>36</v>
      </c>
      <c r="AA123" t="s">
        <v>37</v>
      </c>
      <c r="AB123">
        <v>800</v>
      </c>
      <c r="AC123" s="14" t="str">
        <f>"0"&amp;Table1[[#This Row],[zip_code]]</f>
        <v>0800</v>
      </c>
      <c r="AD123" s="1">
        <v>889460500</v>
      </c>
      <c r="AG123" t="s">
        <v>255</v>
      </c>
      <c r="AH123" t="str">
        <f>PROPER(Table1[[#This Row],[product_depth_DELETE]])</f>
        <v>Feature</v>
      </c>
      <c r="AI123">
        <v>3</v>
      </c>
      <c r="AJ123">
        <v>2</v>
      </c>
      <c r="AK123">
        <v>2</v>
      </c>
      <c r="AL123" s="2">
        <v>44708.662557870368</v>
      </c>
      <c r="AM123" s="15">
        <v>44708.662557870368</v>
      </c>
    </row>
    <row r="124" spans="1:39" x14ac:dyDescent="0.25">
      <c r="A124">
        <v>1351106</v>
      </c>
      <c r="B124" t="s">
        <v>27</v>
      </c>
      <c r="C124" t="str">
        <f>IF(Table1[[#This Row],[breadcrumb_ORIGINAL]]="Buy&gt;NT&gt;DARWIN CITY", SUBSTITUTE(Table1[[#This Row],[breadcrumb_ORIGINAL]], Table1[[#This Row],[breadcrumb_ORIGINAL]], "DARWIN CITY"), SUBSTITUTE(Table1[[#This Row],[breadcrumb_ORIGINAL]], Table1[[#This Row],[breadcrumb_ORIGINAL]], "DARWIN"))</f>
        <v>DARWIN CITY</v>
      </c>
      <c r="D124" s="16" t="s">
        <v>3465</v>
      </c>
      <c r="E124" t="s">
        <v>28</v>
      </c>
      <c r="F124" s="3" t="s">
        <v>2925</v>
      </c>
      <c r="G124" t="s">
        <v>46</v>
      </c>
      <c r="I124" t="str">
        <f>IF(Table1[[#This Row],[building_size_ORIGINAL]]="","",LEFT(Table1[[#This Row],[building_size_ORIGINAL]], LEN(Table1[[#This Row],[building_size_ORIGINAL]])-LEN(RIGHT(Table1[[#This Row],[building_size_ORIGINAL]], 3))))</f>
        <v/>
      </c>
      <c r="J124" s="11" t="s">
        <v>2934</v>
      </c>
      <c r="L124" s="12" t="s">
        <v>2934</v>
      </c>
      <c r="N124" t="s">
        <v>2934</v>
      </c>
      <c r="O124">
        <f>IF(Table1[[#This Row],[building_size_mВІ_cleaned]]&lt;&gt;Table1[[#This Row],[preferred_size_mBI_cleaned]], IF(Table1[[#This Row],[land_size_mBI_cleaned]]&lt;&gt;Table1[[#This Row],[preferred_size_mBI_cleaned]], 0, 1), 1)</f>
        <v>1</v>
      </c>
      <c r="Q124" t="e">
        <f>IF(LEN(Table1[[#This Row],[open_date]])&gt;0, IF(ISNUMBER(SEARCH("Added", Table1[[#This Row],[open_date]])), SUBSTITUTE(Table1[[#This Row],[open_date]], "Added ", ""), Table1[[#This Row],[open_date]]), NA())</f>
        <v>#N/A</v>
      </c>
      <c r="R124" t="e">
        <v>#N/A</v>
      </c>
      <c r="S124" t="s">
        <v>82</v>
      </c>
      <c r="T124" t="s">
        <v>484</v>
      </c>
      <c r="U124" s="13">
        <v>430000</v>
      </c>
      <c r="V124" s="13" t="s">
        <v>3058</v>
      </c>
      <c r="W124">
        <v>137875178</v>
      </c>
      <c r="X124" t="s">
        <v>485</v>
      </c>
      <c r="Y124" t="s">
        <v>486</v>
      </c>
      <c r="Z124" t="s">
        <v>36</v>
      </c>
      <c r="AA124" t="s">
        <v>37</v>
      </c>
      <c r="AB124">
        <v>800</v>
      </c>
      <c r="AC124" s="14" t="str">
        <f>"0"&amp;Table1[[#This Row],[zip_code]]</f>
        <v>0800</v>
      </c>
      <c r="AD124" s="1">
        <v>889433000</v>
      </c>
      <c r="AG124" t="s">
        <v>255</v>
      </c>
      <c r="AH124" t="str">
        <f>PROPER(Table1[[#This Row],[product_depth_DELETE]])</f>
        <v>Feature</v>
      </c>
      <c r="AI124">
        <v>2</v>
      </c>
      <c r="AJ124">
        <v>2</v>
      </c>
      <c r="AK124">
        <v>1</v>
      </c>
      <c r="AL124" s="2">
        <v>44708.662557870368</v>
      </c>
      <c r="AM124" s="15">
        <v>44708.662557870368</v>
      </c>
    </row>
    <row r="125" spans="1:39" x14ac:dyDescent="0.25">
      <c r="A125">
        <v>1351107</v>
      </c>
      <c r="B125" t="s">
        <v>27</v>
      </c>
      <c r="C125" t="str">
        <f>IF(Table1[[#This Row],[breadcrumb_ORIGINAL]]="Buy&gt;NT&gt;DARWIN CITY", SUBSTITUTE(Table1[[#This Row],[breadcrumb_ORIGINAL]], Table1[[#This Row],[breadcrumb_ORIGINAL]], "DARWIN CITY"), SUBSTITUTE(Table1[[#This Row],[breadcrumb_ORIGINAL]], Table1[[#This Row],[breadcrumb_ORIGINAL]], "DARWIN"))</f>
        <v>DARWIN CITY</v>
      </c>
      <c r="D125" s="16" t="s">
        <v>3465</v>
      </c>
      <c r="E125" t="s">
        <v>28</v>
      </c>
      <c r="F125" s="3" t="s">
        <v>2925</v>
      </c>
      <c r="G125" t="s">
        <v>39</v>
      </c>
      <c r="H125" t="s">
        <v>487</v>
      </c>
      <c r="I125" t="str">
        <f>IF(Table1[[#This Row],[building_size_ORIGINAL]]="","",LEFT(Table1[[#This Row],[building_size_ORIGINAL]], LEN(Table1[[#This Row],[building_size_ORIGINAL]])-LEN(RIGHT(Table1[[#This Row],[building_size_ORIGINAL]], 3))))</f>
        <v>213</v>
      </c>
      <c r="J125" s="19">
        <v>213</v>
      </c>
      <c r="L125" s="12" t="s">
        <v>2934</v>
      </c>
      <c r="M125" t="s">
        <v>487</v>
      </c>
      <c r="N125" s="19">
        <v>213</v>
      </c>
      <c r="O125" s="19">
        <f>IF(Table1[[#This Row],[building_size_mВІ_cleaned]]&lt;&gt;Table1[[#This Row],[preferred_size_mBI_cleaned]], IF(Table1[[#This Row],[land_size_mBI_cleaned]]&lt;&gt;Table1[[#This Row],[preferred_size_mBI_cleaned]], 0, 1), 1)</f>
        <v>1</v>
      </c>
      <c r="Q125" t="e">
        <f>IF(LEN(Table1[[#This Row],[open_date]])&gt;0, IF(ISNUMBER(SEARCH("Added", Table1[[#This Row],[open_date]])), SUBSTITUTE(Table1[[#This Row],[open_date]], "Added ", ""), Table1[[#This Row],[open_date]]), NA())</f>
        <v>#N/A</v>
      </c>
      <c r="R125" t="e">
        <v>#N/A</v>
      </c>
      <c r="S125" t="s">
        <v>31</v>
      </c>
      <c r="T125" t="s">
        <v>488</v>
      </c>
      <c r="U125" s="13" t="s">
        <v>2934</v>
      </c>
      <c r="V125" s="13" t="s">
        <v>3059</v>
      </c>
      <c r="W125">
        <v>137711746</v>
      </c>
      <c r="X125" t="s">
        <v>489</v>
      </c>
      <c r="Y125" t="s">
        <v>490</v>
      </c>
      <c r="Z125" t="s">
        <v>36</v>
      </c>
      <c r="AA125" t="s">
        <v>37</v>
      </c>
      <c r="AB125">
        <v>800</v>
      </c>
      <c r="AC125" s="14" t="str">
        <f>"0"&amp;Table1[[#This Row],[zip_code]]</f>
        <v>0800</v>
      </c>
      <c r="AD125" s="1">
        <v>889418289</v>
      </c>
      <c r="AG125" t="s">
        <v>255</v>
      </c>
      <c r="AH125" t="str">
        <f>PROPER(Table1[[#This Row],[product_depth_DELETE]])</f>
        <v>Feature</v>
      </c>
      <c r="AI125">
        <v>3</v>
      </c>
      <c r="AJ125">
        <v>3</v>
      </c>
      <c r="AK125">
        <v>3</v>
      </c>
      <c r="AL125" s="2">
        <v>44708.662557870368</v>
      </c>
      <c r="AM125" s="15">
        <v>44708.662557870368</v>
      </c>
    </row>
    <row r="126" spans="1:39" x14ac:dyDescent="0.25">
      <c r="A126">
        <v>1351108</v>
      </c>
      <c r="B126" t="s">
        <v>27</v>
      </c>
      <c r="C126" t="str">
        <f>IF(Table1[[#This Row],[breadcrumb_ORIGINAL]]="Buy&gt;NT&gt;DARWIN CITY", SUBSTITUTE(Table1[[#This Row],[breadcrumb_ORIGINAL]], Table1[[#This Row],[breadcrumb_ORIGINAL]], "DARWIN CITY"), SUBSTITUTE(Table1[[#This Row],[breadcrumb_ORIGINAL]], Table1[[#This Row],[breadcrumb_ORIGINAL]], "DARWIN"))</f>
        <v>DARWIN CITY</v>
      </c>
      <c r="D126" s="16" t="s">
        <v>3465</v>
      </c>
      <c r="E126" t="s">
        <v>28</v>
      </c>
      <c r="F126" s="3" t="s">
        <v>2925</v>
      </c>
      <c r="G126" t="s">
        <v>46</v>
      </c>
      <c r="I126" t="str">
        <f>IF(Table1[[#This Row],[building_size_ORIGINAL]]="","",LEFT(Table1[[#This Row],[building_size_ORIGINAL]], LEN(Table1[[#This Row],[building_size_ORIGINAL]])-LEN(RIGHT(Table1[[#This Row],[building_size_ORIGINAL]], 3))))</f>
        <v/>
      </c>
      <c r="J126" s="11" t="s">
        <v>2934</v>
      </c>
      <c r="K126" t="s">
        <v>491</v>
      </c>
      <c r="L126" s="19">
        <v>135</v>
      </c>
      <c r="M126" t="s">
        <v>491</v>
      </c>
      <c r="N126" s="19">
        <v>135</v>
      </c>
      <c r="O126" s="19">
        <f>IF(Table1[[#This Row],[building_size_mВІ_cleaned]]&lt;&gt;Table1[[#This Row],[preferred_size_mBI_cleaned]], IF(Table1[[#This Row],[land_size_mBI_cleaned]]&lt;&gt;Table1[[#This Row],[preferred_size_mBI_cleaned]], 0, 1), 1)</f>
        <v>1</v>
      </c>
      <c r="Q126" t="e">
        <f>IF(LEN(Table1[[#This Row],[open_date]])&gt;0, IF(ISNUMBER(SEARCH("Added", Table1[[#This Row],[open_date]])), SUBSTITUTE(Table1[[#This Row],[open_date]], "Added ", ""), Table1[[#This Row],[open_date]]), NA())</f>
        <v>#N/A</v>
      </c>
      <c r="R126" t="e">
        <v>#N/A</v>
      </c>
      <c r="S126" t="s">
        <v>157</v>
      </c>
      <c r="T126" t="s">
        <v>492</v>
      </c>
      <c r="U126" s="13">
        <v>555000</v>
      </c>
      <c r="V126" s="13" t="s">
        <v>3060</v>
      </c>
      <c r="W126">
        <v>137649782</v>
      </c>
      <c r="X126" t="s">
        <v>493</v>
      </c>
      <c r="Y126" t="s">
        <v>494</v>
      </c>
      <c r="Z126" t="s">
        <v>36</v>
      </c>
      <c r="AA126" t="s">
        <v>37</v>
      </c>
      <c r="AB126">
        <v>800</v>
      </c>
      <c r="AC126" s="14" t="str">
        <f>"0"&amp;Table1[[#This Row],[zip_code]]</f>
        <v>0800</v>
      </c>
      <c r="AD126" s="1">
        <v>450473710</v>
      </c>
      <c r="AG126" t="s">
        <v>255</v>
      </c>
      <c r="AH126" t="str">
        <f>PROPER(Table1[[#This Row],[product_depth_DELETE]])</f>
        <v>Feature</v>
      </c>
      <c r="AI126">
        <v>2</v>
      </c>
      <c r="AJ126">
        <v>2</v>
      </c>
      <c r="AK126">
        <v>2</v>
      </c>
      <c r="AL126" s="2">
        <v>44708.662557870368</v>
      </c>
      <c r="AM126" s="15">
        <v>44708.662557870368</v>
      </c>
    </row>
    <row r="127" spans="1:39" x14ac:dyDescent="0.25">
      <c r="A127">
        <v>1351109</v>
      </c>
      <c r="B127" t="s">
        <v>27</v>
      </c>
      <c r="C127" t="str">
        <f>IF(Table1[[#This Row],[breadcrumb_ORIGINAL]]="Buy&gt;NT&gt;DARWIN CITY", SUBSTITUTE(Table1[[#This Row],[breadcrumb_ORIGINAL]], Table1[[#This Row],[breadcrumb_ORIGINAL]], "DARWIN CITY"), SUBSTITUTE(Table1[[#This Row],[breadcrumb_ORIGINAL]], Table1[[#This Row],[breadcrumb_ORIGINAL]], "DARWIN"))</f>
        <v>DARWIN CITY</v>
      </c>
      <c r="D127" s="16" t="s">
        <v>3465</v>
      </c>
      <c r="E127" t="s">
        <v>28</v>
      </c>
      <c r="F127" s="3" t="s">
        <v>2925</v>
      </c>
      <c r="G127" t="s">
        <v>46</v>
      </c>
      <c r="H127" t="s">
        <v>495</v>
      </c>
      <c r="I127" t="str">
        <f>IF(Table1[[#This Row],[building_size_ORIGINAL]]="","",LEFT(Table1[[#This Row],[building_size_ORIGINAL]], LEN(Table1[[#This Row],[building_size_ORIGINAL]])-LEN(RIGHT(Table1[[#This Row],[building_size_ORIGINAL]], 3))))</f>
        <v>183</v>
      </c>
      <c r="J127" s="19">
        <v>183</v>
      </c>
      <c r="L127" s="12" t="s">
        <v>2934</v>
      </c>
      <c r="M127" t="s">
        <v>495</v>
      </c>
      <c r="N127" s="19">
        <v>183</v>
      </c>
      <c r="O127" s="19">
        <f>IF(Table1[[#This Row],[building_size_mВІ_cleaned]]&lt;&gt;Table1[[#This Row],[preferred_size_mBI_cleaned]], IF(Table1[[#This Row],[land_size_mBI_cleaned]]&lt;&gt;Table1[[#This Row],[preferred_size_mBI_cleaned]], 0, 1), 1)</f>
        <v>1</v>
      </c>
      <c r="Q127" t="e">
        <f>IF(LEN(Table1[[#This Row],[open_date]])&gt;0, IF(ISNUMBER(SEARCH("Added", Table1[[#This Row],[open_date]])), SUBSTITUTE(Table1[[#This Row],[open_date]], "Added ", ""), Table1[[#This Row],[open_date]]), NA())</f>
        <v>#N/A</v>
      </c>
      <c r="R127" t="e">
        <v>#N/A</v>
      </c>
      <c r="S127" t="s">
        <v>93</v>
      </c>
      <c r="T127" t="s">
        <v>432</v>
      </c>
      <c r="U127" s="13" t="s">
        <v>2934</v>
      </c>
      <c r="V127" s="13" t="s">
        <v>3046</v>
      </c>
      <c r="W127">
        <v>137633766</v>
      </c>
      <c r="X127" t="s">
        <v>496</v>
      </c>
      <c r="Y127" t="s">
        <v>497</v>
      </c>
      <c r="Z127" t="s">
        <v>36</v>
      </c>
      <c r="AA127" t="s">
        <v>37</v>
      </c>
      <c r="AB127">
        <v>800</v>
      </c>
      <c r="AC127" s="14" t="str">
        <f>"0"&amp;Table1[[#This Row],[zip_code]]</f>
        <v>0800</v>
      </c>
      <c r="AD127" s="1">
        <v>889460500</v>
      </c>
      <c r="AG127" t="s">
        <v>255</v>
      </c>
      <c r="AH127" t="str">
        <f>PROPER(Table1[[#This Row],[product_depth_DELETE]])</f>
        <v>Feature</v>
      </c>
      <c r="AI127">
        <v>2</v>
      </c>
      <c r="AJ127">
        <v>2</v>
      </c>
      <c r="AK127">
        <v>2</v>
      </c>
      <c r="AL127" s="2">
        <v>44708.662557870368</v>
      </c>
      <c r="AM127" s="15">
        <v>44708.662557870368</v>
      </c>
    </row>
    <row r="128" spans="1:39" x14ac:dyDescent="0.25">
      <c r="A128">
        <v>1351110</v>
      </c>
      <c r="B128" t="s">
        <v>27</v>
      </c>
      <c r="C128" t="str">
        <f>IF(Table1[[#This Row],[breadcrumb_ORIGINAL]]="Buy&gt;NT&gt;DARWIN CITY", SUBSTITUTE(Table1[[#This Row],[breadcrumb_ORIGINAL]], Table1[[#This Row],[breadcrumb_ORIGINAL]], "DARWIN CITY"), SUBSTITUTE(Table1[[#This Row],[breadcrumb_ORIGINAL]], Table1[[#This Row],[breadcrumb_ORIGINAL]], "DARWIN"))</f>
        <v>DARWIN CITY</v>
      </c>
      <c r="D128" s="16" t="s">
        <v>3465</v>
      </c>
      <c r="E128" t="s">
        <v>28</v>
      </c>
      <c r="F128" s="3" t="s">
        <v>2925</v>
      </c>
      <c r="G128" t="s">
        <v>39</v>
      </c>
      <c r="I128" t="str">
        <f>IF(Table1[[#This Row],[building_size_ORIGINAL]]="","",LEFT(Table1[[#This Row],[building_size_ORIGINAL]], LEN(Table1[[#This Row],[building_size_ORIGINAL]])-LEN(RIGHT(Table1[[#This Row],[building_size_ORIGINAL]], 3))))</f>
        <v/>
      </c>
      <c r="J128" s="11" t="s">
        <v>2934</v>
      </c>
      <c r="K128" t="s">
        <v>498</v>
      </c>
      <c r="L128" s="19">
        <v>144</v>
      </c>
      <c r="N128" t="s">
        <v>2934</v>
      </c>
      <c r="O128">
        <f>IF(Table1[[#This Row],[building_size_mВІ_cleaned]]&lt;&gt;Table1[[#This Row],[preferred_size_mBI_cleaned]], IF(Table1[[#This Row],[land_size_mBI_cleaned]]&lt;&gt;Table1[[#This Row],[preferred_size_mBI_cleaned]], 0, 1), 1)</f>
        <v>1</v>
      </c>
      <c r="Q128" t="e">
        <f>IF(LEN(Table1[[#This Row],[open_date]])&gt;0, IF(ISNUMBER(SEARCH("Added", Table1[[#This Row],[open_date]])), SUBSTITUTE(Table1[[#This Row],[open_date]], "Added ", ""), Table1[[#This Row],[open_date]]), NA())</f>
        <v>#N/A</v>
      </c>
      <c r="R128" t="e">
        <v>#N/A</v>
      </c>
      <c r="S128" t="s">
        <v>213</v>
      </c>
      <c r="T128" t="s">
        <v>499</v>
      </c>
      <c r="U128" s="13">
        <v>529000</v>
      </c>
      <c r="V128" s="13" t="s">
        <v>3061</v>
      </c>
      <c r="W128">
        <v>137629830</v>
      </c>
      <c r="X128" t="s">
        <v>500</v>
      </c>
      <c r="Y128" t="s">
        <v>501</v>
      </c>
      <c r="Z128" t="s">
        <v>36</v>
      </c>
      <c r="AA128" t="s">
        <v>37</v>
      </c>
      <c r="AB128">
        <v>800</v>
      </c>
      <c r="AC128" s="14" t="str">
        <f>"0"&amp;Table1[[#This Row],[zip_code]]</f>
        <v>0800</v>
      </c>
      <c r="AD128">
        <v>433038633</v>
      </c>
      <c r="AG128" t="s">
        <v>255</v>
      </c>
      <c r="AH128" t="str">
        <f>PROPER(Table1[[#This Row],[product_depth_DELETE]])</f>
        <v>Feature</v>
      </c>
      <c r="AI128">
        <v>2</v>
      </c>
      <c r="AJ128">
        <v>2</v>
      </c>
      <c r="AK128">
        <v>1</v>
      </c>
      <c r="AL128" s="2">
        <v>44708.662557870368</v>
      </c>
      <c r="AM128" s="15">
        <v>44708.662557870368</v>
      </c>
    </row>
    <row r="129" spans="1:39" x14ac:dyDescent="0.25">
      <c r="A129">
        <v>1351111</v>
      </c>
      <c r="B129" t="s">
        <v>27</v>
      </c>
      <c r="C129" t="str">
        <f>IF(Table1[[#This Row],[breadcrumb_ORIGINAL]]="Buy&gt;NT&gt;DARWIN CITY", SUBSTITUTE(Table1[[#This Row],[breadcrumb_ORIGINAL]], Table1[[#This Row],[breadcrumb_ORIGINAL]], "DARWIN CITY"), SUBSTITUTE(Table1[[#This Row],[breadcrumb_ORIGINAL]], Table1[[#This Row],[breadcrumb_ORIGINAL]], "DARWIN"))</f>
        <v>DARWIN CITY</v>
      </c>
      <c r="D129" s="16" t="s">
        <v>3465</v>
      </c>
      <c r="E129" t="s">
        <v>28</v>
      </c>
      <c r="F129" s="3" t="s">
        <v>2925</v>
      </c>
      <c r="G129" t="s">
        <v>39</v>
      </c>
      <c r="I129" t="str">
        <f>IF(Table1[[#This Row],[building_size_ORIGINAL]]="","",LEFT(Table1[[#This Row],[building_size_ORIGINAL]], LEN(Table1[[#This Row],[building_size_ORIGINAL]])-LEN(RIGHT(Table1[[#This Row],[building_size_ORIGINAL]], 3))))</f>
        <v/>
      </c>
      <c r="J129" s="11" t="s">
        <v>2934</v>
      </c>
      <c r="L129" s="12" t="s">
        <v>2934</v>
      </c>
      <c r="N129" t="s">
        <v>2934</v>
      </c>
      <c r="O129">
        <f>IF(Table1[[#This Row],[building_size_mВІ_cleaned]]&lt;&gt;Table1[[#This Row],[preferred_size_mBI_cleaned]], IF(Table1[[#This Row],[land_size_mBI_cleaned]]&lt;&gt;Table1[[#This Row],[preferred_size_mBI_cleaned]], 0, 1), 1)</f>
        <v>1</v>
      </c>
      <c r="Q129" t="e">
        <f>IF(LEN(Table1[[#This Row],[open_date]])&gt;0, IF(ISNUMBER(SEARCH("Added", Table1[[#This Row],[open_date]])), SUBSTITUTE(Table1[[#This Row],[open_date]], "Added ", ""), Table1[[#This Row],[open_date]]), NA())</f>
        <v>#N/A</v>
      </c>
      <c r="R129" t="e">
        <v>#N/A</v>
      </c>
      <c r="S129" t="s">
        <v>98</v>
      </c>
      <c r="T129" t="s">
        <v>502</v>
      </c>
      <c r="U129" s="13">
        <v>460000</v>
      </c>
      <c r="V129" s="13" t="s">
        <v>2934</v>
      </c>
      <c r="W129">
        <v>137607210</v>
      </c>
      <c r="X129" t="s">
        <v>503</v>
      </c>
      <c r="Y129" t="s">
        <v>504</v>
      </c>
      <c r="Z129" t="s">
        <v>36</v>
      </c>
      <c r="AA129" t="s">
        <v>37</v>
      </c>
      <c r="AB129">
        <v>800</v>
      </c>
      <c r="AC129" s="14" t="str">
        <f>"0"&amp;Table1[[#This Row],[zip_code]]</f>
        <v>0800</v>
      </c>
      <c r="AD129" s="1">
        <v>889822500</v>
      </c>
      <c r="AG129" t="s">
        <v>255</v>
      </c>
      <c r="AH129" t="str">
        <f>PROPER(Table1[[#This Row],[product_depth_DELETE]])</f>
        <v>Feature</v>
      </c>
      <c r="AI129">
        <v>1</v>
      </c>
      <c r="AJ129">
        <v>1</v>
      </c>
      <c r="AK129">
        <v>1</v>
      </c>
      <c r="AL129" s="2">
        <v>44708.662557870368</v>
      </c>
      <c r="AM129" s="15">
        <v>44708.662557870368</v>
      </c>
    </row>
    <row r="130" spans="1:39" x14ac:dyDescent="0.25">
      <c r="A130">
        <v>1351112</v>
      </c>
      <c r="B130" t="s">
        <v>27</v>
      </c>
      <c r="C130" t="str">
        <f>IF(Table1[[#This Row],[breadcrumb_ORIGINAL]]="Buy&gt;NT&gt;DARWIN CITY", SUBSTITUTE(Table1[[#This Row],[breadcrumb_ORIGINAL]], Table1[[#This Row],[breadcrumb_ORIGINAL]], "DARWIN CITY"), SUBSTITUTE(Table1[[#This Row],[breadcrumb_ORIGINAL]], Table1[[#This Row],[breadcrumb_ORIGINAL]], "DARWIN"))</f>
        <v>DARWIN CITY</v>
      </c>
      <c r="D130" s="16" t="s">
        <v>3465</v>
      </c>
      <c r="E130" t="s">
        <v>28</v>
      </c>
      <c r="F130" s="3" t="s">
        <v>2925</v>
      </c>
      <c r="G130" t="s">
        <v>46</v>
      </c>
      <c r="I130" t="str">
        <f>IF(Table1[[#This Row],[building_size_ORIGINAL]]="","",LEFT(Table1[[#This Row],[building_size_ORIGINAL]], LEN(Table1[[#This Row],[building_size_ORIGINAL]])-LEN(RIGHT(Table1[[#This Row],[building_size_ORIGINAL]], 3))))</f>
        <v/>
      </c>
      <c r="J130" s="11" t="s">
        <v>2934</v>
      </c>
      <c r="L130" s="12" t="s">
        <v>2934</v>
      </c>
      <c r="N130" t="s">
        <v>2934</v>
      </c>
      <c r="O130">
        <f>IF(Table1[[#This Row],[building_size_mВІ_cleaned]]&lt;&gt;Table1[[#This Row],[preferred_size_mBI_cleaned]], IF(Table1[[#This Row],[land_size_mBI_cleaned]]&lt;&gt;Table1[[#This Row],[preferred_size_mBI_cleaned]], 0, 1), 1)</f>
        <v>1</v>
      </c>
      <c r="Q130" t="e">
        <f>IF(LEN(Table1[[#This Row],[open_date]])&gt;0, IF(ISNUMBER(SEARCH("Added", Table1[[#This Row],[open_date]])), SUBSTITUTE(Table1[[#This Row],[open_date]], "Added ", ""), Table1[[#This Row],[open_date]]), NA())</f>
        <v>#N/A</v>
      </c>
      <c r="R130" t="e">
        <v>#N/A</v>
      </c>
      <c r="S130" t="s">
        <v>82</v>
      </c>
      <c r="T130" t="s">
        <v>505</v>
      </c>
      <c r="U130" s="13">
        <v>195000</v>
      </c>
      <c r="V130" s="13" t="s">
        <v>2934</v>
      </c>
      <c r="W130">
        <v>137601074</v>
      </c>
      <c r="X130" t="s">
        <v>506</v>
      </c>
      <c r="Y130" t="s">
        <v>507</v>
      </c>
      <c r="Z130" t="s">
        <v>36</v>
      </c>
      <c r="AA130" t="s">
        <v>37</v>
      </c>
      <c r="AB130">
        <v>800</v>
      </c>
      <c r="AC130" s="14" t="str">
        <f>"0"&amp;Table1[[#This Row],[zip_code]]</f>
        <v>0800</v>
      </c>
      <c r="AD130" s="1">
        <v>889433000</v>
      </c>
      <c r="AG130" t="s">
        <v>255</v>
      </c>
      <c r="AH130" t="str">
        <f>PROPER(Table1[[#This Row],[product_depth_DELETE]])</f>
        <v>Feature</v>
      </c>
      <c r="AI130">
        <v>1</v>
      </c>
      <c r="AJ130">
        <v>1</v>
      </c>
      <c r="AK130">
        <v>1</v>
      </c>
      <c r="AL130" s="2">
        <v>44708.662557870368</v>
      </c>
      <c r="AM130" s="15">
        <v>44708.662557870368</v>
      </c>
    </row>
    <row r="131" spans="1:39" x14ac:dyDescent="0.25">
      <c r="A131">
        <v>1351113</v>
      </c>
      <c r="B131" t="s">
        <v>27</v>
      </c>
      <c r="C131" t="str">
        <f>IF(Table1[[#This Row],[breadcrumb_ORIGINAL]]="Buy&gt;NT&gt;DARWIN CITY", SUBSTITUTE(Table1[[#This Row],[breadcrumb_ORIGINAL]], Table1[[#This Row],[breadcrumb_ORIGINAL]], "DARWIN CITY"), SUBSTITUTE(Table1[[#This Row],[breadcrumb_ORIGINAL]], Table1[[#This Row],[breadcrumb_ORIGINAL]], "DARWIN"))</f>
        <v>DARWIN CITY</v>
      </c>
      <c r="D131" s="16" t="s">
        <v>3465</v>
      </c>
      <c r="E131" t="s">
        <v>28</v>
      </c>
      <c r="F131" s="3" t="s">
        <v>2925</v>
      </c>
      <c r="G131" t="s">
        <v>39</v>
      </c>
      <c r="I131" t="str">
        <f>IF(Table1[[#This Row],[building_size_ORIGINAL]]="","",LEFT(Table1[[#This Row],[building_size_ORIGINAL]], LEN(Table1[[#This Row],[building_size_ORIGINAL]])-LEN(RIGHT(Table1[[#This Row],[building_size_ORIGINAL]], 3))))</f>
        <v/>
      </c>
      <c r="J131" s="11" t="s">
        <v>2934</v>
      </c>
      <c r="K131" t="s">
        <v>508</v>
      </c>
      <c r="L131" s="19">
        <v>211</v>
      </c>
      <c r="N131" t="s">
        <v>2934</v>
      </c>
      <c r="O131">
        <f>IF(Table1[[#This Row],[building_size_mВІ_cleaned]]&lt;&gt;Table1[[#This Row],[preferred_size_mBI_cleaned]], IF(Table1[[#This Row],[land_size_mBI_cleaned]]&lt;&gt;Table1[[#This Row],[preferred_size_mBI_cleaned]], 0, 1), 1)</f>
        <v>1</v>
      </c>
      <c r="Q131" t="e">
        <f>IF(LEN(Table1[[#This Row],[open_date]])&gt;0, IF(ISNUMBER(SEARCH("Added", Table1[[#This Row],[open_date]])), SUBSTITUTE(Table1[[#This Row],[open_date]], "Added ", ""), Table1[[#This Row],[open_date]]), NA())</f>
        <v>#N/A</v>
      </c>
      <c r="R131" t="e">
        <v>#N/A</v>
      </c>
      <c r="S131" t="s">
        <v>209</v>
      </c>
      <c r="T131" t="s">
        <v>509</v>
      </c>
      <c r="U131" s="13">
        <v>479000</v>
      </c>
      <c r="V131" s="13" t="s">
        <v>3064</v>
      </c>
      <c r="W131">
        <v>137577878</v>
      </c>
      <c r="X131" t="s">
        <v>510</v>
      </c>
      <c r="Y131" t="s">
        <v>511</v>
      </c>
      <c r="Z131" t="s">
        <v>36</v>
      </c>
      <c r="AA131" t="s">
        <v>37</v>
      </c>
      <c r="AB131">
        <v>800</v>
      </c>
      <c r="AC131" s="14" t="str">
        <f>"0"&amp;Table1[[#This Row],[zip_code]]</f>
        <v>0800</v>
      </c>
      <c r="AD131" s="1">
        <v>889428942</v>
      </c>
      <c r="AG131" t="s">
        <v>255</v>
      </c>
      <c r="AH131" t="str">
        <f>PROPER(Table1[[#This Row],[product_depth_DELETE]])</f>
        <v>Feature</v>
      </c>
      <c r="AI131">
        <v>3</v>
      </c>
      <c r="AJ131">
        <v>2</v>
      </c>
      <c r="AK131">
        <v>2</v>
      </c>
      <c r="AL131" s="2">
        <v>44708.662557870368</v>
      </c>
      <c r="AM131" s="15">
        <v>44708.662557870368</v>
      </c>
    </row>
    <row r="132" spans="1:39" x14ac:dyDescent="0.25">
      <c r="A132">
        <v>1351114</v>
      </c>
      <c r="B132" t="s">
        <v>27</v>
      </c>
      <c r="C132" t="str">
        <f>IF(Table1[[#This Row],[breadcrumb_ORIGINAL]]="Buy&gt;NT&gt;DARWIN CITY", SUBSTITUTE(Table1[[#This Row],[breadcrumb_ORIGINAL]], Table1[[#This Row],[breadcrumb_ORIGINAL]], "DARWIN CITY"), SUBSTITUTE(Table1[[#This Row],[breadcrumb_ORIGINAL]], Table1[[#This Row],[breadcrumb_ORIGINAL]], "DARWIN"))</f>
        <v>DARWIN CITY</v>
      </c>
      <c r="D132" s="16" t="s">
        <v>3465</v>
      </c>
      <c r="E132" t="s">
        <v>28</v>
      </c>
      <c r="F132" s="3" t="s">
        <v>2925</v>
      </c>
      <c r="G132" t="s">
        <v>46</v>
      </c>
      <c r="I132" t="str">
        <f>IF(Table1[[#This Row],[building_size_ORIGINAL]]="","",LEFT(Table1[[#This Row],[building_size_ORIGINAL]], LEN(Table1[[#This Row],[building_size_ORIGINAL]])-LEN(RIGHT(Table1[[#This Row],[building_size_ORIGINAL]], 3))))</f>
        <v/>
      </c>
      <c r="J132" s="11" t="s">
        <v>2934</v>
      </c>
      <c r="L132" s="12" t="s">
        <v>2934</v>
      </c>
      <c r="N132" t="s">
        <v>2934</v>
      </c>
      <c r="O132">
        <f>IF(Table1[[#This Row],[building_size_mВІ_cleaned]]&lt;&gt;Table1[[#This Row],[preferred_size_mBI_cleaned]], IF(Table1[[#This Row],[land_size_mBI_cleaned]]&lt;&gt;Table1[[#This Row],[preferred_size_mBI_cleaned]], 0, 1), 1)</f>
        <v>1</v>
      </c>
      <c r="Q132" t="e">
        <f>IF(LEN(Table1[[#This Row],[open_date]])&gt;0, IF(ISNUMBER(SEARCH("Added", Table1[[#This Row],[open_date]])), SUBSTITUTE(Table1[[#This Row],[open_date]], "Added ", ""), Table1[[#This Row],[open_date]]), NA())</f>
        <v>#N/A</v>
      </c>
      <c r="R132" t="e">
        <v>#N/A</v>
      </c>
      <c r="S132" t="s">
        <v>82</v>
      </c>
      <c r="T132" t="s">
        <v>512</v>
      </c>
      <c r="U132" s="13">
        <v>295000</v>
      </c>
      <c r="V132" s="13" t="s">
        <v>2934</v>
      </c>
      <c r="W132">
        <v>137573846</v>
      </c>
      <c r="X132" t="s">
        <v>513</v>
      </c>
      <c r="Y132" t="s">
        <v>514</v>
      </c>
      <c r="Z132" t="s">
        <v>36</v>
      </c>
      <c r="AA132" t="s">
        <v>37</v>
      </c>
      <c r="AB132">
        <v>800</v>
      </c>
      <c r="AC132" s="14" t="str">
        <f>"0"&amp;Table1[[#This Row],[zip_code]]</f>
        <v>0800</v>
      </c>
      <c r="AD132" s="1">
        <v>889433000</v>
      </c>
      <c r="AG132" t="s">
        <v>255</v>
      </c>
      <c r="AH132" t="str">
        <f>PROPER(Table1[[#This Row],[product_depth_DELETE]])</f>
        <v>Feature</v>
      </c>
      <c r="AI132">
        <v>2</v>
      </c>
      <c r="AJ132">
        <v>1</v>
      </c>
      <c r="AK132">
        <v>1</v>
      </c>
      <c r="AL132" s="2">
        <v>44708.662557870368</v>
      </c>
      <c r="AM132" s="15">
        <v>44708.662557870368</v>
      </c>
    </row>
    <row r="133" spans="1:39" x14ac:dyDescent="0.25">
      <c r="A133">
        <v>1351115</v>
      </c>
      <c r="B133" t="s">
        <v>27</v>
      </c>
      <c r="C133" t="str">
        <f>IF(Table1[[#This Row],[breadcrumb_ORIGINAL]]="Buy&gt;NT&gt;DARWIN CITY", SUBSTITUTE(Table1[[#This Row],[breadcrumb_ORIGINAL]], Table1[[#This Row],[breadcrumb_ORIGINAL]], "DARWIN CITY"), SUBSTITUTE(Table1[[#This Row],[breadcrumb_ORIGINAL]], Table1[[#This Row],[breadcrumb_ORIGINAL]], "DARWIN"))</f>
        <v>DARWIN CITY</v>
      </c>
      <c r="D133" s="16" t="s">
        <v>3465</v>
      </c>
      <c r="E133" t="s">
        <v>28</v>
      </c>
      <c r="F133" s="3" t="s">
        <v>2925</v>
      </c>
      <c r="G133" t="s">
        <v>39</v>
      </c>
      <c r="I133" t="str">
        <f>IF(Table1[[#This Row],[building_size_ORIGINAL]]="","",LEFT(Table1[[#This Row],[building_size_ORIGINAL]], LEN(Table1[[#This Row],[building_size_ORIGINAL]])-LEN(RIGHT(Table1[[#This Row],[building_size_ORIGINAL]], 3))))</f>
        <v/>
      </c>
      <c r="J133" s="11" t="s">
        <v>2934</v>
      </c>
      <c r="L133" s="12" t="s">
        <v>2934</v>
      </c>
      <c r="N133" t="s">
        <v>2934</v>
      </c>
      <c r="O133">
        <f>IF(Table1[[#This Row],[building_size_mВІ_cleaned]]&lt;&gt;Table1[[#This Row],[preferred_size_mBI_cleaned]], IF(Table1[[#This Row],[land_size_mBI_cleaned]]&lt;&gt;Table1[[#This Row],[preferred_size_mBI_cleaned]], 0, 1), 1)</f>
        <v>1</v>
      </c>
      <c r="Q133" t="e">
        <f>IF(LEN(Table1[[#This Row],[open_date]])&gt;0, IF(ISNUMBER(SEARCH("Added", Table1[[#This Row],[open_date]])), SUBSTITUTE(Table1[[#This Row],[open_date]], "Added ", ""), Table1[[#This Row],[open_date]]), NA())</f>
        <v>#N/A</v>
      </c>
      <c r="R133" t="e">
        <v>#N/A</v>
      </c>
      <c r="S133" t="s">
        <v>98</v>
      </c>
      <c r="T133" t="s">
        <v>515</v>
      </c>
      <c r="U133" s="13">
        <v>370000</v>
      </c>
      <c r="V133" s="13" t="s">
        <v>3066</v>
      </c>
      <c r="W133">
        <v>137422038</v>
      </c>
      <c r="X133" t="s">
        <v>516</v>
      </c>
      <c r="Y133" t="s">
        <v>517</v>
      </c>
      <c r="Z133" t="s">
        <v>36</v>
      </c>
      <c r="AA133" t="s">
        <v>37</v>
      </c>
      <c r="AB133">
        <v>800</v>
      </c>
      <c r="AC133" s="14" t="str">
        <f>"0"&amp;Table1[[#This Row],[zip_code]]</f>
        <v>0800</v>
      </c>
      <c r="AD133" s="1">
        <v>889822500</v>
      </c>
      <c r="AG133" t="s">
        <v>255</v>
      </c>
      <c r="AH133" t="str">
        <f>PROPER(Table1[[#This Row],[product_depth_DELETE]])</f>
        <v>Feature</v>
      </c>
      <c r="AI133">
        <v>1</v>
      </c>
      <c r="AJ133">
        <v>1</v>
      </c>
      <c r="AK133">
        <v>1</v>
      </c>
      <c r="AL133" s="2">
        <v>44708.662557870368</v>
      </c>
      <c r="AM133" s="15">
        <v>44708.662557870368</v>
      </c>
    </row>
    <row r="134" spans="1:39" x14ac:dyDescent="0.25">
      <c r="A134">
        <v>1351116</v>
      </c>
      <c r="B134" t="s">
        <v>27</v>
      </c>
      <c r="C134" t="str">
        <f>IF(Table1[[#This Row],[breadcrumb_ORIGINAL]]="Buy&gt;NT&gt;DARWIN CITY", SUBSTITUTE(Table1[[#This Row],[breadcrumb_ORIGINAL]], Table1[[#This Row],[breadcrumb_ORIGINAL]], "DARWIN CITY"), SUBSTITUTE(Table1[[#This Row],[breadcrumb_ORIGINAL]], Table1[[#This Row],[breadcrumb_ORIGINAL]], "DARWIN"))</f>
        <v>DARWIN CITY</v>
      </c>
      <c r="D134" s="16" t="s">
        <v>3465</v>
      </c>
      <c r="E134" t="s">
        <v>28</v>
      </c>
      <c r="F134" s="3" t="s">
        <v>2925</v>
      </c>
      <c r="G134" t="s">
        <v>46</v>
      </c>
      <c r="I134" t="str">
        <f>IF(Table1[[#This Row],[building_size_ORIGINAL]]="","",LEFT(Table1[[#This Row],[building_size_ORIGINAL]], LEN(Table1[[#This Row],[building_size_ORIGINAL]])-LEN(RIGHT(Table1[[#This Row],[building_size_ORIGINAL]], 3))))</f>
        <v/>
      </c>
      <c r="J134" s="11" t="s">
        <v>2934</v>
      </c>
      <c r="L134" s="12" t="s">
        <v>2934</v>
      </c>
      <c r="N134" t="s">
        <v>2934</v>
      </c>
      <c r="O134">
        <f>IF(Table1[[#This Row],[building_size_mВІ_cleaned]]&lt;&gt;Table1[[#This Row],[preferred_size_mBI_cleaned]], IF(Table1[[#This Row],[land_size_mBI_cleaned]]&lt;&gt;Table1[[#This Row],[preferred_size_mBI_cleaned]], 0, 1), 1)</f>
        <v>1</v>
      </c>
      <c r="Q134" t="e">
        <f>IF(LEN(Table1[[#This Row],[open_date]])&gt;0, IF(ISNUMBER(SEARCH("Added", Table1[[#This Row],[open_date]])), SUBSTITUTE(Table1[[#This Row],[open_date]], "Added ", ""), Table1[[#This Row],[open_date]]), NA())</f>
        <v>#N/A</v>
      </c>
      <c r="R134" t="e">
        <v>#N/A</v>
      </c>
      <c r="S134" t="s">
        <v>48</v>
      </c>
      <c r="T134" t="s">
        <v>518</v>
      </c>
      <c r="U134" s="13">
        <v>475000</v>
      </c>
      <c r="V134" s="13" t="s">
        <v>3067</v>
      </c>
      <c r="W134">
        <v>137421174</v>
      </c>
      <c r="X134" t="s">
        <v>519</v>
      </c>
      <c r="Y134" t="s">
        <v>520</v>
      </c>
      <c r="Z134" t="s">
        <v>36</v>
      </c>
      <c r="AA134" t="s">
        <v>37</v>
      </c>
      <c r="AB134">
        <v>800</v>
      </c>
      <c r="AC134" s="14" t="str">
        <f>"0"&amp;Table1[[#This Row],[zip_code]]</f>
        <v>0800</v>
      </c>
      <c r="AD134" s="1">
        <v>889810080</v>
      </c>
      <c r="AG134" t="s">
        <v>255</v>
      </c>
      <c r="AH134" t="str">
        <f>PROPER(Table1[[#This Row],[product_depth_DELETE]])</f>
        <v>Feature</v>
      </c>
      <c r="AI134">
        <v>2</v>
      </c>
      <c r="AJ134">
        <v>2</v>
      </c>
      <c r="AK134">
        <v>1</v>
      </c>
      <c r="AL134" s="2">
        <v>44708.662557870368</v>
      </c>
      <c r="AM134" s="15">
        <v>44708.662557870368</v>
      </c>
    </row>
    <row r="135" spans="1:39" x14ac:dyDescent="0.25">
      <c r="A135">
        <v>1351117</v>
      </c>
      <c r="B135" t="s">
        <v>27</v>
      </c>
      <c r="C135" t="str">
        <f>IF(Table1[[#This Row],[breadcrumb_ORIGINAL]]="Buy&gt;NT&gt;DARWIN CITY", SUBSTITUTE(Table1[[#This Row],[breadcrumb_ORIGINAL]], Table1[[#This Row],[breadcrumb_ORIGINAL]], "DARWIN CITY"), SUBSTITUTE(Table1[[#This Row],[breadcrumb_ORIGINAL]], Table1[[#This Row],[breadcrumb_ORIGINAL]], "DARWIN"))</f>
        <v>DARWIN CITY</v>
      </c>
      <c r="D135" s="16" t="s">
        <v>3465</v>
      </c>
      <c r="E135" t="s">
        <v>28</v>
      </c>
      <c r="F135" s="3" t="s">
        <v>2925</v>
      </c>
      <c r="G135" t="s">
        <v>46</v>
      </c>
      <c r="I135" t="str">
        <f>IF(Table1[[#This Row],[building_size_ORIGINAL]]="","",LEFT(Table1[[#This Row],[building_size_ORIGINAL]], LEN(Table1[[#This Row],[building_size_ORIGINAL]])-LEN(RIGHT(Table1[[#This Row],[building_size_ORIGINAL]], 3))))</f>
        <v/>
      </c>
      <c r="J135" s="11" t="s">
        <v>2934</v>
      </c>
      <c r="L135" s="12" t="s">
        <v>2934</v>
      </c>
      <c r="N135" t="s">
        <v>2934</v>
      </c>
      <c r="O135">
        <f>IF(Table1[[#This Row],[building_size_mВІ_cleaned]]&lt;&gt;Table1[[#This Row],[preferred_size_mBI_cleaned]], IF(Table1[[#This Row],[land_size_mBI_cleaned]]&lt;&gt;Table1[[#This Row],[preferred_size_mBI_cleaned]], 0, 1), 1)</f>
        <v>1</v>
      </c>
      <c r="Q135" t="e">
        <f>IF(LEN(Table1[[#This Row],[open_date]])&gt;0, IF(ISNUMBER(SEARCH("Added", Table1[[#This Row],[open_date]])), SUBSTITUTE(Table1[[#This Row],[open_date]], "Added ", ""), Table1[[#This Row],[open_date]]), NA())</f>
        <v>#N/A</v>
      </c>
      <c r="R135" t="e">
        <v>#N/A</v>
      </c>
      <c r="S135" t="s">
        <v>48</v>
      </c>
      <c r="T135" t="s">
        <v>521</v>
      </c>
      <c r="U135" s="13">
        <v>520000</v>
      </c>
      <c r="V135" s="13" t="s">
        <v>3068</v>
      </c>
      <c r="W135">
        <v>137351610</v>
      </c>
      <c r="X135" t="s">
        <v>522</v>
      </c>
      <c r="Y135" t="s">
        <v>523</v>
      </c>
      <c r="Z135" t="s">
        <v>36</v>
      </c>
      <c r="AA135" t="s">
        <v>37</v>
      </c>
      <c r="AB135">
        <v>800</v>
      </c>
      <c r="AC135" s="14" t="str">
        <f>"0"&amp;Table1[[#This Row],[zip_code]]</f>
        <v>0800</v>
      </c>
      <c r="AD135" s="1">
        <v>889810080</v>
      </c>
      <c r="AG135" t="s">
        <v>255</v>
      </c>
      <c r="AH135" t="str">
        <f>PROPER(Table1[[#This Row],[product_depth_DELETE]])</f>
        <v>Feature</v>
      </c>
      <c r="AI135">
        <v>3</v>
      </c>
      <c r="AJ135">
        <v>2</v>
      </c>
      <c r="AK135">
        <v>2</v>
      </c>
      <c r="AL135" s="2">
        <v>44708.662557870368</v>
      </c>
      <c r="AM135" s="15">
        <v>44708.662557870368</v>
      </c>
    </row>
    <row r="136" spans="1:39" x14ac:dyDescent="0.25">
      <c r="A136">
        <v>1351118</v>
      </c>
      <c r="B136" t="s">
        <v>27</v>
      </c>
      <c r="C136" t="str">
        <f>IF(Table1[[#This Row],[breadcrumb_ORIGINAL]]="Buy&gt;NT&gt;DARWIN CITY", SUBSTITUTE(Table1[[#This Row],[breadcrumb_ORIGINAL]], Table1[[#This Row],[breadcrumb_ORIGINAL]], "DARWIN CITY"), SUBSTITUTE(Table1[[#This Row],[breadcrumb_ORIGINAL]], Table1[[#This Row],[breadcrumb_ORIGINAL]], "DARWIN"))</f>
        <v>DARWIN CITY</v>
      </c>
      <c r="D136" s="16" t="s">
        <v>3465</v>
      </c>
      <c r="E136" t="s">
        <v>28</v>
      </c>
      <c r="F136" s="3" t="s">
        <v>2925</v>
      </c>
      <c r="G136" t="s">
        <v>39</v>
      </c>
      <c r="I136" t="str">
        <f>IF(Table1[[#This Row],[building_size_ORIGINAL]]="","",LEFT(Table1[[#This Row],[building_size_ORIGINAL]], LEN(Table1[[#This Row],[building_size_ORIGINAL]])-LEN(RIGHT(Table1[[#This Row],[building_size_ORIGINAL]], 3))))</f>
        <v/>
      </c>
      <c r="J136" s="11" t="s">
        <v>2934</v>
      </c>
      <c r="L136" s="12" t="s">
        <v>2934</v>
      </c>
      <c r="N136" t="s">
        <v>2934</v>
      </c>
      <c r="O136">
        <f>IF(Table1[[#This Row],[building_size_mВІ_cleaned]]&lt;&gt;Table1[[#This Row],[preferred_size_mBI_cleaned]], IF(Table1[[#This Row],[land_size_mBI_cleaned]]&lt;&gt;Table1[[#This Row],[preferred_size_mBI_cleaned]], 0, 1), 1)</f>
        <v>1</v>
      </c>
      <c r="Q136" t="e">
        <f>IF(LEN(Table1[[#This Row],[open_date]])&gt;0, IF(ISNUMBER(SEARCH("Added", Table1[[#This Row],[open_date]])), SUBSTITUTE(Table1[[#This Row],[open_date]], "Added ", ""), Table1[[#This Row],[open_date]]), NA())</f>
        <v>#N/A</v>
      </c>
      <c r="R136" t="e">
        <v>#N/A</v>
      </c>
      <c r="S136" t="s">
        <v>82</v>
      </c>
      <c r="T136" t="s">
        <v>524</v>
      </c>
      <c r="U136" s="13">
        <v>449000</v>
      </c>
      <c r="V136" s="13" t="s">
        <v>2934</v>
      </c>
      <c r="W136">
        <v>137345410</v>
      </c>
      <c r="X136" t="s">
        <v>525</v>
      </c>
      <c r="Y136" t="s">
        <v>526</v>
      </c>
      <c r="Z136" t="s">
        <v>36</v>
      </c>
      <c r="AA136" t="s">
        <v>37</v>
      </c>
      <c r="AB136">
        <v>800</v>
      </c>
      <c r="AC136" s="14" t="str">
        <f>"0"&amp;Table1[[#This Row],[zip_code]]</f>
        <v>0800</v>
      </c>
      <c r="AD136" s="1">
        <v>889433000</v>
      </c>
      <c r="AG136" t="s">
        <v>255</v>
      </c>
      <c r="AH136" t="str">
        <f>PROPER(Table1[[#This Row],[product_depth_DELETE]])</f>
        <v>Feature</v>
      </c>
      <c r="AI136">
        <v>2</v>
      </c>
      <c r="AJ136">
        <v>2</v>
      </c>
      <c r="AK136">
        <v>0</v>
      </c>
      <c r="AL136" s="2">
        <v>44708.662557870368</v>
      </c>
      <c r="AM136" s="15">
        <v>44708.662557870368</v>
      </c>
    </row>
    <row r="137" spans="1:39" x14ac:dyDescent="0.25">
      <c r="A137">
        <v>1351119</v>
      </c>
      <c r="B137" t="s">
        <v>27</v>
      </c>
      <c r="C137" t="str">
        <f>IF(Table1[[#This Row],[breadcrumb_ORIGINAL]]="Buy&gt;NT&gt;DARWIN CITY", SUBSTITUTE(Table1[[#This Row],[breadcrumb_ORIGINAL]], Table1[[#This Row],[breadcrumb_ORIGINAL]], "DARWIN CITY"), SUBSTITUTE(Table1[[#This Row],[breadcrumb_ORIGINAL]], Table1[[#This Row],[breadcrumb_ORIGINAL]], "DARWIN"))</f>
        <v>DARWIN CITY</v>
      </c>
      <c r="D137" s="16" t="s">
        <v>3465</v>
      </c>
      <c r="E137" t="s">
        <v>28</v>
      </c>
      <c r="F137" s="3" t="s">
        <v>2925</v>
      </c>
      <c r="G137" t="s">
        <v>39</v>
      </c>
      <c r="I137" t="str">
        <f>IF(Table1[[#This Row],[building_size_ORIGINAL]]="","",LEFT(Table1[[#This Row],[building_size_ORIGINAL]], LEN(Table1[[#This Row],[building_size_ORIGINAL]])-LEN(RIGHT(Table1[[#This Row],[building_size_ORIGINAL]], 3))))</f>
        <v/>
      </c>
      <c r="J137" s="11" t="s">
        <v>2934</v>
      </c>
      <c r="L137" s="12" t="s">
        <v>2934</v>
      </c>
      <c r="N137" t="s">
        <v>2934</v>
      </c>
      <c r="O137">
        <f>IF(Table1[[#This Row],[building_size_mВІ_cleaned]]&lt;&gt;Table1[[#This Row],[preferred_size_mBI_cleaned]], IF(Table1[[#This Row],[land_size_mBI_cleaned]]&lt;&gt;Table1[[#This Row],[preferred_size_mBI_cleaned]], 0, 1), 1)</f>
        <v>1</v>
      </c>
      <c r="Q137" t="e">
        <f>IF(LEN(Table1[[#This Row],[open_date]])&gt;0, IF(ISNUMBER(SEARCH("Added", Table1[[#This Row],[open_date]])), SUBSTITUTE(Table1[[#This Row],[open_date]], "Added ", ""), Table1[[#This Row],[open_date]]), NA())</f>
        <v>#N/A</v>
      </c>
      <c r="R137" t="e">
        <v>#N/A</v>
      </c>
      <c r="S137" t="s">
        <v>185</v>
      </c>
      <c r="T137" t="s">
        <v>527</v>
      </c>
      <c r="U137" s="13">
        <v>525000</v>
      </c>
      <c r="V137" s="13" t="s">
        <v>2934</v>
      </c>
      <c r="W137">
        <v>137309842</v>
      </c>
      <c r="X137" t="s">
        <v>528</v>
      </c>
      <c r="Y137" t="s">
        <v>529</v>
      </c>
      <c r="Z137" t="s">
        <v>36</v>
      </c>
      <c r="AA137" t="s">
        <v>37</v>
      </c>
      <c r="AB137">
        <v>800</v>
      </c>
      <c r="AC137" s="14" t="str">
        <f>"0"&amp;Table1[[#This Row],[zip_code]]</f>
        <v>0800</v>
      </c>
      <c r="AD137" s="1">
        <v>889240900</v>
      </c>
      <c r="AG137" t="s">
        <v>255</v>
      </c>
      <c r="AH137" t="str">
        <f>PROPER(Table1[[#This Row],[product_depth_DELETE]])</f>
        <v>Feature</v>
      </c>
      <c r="AI137">
        <v>2</v>
      </c>
      <c r="AJ137">
        <v>2</v>
      </c>
      <c r="AK137">
        <v>2</v>
      </c>
      <c r="AL137" s="2">
        <v>44708.662557870368</v>
      </c>
      <c r="AM137" s="15">
        <v>44708.662557870368</v>
      </c>
    </row>
    <row r="138" spans="1:39" x14ac:dyDescent="0.25">
      <c r="A138">
        <v>1351120</v>
      </c>
      <c r="B138" t="s">
        <v>27</v>
      </c>
      <c r="C138" t="str">
        <f>IF(Table1[[#This Row],[breadcrumb_ORIGINAL]]="Buy&gt;NT&gt;DARWIN CITY", SUBSTITUTE(Table1[[#This Row],[breadcrumb_ORIGINAL]], Table1[[#This Row],[breadcrumb_ORIGINAL]], "DARWIN CITY"), SUBSTITUTE(Table1[[#This Row],[breadcrumb_ORIGINAL]], Table1[[#This Row],[breadcrumb_ORIGINAL]], "DARWIN"))</f>
        <v>DARWIN CITY</v>
      </c>
      <c r="D138" s="16" t="s">
        <v>3465</v>
      </c>
      <c r="E138" t="s">
        <v>28</v>
      </c>
      <c r="F138" s="3" t="s">
        <v>2925</v>
      </c>
      <c r="G138" t="s">
        <v>39</v>
      </c>
      <c r="I138" t="str">
        <f>IF(Table1[[#This Row],[building_size_ORIGINAL]]="","",LEFT(Table1[[#This Row],[building_size_ORIGINAL]], LEN(Table1[[#This Row],[building_size_ORIGINAL]])-LEN(RIGHT(Table1[[#This Row],[building_size_ORIGINAL]], 3))))</f>
        <v/>
      </c>
      <c r="J138" s="11" t="s">
        <v>2934</v>
      </c>
      <c r="L138" s="12" t="s">
        <v>2934</v>
      </c>
      <c r="N138" t="s">
        <v>2934</v>
      </c>
      <c r="O138">
        <f>IF(Table1[[#This Row],[building_size_mВІ_cleaned]]&lt;&gt;Table1[[#This Row],[preferred_size_mBI_cleaned]], IF(Table1[[#This Row],[land_size_mBI_cleaned]]&lt;&gt;Table1[[#This Row],[preferred_size_mBI_cleaned]], 0, 1), 1)</f>
        <v>1</v>
      </c>
      <c r="P138" t="s">
        <v>126</v>
      </c>
      <c r="Q138" t="str">
        <f>IF(LEN(Table1[[#This Row],[open_date]])&gt;0, IF(ISNUMBER(SEARCH("Added", Table1[[#This Row],[open_date]])), SUBSTITUTE(Table1[[#This Row],[open_date]], "Added ", ""), Table1[[#This Row],[open_date]]), NA())</f>
        <v>Under offer</v>
      </c>
      <c r="R138" t="s">
        <v>126</v>
      </c>
      <c r="S138" t="s">
        <v>82</v>
      </c>
      <c r="T138" t="s">
        <v>127</v>
      </c>
      <c r="U138" s="13" t="s">
        <v>2934</v>
      </c>
      <c r="V138" s="13" t="s">
        <v>2979</v>
      </c>
      <c r="W138">
        <v>137300662</v>
      </c>
      <c r="X138" t="s">
        <v>530</v>
      </c>
      <c r="Y138" t="s">
        <v>531</v>
      </c>
      <c r="Z138" t="s">
        <v>36</v>
      </c>
      <c r="AA138" t="s">
        <v>37</v>
      </c>
      <c r="AB138">
        <v>800</v>
      </c>
      <c r="AC138" s="14" t="str">
        <f>"0"&amp;Table1[[#This Row],[zip_code]]</f>
        <v>0800</v>
      </c>
      <c r="AD138" s="1">
        <v>889433000</v>
      </c>
      <c r="AG138" t="s">
        <v>255</v>
      </c>
      <c r="AH138" t="str">
        <f>PROPER(Table1[[#This Row],[product_depth_DELETE]])</f>
        <v>Feature</v>
      </c>
      <c r="AI138">
        <v>1</v>
      </c>
      <c r="AJ138">
        <v>1</v>
      </c>
      <c r="AK138">
        <v>1</v>
      </c>
      <c r="AL138" s="2">
        <v>44708.662557870368</v>
      </c>
      <c r="AM138" s="15">
        <v>44708.662557870368</v>
      </c>
    </row>
    <row r="139" spans="1:39" x14ac:dyDescent="0.25">
      <c r="A139">
        <v>1351121</v>
      </c>
      <c r="B139" t="s">
        <v>27</v>
      </c>
      <c r="C139" t="str">
        <f>IF(Table1[[#This Row],[breadcrumb_ORIGINAL]]="Buy&gt;NT&gt;DARWIN CITY", SUBSTITUTE(Table1[[#This Row],[breadcrumb_ORIGINAL]], Table1[[#This Row],[breadcrumb_ORIGINAL]], "DARWIN CITY"), SUBSTITUTE(Table1[[#This Row],[breadcrumb_ORIGINAL]], Table1[[#This Row],[breadcrumb_ORIGINAL]], "DARWIN"))</f>
        <v>DARWIN CITY</v>
      </c>
      <c r="D139" s="16" t="s">
        <v>3465</v>
      </c>
      <c r="E139" t="s">
        <v>28</v>
      </c>
      <c r="F139" s="3" t="s">
        <v>2925</v>
      </c>
      <c r="G139" t="s">
        <v>39</v>
      </c>
      <c r="I139" t="str">
        <f>IF(Table1[[#This Row],[building_size_ORIGINAL]]="","",LEFT(Table1[[#This Row],[building_size_ORIGINAL]], LEN(Table1[[#This Row],[building_size_ORIGINAL]])-LEN(RIGHT(Table1[[#This Row],[building_size_ORIGINAL]], 3))))</f>
        <v/>
      </c>
      <c r="J139" s="11" t="s">
        <v>2934</v>
      </c>
      <c r="L139" s="12" t="s">
        <v>2934</v>
      </c>
      <c r="N139" t="s">
        <v>2934</v>
      </c>
      <c r="O139">
        <f>IF(Table1[[#This Row],[building_size_mВІ_cleaned]]&lt;&gt;Table1[[#This Row],[preferred_size_mBI_cleaned]], IF(Table1[[#This Row],[land_size_mBI_cleaned]]&lt;&gt;Table1[[#This Row],[preferred_size_mBI_cleaned]], 0, 1), 1)</f>
        <v>1</v>
      </c>
      <c r="Q139" t="e">
        <f>IF(LEN(Table1[[#This Row],[open_date]])&gt;0, IF(ISNUMBER(SEARCH("Added", Table1[[#This Row],[open_date]])), SUBSTITUTE(Table1[[#This Row],[open_date]], "Added ", ""), Table1[[#This Row],[open_date]]), NA())</f>
        <v>#N/A</v>
      </c>
      <c r="R139" t="e">
        <v>#N/A</v>
      </c>
      <c r="S139" t="s">
        <v>82</v>
      </c>
      <c r="T139" t="s">
        <v>532</v>
      </c>
      <c r="U139" s="13">
        <v>500000</v>
      </c>
      <c r="V139" s="13" t="s">
        <v>3071</v>
      </c>
      <c r="W139">
        <v>137286054</v>
      </c>
      <c r="X139" t="s">
        <v>533</v>
      </c>
      <c r="Y139" t="s">
        <v>534</v>
      </c>
      <c r="Z139" t="s">
        <v>36</v>
      </c>
      <c r="AA139" t="s">
        <v>37</v>
      </c>
      <c r="AB139">
        <v>800</v>
      </c>
      <c r="AC139" s="14" t="str">
        <f>"0"&amp;Table1[[#This Row],[zip_code]]</f>
        <v>0800</v>
      </c>
      <c r="AD139" s="1">
        <v>889433000</v>
      </c>
      <c r="AG139" t="s">
        <v>38</v>
      </c>
      <c r="AH139" t="str">
        <f>PROPER(Table1[[#This Row],[product_depth_DELETE]])</f>
        <v>Premiere</v>
      </c>
      <c r="AI139">
        <v>3</v>
      </c>
      <c r="AJ139">
        <v>2</v>
      </c>
      <c r="AK139">
        <v>1</v>
      </c>
      <c r="AL139" s="2">
        <v>44708.662557870368</v>
      </c>
      <c r="AM139" s="15">
        <v>44708.662557870368</v>
      </c>
    </row>
    <row r="140" spans="1:39" x14ac:dyDescent="0.25">
      <c r="A140">
        <v>1351122</v>
      </c>
      <c r="B140" t="s">
        <v>27</v>
      </c>
      <c r="C140" t="str">
        <f>IF(Table1[[#This Row],[breadcrumb_ORIGINAL]]="Buy&gt;NT&gt;DARWIN CITY", SUBSTITUTE(Table1[[#This Row],[breadcrumb_ORIGINAL]], Table1[[#This Row],[breadcrumb_ORIGINAL]], "DARWIN CITY"), SUBSTITUTE(Table1[[#This Row],[breadcrumb_ORIGINAL]], Table1[[#This Row],[breadcrumb_ORIGINAL]], "DARWIN"))</f>
        <v>DARWIN CITY</v>
      </c>
      <c r="D140" s="16" t="s">
        <v>3465</v>
      </c>
      <c r="E140" t="s">
        <v>28</v>
      </c>
      <c r="F140" s="3" t="s">
        <v>2925</v>
      </c>
      <c r="G140" t="s">
        <v>46</v>
      </c>
      <c r="I140" t="str">
        <f>IF(Table1[[#This Row],[building_size_ORIGINAL]]="","",LEFT(Table1[[#This Row],[building_size_ORIGINAL]], LEN(Table1[[#This Row],[building_size_ORIGINAL]])-LEN(RIGHT(Table1[[#This Row],[building_size_ORIGINAL]], 3))))</f>
        <v/>
      </c>
      <c r="J140" s="11" t="s">
        <v>2934</v>
      </c>
      <c r="L140" s="12" t="s">
        <v>2934</v>
      </c>
      <c r="N140" t="s">
        <v>2934</v>
      </c>
      <c r="O140">
        <f>IF(Table1[[#This Row],[building_size_mВІ_cleaned]]&lt;&gt;Table1[[#This Row],[preferred_size_mBI_cleaned]], IF(Table1[[#This Row],[land_size_mBI_cleaned]]&lt;&gt;Table1[[#This Row],[preferred_size_mBI_cleaned]], 0, 1), 1)</f>
        <v>1</v>
      </c>
      <c r="Q140" t="e">
        <f>IF(LEN(Table1[[#This Row],[open_date]])&gt;0, IF(ISNUMBER(SEARCH("Added", Table1[[#This Row],[open_date]])), SUBSTITUTE(Table1[[#This Row],[open_date]], "Added ", ""), Table1[[#This Row],[open_date]]), NA())</f>
        <v>#N/A</v>
      </c>
      <c r="R140" t="e">
        <v>#N/A</v>
      </c>
      <c r="S140" t="s">
        <v>181</v>
      </c>
      <c r="T140" t="s">
        <v>127</v>
      </c>
      <c r="U140" s="13" t="s">
        <v>2934</v>
      </c>
      <c r="V140" s="13" t="s">
        <v>2979</v>
      </c>
      <c r="W140">
        <v>137275838</v>
      </c>
      <c r="X140" t="s">
        <v>535</v>
      </c>
      <c r="Y140" t="s">
        <v>536</v>
      </c>
      <c r="Z140" t="s">
        <v>36</v>
      </c>
      <c r="AA140" t="s">
        <v>37</v>
      </c>
      <c r="AB140">
        <v>800</v>
      </c>
      <c r="AC140" s="14" t="str">
        <f>"0"&amp;Table1[[#This Row],[zip_code]]</f>
        <v>0800</v>
      </c>
      <c r="AD140" s="1">
        <v>889418941</v>
      </c>
      <c r="AG140" t="s">
        <v>255</v>
      </c>
      <c r="AH140" t="str">
        <f>PROPER(Table1[[#This Row],[product_depth_DELETE]])</f>
        <v>Feature</v>
      </c>
      <c r="AI140">
        <v>3</v>
      </c>
      <c r="AJ140">
        <v>2</v>
      </c>
      <c r="AK140">
        <v>2</v>
      </c>
      <c r="AL140" s="2">
        <v>44708.662557870368</v>
      </c>
      <c r="AM140" s="15">
        <v>44708.662557870368</v>
      </c>
    </row>
    <row r="141" spans="1:39" x14ac:dyDescent="0.25">
      <c r="A141">
        <v>1351123</v>
      </c>
      <c r="B141" t="s">
        <v>27</v>
      </c>
      <c r="C141" t="str">
        <f>IF(Table1[[#This Row],[breadcrumb_ORIGINAL]]="Buy&gt;NT&gt;DARWIN CITY", SUBSTITUTE(Table1[[#This Row],[breadcrumb_ORIGINAL]], Table1[[#This Row],[breadcrumb_ORIGINAL]], "DARWIN CITY"), SUBSTITUTE(Table1[[#This Row],[breadcrumb_ORIGINAL]], Table1[[#This Row],[breadcrumb_ORIGINAL]], "DARWIN"))</f>
        <v>DARWIN CITY</v>
      </c>
      <c r="D141" s="16" t="s">
        <v>3465</v>
      </c>
      <c r="E141" t="s">
        <v>28</v>
      </c>
      <c r="F141" s="3" t="s">
        <v>2925</v>
      </c>
      <c r="G141" t="s">
        <v>39</v>
      </c>
      <c r="H141" t="s">
        <v>537</v>
      </c>
      <c r="I141" t="str">
        <f>IF(Table1[[#This Row],[building_size_ORIGINAL]]="","",LEFT(Table1[[#This Row],[building_size_ORIGINAL]], LEN(Table1[[#This Row],[building_size_ORIGINAL]])-LEN(RIGHT(Table1[[#This Row],[building_size_ORIGINAL]], 3))))</f>
        <v>186</v>
      </c>
      <c r="J141" s="19">
        <v>186</v>
      </c>
      <c r="L141" s="12" t="s">
        <v>2934</v>
      </c>
      <c r="M141" t="s">
        <v>537</v>
      </c>
      <c r="N141" s="19">
        <v>186</v>
      </c>
      <c r="O141" s="19">
        <f>IF(Table1[[#This Row],[building_size_mВІ_cleaned]]&lt;&gt;Table1[[#This Row],[preferred_size_mBI_cleaned]], IF(Table1[[#This Row],[land_size_mBI_cleaned]]&lt;&gt;Table1[[#This Row],[preferred_size_mBI_cleaned]], 0, 1), 1)</f>
        <v>1</v>
      </c>
      <c r="P141" t="s">
        <v>126</v>
      </c>
      <c r="Q141" t="str">
        <f>IF(LEN(Table1[[#This Row],[open_date]])&gt;0, IF(ISNUMBER(SEARCH("Added", Table1[[#This Row],[open_date]])), SUBSTITUTE(Table1[[#This Row],[open_date]], "Added ", ""), Table1[[#This Row],[open_date]]), NA())</f>
        <v>Under offer</v>
      </c>
      <c r="R141" t="s">
        <v>126</v>
      </c>
      <c r="S141" t="s">
        <v>311</v>
      </c>
      <c r="T141" t="s">
        <v>538</v>
      </c>
      <c r="U141" s="13">
        <v>595000</v>
      </c>
      <c r="V141" s="13" t="s">
        <v>3072</v>
      </c>
      <c r="W141">
        <v>137213670</v>
      </c>
      <c r="X141" t="s">
        <v>539</v>
      </c>
      <c r="Y141" t="s">
        <v>540</v>
      </c>
      <c r="Z141" t="s">
        <v>36</v>
      </c>
      <c r="AA141" t="s">
        <v>37</v>
      </c>
      <c r="AB141">
        <v>800</v>
      </c>
      <c r="AC141" s="14" t="str">
        <f>"0"&amp;Table1[[#This Row],[zip_code]]</f>
        <v>0800</v>
      </c>
      <c r="AD141" s="1">
        <v>1300299377</v>
      </c>
      <c r="AG141" t="s">
        <v>274</v>
      </c>
      <c r="AH141" t="str">
        <f>PROPER(Table1[[#This Row],[product_depth_DELETE]])</f>
        <v>Standard</v>
      </c>
      <c r="AI141">
        <v>2</v>
      </c>
      <c r="AJ141">
        <v>2</v>
      </c>
      <c r="AK141">
        <v>2</v>
      </c>
      <c r="AL141" s="2">
        <v>44708.662557870368</v>
      </c>
      <c r="AM141" s="15">
        <v>44708.662557870368</v>
      </c>
    </row>
    <row r="142" spans="1:39" x14ac:dyDescent="0.25">
      <c r="A142">
        <v>1351124</v>
      </c>
      <c r="B142" t="s">
        <v>27</v>
      </c>
      <c r="C142" t="str">
        <f>IF(Table1[[#This Row],[breadcrumb_ORIGINAL]]="Buy&gt;NT&gt;DARWIN CITY", SUBSTITUTE(Table1[[#This Row],[breadcrumb_ORIGINAL]], Table1[[#This Row],[breadcrumb_ORIGINAL]], "DARWIN CITY"), SUBSTITUTE(Table1[[#This Row],[breadcrumb_ORIGINAL]], Table1[[#This Row],[breadcrumb_ORIGINAL]], "DARWIN"))</f>
        <v>DARWIN CITY</v>
      </c>
      <c r="D142" s="16" t="s">
        <v>3465</v>
      </c>
      <c r="E142" t="s">
        <v>28</v>
      </c>
      <c r="F142" s="3" t="s">
        <v>2925</v>
      </c>
      <c r="G142" t="s">
        <v>39</v>
      </c>
      <c r="I142" t="str">
        <f>IF(Table1[[#This Row],[building_size_ORIGINAL]]="","",LEFT(Table1[[#This Row],[building_size_ORIGINAL]], LEN(Table1[[#This Row],[building_size_ORIGINAL]])-LEN(RIGHT(Table1[[#This Row],[building_size_ORIGINAL]], 3))))</f>
        <v/>
      </c>
      <c r="J142" s="11" t="s">
        <v>2934</v>
      </c>
      <c r="L142" s="12" t="s">
        <v>2934</v>
      </c>
      <c r="N142" t="s">
        <v>2934</v>
      </c>
      <c r="O142">
        <f>IF(Table1[[#This Row],[building_size_mВІ_cleaned]]&lt;&gt;Table1[[#This Row],[preferred_size_mBI_cleaned]], IF(Table1[[#This Row],[land_size_mBI_cleaned]]&lt;&gt;Table1[[#This Row],[preferred_size_mBI_cleaned]], 0, 1), 1)</f>
        <v>1</v>
      </c>
      <c r="Q142" t="e">
        <f>IF(LEN(Table1[[#This Row],[open_date]])&gt;0, IF(ISNUMBER(SEARCH("Added", Table1[[#This Row],[open_date]])), SUBSTITUTE(Table1[[#This Row],[open_date]], "Added ", ""), Table1[[#This Row],[open_date]]), NA())</f>
        <v>#N/A</v>
      </c>
      <c r="R142" t="e">
        <v>#N/A</v>
      </c>
      <c r="S142" t="s">
        <v>98</v>
      </c>
      <c r="T142" t="s">
        <v>541</v>
      </c>
      <c r="U142" s="13">
        <v>190000</v>
      </c>
      <c r="V142" s="13" t="s">
        <v>3073</v>
      </c>
      <c r="W142">
        <v>130310230</v>
      </c>
      <c r="X142" t="s">
        <v>542</v>
      </c>
      <c r="Y142" t="s">
        <v>543</v>
      </c>
      <c r="Z142" t="s">
        <v>36</v>
      </c>
      <c r="AA142" t="s">
        <v>37</v>
      </c>
      <c r="AB142">
        <v>800</v>
      </c>
      <c r="AC142" s="14" t="str">
        <f>"0"&amp;Table1[[#This Row],[zip_code]]</f>
        <v>0800</v>
      </c>
      <c r="AD142" s="1">
        <v>889822500</v>
      </c>
      <c r="AG142" t="s">
        <v>255</v>
      </c>
      <c r="AH142" t="str">
        <f>PROPER(Table1[[#This Row],[product_depth_DELETE]])</f>
        <v>Feature</v>
      </c>
      <c r="AI142">
        <v>1</v>
      </c>
      <c r="AJ142">
        <v>1</v>
      </c>
      <c r="AK142">
        <v>1</v>
      </c>
      <c r="AL142" s="2">
        <v>44708.662557870368</v>
      </c>
      <c r="AM142" s="15">
        <v>44708.662557870368</v>
      </c>
    </row>
    <row r="143" spans="1:39" x14ac:dyDescent="0.25">
      <c r="A143">
        <v>1351125</v>
      </c>
      <c r="B143" t="s">
        <v>27</v>
      </c>
      <c r="C143" t="str">
        <f>IF(Table1[[#This Row],[breadcrumb_ORIGINAL]]="Buy&gt;NT&gt;DARWIN CITY", SUBSTITUTE(Table1[[#This Row],[breadcrumb_ORIGINAL]], Table1[[#This Row],[breadcrumb_ORIGINAL]], "DARWIN CITY"), SUBSTITUTE(Table1[[#This Row],[breadcrumb_ORIGINAL]], Table1[[#This Row],[breadcrumb_ORIGINAL]], "DARWIN"))</f>
        <v>DARWIN CITY</v>
      </c>
      <c r="D143" s="16" t="s">
        <v>3465</v>
      </c>
      <c r="E143" t="s">
        <v>28</v>
      </c>
      <c r="F143" s="3" t="s">
        <v>2925</v>
      </c>
      <c r="G143" t="s">
        <v>39</v>
      </c>
      <c r="H143" t="s">
        <v>544</v>
      </c>
      <c r="I143" t="str">
        <f>IF(Table1[[#This Row],[building_size_ORIGINAL]]="","",LEFT(Table1[[#This Row],[building_size_ORIGINAL]], LEN(Table1[[#This Row],[building_size_ORIGINAL]])-LEN(RIGHT(Table1[[#This Row],[building_size_ORIGINAL]], 3))))</f>
        <v>111</v>
      </c>
      <c r="J143" s="19">
        <v>111</v>
      </c>
      <c r="L143" s="12" t="s">
        <v>2934</v>
      </c>
      <c r="M143" t="s">
        <v>544</v>
      </c>
      <c r="N143" s="19">
        <v>111</v>
      </c>
      <c r="O143" s="19">
        <f>IF(Table1[[#This Row],[building_size_mВІ_cleaned]]&lt;&gt;Table1[[#This Row],[preferred_size_mBI_cleaned]], IF(Table1[[#This Row],[land_size_mBI_cleaned]]&lt;&gt;Table1[[#This Row],[preferred_size_mBI_cleaned]], 0, 1), 1)</f>
        <v>1</v>
      </c>
      <c r="P143" t="s">
        <v>126</v>
      </c>
      <c r="Q143" t="str">
        <f>IF(LEN(Table1[[#This Row],[open_date]])&gt;0, IF(ISNUMBER(SEARCH("Added", Table1[[#This Row],[open_date]])), SUBSTITUTE(Table1[[#This Row],[open_date]], "Added ", ""), Table1[[#This Row],[open_date]]), NA())</f>
        <v>Under offer</v>
      </c>
      <c r="R143" t="s">
        <v>126</v>
      </c>
      <c r="S143" t="s">
        <v>64</v>
      </c>
      <c r="T143" t="s">
        <v>545</v>
      </c>
      <c r="U143" s="13" t="s">
        <v>2934</v>
      </c>
      <c r="V143" s="13" t="s">
        <v>3074</v>
      </c>
      <c r="W143">
        <v>136800442</v>
      </c>
      <c r="X143" t="s">
        <v>546</v>
      </c>
      <c r="Y143" t="s">
        <v>547</v>
      </c>
      <c r="Z143" t="s">
        <v>36</v>
      </c>
      <c r="AA143" t="s">
        <v>37</v>
      </c>
      <c r="AB143">
        <v>800</v>
      </c>
      <c r="AC143" s="14" t="str">
        <f>"0"&amp;Table1[[#This Row],[zip_code]]</f>
        <v>0800</v>
      </c>
      <c r="AD143" s="1">
        <v>404877261</v>
      </c>
      <c r="AG143" t="s">
        <v>255</v>
      </c>
      <c r="AH143" t="str">
        <f>PROPER(Table1[[#This Row],[product_depth_DELETE]])</f>
        <v>Feature</v>
      </c>
      <c r="AI143">
        <v>2</v>
      </c>
      <c r="AJ143">
        <v>2</v>
      </c>
      <c r="AK143">
        <v>2</v>
      </c>
      <c r="AL143" s="2">
        <v>44708.662557870368</v>
      </c>
      <c r="AM143" s="15">
        <v>44708.662557870368</v>
      </c>
    </row>
    <row r="144" spans="1:39" x14ac:dyDescent="0.25">
      <c r="A144">
        <v>1351126</v>
      </c>
      <c r="B144" t="s">
        <v>27</v>
      </c>
      <c r="C144" t="str">
        <f>IF(Table1[[#This Row],[breadcrumb_ORIGINAL]]="Buy&gt;NT&gt;DARWIN CITY", SUBSTITUTE(Table1[[#This Row],[breadcrumb_ORIGINAL]], Table1[[#This Row],[breadcrumb_ORIGINAL]], "DARWIN CITY"), SUBSTITUTE(Table1[[#This Row],[breadcrumb_ORIGINAL]], Table1[[#This Row],[breadcrumb_ORIGINAL]], "DARWIN"))</f>
        <v>DARWIN CITY</v>
      </c>
      <c r="D144" s="16" t="s">
        <v>3465</v>
      </c>
      <c r="E144" t="s">
        <v>28</v>
      </c>
      <c r="F144" s="3" t="s">
        <v>2925</v>
      </c>
      <c r="G144" t="s">
        <v>39</v>
      </c>
      <c r="I144" t="str">
        <f>IF(Table1[[#This Row],[building_size_ORIGINAL]]="","",LEFT(Table1[[#This Row],[building_size_ORIGINAL]], LEN(Table1[[#This Row],[building_size_ORIGINAL]])-LEN(RIGHT(Table1[[#This Row],[building_size_ORIGINAL]], 3))))</f>
        <v/>
      </c>
      <c r="J144" s="11" t="s">
        <v>2934</v>
      </c>
      <c r="L144" s="12" t="s">
        <v>2934</v>
      </c>
      <c r="N144" t="s">
        <v>2934</v>
      </c>
      <c r="O144">
        <f>IF(Table1[[#This Row],[building_size_mВІ_cleaned]]&lt;&gt;Table1[[#This Row],[preferred_size_mBI_cleaned]], IF(Table1[[#This Row],[land_size_mBI_cleaned]]&lt;&gt;Table1[[#This Row],[preferred_size_mBI_cleaned]], 0, 1), 1)</f>
        <v>1</v>
      </c>
      <c r="Q144" t="e">
        <f>IF(LEN(Table1[[#This Row],[open_date]])&gt;0, IF(ISNUMBER(SEARCH("Added", Table1[[#This Row],[open_date]])), SUBSTITUTE(Table1[[#This Row],[open_date]], "Added ", ""), Table1[[#This Row],[open_date]]), NA())</f>
        <v>#N/A</v>
      </c>
      <c r="R144" t="e">
        <v>#N/A</v>
      </c>
      <c r="S144" t="s">
        <v>209</v>
      </c>
      <c r="T144" t="s">
        <v>548</v>
      </c>
      <c r="U144" s="13">
        <v>1500000</v>
      </c>
      <c r="V144" s="13" t="s">
        <v>3443</v>
      </c>
      <c r="W144">
        <v>136755542</v>
      </c>
      <c r="X144" t="s">
        <v>549</v>
      </c>
      <c r="Y144" t="s">
        <v>550</v>
      </c>
      <c r="Z144" t="s">
        <v>36</v>
      </c>
      <c r="AA144" t="s">
        <v>37</v>
      </c>
      <c r="AB144">
        <v>800</v>
      </c>
      <c r="AC144" s="14" t="str">
        <f>"0"&amp;Table1[[#This Row],[zip_code]]</f>
        <v>0800</v>
      </c>
      <c r="AD144" s="1">
        <v>889428942</v>
      </c>
      <c r="AG144" t="s">
        <v>255</v>
      </c>
      <c r="AH144" t="str">
        <f>PROPER(Table1[[#This Row],[product_depth_DELETE]])</f>
        <v>Feature</v>
      </c>
      <c r="AI144">
        <v>4</v>
      </c>
      <c r="AJ144">
        <v>2</v>
      </c>
      <c r="AK144">
        <v>2</v>
      </c>
      <c r="AL144" s="2">
        <v>44708.662557870368</v>
      </c>
      <c r="AM144" s="15">
        <v>44708.662557870368</v>
      </c>
    </row>
    <row r="145" spans="1:39" x14ac:dyDescent="0.25">
      <c r="A145">
        <v>1351127</v>
      </c>
      <c r="B145" t="s">
        <v>27</v>
      </c>
      <c r="C145" t="str">
        <f>IF(Table1[[#This Row],[breadcrumb_ORIGINAL]]="Buy&gt;NT&gt;DARWIN CITY", SUBSTITUTE(Table1[[#This Row],[breadcrumb_ORIGINAL]], Table1[[#This Row],[breadcrumb_ORIGINAL]], "DARWIN CITY"), SUBSTITUTE(Table1[[#This Row],[breadcrumb_ORIGINAL]], Table1[[#This Row],[breadcrumb_ORIGINAL]], "DARWIN"))</f>
        <v>DARWIN CITY</v>
      </c>
      <c r="D145" s="16" t="s">
        <v>3465</v>
      </c>
      <c r="E145" t="s">
        <v>28</v>
      </c>
      <c r="F145" s="3" t="s">
        <v>2925</v>
      </c>
      <c r="G145" t="s">
        <v>46</v>
      </c>
      <c r="I145" t="str">
        <f>IF(Table1[[#This Row],[building_size_ORIGINAL]]="","",LEFT(Table1[[#This Row],[building_size_ORIGINAL]], LEN(Table1[[#This Row],[building_size_ORIGINAL]])-LEN(RIGHT(Table1[[#This Row],[building_size_ORIGINAL]], 3))))</f>
        <v/>
      </c>
      <c r="J145" s="11" t="s">
        <v>2934</v>
      </c>
      <c r="L145" s="12" t="s">
        <v>2934</v>
      </c>
      <c r="N145" t="s">
        <v>2934</v>
      </c>
      <c r="O145">
        <f>IF(Table1[[#This Row],[building_size_mВІ_cleaned]]&lt;&gt;Table1[[#This Row],[preferred_size_mBI_cleaned]], IF(Table1[[#This Row],[land_size_mBI_cleaned]]&lt;&gt;Table1[[#This Row],[preferred_size_mBI_cleaned]], 0, 1), 1)</f>
        <v>1</v>
      </c>
      <c r="P145" t="s">
        <v>126</v>
      </c>
      <c r="Q145" t="str">
        <f>IF(LEN(Table1[[#This Row],[open_date]])&gt;0, IF(ISNUMBER(SEARCH("Added", Table1[[#This Row],[open_date]])), SUBSTITUTE(Table1[[#This Row],[open_date]], "Added ", ""), Table1[[#This Row],[open_date]]), NA())</f>
        <v>Under offer</v>
      </c>
      <c r="R145" t="s">
        <v>126</v>
      </c>
      <c r="S145" t="s">
        <v>311</v>
      </c>
      <c r="T145" t="s">
        <v>551</v>
      </c>
      <c r="U145" s="13">
        <v>235000</v>
      </c>
      <c r="V145" s="13" t="s">
        <v>3433</v>
      </c>
      <c r="W145">
        <v>136588634</v>
      </c>
      <c r="X145" t="s">
        <v>552</v>
      </c>
      <c r="Y145" t="s">
        <v>553</v>
      </c>
      <c r="Z145" t="s">
        <v>36</v>
      </c>
      <c r="AA145" t="s">
        <v>37</v>
      </c>
      <c r="AB145">
        <v>800</v>
      </c>
      <c r="AC145" s="14" t="str">
        <f>"0"&amp;Table1[[#This Row],[zip_code]]</f>
        <v>0800</v>
      </c>
      <c r="AD145" s="1">
        <v>1300299377</v>
      </c>
      <c r="AG145" t="s">
        <v>274</v>
      </c>
      <c r="AH145" t="str">
        <f>PROPER(Table1[[#This Row],[product_depth_DELETE]])</f>
        <v>Standard</v>
      </c>
      <c r="AI145">
        <v>1</v>
      </c>
      <c r="AJ145">
        <v>1</v>
      </c>
      <c r="AK145">
        <v>1</v>
      </c>
      <c r="AL145" s="2">
        <v>44708.662557870368</v>
      </c>
      <c r="AM145" s="15">
        <v>44708.662557870368</v>
      </c>
    </row>
    <row r="146" spans="1:39" x14ac:dyDescent="0.25">
      <c r="A146">
        <v>1351128</v>
      </c>
      <c r="B146" t="s">
        <v>27</v>
      </c>
      <c r="C146" t="str">
        <f>IF(Table1[[#This Row],[breadcrumb_ORIGINAL]]="Buy&gt;NT&gt;DARWIN CITY", SUBSTITUTE(Table1[[#This Row],[breadcrumb_ORIGINAL]], Table1[[#This Row],[breadcrumb_ORIGINAL]], "DARWIN CITY"), SUBSTITUTE(Table1[[#This Row],[breadcrumb_ORIGINAL]], Table1[[#This Row],[breadcrumb_ORIGINAL]], "DARWIN"))</f>
        <v>DARWIN CITY</v>
      </c>
      <c r="D146" s="16" t="s">
        <v>3465</v>
      </c>
      <c r="E146" t="s">
        <v>28</v>
      </c>
      <c r="F146" s="3" t="s">
        <v>2925</v>
      </c>
      <c r="G146" t="s">
        <v>39</v>
      </c>
      <c r="I146" t="str">
        <f>IF(Table1[[#This Row],[building_size_ORIGINAL]]="","",LEFT(Table1[[#This Row],[building_size_ORIGINAL]], LEN(Table1[[#This Row],[building_size_ORIGINAL]])-LEN(RIGHT(Table1[[#This Row],[building_size_ORIGINAL]], 3))))</f>
        <v/>
      </c>
      <c r="J146" s="11" t="s">
        <v>2934</v>
      </c>
      <c r="L146" s="12" t="s">
        <v>2934</v>
      </c>
      <c r="N146" t="s">
        <v>2934</v>
      </c>
      <c r="O146">
        <f>IF(Table1[[#This Row],[building_size_mВІ_cleaned]]&lt;&gt;Table1[[#This Row],[preferred_size_mBI_cleaned]], IF(Table1[[#This Row],[land_size_mBI_cleaned]]&lt;&gt;Table1[[#This Row],[preferred_size_mBI_cleaned]], 0, 1), 1)</f>
        <v>1</v>
      </c>
      <c r="P146" t="s">
        <v>126</v>
      </c>
      <c r="Q146" t="str">
        <f>IF(LEN(Table1[[#This Row],[open_date]])&gt;0, IF(ISNUMBER(SEARCH("Added", Table1[[#This Row],[open_date]])), SUBSTITUTE(Table1[[#This Row],[open_date]], "Added ", ""), Table1[[#This Row],[open_date]]), NA())</f>
        <v>Under offer</v>
      </c>
      <c r="R146" t="s">
        <v>126</v>
      </c>
      <c r="S146" t="s">
        <v>554</v>
      </c>
      <c r="T146" t="s">
        <v>555</v>
      </c>
      <c r="U146" s="13">
        <v>389000</v>
      </c>
      <c r="V146" s="13" t="s">
        <v>2934</v>
      </c>
      <c r="W146">
        <v>136568730</v>
      </c>
      <c r="X146" t="s">
        <v>556</v>
      </c>
      <c r="Y146" t="s">
        <v>557</v>
      </c>
      <c r="Z146" t="s">
        <v>36</v>
      </c>
      <c r="AA146" t="s">
        <v>37</v>
      </c>
      <c r="AB146">
        <v>800</v>
      </c>
      <c r="AC146" s="14" t="str">
        <f>"0"&amp;Table1[[#This Row],[zip_code]]</f>
        <v>0800</v>
      </c>
      <c r="AD146">
        <v>421073034</v>
      </c>
      <c r="AG146" t="s">
        <v>274</v>
      </c>
      <c r="AH146" t="str">
        <f>PROPER(Table1[[#This Row],[product_depth_DELETE]])</f>
        <v>Standard</v>
      </c>
      <c r="AI146">
        <v>2</v>
      </c>
      <c r="AJ146">
        <v>2</v>
      </c>
      <c r="AK146">
        <v>2</v>
      </c>
      <c r="AL146" s="2">
        <v>44708.662557870368</v>
      </c>
      <c r="AM146" s="15">
        <v>44708.662557870368</v>
      </c>
    </row>
    <row r="147" spans="1:39" x14ac:dyDescent="0.25">
      <c r="A147">
        <v>1351129</v>
      </c>
      <c r="B147" t="s">
        <v>27</v>
      </c>
      <c r="C147" t="str">
        <f>IF(Table1[[#This Row],[breadcrumb_ORIGINAL]]="Buy&gt;NT&gt;DARWIN CITY", SUBSTITUTE(Table1[[#This Row],[breadcrumb_ORIGINAL]], Table1[[#This Row],[breadcrumb_ORIGINAL]], "DARWIN CITY"), SUBSTITUTE(Table1[[#This Row],[breadcrumb_ORIGINAL]], Table1[[#This Row],[breadcrumb_ORIGINAL]], "DARWIN"))</f>
        <v>DARWIN CITY</v>
      </c>
      <c r="D147" s="16" t="s">
        <v>3465</v>
      </c>
      <c r="E147" t="s">
        <v>28</v>
      </c>
      <c r="F147" s="3" t="s">
        <v>2925</v>
      </c>
      <c r="G147" t="s">
        <v>39</v>
      </c>
      <c r="H147" t="s">
        <v>558</v>
      </c>
      <c r="I147" t="str">
        <f>IF(Table1[[#This Row],[building_size_ORIGINAL]]="","",LEFT(Table1[[#This Row],[building_size_ORIGINAL]], LEN(Table1[[#This Row],[building_size_ORIGINAL]])-LEN(RIGHT(Table1[[#This Row],[building_size_ORIGINAL]], 3))))</f>
        <v>99</v>
      </c>
      <c r="J147" s="19">
        <v>99</v>
      </c>
      <c r="L147" s="12" t="s">
        <v>2934</v>
      </c>
      <c r="M147" t="s">
        <v>558</v>
      </c>
      <c r="N147" s="19">
        <v>99</v>
      </c>
      <c r="O147" s="19">
        <f>IF(Table1[[#This Row],[building_size_mВІ_cleaned]]&lt;&gt;Table1[[#This Row],[preferred_size_mBI_cleaned]], IF(Table1[[#This Row],[land_size_mBI_cleaned]]&lt;&gt;Table1[[#This Row],[preferred_size_mBI_cleaned]], 0, 1), 1)</f>
        <v>1</v>
      </c>
      <c r="Q147" t="e">
        <f>IF(LEN(Table1[[#This Row],[open_date]])&gt;0, IF(ISNUMBER(SEARCH("Added", Table1[[#This Row],[open_date]])), SUBSTITUTE(Table1[[#This Row],[open_date]], "Added ", ""), Table1[[#This Row],[open_date]]), NA())</f>
        <v>#N/A</v>
      </c>
      <c r="R147" t="e">
        <v>#N/A</v>
      </c>
      <c r="S147" t="s">
        <v>185</v>
      </c>
      <c r="T147" t="s">
        <v>559</v>
      </c>
      <c r="U147" s="13">
        <v>370000</v>
      </c>
      <c r="V147" s="13" t="s">
        <v>2934</v>
      </c>
      <c r="W147">
        <v>136546906</v>
      </c>
      <c r="X147" t="s">
        <v>560</v>
      </c>
      <c r="Y147" t="s">
        <v>561</v>
      </c>
      <c r="Z147" t="s">
        <v>36</v>
      </c>
      <c r="AA147" t="s">
        <v>37</v>
      </c>
      <c r="AB147">
        <v>800</v>
      </c>
      <c r="AC147" s="14" t="str">
        <f>"0"&amp;Table1[[#This Row],[zip_code]]</f>
        <v>0800</v>
      </c>
      <c r="AD147" s="1">
        <v>889240900</v>
      </c>
      <c r="AG147" t="s">
        <v>255</v>
      </c>
      <c r="AH147" t="str">
        <f>PROPER(Table1[[#This Row],[product_depth_DELETE]])</f>
        <v>Feature</v>
      </c>
      <c r="AI147">
        <v>2</v>
      </c>
      <c r="AJ147">
        <v>2</v>
      </c>
      <c r="AK147">
        <v>0</v>
      </c>
      <c r="AL147" s="2">
        <v>44708.662557870368</v>
      </c>
      <c r="AM147" s="15">
        <v>44708.662557870368</v>
      </c>
    </row>
    <row r="148" spans="1:39" x14ac:dyDescent="0.25">
      <c r="A148">
        <v>1351130</v>
      </c>
      <c r="B148" t="s">
        <v>27</v>
      </c>
      <c r="C148" t="str">
        <f>IF(Table1[[#This Row],[breadcrumb_ORIGINAL]]="Buy&gt;NT&gt;DARWIN CITY", SUBSTITUTE(Table1[[#This Row],[breadcrumb_ORIGINAL]], Table1[[#This Row],[breadcrumb_ORIGINAL]], "DARWIN CITY"), SUBSTITUTE(Table1[[#This Row],[breadcrumb_ORIGINAL]], Table1[[#This Row],[breadcrumb_ORIGINAL]], "DARWIN"))</f>
        <v>DARWIN CITY</v>
      </c>
      <c r="D148" s="16" t="s">
        <v>3465</v>
      </c>
      <c r="E148" t="s">
        <v>28</v>
      </c>
      <c r="F148" s="3" t="s">
        <v>2925</v>
      </c>
      <c r="G148" t="s">
        <v>39</v>
      </c>
      <c r="H148" t="s">
        <v>562</v>
      </c>
      <c r="I148" t="str">
        <f>IF(Table1[[#This Row],[building_size_ORIGINAL]]="","",LEFT(Table1[[#This Row],[building_size_ORIGINAL]], LEN(Table1[[#This Row],[building_size_ORIGINAL]])-LEN(RIGHT(Table1[[#This Row],[building_size_ORIGINAL]], 3))))</f>
        <v>415</v>
      </c>
      <c r="J148" s="19">
        <v>415</v>
      </c>
      <c r="L148" s="12" t="s">
        <v>2934</v>
      </c>
      <c r="M148" t="s">
        <v>562</v>
      </c>
      <c r="N148" s="19">
        <v>415</v>
      </c>
      <c r="O148" s="19">
        <f>IF(Table1[[#This Row],[building_size_mВІ_cleaned]]&lt;&gt;Table1[[#This Row],[preferred_size_mBI_cleaned]], IF(Table1[[#This Row],[land_size_mBI_cleaned]]&lt;&gt;Table1[[#This Row],[preferred_size_mBI_cleaned]], 0, 1), 1)</f>
        <v>1</v>
      </c>
      <c r="Q148" t="e">
        <f>IF(LEN(Table1[[#This Row],[open_date]])&gt;0, IF(ISNUMBER(SEARCH("Added", Table1[[#This Row],[open_date]])), SUBSTITUTE(Table1[[#This Row],[open_date]], "Added ", ""), Table1[[#This Row],[open_date]]), NA())</f>
        <v>#N/A</v>
      </c>
      <c r="R148" t="e">
        <v>#N/A</v>
      </c>
      <c r="S148" t="s">
        <v>563</v>
      </c>
      <c r="T148" t="s">
        <v>564</v>
      </c>
      <c r="U148" s="13">
        <v>1950000</v>
      </c>
      <c r="V148" s="13" t="s">
        <v>2934</v>
      </c>
      <c r="W148">
        <v>136545698</v>
      </c>
      <c r="X148" t="s">
        <v>565</v>
      </c>
      <c r="Y148" t="s">
        <v>566</v>
      </c>
      <c r="Z148" t="s">
        <v>36</v>
      </c>
      <c r="AA148" t="s">
        <v>37</v>
      </c>
      <c r="AB148">
        <v>800</v>
      </c>
      <c r="AC148" s="14" t="str">
        <f>"0"&amp;Table1[[#This Row],[zip_code]]</f>
        <v>0800</v>
      </c>
      <c r="AD148" s="1">
        <v>889818980</v>
      </c>
      <c r="AG148" t="s">
        <v>255</v>
      </c>
      <c r="AH148" t="str">
        <f>PROPER(Table1[[#This Row],[product_depth_DELETE]])</f>
        <v>Feature</v>
      </c>
      <c r="AI148">
        <v>5</v>
      </c>
      <c r="AJ148">
        <v>3</v>
      </c>
      <c r="AK148">
        <v>2</v>
      </c>
      <c r="AL148" s="2">
        <v>44708.662557870368</v>
      </c>
      <c r="AM148" s="15">
        <v>44708.662557870368</v>
      </c>
    </row>
    <row r="149" spans="1:39" x14ac:dyDescent="0.25">
      <c r="A149">
        <v>1351131</v>
      </c>
      <c r="B149" t="s">
        <v>27</v>
      </c>
      <c r="C149" t="str">
        <f>IF(Table1[[#This Row],[breadcrumb_ORIGINAL]]="Buy&gt;NT&gt;DARWIN CITY", SUBSTITUTE(Table1[[#This Row],[breadcrumb_ORIGINAL]], Table1[[#This Row],[breadcrumb_ORIGINAL]], "DARWIN CITY"), SUBSTITUTE(Table1[[#This Row],[breadcrumb_ORIGINAL]], Table1[[#This Row],[breadcrumb_ORIGINAL]], "DARWIN"))</f>
        <v>DARWIN CITY</v>
      </c>
      <c r="D149" s="16" t="s">
        <v>3465</v>
      </c>
      <c r="E149" t="s">
        <v>28</v>
      </c>
      <c r="F149" s="3" t="s">
        <v>2925</v>
      </c>
      <c r="G149" t="s">
        <v>39</v>
      </c>
      <c r="I149" t="str">
        <f>IF(Table1[[#This Row],[building_size_ORIGINAL]]="","",LEFT(Table1[[#This Row],[building_size_ORIGINAL]], LEN(Table1[[#This Row],[building_size_ORIGINAL]])-LEN(RIGHT(Table1[[#This Row],[building_size_ORIGINAL]], 3))))</f>
        <v/>
      </c>
      <c r="J149" s="11" t="s">
        <v>2934</v>
      </c>
      <c r="L149" s="12" t="s">
        <v>2934</v>
      </c>
      <c r="N149" t="s">
        <v>2934</v>
      </c>
      <c r="O149">
        <f>IF(Table1[[#This Row],[building_size_mВІ_cleaned]]&lt;&gt;Table1[[#This Row],[preferred_size_mBI_cleaned]], IF(Table1[[#This Row],[land_size_mBI_cleaned]]&lt;&gt;Table1[[#This Row],[preferred_size_mBI_cleaned]], 0, 1), 1)</f>
        <v>1</v>
      </c>
      <c r="Q149" t="e">
        <f>IF(LEN(Table1[[#This Row],[open_date]])&gt;0, IF(ISNUMBER(SEARCH("Added", Table1[[#This Row],[open_date]])), SUBSTITUTE(Table1[[#This Row],[open_date]], "Added ", ""), Table1[[#This Row],[open_date]]), NA())</f>
        <v>#N/A</v>
      </c>
      <c r="R149" t="e">
        <v>#N/A</v>
      </c>
      <c r="S149" t="s">
        <v>185</v>
      </c>
      <c r="T149" t="s">
        <v>567</v>
      </c>
      <c r="U149" s="13">
        <v>175000</v>
      </c>
      <c r="V149" s="13" t="s">
        <v>2934</v>
      </c>
      <c r="W149">
        <v>136028534</v>
      </c>
      <c r="X149" t="s">
        <v>568</v>
      </c>
      <c r="Y149" t="s">
        <v>569</v>
      </c>
      <c r="Z149" t="s">
        <v>36</v>
      </c>
      <c r="AA149" t="s">
        <v>37</v>
      </c>
      <c r="AB149">
        <v>800</v>
      </c>
      <c r="AC149" s="14" t="str">
        <f>"0"&amp;Table1[[#This Row],[zip_code]]</f>
        <v>0800</v>
      </c>
      <c r="AD149" s="1">
        <v>889240900</v>
      </c>
      <c r="AG149" t="s">
        <v>255</v>
      </c>
      <c r="AH149" t="str">
        <f>PROPER(Table1[[#This Row],[product_depth_DELETE]])</f>
        <v>Feature</v>
      </c>
      <c r="AI149">
        <v>1</v>
      </c>
      <c r="AJ149">
        <v>1</v>
      </c>
      <c r="AK149">
        <v>1</v>
      </c>
      <c r="AL149" s="2">
        <v>44708.662557870368</v>
      </c>
      <c r="AM149" s="15">
        <v>44708.662557870368</v>
      </c>
    </row>
    <row r="150" spans="1:39" x14ac:dyDescent="0.25">
      <c r="A150">
        <v>1351132</v>
      </c>
      <c r="B150" t="s">
        <v>27</v>
      </c>
      <c r="C150" t="str">
        <f>IF(Table1[[#This Row],[breadcrumb_ORIGINAL]]="Buy&gt;NT&gt;DARWIN CITY", SUBSTITUTE(Table1[[#This Row],[breadcrumb_ORIGINAL]], Table1[[#This Row],[breadcrumb_ORIGINAL]], "DARWIN CITY"), SUBSTITUTE(Table1[[#This Row],[breadcrumb_ORIGINAL]], Table1[[#This Row],[breadcrumb_ORIGINAL]], "DARWIN"))</f>
        <v>DARWIN CITY</v>
      </c>
      <c r="D150" s="16" t="s">
        <v>3465</v>
      </c>
      <c r="E150" t="s">
        <v>28</v>
      </c>
      <c r="F150" s="3" t="s">
        <v>2925</v>
      </c>
      <c r="G150" t="s">
        <v>39</v>
      </c>
      <c r="H150" t="s">
        <v>197</v>
      </c>
      <c r="I150" t="str">
        <f>IF(Table1[[#This Row],[building_size_ORIGINAL]]="","",LEFT(Table1[[#This Row],[building_size_ORIGINAL]], LEN(Table1[[#This Row],[building_size_ORIGINAL]])-LEN(RIGHT(Table1[[#This Row],[building_size_ORIGINAL]], 3))))</f>
        <v>81</v>
      </c>
      <c r="J150" s="19">
        <v>81</v>
      </c>
      <c r="L150" s="12" t="s">
        <v>2934</v>
      </c>
      <c r="M150" t="s">
        <v>197</v>
      </c>
      <c r="N150" s="19">
        <v>81</v>
      </c>
      <c r="O150" s="19">
        <f>IF(Table1[[#This Row],[building_size_mВІ_cleaned]]&lt;&gt;Table1[[#This Row],[preferred_size_mBI_cleaned]], IF(Table1[[#This Row],[land_size_mBI_cleaned]]&lt;&gt;Table1[[#This Row],[preferred_size_mBI_cleaned]], 0, 1), 1)</f>
        <v>1</v>
      </c>
      <c r="Q150" t="e">
        <f>IF(LEN(Table1[[#This Row],[open_date]])&gt;0, IF(ISNUMBER(SEARCH("Added", Table1[[#This Row],[open_date]])), SUBSTITUTE(Table1[[#This Row],[open_date]], "Added ", ""), Table1[[#This Row],[open_date]]), NA())</f>
        <v>#N/A</v>
      </c>
      <c r="R150" t="e">
        <v>#N/A</v>
      </c>
      <c r="S150" t="s">
        <v>98</v>
      </c>
      <c r="T150" t="s">
        <v>570</v>
      </c>
      <c r="U150" s="13">
        <v>520000</v>
      </c>
      <c r="V150" s="13" t="s">
        <v>3079</v>
      </c>
      <c r="W150">
        <v>135951846</v>
      </c>
      <c r="X150" t="s">
        <v>571</v>
      </c>
      <c r="Y150" t="s">
        <v>572</v>
      </c>
      <c r="Z150" t="s">
        <v>36</v>
      </c>
      <c r="AA150" t="s">
        <v>37</v>
      </c>
      <c r="AB150">
        <v>800</v>
      </c>
      <c r="AC150" s="14" t="str">
        <f>"0"&amp;Table1[[#This Row],[zip_code]]</f>
        <v>0800</v>
      </c>
      <c r="AD150" s="1">
        <v>889822500</v>
      </c>
      <c r="AG150" t="s">
        <v>255</v>
      </c>
      <c r="AH150" t="str">
        <f>PROPER(Table1[[#This Row],[product_depth_DELETE]])</f>
        <v>Feature</v>
      </c>
      <c r="AI150">
        <v>1</v>
      </c>
      <c r="AJ150">
        <v>1</v>
      </c>
      <c r="AK150">
        <v>1</v>
      </c>
      <c r="AL150" s="2">
        <v>44708.662557870368</v>
      </c>
      <c r="AM150" s="15">
        <v>44708.662557870368</v>
      </c>
    </row>
    <row r="151" spans="1:39" x14ac:dyDescent="0.25">
      <c r="A151">
        <v>1351133</v>
      </c>
      <c r="B151" t="s">
        <v>27</v>
      </c>
      <c r="C151" t="str">
        <f>IF(Table1[[#This Row],[breadcrumb_ORIGINAL]]="Buy&gt;NT&gt;DARWIN CITY", SUBSTITUTE(Table1[[#This Row],[breadcrumb_ORIGINAL]], Table1[[#This Row],[breadcrumb_ORIGINAL]], "DARWIN CITY"), SUBSTITUTE(Table1[[#This Row],[breadcrumb_ORIGINAL]], Table1[[#This Row],[breadcrumb_ORIGINAL]], "DARWIN"))</f>
        <v>DARWIN CITY</v>
      </c>
      <c r="D151" s="16" t="s">
        <v>3465</v>
      </c>
      <c r="E151" t="s">
        <v>28</v>
      </c>
      <c r="F151" s="3" t="s">
        <v>2925</v>
      </c>
      <c r="G151" t="s">
        <v>46</v>
      </c>
      <c r="I151" t="str">
        <f>IF(Table1[[#This Row],[building_size_ORIGINAL]]="","",LEFT(Table1[[#This Row],[building_size_ORIGINAL]], LEN(Table1[[#This Row],[building_size_ORIGINAL]])-LEN(RIGHT(Table1[[#This Row],[building_size_ORIGINAL]], 3))))</f>
        <v/>
      </c>
      <c r="J151" s="11" t="s">
        <v>2934</v>
      </c>
      <c r="L151" s="12" t="s">
        <v>2934</v>
      </c>
      <c r="N151" t="s">
        <v>2934</v>
      </c>
      <c r="O151">
        <f>IF(Table1[[#This Row],[building_size_mВІ_cleaned]]&lt;&gt;Table1[[#This Row],[preferred_size_mBI_cleaned]], IF(Table1[[#This Row],[land_size_mBI_cleaned]]&lt;&gt;Table1[[#This Row],[preferred_size_mBI_cleaned]], 0, 1), 1)</f>
        <v>1</v>
      </c>
      <c r="Q151" t="e">
        <f>IF(LEN(Table1[[#This Row],[open_date]])&gt;0, IF(ISNUMBER(SEARCH("Added", Table1[[#This Row],[open_date]])), SUBSTITUTE(Table1[[#This Row],[open_date]], "Added ", ""), Table1[[#This Row],[open_date]]), NA())</f>
        <v>#N/A</v>
      </c>
      <c r="R151" t="e">
        <v>#N/A</v>
      </c>
      <c r="S151" t="s">
        <v>168</v>
      </c>
      <c r="T151" t="s">
        <v>573</v>
      </c>
      <c r="U151" s="13">
        <v>329000</v>
      </c>
      <c r="V151" s="13" t="s">
        <v>2934</v>
      </c>
      <c r="W151">
        <v>135915590</v>
      </c>
      <c r="X151" t="s">
        <v>574</v>
      </c>
      <c r="Y151" t="s">
        <v>575</v>
      </c>
      <c r="Z151" t="s">
        <v>36</v>
      </c>
      <c r="AA151" t="s">
        <v>37</v>
      </c>
      <c r="AB151">
        <v>800</v>
      </c>
      <c r="AC151" s="14" t="str">
        <f>"0"&amp;Table1[[#This Row],[zip_code]]</f>
        <v>0800</v>
      </c>
      <c r="AD151" s="1">
        <v>889459372</v>
      </c>
      <c r="AG151" t="s">
        <v>255</v>
      </c>
      <c r="AH151" t="str">
        <f>PROPER(Table1[[#This Row],[product_depth_DELETE]])</f>
        <v>Feature</v>
      </c>
      <c r="AI151">
        <v>2</v>
      </c>
      <c r="AJ151">
        <v>2</v>
      </c>
      <c r="AK151">
        <v>1</v>
      </c>
      <c r="AL151" s="2">
        <v>44708.662557870368</v>
      </c>
      <c r="AM151" s="15">
        <v>44708.662557870368</v>
      </c>
    </row>
    <row r="152" spans="1:39" x14ac:dyDescent="0.25">
      <c r="A152">
        <v>1351134</v>
      </c>
      <c r="B152" t="s">
        <v>27</v>
      </c>
      <c r="C152" t="str">
        <f>IF(Table1[[#This Row],[breadcrumb_ORIGINAL]]="Buy&gt;NT&gt;DARWIN CITY", SUBSTITUTE(Table1[[#This Row],[breadcrumb_ORIGINAL]], Table1[[#This Row],[breadcrumb_ORIGINAL]], "DARWIN CITY"), SUBSTITUTE(Table1[[#This Row],[breadcrumb_ORIGINAL]], Table1[[#This Row],[breadcrumb_ORIGINAL]], "DARWIN"))</f>
        <v>DARWIN CITY</v>
      </c>
      <c r="D152" s="16" t="s">
        <v>3465</v>
      </c>
      <c r="E152" t="s">
        <v>28</v>
      </c>
      <c r="F152" s="3" t="s">
        <v>2925</v>
      </c>
      <c r="G152" t="s">
        <v>39</v>
      </c>
      <c r="I152" t="str">
        <f>IF(Table1[[#This Row],[building_size_ORIGINAL]]="","",LEFT(Table1[[#This Row],[building_size_ORIGINAL]], LEN(Table1[[#This Row],[building_size_ORIGINAL]])-LEN(RIGHT(Table1[[#This Row],[building_size_ORIGINAL]], 3))))</f>
        <v/>
      </c>
      <c r="J152" s="11" t="s">
        <v>2934</v>
      </c>
      <c r="K152" t="s">
        <v>576</v>
      </c>
      <c r="L152" s="19">
        <v>77</v>
      </c>
      <c r="N152" t="s">
        <v>2934</v>
      </c>
      <c r="O152">
        <f>IF(Table1[[#This Row],[building_size_mВІ_cleaned]]&lt;&gt;Table1[[#This Row],[preferred_size_mBI_cleaned]], IF(Table1[[#This Row],[land_size_mBI_cleaned]]&lt;&gt;Table1[[#This Row],[preferred_size_mBI_cleaned]], 0, 1), 1)</f>
        <v>1</v>
      </c>
      <c r="Q152" t="e">
        <f>IF(LEN(Table1[[#This Row],[open_date]])&gt;0, IF(ISNUMBER(SEARCH("Added", Table1[[#This Row],[open_date]])), SUBSTITUTE(Table1[[#This Row],[open_date]], "Added ", ""), Table1[[#This Row],[open_date]]), NA())</f>
        <v>#N/A</v>
      </c>
      <c r="R152" t="e">
        <v>#N/A</v>
      </c>
      <c r="S152" t="s">
        <v>209</v>
      </c>
      <c r="T152" t="s">
        <v>577</v>
      </c>
      <c r="U152" s="13">
        <v>559000</v>
      </c>
      <c r="V152" s="13" t="s">
        <v>3081</v>
      </c>
      <c r="W152">
        <v>135722762</v>
      </c>
      <c r="X152" t="s">
        <v>578</v>
      </c>
      <c r="Y152" t="s">
        <v>579</v>
      </c>
      <c r="Z152" t="s">
        <v>36</v>
      </c>
      <c r="AA152" t="s">
        <v>37</v>
      </c>
      <c r="AB152">
        <v>800</v>
      </c>
      <c r="AC152" s="14" t="str">
        <f>"0"&amp;Table1[[#This Row],[zip_code]]</f>
        <v>0800</v>
      </c>
      <c r="AD152" s="1">
        <v>889428942</v>
      </c>
      <c r="AG152" t="s">
        <v>255</v>
      </c>
      <c r="AH152" t="str">
        <f>PROPER(Table1[[#This Row],[product_depth_DELETE]])</f>
        <v>Feature</v>
      </c>
      <c r="AI152">
        <v>3</v>
      </c>
      <c r="AJ152">
        <v>2</v>
      </c>
      <c r="AK152">
        <v>2</v>
      </c>
      <c r="AL152" s="2">
        <v>44708.662557870368</v>
      </c>
      <c r="AM152" s="15">
        <v>44708.662557870368</v>
      </c>
    </row>
    <row r="153" spans="1:39" x14ac:dyDescent="0.25">
      <c r="A153">
        <v>1351135</v>
      </c>
      <c r="B153" t="s">
        <v>27</v>
      </c>
      <c r="C153" t="str">
        <f>IF(Table1[[#This Row],[breadcrumb_ORIGINAL]]="Buy&gt;NT&gt;DARWIN CITY", SUBSTITUTE(Table1[[#This Row],[breadcrumb_ORIGINAL]], Table1[[#This Row],[breadcrumb_ORIGINAL]], "DARWIN CITY"), SUBSTITUTE(Table1[[#This Row],[breadcrumb_ORIGINAL]], Table1[[#This Row],[breadcrumb_ORIGINAL]], "DARWIN"))</f>
        <v>DARWIN CITY</v>
      </c>
      <c r="D153" s="16" t="s">
        <v>3465</v>
      </c>
      <c r="E153" t="s">
        <v>28</v>
      </c>
      <c r="F153" s="3" t="s">
        <v>2925</v>
      </c>
      <c r="G153" t="s">
        <v>39</v>
      </c>
      <c r="I153" t="str">
        <f>IF(Table1[[#This Row],[building_size_ORIGINAL]]="","",LEFT(Table1[[#This Row],[building_size_ORIGINAL]], LEN(Table1[[#This Row],[building_size_ORIGINAL]])-LEN(RIGHT(Table1[[#This Row],[building_size_ORIGINAL]], 3))))</f>
        <v/>
      </c>
      <c r="J153" s="11" t="s">
        <v>2934</v>
      </c>
      <c r="K153" t="s">
        <v>580</v>
      </c>
      <c r="L153" s="19">
        <v>94</v>
      </c>
      <c r="N153" t="s">
        <v>2934</v>
      </c>
      <c r="O153">
        <f>IF(Table1[[#This Row],[building_size_mВІ_cleaned]]&lt;&gt;Table1[[#This Row],[preferred_size_mBI_cleaned]], IF(Table1[[#This Row],[land_size_mBI_cleaned]]&lt;&gt;Table1[[#This Row],[preferred_size_mBI_cleaned]], 0, 1), 1)</f>
        <v>1</v>
      </c>
      <c r="Q153" t="e">
        <f>IF(LEN(Table1[[#This Row],[open_date]])&gt;0, IF(ISNUMBER(SEARCH("Added", Table1[[#This Row],[open_date]])), SUBSTITUTE(Table1[[#This Row],[open_date]], "Added ", ""), Table1[[#This Row],[open_date]]), NA())</f>
        <v>#N/A</v>
      </c>
      <c r="R153" t="e">
        <v>#N/A</v>
      </c>
      <c r="S153" t="s">
        <v>209</v>
      </c>
      <c r="T153" t="s">
        <v>581</v>
      </c>
      <c r="U153" s="13" t="s">
        <v>2934</v>
      </c>
      <c r="V153" s="13" t="s">
        <v>3082</v>
      </c>
      <c r="W153">
        <v>135617378</v>
      </c>
      <c r="X153" t="s">
        <v>582</v>
      </c>
      <c r="Y153" t="s">
        <v>583</v>
      </c>
      <c r="Z153" t="s">
        <v>36</v>
      </c>
      <c r="AA153" t="s">
        <v>37</v>
      </c>
      <c r="AB153">
        <v>800</v>
      </c>
      <c r="AC153" s="14" t="str">
        <f>"0"&amp;Table1[[#This Row],[zip_code]]</f>
        <v>0800</v>
      </c>
      <c r="AD153" s="1">
        <v>889428942</v>
      </c>
      <c r="AG153" t="s">
        <v>255</v>
      </c>
      <c r="AH153" t="str">
        <f>PROPER(Table1[[#This Row],[product_depth_DELETE]])</f>
        <v>Feature</v>
      </c>
      <c r="AI153">
        <v>1</v>
      </c>
      <c r="AJ153">
        <v>1</v>
      </c>
      <c r="AK153">
        <v>0</v>
      </c>
      <c r="AL153" s="2">
        <v>44708.662557870368</v>
      </c>
      <c r="AM153" s="15">
        <v>44708.662557870368</v>
      </c>
    </row>
    <row r="154" spans="1:39" x14ac:dyDescent="0.25">
      <c r="A154">
        <v>1351136</v>
      </c>
      <c r="B154" t="s">
        <v>27</v>
      </c>
      <c r="C154" t="str">
        <f>IF(Table1[[#This Row],[breadcrumb_ORIGINAL]]="Buy&gt;NT&gt;DARWIN CITY", SUBSTITUTE(Table1[[#This Row],[breadcrumb_ORIGINAL]], Table1[[#This Row],[breadcrumb_ORIGINAL]], "DARWIN CITY"), SUBSTITUTE(Table1[[#This Row],[breadcrumb_ORIGINAL]], Table1[[#This Row],[breadcrumb_ORIGINAL]], "DARWIN"))</f>
        <v>DARWIN CITY</v>
      </c>
      <c r="D154" s="16" t="s">
        <v>3465</v>
      </c>
      <c r="E154" t="s">
        <v>28</v>
      </c>
      <c r="F154" s="3" t="s">
        <v>2925</v>
      </c>
      <c r="G154" t="s">
        <v>39</v>
      </c>
      <c r="I154" t="str">
        <f>IF(Table1[[#This Row],[building_size_ORIGINAL]]="","",LEFT(Table1[[#This Row],[building_size_ORIGINAL]], LEN(Table1[[#This Row],[building_size_ORIGINAL]])-LEN(RIGHT(Table1[[#This Row],[building_size_ORIGINAL]], 3))))</f>
        <v/>
      </c>
      <c r="J154" s="11" t="s">
        <v>2934</v>
      </c>
      <c r="L154" s="12" t="s">
        <v>2934</v>
      </c>
      <c r="N154" t="s">
        <v>2934</v>
      </c>
      <c r="O154">
        <f>IF(Table1[[#This Row],[building_size_mВІ_cleaned]]&lt;&gt;Table1[[#This Row],[preferred_size_mBI_cleaned]], IF(Table1[[#This Row],[land_size_mBI_cleaned]]&lt;&gt;Table1[[#This Row],[preferred_size_mBI_cleaned]], 0, 1), 1)</f>
        <v>1</v>
      </c>
      <c r="Q154" t="e">
        <f>IF(LEN(Table1[[#This Row],[open_date]])&gt;0, IF(ISNUMBER(SEARCH("Added", Table1[[#This Row],[open_date]])), SUBSTITUTE(Table1[[#This Row],[open_date]], "Added ", ""), Table1[[#This Row],[open_date]]), NA())</f>
        <v>#N/A</v>
      </c>
      <c r="R154" t="e">
        <v>#N/A</v>
      </c>
      <c r="S154" t="s">
        <v>554</v>
      </c>
      <c r="T154" t="s">
        <v>584</v>
      </c>
      <c r="U154" s="13">
        <v>279000</v>
      </c>
      <c r="V154" s="13" t="s">
        <v>2934</v>
      </c>
      <c r="W154">
        <v>135549954</v>
      </c>
      <c r="X154" t="s">
        <v>585</v>
      </c>
      <c r="Y154" t="s">
        <v>586</v>
      </c>
      <c r="Z154" t="s">
        <v>36</v>
      </c>
      <c r="AA154" t="s">
        <v>37</v>
      </c>
      <c r="AB154">
        <v>800</v>
      </c>
      <c r="AC154" s="14" t="str">
        <f>"0"&amp;Table1[[#This Row],[zip_code]]</f>
        <v>0800</v>
      </c>
      <c r="AD154">
        <v>421073034</v>
      </c>
      <c r="AG154" t="s">
        <v>274</v>
      </c>
      <c r="AH154" t="str">
        <f>PROPER(Table1[[#This Row],[product_depth_DELETE]])</f>
        <v>Standard</v>
      </c>
      <c r="AI154">
        <v>1</v>
      </c>
      <c r="AJ154">
        <v>1</v>
      </c>
      <c r="AK154">
        <v>0</v>
      </c>
      <c r="AL154" s="2">
        <v>44708.662557870368</v>
      </c>
      <c r="AM154" s="15">
        <v>44708.662557870368</v>
      </c>
    </row>
    <row r="155" spans="1:39" x14ac:dyDescent="0.25">
      <c r="A155">
        <v>1351137</v>
      </c>
      <c r="B155" t="s">
        <v>27</v>
      </c>
      <c r="C155" t="str">
        <f>IF(Table1[[#This Row],[breadcrumb_ORIGINAL]]="Buy&gt;NT&gt;DARWIN CITY", SUBSTITUTE(Table1[[#This Row],[breadcrumb_ORIGINAL]], Table1[[#This Row],[breadcrumb_ORIGINAL]], "DARWIN CITY"), SUBSTITUTE(Table1[[#This Row],[breadcrumb_ORIGINAL]], Table1[[#This Row],[breadcrumb_ORIGINAL]], "DARWIN"))</f>
        <v>DARWIN CITY</v>
      </c>
      <c r="D155" s="16" t="s">
        <v>3465</v>
      </c>
      <c r="E155" t="s">
        <v>28</v>
      </c>
      <c r="F155" s="3" t="s">
        <v>2925</v>
      </c>
      <c r="G155" t="s">
        <v>46</v>
      </c>
      <c r="I155" t="str">
        <f>IF(Table1[[#This Row],[building_size_ORIGINAL]]="","",LEFT(Table1[[#This Row],[building_size_ORIGINAL]], LEN(Table1[[#This Row],[building_size_ORIGINAL]])-LEN(RIGHT(Table1[[#This Row],[building_size_ORIGINAL]], 3))))</f>
        <v/>
      </c>
      <c r="J155" s="11" t="s">
        <v>2934</v>
      </c>
      <c r="L155" s="12" t="s">
        <v>2934</v>
      </c>
      <c r="N155" t="s">
        <v>2934</v>
      </c>
      <c r="O155">
        <f>IF(Table1[[#This Row],[building_size_mВІ_cleaned]]&lt;&gt;Table1[[#This Row],[preferred_size_mBI_cleaned]], IF(Table1[[#This Row],[land_size_mBI_cleaned]]&lt;&gt;Table1[[#This Row],[preferred_size_mBI_cleaned]], 0, 1), 1)</f>
        <v>1</v>
      </c>
      <c r="Q155" t="e">
        <f>IF(LEN(Table1[[#This Row],[open_date]])&gt;0, IF(ISNUMBER(SEARCH("Added", Table1[[#This Row],[open_date]])), SUBSTITUTE(Table1[[#This Row],[open_date]], "Added ", ""), Table1[[#This Row],[open_date]]), NA())</f>
        <v>#N/A</v>
      </c>
      <c r="R155" t="e">
        <v>#N/A</v>
      </c>
      <c r="S155" t="s">
        <v>82</v>
      </c>
      <c r="T155" t="s">
        <v>587</v>
      </c>
      <c r="U155" s="13">
        <v>500000</v>
      </c>
      <c r="V155" s="13" t="s">
        <v>3084</v>
      </c>
      <c r="W155">
        <v>135408698</v>
      </c>
      <c r="X155" t="s">
        <v>588</v>
      </c>
      <c r="Y155" t="s">
        <v>589</v>
      </c>
      <c r="Z155" t="s">
        <v>36</v>
      </c>
      <c r="AA155" t="s">
        <v>37</v>
      </c>
      <c r="AB155">
        <v>800</v>
      </c>
      <c r="AC155" s="14" t="str">
        <f>"0"&amp;Table1[[#This Row],[zip_code]]</f>
        <v>0800</v>
      </c>
      <c r="AD155" s="1">
        <v>889433000</v>
      </c>
      <c r="AG155" t="s">
        <v>255</v>
      </c>
      <c r="AH155" t="str">
        <f>PROPER(Table1[[#This Row],[product_depth_DELETE]])</f>
        <v>Feature</v>
      </c>
      <c r="AI155">
        <v>2</v>
      </c>
      <c r="AJ155">
        <v>2</v>
      </c>
      <c r="AK155">
        <v>0</v>
      </c>
      <c r="AL155" s="2">
        <v>44708.662557870368</v>
      </c>
      <c r="AM155" s="15">
        <v>44708.662557870368</v>
      </c>
    </row>
    <row r="156" spans="1:39" x14ac:dyDescent="0.25">
      <c r="A156">
        <v>1351138</v>
      </c>
      <c r="B156" t="s">
        <v>27</v>
      </c>
      <c r="C156" t="str">
        <f>IF(Table1[[#This Row],[breadcrumb_ORIGINAL]]="Buy&gt;NT&gt;DARWIN CITY", SUBSTITUTE(Table1[[#This Row],[breadcrumb_ORIGINAL]], Table1[[#This Row],[breadcrumb_ORIGINAL]], "DARWIN CITY"), SUBSTITUTE(Table1[[#This Row],[breadcrumb_ORIGINAL]], Table1[[#This Row],[breadcrumb_ORIGINAL]], "DARWIN"))</f>
        <v>DARWIN CITY</v>
      </c>
      <c r="D156" s="16" t="s">
        <v>3465</v>
      </c>
      <c r="E156" t="s">
        <v>28</v>
      </c>
      <c r="F156" s="3" t="s">
        <v>2925</v>
      </c>
      <c r="G156" t="s">
        <v>39</v>
      </c>
      <c r="I156" t="str">
        <f>IF(Table1[[#This Row],[building_size_ORIGINAL]]="","",LEFT(Table1[[#This Row],[building_size_ORIGINAL]], LEN(Table1[[#This Row],[building_size_ORIGINAL]])-LEN(RIGHT(Table1[[#This Row],[building_size_ORIGINAL]], 3))))</f>
        <v/>
      </c>
      <c r="J156" s="11" t="s">
        <v>2934</v>
      </c>
      <c r="L156" s="12" t="s">
        <v>2934</v>
      </c>
      <c r="N156" t="s">
        <v>2934</v>
      </c>
      <c r="O156">
        <f>IF(Table1[[#This Row],[building_size_mВІ_cleaned]]&lt;&gt;Table1[[#This Row],[preferred_size_mBI_cleaned]], IF(Table1[[#This Row],[land_size_mBI_cleaned]]&lt;&gt;Table1[[#This Row],[preferred_size_mBI_cleaned]], 0, 1), 1)</f>
        <v>1</v>
      </c>
      <c r="Q156" t="e">
        <f>IF(LEN(Table1[[#This Row],[open_date]])&gt;0, IF(ISNUMBER(SEARCH("Added", Table1[[#This Row],[open_date]])), SUBSTITUTE(Table1[[#This Row],[open_date]], "Added ", ""), Table1[[#This Row],[open_date]]), NA())</f>
        <v>#N/A</v>
      </c>
      <c r="R156" t="e">
        <v>#N/A</v>
      </c>
      <c r="S156" t="s">
        <v>408</v>
      </c>
      <c r="T156" t="s">
        <v>86</v>
      </c>
      <c r="U156" s="13">
        <v>280000</v>
      </c>
      <c r="V156" s="13" t="s">
        <v>2934</v>
      </c>
      <c r="W156">
        <v>135162630</v>
      </c>
      <c r="X156" t="s">
        <v>590</v>
      </c>
      <c r="Y156" t="s">
        <v>591</v>
      </c>
      <c r="Z156" t="s">
        <v>36</v>
      </c>
      <c r="AA156" t="s">
        <v>37</v>
      </c>
      <c r="AB156">
        <v>800</v>
      </c>
      <c r="AC156" s="14" t="str">
        <f>"0"&amp;Table1[[#This Row],[zip_code]]</f>
        <v>0800</v>
      </c>
      <c r="AD156" s="1">
        <v>1300114970</v>
      </c>
      <c r="AG156" t="s">
        <v>274</v>
      </c>
      <c r="AH156" t="str">
        <f>PROPER(Table1[[#This Row],[product_depth_DELETE]])</f>
        <v>Standard</v>
      </c>
      <c r="AI156">
        <v>2</v>
      </c>
      <c r="AJ156">
        <v>1</v>
      </c>
      <c r="AK156">
        <v>1</v>
      </c>
      <c r="AL156" s="2">
        <v>44708.662557870368</v>
      </c>
      <c r="AM156" s="15">
        <v>44708.662557870368</v>
      </c>
    </row>
    <row r="157" spans="1:39" x14ac:dyDescent="0.25">
      <c r="A157">
        <v>1351139</v>
      </c>
      <c r="B157" t="s">
        <v>27</v>
      </c>
      <c r="C157" t="str">
        <f>IF(Table1[[#This Row],[breadcrumb_ORIGINAL]]="Buy&gt;NT&gt;DARWIN CITY", SUBSTITUTE(Table1[[#This Row],[breadcrumb_ORIGINAL]], Table1[[#This Row],[breadcrumb_ORIGINAL]], "DARWIN CITY"), SUBSTITUTE(Table1[[#This Row],[breadcrumb_ORIGINAL]], Table1[[#This Row],[breadcrumb_ORIGINAL]], "DARWIN"))</f>
        <v>DARWIN CITY</v>
      </c>
      <c r="D157" s="16" t="s">
        <v>3465</v>
      </c>
      <c r="E157" t="s">
        <v>28</v>
      </c>
      <c r="F157" s="3" t="s">
        <v>2925</v>
      </c>
      <c r="G157" t="s">
        <v>39</v>
      </c>
      <c r="I157" t="str">
        <f>IF(Table1[[#This Row],[building_size_ORIGINAL]]="","",LEFT(Table1[[#This Row],[building_size_ORIGINAL]], LEN(Table1[[#This Row],[building_size_ORIGINAL]])-LEN(RIGHT(Table1[[#This Row],[building_size_ORIGINAL]], 3))))</f>
        <v/>
      </c>
      <c r="J157" s="11" t="s">
        <v>2934</v>
      </c>
      <c r="L157" s="12" t="s">
        <v>2934</v>
      </c>
      <c r="N157" t="s">
        <v>2934</v>
      </c>
      <c r="O157">
        <f>IF(Table1[[#This Row],[building_size_mВІ_cleaned]]&lt;&gt;Table1[[#This Row],[preferred_size_mBI_cleaned]], IF(Table1[[#This Row],[land_size_mBI_cleaned]]&lt;&gt;Table1[[#This Row],[preferred_size_mBI_cleaned]], 0, 1), 1)</f>
        <v>1</v>
      </c>
      <c r="Q157" t="e">
        <f>IF(LEN(Table1[[#This Row],[open_date]])&gt;0, IF(ISNUMBER(SEARCH("Added", Table1[[#This Row],[open_date]])), SUBSTITUTE(Table1[[#This Row],[open_date]], "Added ", ""), Table1[[#This Row],[open_date]]), NA())</f>
        <v>#N/A</v>
      </c>
      <c r="R157" t="e">
        <v>#N/A</v>
      </c>
      <c r="S157" t="s">
        <v>563</v>
      </c>
      <c r="T157" t="s">
        <v>592</v>
      </c>
      <c r="U157" s="13">
        <v>1250000</v>
      </c>
      <c r="V157" s="13" t="s">
        <v>2934</v>
      </c>
      <c r="W157">
        <v>135071734</v>
      </c>
      <c r="X157" t="s">
        <v>593</v>
      </c>
      <c r="Y157" t="s">
        <v>594</v>
      </c>
      <c r="Z157" t="s">
        <v>36</v>
      </c>
      <c r="AA157" t="s">
        <v>37</v>
      </c>
      <c r="AB157">
        <v>800</v>
      </c>
      <c r="AC157" s="14" t="str">
        <f>"0"&amp;Table1[[#This Row],[zip_code]]</f>
        <v>0800</v>
      </c>
      <c r="AD157" s="1">
        <v>889818980</v>
      </c>
      <c r="AG157" t="s">
        <v>255</v>
      </c>
      <c r="AH157" t="str">
        <f>PROPER(Table1[[#This Row],[product_depth_DELETE]])</f>
        <v>Feature</v>
      </c>
      <c r="AI157">
        <v>3</v>
      </c>
      <c r="AJ157">
        <v>2</v>
      </c>
      <c r="AK157">
        <v>2</v>
      </c>
      <c r="AL157" s="2">
        <v>44708.662557870368</v>
      </c>
      <c r="AM157" s="15">
        <v>44708.662557870368</v>
      </c>
    </row>
    <row r="158" spans="1:39" x14ac:dyDescent="0.25">
      <c r="A158">
        <v>1351140</v>
      </c>
      <c r="B158" t="s">
        <v>27</v>
      </c>
      <c r="C158" t="str">
        <f>IF(Table1[[#This Row],[breadcrumb_ORIGINAL]]="Buy&gt;NT&gt;DARWIN CITY", SUBSTITUTE(Table1[[#This Row],[breadcrumb_ORIGINAL]], Table1[[#This Row],[breadcrumb_ORIGINAL]], "DARWIN CITY"), SUBSTITUTE(Table1[[#This Row],[breadcrumb_ORIGINAL]], Table1[[#This Row],[breadcrumb_ORIGINAL]], "DARWIN"))</f>
        <v>DARWIN CITY</v>
      </c>
      <c r="D158" s="16" t="s">
        <v>3465</v>
      </c>
      <c r="E158" t="s">
        <v>28</v>
      </c>
      <c r="F158" s="3" t="s">
        <v>2925</v>
      </c>
      <c r="G158" t="s">
        <v>39</v>
      </c>
      <c r="I158" t="str">
        <f>IF(Table1[[#This Row],[building_size_ORIGINAL]]="","",LEFT(Table1[[#This Row],[building_size_ORIGINAL]], LEN(Table1[[#This Row],[building_size_ORIGINAL]])-LEN(RIGHT(Table1[[#This Row],[building_size_ORIGINAL]], 3))))</f>
        <v/>
      </c>
      <c r="J158" s="11" t="s">
        <v>2934</v>
      </c>
      <c r="L158" s="12" t="s">
        <v>2934</v>
      </c>
      <c r="N158" t="s">
        <v>2934</v>
      </c>
      <c r="O158">
        <f>IF(Table1[[#This Row],[building_size_mВІ_cleaned]]&lt;&gt;Table1[[#This Row],[preferred_size_mBI_cleaned]], IF(Table1[[#This Row],[land_size_mBI_cleaned]]&lt;&gt;Table1[[#This Row],[preferred_size_mBI_cleaned]], 0, 1), 1)</f>
        <v>1</v>
      </c>
      <c r="Q158" t="e">
        <f>IF(LEN(Table1[[#This Row],[open_date]])&gt;0, IF(ISNUMBER(SEARCH("Added", Table1[[#This Row],[open_date]])), SUBSTITUTE(Table1[[#This Row],[open_date]], "Added ", ""), Table1[[#This Row],[open_date]]), NA())</f>
        <v>#N/A</v>
      </c>
      <c r="R158" t="e">
        <v>#N/A</v>
      </c>
      <c r="S158" t="s">
        <v>315</v>
      </c>
      <c r="T158" t="s">
        <v>595</v>
      </c>
      <c r="U158" s="13">
        <v>800000</v>
      </c>
      <c r="V158" s="13" t="s">
        <v>2934</v>
      </c>
      <c r="W158">
        <v>135017498</v>
      </c>
      <c r="X158" t="s">
        <v>596</v>
      </c>
      <c r="Y158" t="s">
        <v>597</v>
      </c>
      <c r="Z158" t="s">
        <v>36</v>
      </c>
      <c r="AA158" t="s">
        <v>37</v>
      </c>
      <c r="AB158">
        <v>800</v>
      </c>
      <c r="AC158" s="14" t="str">
        <f>"0"&amp;Table1[[#This Row],[zip_code]]</f>
        <v>0800</v>
      </c>
      <c r="AD158" s="1">
        <v>418892861</v>
      </c>
      <c r="AG158" t="s">
        <v>274</v>
      </c>
      <c r="AH158" t="str">
        <f>PROPER(Table1[[#This Row],[product_depth_DELETE]])</f>
        <v>Standard</v>
      </c>
      <c r="AI158">
        <v>3</v>
      </c>
      <c r="AJ158">
        <v>2</v>
      </c>
      <c r="AK158">
        <v>2</v>
      </c>
      <c r="AL158" s="2">
        <v>44708.662557870368</v>
      </c>
      <c r="AM158" s="15">
        <v>44708.662557870368</v>
      </c>
    </row>
    <row r="159" spans="1:39" x14ac:dyDescent="0.25">
      <c r="A159">
        <v>1351141</v>
      </c>
      <c r="B159" t="s">
        <v>27</v>
      </c>
      <c r="C159" t="str">
        <f>IF(Table1[[#This Row],[breadcrumb_ORIGINAL]]="Buy&gt;NT&gt;DARWIN CITY", SUBSTITUTE(Table1[[#This Row],[breadcrumb_ORIGINAL]], Table1[[#This Row],[breadcrumb_ORIGINAL]], "DARWIN CITY"), SUBSTITUTE(Table1[[#This Row],[breadcrumb_ORIGINAL]], Table1[[#This Row],[breadcrumb_ORIGINAL]], "DARWIN"))</f>
        <v>DARWIN CITY</v>
      </c>
      <c r="D159" s="16" t="s">
        <v>3465</v>
      </c>
      <c r="E159" t="s">
        <v>28</v>
      </c>
      <c r="F159" s="3" t="s">
        <v>2925</v>
      </c>
      <c r="G159" t="s">
        <v>46</v>
      </c>
      <c r="H159" t="s">
        <v>380</v>
      </c>
      <c r="I159" t="str">
        <f>IF(Table1[[#This Row],[building_size_ORIGINAL]]="","",LEFT(Table1[[#This Row],[building_size_ORIGINAL]], LEN(Table1[[#This Row],[building_size_ORIGINAL]])-LEN(RIGHT(Table1[[#This Row],[building_size_ORIGINAL]], 3))))</f>
        <v>92</v>
      </c>
      <c r="J159" s="19">
        <v>92</v>
      </c>
      <c r="K159" t="s">
        <v>380</v>
      </c>
      <c r="L159" s="19">
        <v>92</v>
      </c>
      <c r="M159" t="s">
        <v>380</v>
      </c>
      <c r="N159" s="19">
        <v>92</v>
      </c>
      <c r="O159" s="19">
        <f>IF(Table1[[#This Row],[building_size_mВІ_cleaned]]&lt;&gt;Table1[[#This Row],[preferred_size_mBI_cleaned]], IF(Table1[[#This Row],[land_size_mBI_cleaned]]&lt;&gt;Table1[[#This Row],[preferred_size_mBI_cleaned]], 0, 1), 1)</f>
        <v>1</v>
      </c>
      <c r="Q159" t="e">
        <f>IF(LEN(Table1[[#This Row],[open_date]])&gt;0, IF(ISNUMBER(SEARCH("Added", Table1[[#This Row],[open_date]])), SUBSTITUTE(Table1[[#This Row],[open_date]], "Added ", ""), Table1[[#This Row],[open_date]]), NA())</f>
        <v>#N/A</v>
      </c>
      <c r="R159" t="e">
        <v>#N/A</v>
      </c>
      <c r="S159" t="s">
        <v>293</v>
      </c>
      <c r="T159" t="s">
        <v>598</v>
      </c>
      <c r="U159" s="13">
        <v>280000</v>
      </c>
      <c r="V159" s="13" t="s">
        <v>2959</v>
      </c>
      <c r="W159">
        <v>134958294</v>
      </c>
      <c r="X159" t="s">
        <v>590</v>
      </c>
      <c r="Y159" t="s">
        <v>591</v>
      </c>
      <c r="Z159" t="s">
        <v>36</v>
      </c>
      <c r="AA159" t="s">
        <v>37</v>
      </c>
      <c r="AB159">
        <v>800</v>
      </c>
      <c r="AC159" s="14" t="str">
        <f>"0"&amp;Table1[[#This Row],[zip_code]]</f>
        <v>0800</v>
      </c>
      <c r="AD159" s="1">
        <v>1300850855</v>
      </c>
      <c r="AG159" t="s">
        <v>274</v>
      </c>
      <c r="AH159" t="str">
        <f>PROPER(Table1[[#This Row],[product_depth_DELETE]])</f>
        <v>Standard</v>
      </c>
      <c r="AI159">
        <v>2</v>
      </c>
      <c r="AJ159">
        <v>1</v>
      </c>
      <c r="AK159">
        <v>1</v>
      </c>
      <c r="AL159" s="2">
        <v>44708.662557870368</v>
      </c>
      <c r="AM159" s="15">
        <v>44708.662557870368</v>
      </c>
    </row>
    <row r="160" spans="1:39" x14ac:dyDescent="0.25">
      <c r="A160">
        <v>1351142</v>
      </c>
      <c r="B160" t="s">
        <v>27</v>
      </c>
      <c r="C160" t="str">
        <f>IF(Table1[[#This Row],[breadcrumb_ORIGINAL]]="Buy&gt;NT&gt;DARWIN CITY", SUBSTITUTE(Table1[[#This Row],[breadcrumb_ORIGINAL]], Table1[[#This Row],[breadcrumb_ORIGINAL]], "DARWIN CITY"), SUBSTITUTE(Table1[[#This Row],[breadcrumb_ORIGINAL]], Table1[[#This Row],[breadcrumb_ORIGINAL]], "DARWIN"))</f>
        <v>DARWIN CITY</v>
      </c>
      <c r="D160" s="16" t="s">
        <v>3465</v>
      </c>
      <c r="E160" t="s">
        <v>28</v>
      </c>
      <c r="F160" s="3" t="s">
        <v>2925</v>
      </c>
      <c r="G160" t="s">
        <v>39</v>
      </c>
      <c r="I160" t="str">
        <f>IF(Table1[[#This Row],[building_size_ORIGINAL]]="","",LEFT(Table1[[#This Row],[building_size_ORIGINAL]], LEN(Table1[[#This Row],[building_size_ORIGINAL]])-LEN(RIGHT(Table1[[#This Row],[building_size_ORIGINAL]], 3))))</f>
        <v/>
      </c>
      <c r="J160" s="11" t="s">
        <v>2934</v>
      </c>
      <c r="K160" t="s">
        <v>599</v>
      </c>
      <c r="L160" s="19">
        <v>184</v>
      </c>
      <c r="N160" t="s">
        <v>2934</v>
      </c>
      <c r="O160">
        <f>IF(Table1[[#This Row],[building_size_mВІ_cleaned]]&lt;&gt;Table1[[#This Row],[preferred_size_mBI_cleaned]], IF(Table1[[#This Row],[land_size_mBI_cleaned]]&lt;&gt;Table1[[#This Row],[preferred_size_mBI_cleaned]], 0, 1), 1)</f>
        <v>1</v>
      </c>
      <c r="Q160" t="e">
        <f>IF(LEN(Table1[[#This Row],[open_date]])&gt;0, IF(ISNUMBER(SEARCH("Added", Table1[[#This Row],[open_date]])), SUBSTITUTE(Table1[[#This Row],[open_date]], "Added ", ""), Table1[[#This Row],[open_date]]), NA())</f>
        <v>#N/A</v>
      </c>
      <c r="R160" t="e">
        <v>#N/A</v>
      </c>
      <c r="S160" t="s">
        <v>209</v>
      </c>
      <c r="T160" t="s">
        <v>524</v>
      </c>
      <c r="U160" s="13">
        <v>449000</v>
      </c>
      <c r="V160" s="13" t="s">
        <v>2934</v>
      </c>
      <c r="W160">
        <v>134691086</v>
      </c>
      <c r="X160" t="s">
        <v>600</v>
      </c>
      <c r="Y160" t="s">
        <v>601</v>
      </c>
      <c r="Z160" t="s">
        <v>36</v>
      </c>
      <c r="AA160" t="s">
        <v>37</v>
      </c>
      <c r="AB160">
        <v>800</v>
      </c>
      <c r="AC160" s="14" t="str">
        <f>"0"&amp;Table1[[#This Row],[zip_code]]</f>
        <v>0800</v>
      </c>
      <c r="AD160" s="1">
        <v>889428942</v>
      </c>
      <c r="AG160" t="s">
        <v>255</v>
      </c>
      <c r="AH160" t="str">
        <f>PROPER(Table1[[#This Row],[product_depth_DELETE]])</f>
        <v>Feature</v>
      </c>
      <c r="AI160">
        <v>3</v>
      </c>
      <c r="AJ160">
        <v>2</v>
      </c>
      <c r="AK160">
        <v>1</v>
      </c>
      <c r="AL160" s="2">
        <v>44708.662557870368</v>
      </c>
      <c r="AM160" s="15">
        <v>44708.662557870368</v>
      </c>
    </row>
    <row r="161" spans="1:39" x14ac:dyDescent="0.25">
      <c r="A161">
        <v>1351143</v>
      </c>
      <c r="B161" t="s">
        <v>27</v>
      </c>
      <c r="C161" t="str">
        <f>IF(Table1[[#This Row],[breadcrumb_ORIGINAL]]="Buy&gt;NT&gt;DARWIN CITY", SUBSTITUTE(Table1[[#This Row],[breadcrumb_ORIGINAL]], Table1[[#This Row],[breadcrumb_ORIGINAL]], "DARWIN CITY"), SUBSTITUTE(Table1[[#This Row],[breadcrumb_ORIGINAL]], Table1[[#This Row],[breadcrumb_ORIGINAL]], "DARWIN"))</f>
        <v>DARWIN CITY</v>
      </c>
      <c r="D161" s="16" t="s">
        <v>3465</v>
      </c>
      <c r="E161" t="s">
        <v>28</v>
      </c>
      <c r="F161" s="3" t="s">
        <v>2925</v>
      </c>
      <c r="G161" t="s">
        <v>39</v>
      </c>
      <c r="I161" t="str">
        <f>IF(Table1[[#This Row],[building_size_ORIGINAL]]="","",LEFT(Table1[[#This Row],[building_size_ORIGINAL]], LEN(Table1[[#This Row],[building_size_ORIGINAL]])-LEN(RIGHT(Table1[[#This Row],[building_size_ORIGINAL]], 3))))</f>
        <v/>
      </c>
      <c r="J161" s="11" t="s">
        <v>2934</v>
      </c>
      <c r="L161" s="12" t="s">
        <v>2934</v>
      </c>
      <c r="N161" t="s">
        <v>2934</v>
      </c>
      <c r="O161">
        <f>IF(Table1[[#This Row],[building_size_mВІ_cleaned]]&lt;&gt;Table1[[#This Row],[preferred_size_mBI_cleaned]], IF(Table1[[#This Row],[land_size_mBI_cleaned]]&lt;&gt;Table1[[#This Row],[preferred_size_mBI_cleaned]], 0, 1), 1)</f>
        <v>1</v>
      </c>
      <c r="Q161" t="e">
        <f>IF(LEN(Table1[[#This Row],[open_date]])&gt;0, IF(ISNUMBER(SEARCH("Added", Table1[[#This Row],[open_date]])), SUBSTITUTE(Table1[[#This Row],[open_date]], "Added ", ""), Table1[[#This Row],[open_date]]), NA())</f>
        <v>#N/A</v>
      </c>
      <c r="R161" t="e">
        <v>#N/A</v>
      </c>
      <c r="S161" t="s">
        <v>31</v>
      </c>
      <c r="T161" t="s">
        <v>602</v>
      </c>
      <c r="U161" s="13">
        <v>455000</v>
      </c>
      <c r="V161" s="13" t="s">
        <v>3087</v>
      </c>
      <c r="W161">
        <v>134336186</v>
      </c>
      <c r="X161" t="s">
        <v>603</v>
      </c>
      <c r="Y161" t="s">
        <v>604</v>
      </c>
      <c r="Z161" t="s">
        <v>36</v>
      </c>
      <c r="AA161" t="s">
        <v>37</v>
      </c>
      <c r="AB161">
        <v>800</v>
      </c>
      <c r="AC161" s="14" t="str">
        <f>"0"&amp;Table1[[#This Row],[zip_code]]</f>
        <v>0800</v>
      </c>
      <c r="AD161" s="1">
        <v>889418289</v>
      </c>
      <c r="AG161" t="s">
        <v>274</v>
      </c>
      <c r="AH161" t="str">
        <f>PROPER(Table1[[#This Row],[product_depth_DELETE]])</f>
        <v>Standard</v>
      </c>
      <c r="AI161">
        <v>2</v>
      </c>
      <c r="AJ161">
        <v>2</v>
      </c>
      <c r="AK161">
        <v>2</v>
      </c>
      <c r="AL161" s="2">
        <v>44708.662557870368</v>
      </c>
      <c r="AM161" s="15">
        <v>44708.662557870368</v>
      </c>
    </row>
    <row r="162" spans="1:39" x14ac:dyDescent="0.25">
      <c r="A162">
        <v>1351144</v>
      </c>
      <c r="B162" t="s">
        <v>27</v>
      </c>
      <c r="C162" t="str">
        <f>IF(Table1[[#This Row],[breadcrumb_ORIGINAL]]="Buy&gt;NT&gt;DARWIN CITY", SUBSTITUTE(Table1[[#This Row],[breadcrumb_ORIGINAL]], Table1[[#This Row],[breadcrumb_ORIGINAL]], "DARWIN CITY"), SUBSTITUTE(Table1[[#This Row],[breadcrumb_ORIGINAL]], Table1[[#This Row],[breadcrumb_ORIGINAL]], "DARWIN"))</f>
        <v>DARWIN CITY</v>
      </c>
      <c r="D162" s="16" t="s">
        <v>3465</v>
      </c>
      <c r="E162" t="s">
        <v>28</v>
      </c>
      <c r="F162" s="3" t="s">
        <v>2925</v>
      </c>
      <c r="G162" t="s">
        <v>39</v>
      </c>
      <c r="I162" t="str">
        <f>IF(Table1[[#This Row],[building_size_ORIGINAL]]="","",LEFT(Table1[[#This Row],[building_size_ORIGINAL]], LEN(Table1[[#This Row],[building_size_ORIGINAL]])-LEN(RIGHT(Table1[[#This Row],[building_size_ORIGINAL]], 3))))</f>
        <v/>
      </c>
      <c r="J162" s="11" t="s">
        <v>2934</v>
      </c>
      <c r="L162" s="12" t="s">
        <v>2934</v>
      </c>
      <c r="N162" t="s">
        <v>2934</v>
      </c>
      <c r="O162">
        <f>IF(Table1[[#This Row],[building_size_mВІ_cleaned]]&lt;&gt;Table1[[#This Row],[preferred_size_mBI_cleaned]], IF(Table1[[#This Row],[land_size_mBI_cleaned]]&lt;&gt;Table1[[#This Row],[preferred_size_mBI_cleaned]], 0, 1), 1)</f>
        <v>1</v>
      </c>
      <c r="Q162" t="e">
        <f>IF(LEN(Table1[[#This Row],[open_date]])&gt;0, IF(ISNUMBER(SEARCH("Added", Table1[[#This Row],[open_date]])), SUBSTITUTE(Table1[[#This Row],[open_date]], "Added ", ""), Table1[[#This Row],[open_date]]), NA())</f>
        <v>#N/A</v>
      </c>
      <c r="R162" t="e">
        <v>#N/A</v>
      </c>
      <c r="S162" t="s">
        <v>98</v>
      </c>
      <c r="T162" t="s">
        <v>605</v>
      </c>
      <c r="U162" s="13">
        <v>450000</v>
      </c>
      <c r="V162" s="13" t="s">
        <v>3088</v>
      </c>
      <c r="W162">
        <v>134284934</v>
      </c>
      <c r="X162" t="s">
        <v>606</v>
      </c>
      <c r="Y162" t="s">
        <v>607</v>
      </c>
      <c r="Z162" t="s">
        <v>36</v>
      </c>
      <c r="AA162" t="s">
        <v>37</v>
      </c>
      <c r="AB162">
        <v>800</v>
      </c>
      <c r="AC162" s="14" t="str">
        <f>"0"&amp;Table1[[#This Row],[zip_code]]</f>
        <v>0800</v>
      </c>
      <c r="AD162" s="1">
        <v>889822500</v>
      </c>
      <c r="AG162" t="s">
        <v>255</v>
      </c>
      <c r="AH162" t="str">
        <f>PROPER(Table1[[#This Row],[product_depth_DELETE]])</f>
        <v>Feature</v>
      </c>
      <c r="AI162">
        <v>2</v>
      </c>
      <c r="AJ162">
        <v>2</v>
      </c>
      <c r="AK162">
        <v>1</v>
      </c>
      <c r="AL162" s="2">
        <v>44708.662557870368</v>
      </c>
      <c r="AM162" s="15">
        <v>44708.662557870368</v>
      </c>
    </row>
    <row r="163" spans="1:39" x14ac:dyDescent="0.25">
      <c r="A163">
        <v>1351145</v>
      </c>
      <c r="B163" t="s">
        <v>27</v>
      </c>
      <c r="C163" t="str">
        <f>IF(Table1[[#This Row],[breadcrumb_ORIGINAL]]="Buy&gt;NT&gt;DARWIN CITY", SUBSTITUTE(Table1[[#This Row],[breadcrumb_ORIGINAL]], Table1[[#This Row],[breadcrumb_ORIGINAL]], "DARWIN CITY"), SUBSTITUTE(Table1[[#This Row],[breadcrumb_ORIGINAL]], Table1[[#This Row],[breadcrumb_ORIGINAL]], "DARWIN"))</f>
        <v>DARWIN CITY</v>
      </c>
      <c r="D163" s="16" t="s">
        <v>3465</v>
      </c>
      <c r="E163" t="s">
        <v>28</v>
      </c>
      <c r="F163" s="3" t="s">
        <v>2925</v>
      </c>
      <c r="G163" t="s">
        <v>46</v>
      </c>
      <c r="H163" t="s">
        <v>345</v>
      </c>
      <c r="I163" t="str">
        <f>IF(Table1[[#This Row],[building_size_ORIGINAL]]="","",LEFT(Table1[[#This Row],[building_size_ORIGINAL]], LEN(Table1[[#This Row],[building_size_ORIGINAL]])-LEN(RIGHT(Table1[[#This Row],[building_size_ORIGINAL]], 3))))</f>
        <v>158</v>
      </c>
      <c r="J163" s="19">
        <v>158</v>
      </c>
      <c r="L163" s="12" t="s">
        <v>2934</v>
      </c>
      <c r="M163" t="s">
        <v>345</v>
      </c>
      <c r="N163" s="19">
        <v>158</v>
      </c>
      <c r="O163" s="19">
        <f>IF(Table1[[#This Row],[building_size_mВІ_cleaned]]&lt;&gt;Table1[[#This Row],[preferred_size_mBI_cleaned]], IF(Table1[[#This Row],[land_size_mBI_cleaned]]&lt;&gt;Table1[[#This Row],[preferred_size_mBI_cleaned]], 0, 1), 1)</f>
        <v>1</v>
      </c>
      <c r="Q163" t="e">
        <f>IF(LEN(Table1[[#This Row],[open_date]])&gt;0, IF(ISNUMBER(SEARCH("Added", Table1[[#This Row],[open_date]])), SUBSTITUTE(Table1[[#This Row],[open_date]], "Added ", ""), Table1[[#This Row],[open_date]]), NA())</f>
        <v>#N/A</v>
      </c>
      <c r="R163" t="e">
        <v>#N/A</v>
      </c>
      <c r="S163" t="s">
        <v>311</v>
      </c>
      <c r="T163" t="s">
        <v>608</v>
      </c>
      <c r="U163" s="13">
        <v>685000</v>
      </c>
      <c r="V163" s="13" t="s">
        <v>2934</v>
      </c>
      <c r="W163">
        <v>134243058</v>
      </c>
      <c r="X163" t="s">
        <v>609</v>
      </c>
      <c r="Y163" t="s">
        <v>610</v>
      </c>
      <c r="Z163" t="s">
        <v>36</v>
      </c>
      <c r="AA163" t="s">
        <v>37</v>
      </c>
      <c r="AB163">
        <v>800</v>
      </c>
      <c r="AC163" s="14" t="str">
        <f>"0"&amp;Table1[[#This Row],[zip_code]]</f>
        <v>0800</v>
      </c>
      <c r="AD163" s="1">
        <v>1300299377</v>
      </c>
      <c r="AG163" t="s">
        <v>274</v>
      </c>
      <c r="AH163" t="str">
        <f>PROPER(Table1[[#This Row],[product_depth_DELETE]])</f>
        <v>Standard</v>
      </c>
      <c r="AI163">
        <v>2</v>
      </c>
      <c r="AJ163">
        <v>2</v>
      </c>
      <c r="AK163">
        <v>2</v>
      </c>
      <c r="AL163" s="2">
        <v>44708.662557870368</v>
      </c>
      <c r="AM163" s="15">
        <v>44708.662557870368</v>
      </c>
    </row>
    <row r="164" spans="1:39" x14ac:dyDescent="0.25">
      <c r="A164">
        <v>1351146</v>
      </c>
      <c r="B164" t="s">
        <v>27</v>
      </c>
      <c r="C164" t="str">
        <f>IF(Table1[[#This Row],[breadcrumb_ORIGINAL]]="Buy&gt;NT&gt;DARWIN CITY", SUBSTITUTE(Table1[[#This Row],[breadcrumb_ORIGINAL]], Table1[[#This Row],[breadcrumb_ORIGINAL]], "DARWIN CITY"), SUBSTITUTE(Table1[[#This Row],[breadcrumb_ORIGINAL]], Table1[[#This Row],[breadcrumb_ORIGINAL]], "DARWIN"))</f>
        <v>DARWIN CITY</v>
      </c>
      <c r="D164" s="16" t="s">
        <v>3465</v>
      </c>
      <c r="E164" t="s">
        <v>28</v>
      </c>
      <c r="F164" s="3" t="s">
        <v>2925</v>
      </c>
      <c r="G164" t="s">
        <v>46</v>
      </c>
      <c r="I164" t="str">
        <f>IF(Table1[[#This Row],[building_size_ORIGINAL]]="","",LEFT(Table1[[#This Row],[building_size_ORIGINAL]], LEN(Table1[[#This Row],[building_size_ORIGINAL]])-LEN(RIGHT(Table1[[#This Row],[building_size_ORIGINAL]], 3))))</f>
        <v/>
      </c>
      <c r="J164" s="11" t="s">
        <v>2934</v>
      </c>
      <c r="L164" s="12" t="s">
        <v>2934</v>
      </c>
      <c r="N164" t="s">
        <v>2934</v>
      </c>
      <c r="O164">
        <f>IF(Table1[[#This Row],[building_size_mВІ_cleaned]]&lt;&gt;Table1[[#This Row],[preferred_size_mBI_cleaned]], IF(Table1[[#This Row],[land_size_mBI_cleaned]]&lt;&gt;Table1[[#This Row],[preferred_size_mBI_cleaned]], 0, 1), 1)</f>
        <v>1</v>
      </c>
      <c r="Q164" t="e">
        <f>IF(LEN(Table1[[#This Row],[open_date]])&gt;0, IF(ISNUMBER(SEARCH("Added", Table1[[#This Row],[open_date]])), SUBSTITUTE(Table1[[#This Row],[open_date]], "Added ", ""), Table1[[#This Row],[open_date]]), NA())</f>
        <v>#N/A</v>
      </c>
      <c r="R164" t="e">
        <v>#N/A</v>
      </c>
      <c r="S164" t="s">
        <v>403</v>
      </c>
      <c r="T164" t="s">
        <v>229</v>
      </c>
      <c r="U164" s="13">
        <v>289000</v>
      </c>
      <c r="V164" s="13" t="s">
        <v>2934</v>
      </c>
      <c r="W164">
        <v>133954166</v>
      </c>
      <c r="X164" t="s">
        <v>611</v>
      </c>
      <c r="Y164" t="s">
        <v>612</v>
      </c>
      <c r="Z164" t="s">
        <v>36</v>
      </c>
      <c r="AA164" t="s">
        <v>37</v>
      </c>
      <c r="AB164">
        <v>800</v>
      </c>
      <c r="AC164" s="14" t="str">
        <f>"0"&amp;Table1[[#This Row],[zip_code]]</f>
        <v>0800</v>
      </c>
      <c r="AD164" s="1">
        <v>889828282</v>
      </c>
      <c r="AG164" t="s">
        <v>255</v>
      </c>
      <c r="AH164" t="str">
        <f>PROPER(Table1[[#This Row],[product_depth_DELETE]])</f>
        <v>Feature</v>
      </c>
      <c r="AI164">
        <v>2</v>
      </c>
      <c r="AJ164">
        <v>2</v>
      </c>
      <c r="AK164">
        <v>1</v>
      </c>
      <c r="AL164" s="2">
        <v>44708.662557870368</v>
      </c>
      <c r="AM164" s="15">
        <v>44708.662557870368</v>
      </c>
    </row>
    <row r="165" spans="1:39" x14ac:dyDescent="0.25">
      <c r="A165">
        <v>1351147</v>
      </c>
      <c r="B165" t="s">
        <v>27</v>
      </c>
      <c r="C165" t="str">
        <f>IF(Table1[[#This Row],[breadcrumb_ORIGINAL]]="Buy&gt;NT&gt;DARWIN CITY", SUBSTITUTE(Table1[[#This Row],[breadcrumb_ORIGINAL]], Table1[[#This Row],[breadcrumb_ORIGINAL]], "DARWIN CITY"), SUBSTITUTE(Table1[[#This Row],[breadcrumb_ORIGINAL]], Table1[[#This Row],[breadcrumb_ORIGINAL]], "DARWIN"))</f>
        <v>DARWIN CITY</v>
      </c>
      <c r="D165" s="16" t="s">
        <v>3465</v>
      </c>
      <c r="E165" t="s">
        <v>28</v>
      </c>
      <c r="F165" s="3" t="s">
        <v>2925</v>
      </c>
      <c r="G165" t="s">
        <v>39</v>
      </c>
      <c r="I165" t="str">
        <f>IF(Table1[[#This Row],[building_size_ORIGINAL]]="","",LEFT(Table1[[#This Row],[building_size_ORIGINAL]], LEN(Table1[[#This Row],[building_size_ORIGINAL]])-LEN(RIGHT(Table1[[#This Row],[building_size_ORIGINAL]], 3))))</f>
        <v/>
      </c>
      <c r="J165" s="11" t="s">
        <v>2934</v>
      </c>
      <c r="K165" t="s">
        <v>613</v>
      </c>
      <c r="L165" s="19">
        <v>106.7</v>
      </c>
      <c r="N165" t="s">
        <v>2934</v>
      </c>
      <c r="O165">
        <f>IF(Table1[[#This Row],[building_size_mВІ_cleaned]]&lt;&gt;Table1[[#This Row],[preferred_size_mBI_cleaned]], IF(Table1[[#This Row],[land_size_mBI_cleaned]]&lt;&gt;Table1[[#This Row],[preferred_size_mBI_cleaned]], 0, 1), 1)</f>
        <v>1</v>
      </c>
      <c r="Q165" t="e">
        <f>IF(LEN(Table1[[#This Row],[open_date]])&gt;0, IF(ISNUMBER(SEARCH("Added", Table1[[#This Row],[open_date]])), SUBSTITUTE(Table1[[#This Row],[open_date]], "Added ", ""), Table1[[#This Row],[open_date]]), NA())</f>
        <v>#N/A</v>
      </c>
      <c r="R165" t="e">
        <v>#N/A</v>
      </c>
      <c r="S165" t="s">
        <v>270</v>
      </c>
      <c r="T165" t="s">
        <v>614</v>
      </c>
      <c r="U165" s="13">
        <v>429000</v>
      </c>
      <c r="V165" s="13" t="s">
        <v>2934</v>
      </c>
      <c r="W165">
        <v>131924438</v>
      </c>
      <c r="X165" t="s">
        <v>615</v>
      </c>
      <c r="Y165" t="s">
        <v>616</v>
      </c>
      <c r="Z165" t="s">
        <v>36</v>
      </c>
      <c r="AA165" t="s">
        <v>37</v>
      </c>
      <c r="AB165">
        <v>800</v>
      </c>
      <c r="AC165" s="14" t="str">
        <f>"0"&amp;Table1[[#This Row],[zip_code]]</f>
        <v>0800</v>
      </c>
      <c r="AD165" s="1">
        <v>1300815051</v>
      </c>
      <c r="AG165" t="s">
        <v>274</v>
      </c>
      <c r="AH165" t="str">
        <f>PROPER(Table1[[#This Row],[product_depth_DELETE]])</f>
        <v>Standard</v>
      </c>
      <c r="AI165">
        <v>2</v>
      </c>
      <c r="AJ165">
        <v>2</v>
      </c>
      <c r="AK165">
        <v>2</v>
      </c>
      <c r="AL165" s="2">
        <v>44708.662557870368</v>
      </c>
      <c r="AM165" s="15">
        <v>44708.662557870368</v>
      </c>
    </row>
    <row r="166" spans="1:39" x14ac:dyDescent="0.25">
      <c r="A166">
        <v>1351148</v>
      </c>
      <c r="B166" t="s">
        <v>27</v>
      </c>
      <c r="C166" t="str">
        <f>IF(Table1[[#This Row],[breadcrumb_ORIGINAL]]="Buy&gt;NT&gt;DARWIN CITY", SUBSTITUTE(Table1[[#This Row],[breadcrumb_ORIGINAL]], Table1[[#This Row],[breadcrumb_ORIGINAL]], "DARWIN CITY"), SUBSTITUTE(Table1[[#This Row],[breadcrumb_ORIGINAL]], Table1[[#This Row],[breadcrumb_ORIGINAL]], "DARWIN"))</f>
        <v>DARWIN CITY</v>
      </c>
      <c r="D166" s="16" t="s">
        <v>3465</v>
      </c>
      <c r="E166" t="s">
        <v>28</v>
      </c>
      <c r="F166" s="3" t="s">
        <v>2925</v>
      </c>
      <c r="G166" t="s">
        <v>39</v>
      </c>
      <c r="H166" t="s">
        <v>617</v>
      </c>
      <c r="I166" t="str">
        <f>IF(Table1[[#This Row],[building_size_ORIGINAL]]="","",LEFT(Table1[[#This Row],[building_size_ORIGINAL]], LEN(Table1[[#This Row],[building_size_ORIGINAL]])-LEN(RIGHT(Table1[[#This Row],[building_size_ORIGINAL]], 3))))</f>
        <v>172</v>
      </c>
      <c r="J166" s="19">
        <v>172</v>
      </c>
      <c r="L166" s="12" t="s">
        <v>2934</v>
      </c>
      <c r="M166" t="s">
        <v>617</v>
      </c>
      <c r="N166" s="19">
        <v>172</v>
      </c>
      <c r="O166" s="19">
        <f>IF(Table1[[#This Row],[building_size_mВІ_cleaned]]&lt;&gt;Table1[[#This Row],[preferred_size_mBI_cleaned]], IF(Table1[[#This Row],[land_size_mBI_cleaned]]&lt;&gt;Table1[[#This Row],[preferred_size_mBI_cleaned]], 0, 1), 1)</f>
        <v>1</v>
      </c>
      <c r="Q166" t="e">
        <f>IF(LEN(Table1[[#This Row],[open_date]])&gt;0, IF(ISNUMBER(SEARCH("Added", Table1[[#This Row],[open_date]])), SUBSTITUTE(Table1[[#This Row],[open_date]], "Added ", ""), Table1[[#This Row],[open_date]]), NA())</f>
        <v>#N/A</v>
      </c>
      <c r="R166" t="e">
        <v>#N/A</v>
      </c>
      <c r="S166" t="s">
        <v>103</v>
      </c>
      <c r="T166" t="s">
        <v>618</v>
      </c>
      <c r="U166" s="13">
        <v>559000</v>
      </c>
      <c r="V166" s="13" t="s">
        <v>2934</v>
      </c>
      <c r="W166">
        <v>131088786</v>
      </c>
      <c r="X166" t="s">
        <v>619</v>
      </c>
      <c r="Y166" t="s">
        <v>620</v>
      </c>
      <c r="Z166" t="s">
        <v>36</v>
      </c>
      <c r="AA166" t="s">
        <v>37</v>
      </c>
      <c r="AB166">
        <v>800</v>
      </c>
      <c r="AC166" s="14" t="str">
        <f>"0"&amp;Table1[[#This Row],[zip_code]]</f>
        <v>0800</v>
      </c>
      <c r="AD166">
        <v>416175735</v>
      </c>
      <c r="AG166" t="s">
        <v>274</v>
      </c>
      <c r="AH166" t="str">
        <f>PROPER(Table1[[#This Row],[product_depth_DELETE]])</f>
        <v>Standard</v>
      </c>
      <c r="AI166">
        <v>2</v>
      </c>
      <c r="AJ166">
        <v>2</v>
      </c>
      <c r="AK166">
        <v>1</v>
      </c>
      <c r="AL166" s="2">
        <v>44708.662557870368</v>
      </c>
      <c r="AM166" s="15">
        <v>44708.662557870368</v>
      </c>
    </row>
    <row r="167" spans="1:39" x14ac:dyDescent="0.25">
      <c r="A167">
        <v>1351149</v>
      </c>
      <c r="B167" t="s">
        <v>27</v>
      </c>
      <c r="C167" t="str">
        <f>IF(Table1[[#This Row],[breadcrumb_ORIGINAL]]="Buy&gt;NT&gt;DARWIN CITY", SUBSTITUTE(Table1[[#This Row],[breadcrumb_ORIGINAL]], Table1[[#This Row],[breadcrumb_ORIGINAL]], "DARWIN CITY"), SUBSTITUTE(Table1[[#This Row],[breadcrumb_ORIGINAL]], Table1[[#This Row],[breadcrumb_ORIGINAL]], "DARWIN"))</f>
        <v>DARWIN CITY</v>
      </c>
      <c r="D167" s="16" t="s">
        <v>3465</v>
      </c>
      <c r="E167" t="s">
        <v>28</v>
      </c>
      <c r="F167" s="3" t="s">
        <v>2925</v>
      </c>
      <c r="G167" t="s">
        <v>454</v>
      </c>
      <c r="H167" t="s">
        <v>621</v>
      </c>
      <c r="I167" t="str">
        <f>IF(Table1[[#This Row],[building_size_ORIGINAL]]="","",LEFT(Table1[[#This Row],[building_size_ORIGINAL]], LEN(Table1[[#This Row],[building_size_ORIGINAL]])-LEN(RIGHT(Table1[[#This Row],[building_size_ORIGINAL]], 3))))</f>
        <v>55</v>
      </c>
      <c r="J167" s="19">
        <v>55</v>
      </c>
      <c r="L167" s="12" t="s">
        <v>2934</v>
      </c>
      <c r="M167" t="s">
        <v>621</v>
      </c>
      <c r="N167" s="19">
        <v>55</v>
      </c>
      <c r="O167" s="19">
        <f>IF(Table1[[#This Row],[building_size_mВІ_cleaned]]&lt;&gt;Table1[[#This Row],[preferred_size_mBI_cleaned]], IF(Table1[[#This Row],[land_size_mBI_cleaned]]&lt;&gt;Table1[[#This Row],[preferred_size_mBI_cleaned]], 0, 1), 1)</f>
        <v>1</v>
      </c>
      <c r="Q167" t="e">
        <f>IF(LEN(Table1[[#This Row],[open_date]])&gt;0, IF(ISNUMBER(SEARCH("Added", Table1[[#This Row],[open_date]])), SUBSTITUTE(Table1[[#This Row],[open_date]], "Added ", ""), Table1[[#This Row],[open_date]]), NA())</f>
        <v>#N/A</v>
      </c>
      <c r="R167" t="e">
        <v>#N/A</v>
      </c>
      <c r="S167" t="s">
        <v>554</v>
      </c>
      <c r="T167" t="s">
        <v>622</v>
      </c>
      <c r="U167" s="13">
        <v>210000</v>
      </c>
      <c r="V167" s="13" t="s">
        <v>2934</v>
      </c>
      <c r="W167">
        <v>130799762</v>
      </c>
      <c r="X167" t="s">
        <v>623</v>
      </c>
      <c r="Y167" t="s">
        <v>624</v>
      </c>
      <c r="Z167" t="s">
        <v>36</v>
      </c>
      <c r="AA167" t="s">
        <v>37</v>
      </c>
      <c r="AB167">
        <v>800</v>
      </c>
      <c r="AC167" s="14" t="str">
        <f>"0"&amp;Table1[[#This Row],[zip_code]]</f>
        <v>0800</v>
      </c>
      <c r="AD167">
        <v>421073034</v>
      </c>
      <c r="AG167" t="s">
        <v>274</v>
      </c>
      <c r="AH167" t="str">
        <f>PROPER(Table1[[#This Row],[product_depth_DELETE]])</f>
        <v>Standard</v>
      </c>
      <c r="AI167">
        <v>0</v>
      </c>
      <c r="AJ167">
        <v>1</v>
      </c>
      <c r="AK167">
        <v>1</v>
      </c>
      <c r="AL167" s="2">
        <v>44708.662557870368</v>
      </c>
      <c r="AM167" s="15">
        <v>44708.662557870368</v>
      </c>
    </row>
    <row r="168" spans="1:39" x14ac:dyDescent="0.25">
      <c r="A168">
        <v>1351150</v>
      </c>
      <c r="B168" t="s">
        <v>27</v>
      </c>
      <c r="C168" t="str">
        <f>IF(Table1[[#This Row],[breadcrumb_ORIGINAL]]="Buy&gt;NT&gt;DARWIN CITY", SUBSTITUTE(Table1[[#This Row],[breadcrumb_ORIGINAL]], Table1[[#This Row],[breadcrumb_ORIGINAL]], "DARWIN CITY"), SUBSTITUTE(Table1[[#This Row],[breadcrumb_ORIGINAL]], Table1[[#This Row],[breadcrumb_ORIGINAL]], "DARWIN"))</f>
        <v>DARWIN CITY</v>
      </c>
      <c r="D168" s="16" t="s">
        <v>3465</v>
      </c>
      <c r="E168" t="s">
        <v>28</v>
      </c>
      <c r="F168" s="3" t="s">
        <v>2925</v>
      </c>
      <c r="G168" t="s">
        <v>46</v>
      </c>
      <c r="H168" t="s">
        <v>476</v>
      </c>
      <c r="I168" t="str">
        <f>IF(Table1[[#This Row],[building_size_ORIGINAL]]="","",LEFT(Table1[[#This Row],[building_size_ORIGINAL]], LEN(Table1[[#This Row],[building_size_ORIGINAL]])-LEN(RIGHT(Table1[[#This Row],[building_size_ORIGINAL]], 3))))</f>
        <v>54</v>
      </c>
      <c r="J168" s="19">
        <v>54</v>
      </c>
      <c r="K168" t="s">
        <v>476</v>
      </c>
      <c r="L168" s="19">
        <v>54</v>
      </c>
      <c r="M168" t="s">
        <v>476</v>
      </c>
      <c r="N168" s="19">
        <v>54</v>
      </c>
      <c r="O168" s="19">
        <f>IF(Table1[[#This Row],[building_size_mВІ_cleaned]]&lt;&gt;Table1[[#This Row],[preferred_size_mBI_cleaned]], IF(Table1[[#This Row],[land_size_mBI_cleaned]]&lt;&gt;Table1[[#This Row],[preferred_size_mBI_cleaned]], 0, 1), 1)</f>
        <v>1</v>
      </c>
      <c r="Q168" t="e">
        <f>IF(LEN(Table1[[#This Row],[open_date]])&gt;0, IF(ISNUMBER(SEARCH("Added", Table1[[#This Row],[open_date]])), SUBSTITUTE(Table1[[#This Row],[open_date]], "Added ", ""), Table1[[#This Row],[open_date]]), NA())</f>
        <v>#N/A</v>
      </c>
      <c r="R168" t="e">
        <v>#N/A</v>
      </c>
      <c r="S168" t="s">
        <v>181</v>
      </c>
      <c r="T168" t="s">
        <v>625</v>
      </c>
      <c r="U168" s="13">
        <v>200000</v>
      </c>
      <c r="V168" s="13" t="s">
        <v>3446</v>
      </c>
      <c r="W168">
        <v>130692394</v>
      </c>
      <c r="X168" t="s">
        <v>626</v>
      </c>
      <c r="Y168" t="s">
        <v>627</v>
      </c>
      <c r="Z168" t="s">
        <v>36</v>
      </c>
      <c r="AA168" t="s">
        <v>37</v>
      </c>
      <c r="AB168">
        <v>800</v>
      </c>
      <c r="AC168" s="14" t="str">
        <f>"0"&amp;Table1[[#This Row],[zip_code]]</f>
        <v>0800</v>
      </c>
      <c r="AD168" s="1">
        <v>889418941</v>
      </c>
      <c r="AG168" t="s">
        <v>255</v>
      </c>
      <c r="AH168" t="str">
        <f>PROPER(Table1[[#This Row],[product_depth_DELETE]])</f>
        <v>Feature</v>
      </c>
      <c r="AI168">
        <v>1</v>
      </c>
      <c r="AJ168">
        <v>1</v>
      </c>
      <c r="AK168">
        <v>1</v>
      </c>
      <c r="AL168" s="2">
        <v>44708.662557870368</v>
      </c>
      <c r="AM168" s="15">
        <v>44708.662557870368</v>
      </c>
    </row>
    <row r="169" spans="1:39" x14ac:dyDescent="0.25">
      <c r="A169">
        <v>1351151</v>
      </c>
      <c r="B169" t="s">
        <v>27</v>
      </c>
      <c r="C169" t="str">
        <f>IF(Table1[[#This Row],[breadcrumb_ORIGINAL]]="Buy&gt;NT&gt;DARWIN CITY", SUBSTITUTE(Table1[[#This Row],[breadcrumb_ORIGINAL]], Table1[[#This Row],[breadcrumb_ORIGINAL]], "DARWIN CITY"), SUBSTITUTE(Table1[[#This Row],[breadcrumb_ORIGINAL]], Table1[[#This Row],[breadcrumb_ORIGINAL]], "DARWIN"))</f>
        <v>DARWIN CITY</v>
      </c>
      <c r="D169" s="16" t="s">
        <v>3465</v>
      </c>
      <c r="E169" t="s">
        <v>28</v>
      </c>
      <c r="F169" s="3" t="s">
        <v>2925</v>
      </c>
      <c r="G169" t="s">
        <v>39</v>
      </c>
      <c r="H169" t="s">
        <v>628</v>
      </c>
      <c r="I169" t="str">
        <f>IF(Table1[[#This Row],[building_size_ORIGINAL]]="","",LEFT(Table1[[#This Row],[building_size_ORIGINAL]], LEN(Table1[[#This Row],[building_size_ORIGINAL]])-LEN(RIGHT(Table1[[#This Row],[building_size_ORIGINAL]], 3))))</f>
        <v>6,200</v>
      </c>
      <c r="J169" s="11" t="s">
        <v>2926</v>
      </c>
      <c r="L169" s="12" t="s">
        <v>2934</v>
      </c>
      <c r="M169" t="s">
        <v>628</v>
      </c>
      <c r="N169" t="s">
        <v>2926</v>
      </c>
      <c r="O169">
        <f>IF(Table1[[#This Row],[building_size_mВІ_cleaned]]&lt;&gt;Table1[[#This Row],[preferred_size_mBI_cleaned]], IF(Table1[[#This Row],[land_size_mBI_cleaned]]&lt;&gt;Table1[[#This Row],[preferred_size_mBI_cleaned]], 0, 1), 1)</f>
        <v>1</v>
      </c>
      <c r="Q169" t="e">
        <f>IF(LEN(Table1[[#This Row],[open_date]])&gt;0, IF(ISNUMBER(SEARCH("Added", Table1[[#This Row],[open_date]])), SUBSTITUTE(Table1[[#This Row],[open_date]], "Added ", ""), Table1[[#This Row],[open_date]]), NA())</f>
        <v>#N/A</v>
      </c>
      <c r="R169" t="e">
        <v>#N/A</v>
      </c>
      <c r="S169" t="s">
        <v>293</v>
      </c>
      <c r="T169" t="s">
        <v>629</v>
      </c>
      <c r="U169" s="13">
        <v>300000</v>
      </c>
      <c r="V169" s="13" t="s">
        <v>3093</v>
      </c>
      <c r="W169">
        <v>128847582</v>
      </c>
      <c r="X169" t="s">
        <v>630</v>
      </c>
      <c r="Y169" t="s">
        <v>631</v>
      </c>
      <c r="Z169" t="s">
        <v>36</v>
      </c>
      <c r="AA169" t="s">
        <v>37</v>
      </c>
      <c r="AB169">
        <v>800</v>
      </c>
      <c r="AC169" s="14" t="str">
        <f>"0"&amp;Table1[[#This Row],[zip_code]]</f>
        <v>0800</v>
      </c>
      <c r="AD169" s="1">
        <v>1300850855</v>
      </c>
      <c r="AG169" t="s">
        <v>274</v>
      </c>
      <c r="AH169" t="str">
        <f>PROPER(Table1[[#This Row],[product_depth_DELETE]])</f>
        <v>Standard</v>
      </c>
      <c r="AI169">
        <v>1</v>
      </c>
      <c r="AJ169">
        <v>1</v>
      </c>
      <c r="AK169">
        <v>0</v>
      </c>
      <c r="AL169" s="2">
        <v>44708.662557870368</v>
      </c>
      <c r="AM169" s="15">
        <v>44708.662557870368</v>
      </c>
    </row>
    <row r="170" spans="1:39" x14ac:dyDescent="0.25">
      <c r="A170">
        <v>1351152</v>
      </c>
      <c r="B170" t="s">
        <v>27</v>
      </c>
      <c r="C170" t="str">
        <f>IF(Table1[[#This Row],[breadcrumb_ORIGINAL]]="Buy&gt;NT&gt;DARWIN CITY", SUBSTITUTE(Table1[[#This Row],[breadcrumb_ORIGINAL]], Table1[[#This Row],[breadcrumb_ORIGINAL]], "DARWIN CITY"), SUBSTITUTE(Table1[[#This Row],[breadcrumb_ORIGINAL]], Table1[[#This Row],[breadcrumb_ORIGINAL]], "DARWIN"))</f>
        <v>DARWIN CITY</v>
      </c>
      <c r="D170" s="16" t="s">
        <v>3465</v>
      </c>
      <c r="E170" t="s">
        <v>28</v>
      </c>
      <c r="F170" s="3" t="s">
        <v>2925</v>
      </c>
      <c r="G170" t="s">
        <v>39</v>
      </c>
      <c r="I170" t="str">
        <f>IF(Table1[[#This Row],[building_size_ORIGINAL]]="","",LEFT(Table1[[#This Row],[building_size_ORIGINAL]], LEN(Table1[[#This Row],[building_size_ORIGINAL]])-LEN(RIGHT(Table1[[#This Row],[building_size_ORIGINAL]], 3))))</f>
        <v/>
      </c>
      <c r="J170" s="11" t="s">
        <v>2934</v>
      </c>
      <c r="L170" s="12" t="s">
        <v>2934</v>
      </c>
      <c r="N170" t="s">
        <v>2934</v>
      </c>
      <c r="O170">
        <f>IF(Table1[[#This Row],[building_size_mВІ_cleaned]]&lt;&gt;Table1[[#This Row],[preferred_size_mBI_cleaned]], IF(Table1[[#This Row],[land_size_mBI_cleaned]]&lt;&gt;Table1[[#This Row],[preferred_size_mBI_cleaned]], 0, 1), 1)</f>
        <v>1</v>
      </c>
      <c r="Q170" t="e">
        <f>IF(LEN(Table1[[#This Row],[open_date]])&gt;0, IF(ISNUMBER(SEARCH("Added", Table1[[#This Row],[open_date]])), SUBSTITUTE(Table1[[#This Row],[open_date]], "Added ", ""), Table1[[#This Row],[open_date]]), NA())</f>
        <v>#N/A</v>
      </c>
      <c r="R170" t="e">
        <v>#N/A</v>
      </c>
      <c r="S170" t="s">
        <v>403</v>
      </c>
      <c r="T170" t="s">
        <v>218</v>
      </c>
      <c r="U170" s="13">
        <v>450000</v>
      </c>
      <c r="V170" s="13" t="s">
        <v>2934</v>
      </c>
      <c r="W170">
        <v>127886758</v>
      </c>
      <c r="X170" t="s">
        <v>632</v>
      </c>
      <c r="Y170" t="s">
        <v>633</v>
      </c>
      <c r="Z170" t="s">
        <v>36</v>
      </c>
      <c r="AA170" t="s">
        <v>37</v>
      </c>
      <c r="AB170">
        <v>800</v>
      </c>
      <c r="AC170" s="14" t="str">
        <f>"0"&amp;Table1[[#This Row],[zip_code]]</f>
        <v>0800</v>
      </c>
      <c r="AD170" s="1">
        <v>889828282</v>
      </c>
      <c r="AG170" t="s">
        <v>255</v>
      </c>
      <c r="AH170" t="str">
        <f>PROPER(Table1[[#This Row],[product_depth_DELETE]])</f>
        <v>Feature</v>
      </c>
      <c r="AI170">
        <v>2</v>
      </c>
      <c r="AJ170">
        <v>2</v>
      </c>
      <c r="AK170">
        <v>2</v>
      </c>
      <c r="AL170" s="2">
        <v>44708.662557870368</v>
      </c>
      <c r="AM170" s="15">
        <v>44708.662557870368</v>
      </c>
    </row>
    <row r="171" spans="1:39" x14ac:dyDescent="0.25">
      <c r="A171">
        <v>1351153</v>
      </c>
      <c r="B171" t="s">
        <v>27</v>
      </c>
      <c r="C171" t="str">
        <f>IF(Table1[[#This Row],[breadcrumb_ORIGINAL]]="Buy&gt;NT&gt;DARWIN CITY", SUBSTITUTE(Table1[[#This Row],[breadcrumb_ORIGINAL]], Table1[[#This Row],[breadcrumb_ORIGINAL]], "DARWIN CITY"), SUBSTITUTE(Table1[[#This Row],[breadcrumb_ORIGINAL]], Table1[[#This Row],[breadcrumb_ORIGINAL]], "DARWIN"))</f>
        <v>DARWIN CITY</v>
      </c>
      <c r="D171" s="16" t="s">
        <v>3465</v>
      </c>
      <c r="E171" t="s">
        <v>28</v>
      </c>
      <c r="F171" s="3" t="s">
        <v>2925</v>
      </c>
      <c r="G171" t="s">
        <v>39</v>
      </c>
      <c r="H171" t="s">
        <v>634</v>
      </c>
      <c r="I171" t="str">
        <f>IF(Table1[[#This Row],[building_size_ORIGINAL]]="","",LEFT(Table1[[#This Row],[building_size_ORIGINAL]], LEN(Table1[[#This Row],[building_size_ORIGINAL]])-LEN(RIGHT(Table1[[#This Row],[building_size_ORIGINAL]], 3))))</f>
        <v>76</v>
      </c>
      <c r="J171" s="19">
        <v>76</v>
      </c>
      <c r="L171" s="12" t="s">
        <v>2934</v>
      </c>
      <c r="M171" t="s">
        <v>634</v>
      </c>
      <c r="N171" s="19">
        <v>76</v>
      </c>
      <c r="O171" s="19">
        <f>IF(Table1[[#This Row],[building_size_mВІ_cleaned]]&lt;&gt;Table1[[#This Row],[preferred_size_mBI_cleaned]], IF(Table1[[#This Row],[land_size_mBI_cleaned]]&lt;&gt;Table1[[#This Row],[preferred_size_mBI_cleaned]], 0, 1), 1)</f>
        <v>1</v>
      </c>
      <c r="Q171" t="e">
        <f>IF(LEN(Table1[[#This Row],[open_date]])&gt;0, IF(ISNUMBER(SEARCH("Added", Table1[[#This Row],[open_date]])), SUBSTITUTE(Table1[[#This Row],[open_date]], "Added ", ""), Table1[[#This Row],[open_date]]), NA())</f>
        <v>#N/A</v>
      </c>
      <c r="R171" t="e">
        <v>#N/A</v>
      </c>
      <c r="S171" t="s">
        <v>98</v>
      </c>
      <c r="T171" t="s">
        <v>629</v>
      </c>
      <c r="U171" s="13">
        <v>300000</v>
      </c>
      <c r="V171" s="13" t="s">
        <v>3093</v>
      </c>
      <c r="W171">
        <v>126358194</v>
      </c>
      <c r="X171" t="s">
        <v>635</v>
      </c>
      <c r="Y171" t="s">
        <v>636</v>
      </c>
      <c r="Z171" t="s">
        <v>36</v>
      </c>
      <c r="AA171" t="s">
        <v>37</v>
      </c>
      <c r="AB171">
        <v>800</v>
      </c>
      <c r="AC171" s="14" t="str">
        <f>"0"&amp;Table1[[#This Row],[zip_code]]</f>
        <v>0800</v>
      </c>
      <c r="AD171" s="1">
        <v>889822500</v>
      </c>
      <c r="AG171" t="s">
        <v>255</v>
      </c>
      <c r="AH171" t="str">
        <f>PROPER(Table1[[#This Row],[product_depth_DELETE]])</f>
        <v>Feature</v>
      </c>
      <c r="AI171">
        <v>1</v>
      </c>
      <c r="AJ171">
        <v>1</v>
      </c>
      <c r="AK171">
        <v>0</v>
      </c>
      <c r="AL171" s="2">
        <v>44708.662557870368</v>
      </c>
      <c r="AM171" s="15">
        <v>44708.662557870368</v>
      </c>
    </row>
    <row r="172" spans="1:39" x14ac:dyDescent="0.25">
      <c r="A172">
        <v>1351154</v>
      </c>
      <c r="B172" t="s">
        <v>27</v>
      </c>
      <c r="C172" t="str">
        <f>IF(Table1[[#This Row],[breadcrumb_ORIGINAL]]="Buy&gt;NT&gt;DARWIN CITY", SUBSTITUTE(Table1[[#This Row],[breadcrumb_ORIGINAL]], Table1[[#This Row],[breadcrumb_ORIGINAL]], "DARWIN CITY"), SUBSTITUTE(Table1[[#This Row],[breadcrumb_ORIGINAL]], Table1[[#This Row],[breadcrumb_ORIGINAL]], "DARWIN"))</f>
        <v>DARWIN CITY</v>
      </c>
      <c r="D172" s="16" t="s">
        <v>3465</v>
      </c>
      <c r="E172" t="s">
        <v>28</v>
      </c>
      <c r="F172" s="3" t="s">
        <v>2925</v>
      </c>
      <c r="G172" t="s">
        <v>46</v>
      </c>
      <c r="H172" t="s">
        <v>637</v>
      </c>
      <c r="I172" t="str">
        <f>IF(Table1[[#This Row],[building_size_ORIGINAL]]="","",LEFT(Table1[[#This Row],[building_size_ORIGINAL]], LEN(Table1[[#This Row],[building_size_ORIGINAL]])-LEN(RIGHT(Table1[[#This Row],[building_size_ORIGINAL]], 3))))</f>
        <v>98</v>
      </c>
      <c r="J172" s="19">
        <v>98</v>
      </c>
      <c r="K172" t="s">
        <v>638</v>
      </c>
      <c r="L172" s="19">
        <v>128</v>
      </c>
      <c r="M172" t="s">
        <v>637</v>
      </c>
      <c r="N172" s="19">
        <v>98</v>
      </c>
      <c r="O172" s="19">
        <f>IF(Table1[[#This Row],[building_size_mВІ_cleaned]]&lt;&gt;Table1[[#This Row],[preferred_size_mBI_cleaned]], IF(Table1[[#This Row],[land_size_mBI_cleaned]]&lt;&gt;Table1[[#This Row],[preferred_size_mBI_cleaned]], 0, 1), 1)</f>
        <v>1</v>
      </c>
      <c r="Q172" t="e">
        <f>IF(LEN(Table1[[#This Row],[open_date]])&gt;0, IF(ISNUMBER(SEARCH("Added", Table1[[#This Row],[open_date]])), SUBSTITUTE(Table1[[#This Row],[open_date]], "Added ", ""), Table1[[#This Row],[open_date]]), NA())</f>
        <v>#N/A</v>
      </c>
      <c r="R172" t="e">
        <v>#N/A</v>
      </c>
      <c r="S172" t="s">
        <v>270</v>
      </c>
      <c r="T172" t="s">
        <v>639</v>
      </c>
      <c r="U172" s="13">
        <v>499000</v>
      </c>
      <c r="V172" s="13" t="s">
        <v>2934</v>
      </c>
      <c r="W172">
        <v>126204186</v>
      </c>
      <c r="Z172" t="s">
        <v>36</v>
      </c>
      <c r="AA172" t="s">
        <v>37</v>
      </c>
      <c r="AB172">
        <v>800</v>
      </c>
      <c r="AC172" s="14" t="str">
        <f>"0"&amp;Table1[[#This Row],[zip_code]]</f>
        <v>0800</v>
      </c>
      <c r="AD172" s="1">
        <v>1300815051</v>
      </c>
      <c r="AG172" t="s">
        <v>274</v>
      </c>
      <c r="AH172" t="str">
        <f>PROPER(Table1[[#This Row],[product_depth_DELETE]])</f>
        <v>Standard</v>
      </c>
      <c r="AI172">
        <v>2</v>
      </c>
      <c r="AJ172">
        <v>2</v>
      </c>
      <c r="AK172">
        <v>1</v>
      </c>
      <c r="AL172" s="2">
        <v>44708.662557870368</v>
      </c>
      <c r="AM172" s="15">
        <v>44708.662557870368</v>
      </c>
    </row>
    <row r="173" spans="1:39" x14ac:dyDescent="0.25">
      <c r="A173">
        <v>1351155</v>
      </c>
      <c r="B173" t="s">
        <v>27</v>
      </c>
      <c r="C173" t="str">
        <f>IF(Table1[[#This Row],[breadcrumb_ORIGINAL]]="Buy&gt;NT&gt;DARWIN CITY", SUBSTITUTE(Table1[[#This Row],[breadcrumb_ORIGINAL]], Table1[[#This Row],[breadcrumb_ORIGINAL]], "DARWIN CITY"), SUBSTITUTE(Table1[[#This Row],[breadcrumb_ORIGINAL]], Table1[[#This Row],[breadcrumb_ORIGINAL]], "DARWIN"))</f>
        <v>DARWIN CITY</v>
      </c>
      <c r="D173" s="16" t="s">
        <v>3465</v>
      </c>
      <c r="E173" t="s">
        <v>28</v>
      </c>
      <c r="F173" s="3" t="s">
        <v>2925</v>
      </c>
      <c r="G173" t="s">
        <v>39</v>
      </c>
      <c r="I173" t="str">
        <f>IF(Table1[[#This Row],[building_size_ORIGINAL]]="","",LEFT(Table1[[#This Row],[building_size_ORIGINAL]], LEN(Table1[[#This Row],[building_size_ORIGINAL]])-LEN(RIGHT(Table1[[#This Row],[building_size_ORIGINAL]], 3))))</f>
        <v/>
      </c>
      <c r="J173" s="11" t="s">
        <v>2934</v>
      </c>
      <c r="K173" t="s">
        <v>640</v>
      </c>
      <c r="L173" s="19">
        <v>264</v>
      </c>
      <c r="N173" t="s">
        <v>2934</v>
      </c>
      <c r="O173">
        <f>IF(Table1[[#This Row],[building_size_mВІ_cleaned]]&lt;&gt;Table1[[#This Row],[preferred_size_mBI_cleaned]], IF(Table1[[#This Row],[land_size_mBI_cleaned]]&lt;&gt;Table1[[#This Row],[preferred_size_mBI_cleaned]], 0, 1), 1)</f>
        <v>1</v>
      </c>
      <c r="Q173" t="e">
        <f>IF(LEN(Table1[[#This Row],[open_date]])&gt;0, IF(ISNUMBER(SEARCH("Added", Table1[[#This Row],[open_date]])), SUBSTITUTE(Table1[[#This Row],[open_date]], "Added ", ""), Table1[[#This Row],[open_date]]), NA())</f>
        <v>#N/A</v>
      </c>
      <c r="R173" t="e">
        <v>#N/A</v>
      </c>
      <c r="S173" t="s">
        <v>209</v>
      </c>
      <c r="T173" t="s">
        <v>641</v>
      </c>
      <c r="U173" s="13" t="s">
        <v>2934</v>
      </c>
      <c r="V173" s="13" t="s">
        <v>3095</v>
      </c>
      <c r="W173">
        <v>125698410</v>
      </c>
      <c r="X173" t="s">
        <v>642</v>
      </c>
      <c r="Y173" t="s">
        <v>643</v>
      </c>
      <c r="Z173" t="s">
        <v>36</v>
      </c>
      <c r="AA173" t="s">
        <v>37</v>
      </c>
      <c r="AB173">
        <v>800</v>
      </c>
      <c r="AC173" s="14" t="str">
        <f>"0"&amp;Table1[[#This Row],[zip_code]]</f>
        <v>0800</v>
      </c>
      <c r="AD173" s="1">
        <v>889428942</v>
      </c>
      <c r="AG173" t="s">
        <v>255</v>
      </c>
      <c r="AH173" t="str">
        <f>PROPER(Table1[[#This Row],[product_depth_DELETE]])</f>
        <v>Feature</v>
      </c>
      <c r="AI173">
        <v>4</v>
      </c>
      <c r="AJ173">
        <v>3</v>
      </c>
      <c r="AK173">
        <v>2</v>
      </c>
      <c r="AL173" s="2">
        <v>44708.662557870368</v>
      </c>
      <c r="AM173" s="15">
        <v>44708.662557870368</v>
      </c>
    </row>
    <row r="174" spans="1:39" x14ac:dyDescent="0.25">
      <c r="A174">
        <v>1351156</v>
      </c>
      <c r="B174" t="s">
        <v>27</v>
      </c>
      <c r="C174" t="str">
        <f>IF(Table1[[#This Row],[breadcrumb_ORIGINAL]]="Buy&gt;NT&gt;DARWIN CITY", SUBSTITUTE(Table1[[#This Row],[breadcrumb_ORIGINAL]], Table1[[#This Row],[breadcrumb_ORIGINAL]], "DARWIN CITY"), SUBSTITUTE(Table1[[#This Row],[breadcrumb_ORIGINAL]], Table1[[#This Row],[breadcrumb_ORIGINAL]], "DARWIN"))</f>
        <v>DARWIN CITY</v>
      </c>
      <c r="D174" s="16" t="s">
        <v>3465</v>
      </c>
      <c r="E174" t="s">
        <v>28</v>
      </c>
      <c r="F174" s="3" t="s">
        <v>2925</v>
      </c>
      <c r="G174" t="s">
        <v>46</v>
      </c>
      <c r="I174" t="str">
        <f>IF(Table1[[#This Row],[building_size_ORIGINAL]]="","",LEFT(Table1[[#This Row],[building_size_ORIGINAL]], LEN(Table1[[#This Row],[building_size_ORIGINAL]])-LEN(RIGHT(Table1[[#This Row],[building_size_ORIGINAL]], 3))))</f>
        <v/>
      </c>
      <c r="J174" s="11" t="s">
        <v>2934</v>
      </c>
      <c r="L174" s="12" t="s">
        <v>2934</v>
      </c>
      <c r="N174" t="s">
        <v>2934</v>
      </c>
      <c r="O174">
        <f>IF(Table1[[#This Row],[building_size_mВІ_cleaned]]&lt;&gt;Table1[[#This Row],[preferred_size_mBI_cleaned]], IF(Table1[[#This Row],[land_size_mBI_cleaned]]&lt;&gt;Table1[[#This Row],[preferred_size_mBI_cleaned]], 0, 1), 1)</f>
        <v>1</v>
      </c>
      <c r="Q174" t="e">
        <f>IF(LEN(Table1[[#This Row],[open_date]])&gt;0, IF(ISNUMBER(SEARCH("Added", Table1[[#This Row],[open_date]])), SUBSTITUTE(Table1[[#This Row],[open_date]], "Added ", ""), Table1[[#This Row],[open_date]]), NA())</f>
        <v>#N/A</v>
      </c>
      <c r="R174" t="e">
        <v>#N/A</v>
      </c>
      <c r="S174" t="s">
        <v>82</v>
      </c>
      <c r="T174" t="s">
        <v>644</v>
      </c>
      <c r="U174" s="13">
        <v>480000</v>
      </c>
      <c r="V174" s="13" t="s">
        <v>2934</v>
      </c>
      <c r="W174">
        <v>125245746</v>
      </c>
      <c r="X174" t="s">
        <v>645</v>
      </c>
      <c r="Y174" t="s">
        <v>646</v>
      </c>
      <c r="Z174" t="s">
        <v>36</v>
      </c>
      <c r="AA174" t="s">
        <v>37</v>
      </c>
      <c r="AB174">
        <v>800</v>
      </c>
      <c r="AC174" s="14" t="str">
        <f>"0"&amp;Table1[[#This Row],[zip_code]]</f>
        <v>0800</v>
      </c>
      <c r="AD174" s="1">
        <v>889433000</v>
      </c>
      <c r="AG174" t="s">
        <v>274</v>
      </c>
      <c r="AH174" t="str">
        <f>PROPER(Table1[[#This Row],[product_depth_DELETE]])</f>
        <v>Standard</v>
      </c>
      <c r="AI174">
        <v>3</v>
      </c>
      <c r="AJ174">
        <v>2</v>
      </c>
      <c r="AK174">
        <v>2</v>
      </c>
      <c r="AL174" s="2">
        <v>44708.662557870368</v>
      </c>
      <c r="AM174" s="15">
        <v>44708.662557870368</v>
      </c>
    </row>
    <row r="175" spans="1:39" x14ac:dyDescent="0.25">
      <c r="A175">
        <v>1351157</v>
      </c>
      <c r="B175" t="s">
        <v>27</v>
      </c>
      <c r="C175" t="str">
        <f>IF(Table1[[#This Row],[breadcrumb_ORIGINAL]]="Buy&gt;NT&gt;DARWIN CITY", SUBSTITUTE(Table1[[#This Row],[breadcrumb_ORIGINAL]], Table1[[#This Row],[breadcrumb_ORIGINAL]], "DARWIN CITY"), SUBSTITUTE(Table1[[#This Row],[breadcrumb_ORIGINAL]], Table1[[#This Row],[breadcrumb_ORIGINAL]], "DARWIN"))</f>
        <v>DARWIN CITY</v>
      </c>
      <c r="D175" s="16" t="s">
        <v>3465</v>
      </c>
      <c r="E175" t="s">
        <v>28</v>
      </c>
      <c r="F175" s="3" t="s">
        <v>2925</v>
      </c>
      <c r="G175" t="s">
        <v>46</v>
      </c>
      <c r="H175" t="s">
        <v>647</v>
      </c>
      <c r="I175" t="str">
        <f>IF(Table1[[#This Row],[building_size_ORIGINAL]]="","",LEFT(Table1[[#This Row],[building_size_ORIGINAL]], LEN(Table1[[#This Row],[building_size_ORIGINAL]])-LEN(RIGHT(Table1[[#This Row],[building_size_ORIGINAL]], 3))))</f>
        <v>78</v>
      </c>
      <c r="J175" s="19">
        <v>78</v>
      </c>
      <c r="L175" s="12" t="s">
        <v>2934</v>
      </c>
      <c r="M175" t="s">
        <v>647</v>
      </c>
      <c r="N175" s="19">
        <v>78</v>
      </c>
      <c r="O175" s="19">
        <f>IF(Table1[[#This Row],[building_size_mВІ_cleaned]]&lt;&gt;Table1[[#This Row],[preferred_size_mBI_cleaned]], IF(Table1[[#This Row],[land_size_mBI_cleaned]]&lt;&gt;Table1[[#This Row],[preferred_size_mBI_cleaned]], 0, 1), 1)</f>
        <v>1</v>
      </c>
      <c r="Q175" t="e">
        <f>IF(LEN(Table1[[#This Row],[open_date]])&gt;0, IF(ISNUMBER(SEARCH("Added", Table1[[#This Row],[open_date]])), SUBSTITUTE(Table1[[#This Row],[open_date]], "Added ", ""), Table1[[#This Row],[open_date]]), NA())</f>
        <v>#N/A</v>
      </c>
      <c r="R175" t="e">
        <v>#N/A</v>
      </c>
      <c r="S175" t="s">
        <v>168</v>
      </c>
      <c r="T175" t="s">
        <v>290</v>
      </c>
      <c r="U175" s="13">
        <v>325000</v>
      </c>
      <c r="V175" s="13" t="s">
        <v>2934</v>
      </c>
      <c r="W175">
        <v>125074482</v>
      </c>
      <c r="X175" t="s">
        <v>648</v>
      </c>
      <c r="Y175" t="s">
        <v>649</v>
      </c>
      <c r="Z175" t="s">
        <v>36</v>
      </c>
      <c r="AA175" t="s">
        <v>37</v>
      </c>
      <c r="AB175">
        <v>800</v>
      </c>
      <c r="AC175" s="14" t="str">
        <f>"0"&amp;Table1[[#This Row],[zip_code]]</f>
        <v>0800</v>
      </c>
      <c r="AD175" s="1">
        <v>889459372</v>
      </c>
      <c r="AG175" t="s">
        <v>255</v>
      </c>
      <c r="AH175" t="str">
        <f>PROPER(Table1[[#This Row],[product_depth_DELETE]])</f>
        <v>Feature</v>
      </c>
      <c r="AI175">
        <v>2</v>
      </c>
      <c r="AJ175">
        <v>2</v>
      </c>
      <c r="AK175">
        <v>2</v>
      </c>
      <c r="AL175" s="2">
        <v>44708.662557870368</v>
      </c>
      <c r="AM175" s="15">
        <v>44708.662557870368</v>
      </c>
    </row>
    <row r="176" spans="1:39" x14ac:dyDescent="0.25">
      <c r="A176">
        <v>1351158</v>
      </c>
      <c r="B176" t="s">
        <v>27</v>
      </c>
      <c r="C176" t="str">
        <f>IF(Table1[[#This Row],[breadcrumb_ORIGINAL]]="Buy&gt;NT&gt;DARWIN CITY", SUBSTITUTE(Table1[[#This Row],[breadcrumb_ORIGINAL]], Table1[[#This Row],[breadcrumb_ORIGINAL]], "DARWIN CITY"), SUBSTITUTE(Table1[[#This Row],[breadcrumb_ORIGINAL]], Table1[[#This Row],[breadcrumb_ORIGINAL]], "DARWIN"))</f>
        <v>DARWIN CITY</v>
      </c>
      <c r="D176" s="16" t="s">
        <v>3465</v>
      </c>
      <c r="E176" t="s">
        <v>28</v>
      </c>
      <c r="F176" s="3" t="s">
        <v>2925</v>
      </c>
      <c r="G176" t="s">
        <v>46</v>
      </c>
      <c r="H176" t="s">
        <v>244</v>
      </c>
      <c r="I176" t="str">
        <f>IF(Table1[[#This Row],[building_size_ORIGINAL]]="","",LEFT(Table1[[#This Row],[building_size_ORIGINAL]], LEN(Table1[[#This Row],[building_size_ORIGINAL]])-LEN(RIGHT(Table1[[#This Row],[building_size_ORIGINAL]], 3))))</f>
        <v>192</v>
      </c>
      <c r="J176" s="19">
        <v>192</v>
      </c>
      <c r="L176" s="12" t="s">
        <v>2934</v>
      </c>
      <c r="M176" t="s">
        <v>244</v>
      </c>
      <c r="N176" s="19">
        <v>192</v>
      </c>
      <c r="O176" s="19">
        <f>IF(Table1[[#This Row],[building_size_mВІ_cleaned]]&lt;&gt;Table1[[#This Row],[preferred_size_mBI_cleaned]], IF(Table1[[#This Row],[land_size_mBI_cleaned]]&lt;&gt;Table1[[#This Row],[preferred_size_mBI_cleaned]], 0, 1), 1)</f>
        <v>1</v>
      </c>
      <c r="Q176" t="e">
        <f>IF(LEN(Table1[[#This Row],[open_date]])&gt;0, IF(ISNUMBER(SEARCH("Added", Table1[[#This Row],[open_date]])), SUBSTITUTE(Table1[[#This Row],[open_date]], "Added ", ""), Table1[[#This Row],[open_date]]), NA())</f>
        <v>#N/A</v>
      </c>
      <c r="R176" t="e">
        <v>#N/A</v>
      </c>
      <c r="S176" t="s">
        <v>74</v>
      </c>
      <c r="T176" t="s">
        <v>650</v>
      </c>
      <c r="U176" s="13" t="s">
        <v>2934</v>
      </c>
      <c r="V176" s="13" t="s">
        <v>3097</v>
      </c>
      <c r="W176">
        <v>125047766</v>
      </c>
      <c r="X176" t="s">
        <v>651</v>
      </c>
      <c r="Y176" t="s">
        <v>652</v>
      </c>
      <c r="Z176" t="s">
        <v>36</v>
      </c>
      <c r="AA176" t="s">
        <v>37</v>
      </c>
      <c r="AB176">
        <v>800</v>
      </c>
      <c r="AC176" s="14" t="str">
        <f>"0"&amp;Table1[[#This Row],[zip_code]]</f>
        <v>0800</v>
      </c>
      <c r="AD176" s="1">
        <v>889815000</v>
      </c>
      <c r="AG176" t="s">
        <v>274</v>
      </c>
      <c r="AH176" t="str">
        <f>PROPER(Table1[[#This Row],[product_depth_DELETE]])</f>
        <v>Standard</v>
      </c>
      <c r="AI176">
        <v>3</v>
      </c>
      <c r="AJ176">
        <v>2</v>
      </c>
      <c r="AK176">
        <v>2</v>
      </c>
      <c r="AL176" s="2">
        <v>44708.662557870368</v>
      </c>
      <c r="AM176" s="15">
        <v>44708.662557870368</v>
      </c>
    </row>
    <row r="177" spans="1:39" x14ac:dyDescent="0.25">
      <c r="A177">
        <v>1351159</v>
      </c>
      <c r="B177" t="s">
        <v>27</v>
      </c>
      <c r="C177" t="str">
        <f>IF(Table1[[#This Row],[breadcrumb_ORIGINAL]]="Buy&gt;NT&gt;DARWIN CITY", SUBSTITUTE(Table1[[#This Row],[breadcrumb_ORIGINAL]], Table1[[#This Row],[breadcrumb_ORIGINAL]], "DARWIN CITY"), SUBSTITUTE(Table1[[#This Row],[breadcrumb_ORIGINAL]], Table1[[#This Row],[breadcrumb_ORIGINAL]], "DARWIN"))</f>
        <v>DARWIN CITY</v>
      </c>
      <c r="D177" s="16" t="s">
        <v>3465</v>
      </c>
      <c r="E177" t="s">
        <v>28</v>
      </c>
      <c r="F177" s="3" t="s">
        <v>2925</v>
      </c>
      <c r="G177" t="s">
        <v>46</v>
      </c>
      <c r="I177" t="str">
        <f>IF(Table1[[#This Row],[building_size_ORIGINAL]]="","",LEFT(Table1[[#This Row],[building_size_ORIGINAL]], LEN(Table1[[#This Row],[building_size_ORIGINAL]])-LEN(RIGHT(Table1[[#This Row],[building_size_ORIGINAL]], 3))))</f>
        <v/>
      </c>
      <c r="J177" s="11" t="s">
        <v>2934</v>
      </c>
      <c r="L177" s="12" t="s">
        <v>2934</v>
      </c>
      <c r="N177" t="s">
        <v>2934</v>
      </c>
      <c r="O177">
        <f>IF(Table1[[#This Row],[building_size_mВІ_cleaned]]&lt;&gt;Table1[[#This Row],[preferred_size_mBI_cleaned]], IF(Table1[[#This Row],[land_size_mBI_cleaned]]&lt;&gt;Table1[[#This Row],[preferred_size_mBI_cleaned]], 0, 1), 1)</f>
        <v>1</v>
      </c>
      <c r="Q177" t="e">
        <f>IF(LEN(Table1[[#This Row],[open_date]])&gt;0, IF(ISNUMBER(SEARCH("Added", Table1[[#This Row],[open_date]])), SUBSTITUTE(Table1[[#This Row],[open_date]], "Added ", ""), Table1[[#This Row],[open_date]]), NA())</f>
        <v>#N/A</v>
      </c>
      <c r="R177" t="e">
        <v>#N/A</v>
      </c>
      <c r="S177" t="s">
        <v>293</v>
      </c>
      <c r="T177" t="s">
        <v>653</v>
      </c>
      <c r="U177" s="13">
        <v>440000</v>
      </c>
      <c r="V177" s="13" t="s">
        <v>2934</v>
      </c>
      <c r="W177">
        <v>124942194</v>
      </c>
      <c r="X177" t="s">
        <v>654</v>
      </c>
      <c r="Y177" t="s">
        <v>655</v>
      </c>
      <c r="Z177" t="s">
        <v>36</v>
      </c>
      <c r="AA177" t="s">
        <v>37</v>
      </c>
      <c r="AB177">
        <v>800</v>
      </c>
      <c r="AC177" s="14" t="str">
        <f>"0"&amp;Table1[[#This Row],[zip_code]]</f>
        <v>0800</v>
      </c>
      <c r="AD177" s="1">
        <v>1300850855</v>
      </c>
      <c r="AG177" t="s">
        <v>274</v>
      </c>
      <c r="AH177" t="str">
        <f>PROPER(Table1[[#This Row],[product_depth_DELETE]])</f>
        <v>Standard</v>
      </c>
      <c r="AI177">
        <v>1</v>
      </c>
      <c r="AJ177">
        <v>1</v>
      </c>
      <c r="AK177">
        <v>1</v>
      </c>
      <c r="AL177" s="2">
        <v>44708.662557870368</v>
      </c>
      <c r="AM177" s="15">
        <v>44708.662557870368</v>
      </c>
    </row>
    <row r="178" spans="1:39" x14ac:dyDescent="0.25">
      <c r="A178">
        <v>1351160</v>
      </c>
      <c r="B178" t="s">
        <v>27</v>
      </c>
      <c r="C178" t="str">
        <f>IF(Table1[[#This Row],[breadcrumb_ORIGINAL]]="Buy&gt;NT&gt;DARWIN CITY", SUBSTITUTE(Table1[[#This Row],[breadcrumb_ORIGINAL]], Table1[[#This Row],[breadcrumb_ORIGINAL]], "DARWIN CITY"), SUBSTITUTE(Table1[[#This Row],[breadcrumb_ORIGINAL]], Table1[[#This Row],[breadcrumb_ORIGINAL]], "DARWIN"))</f>
        <v>DARWIN CITY</v>
      </c>
      <c r="D178" s="16" t="s">
        <v>3465</v>
      </c>
      <c r="E178" t="s">
        <v>28</v>
      </c>
      <c r="F178" s="3" t="s">
        <v>2925</v>
      </c>
      <c r="G178" t="s">
        <v>46</v>
      </c>
      <c r="I178" t="str">
        <f>IF(Table1[[#This Row],[building_size_ORIGINAL]]="","",LEFT(Table1[[#This Row],[building_size_ORIGINAL]], LEN(Table1[[#This Row],[building_size_ORIGINAL]])-LEN(RIGHT(Table1[[#This Row],[building_size_ORIGINAL]], 3))))</f>
        <v/>
      </c>
      <c r="J178" s="11" t="s">
        <v>2934</v>
      </c>
      <c r="L178" s="12" t="s">
        <v>2934</v>
      </c>
      <c r="N178" t="s">
        <v>2934</v>
      </c>
      <c r="O178">
        <f>IF(Table1[[#This Row],[building_size_mВІ_cleaned]]&lt;&gt;Table1[[#This Row],[preferred_size_mBI_cleaned]], IF(Table1[[#This Row],[land_size_mBI_cleaned]]&lt;&gt;Table1[[#This Row],[preferred_size_mBI_cleaned]], 0, 1), 1)</f>
        <v>1</v>
      </c>
      <c r="Q178" t="e">
        <f>IF(LEN(Table1[[#This Row],[open_date]])&gt;0, IF(ISNUMBER(SEARCH("Added", Table1[[#This Row],[open_date]])), SUBSTITUTE(Table1[[#This Row],[open_date]], "Added ", ""), Table1[[#This Row],[open_date]]), NA())</f>
        <v>#N/A</v>
      </c>
      <c r="R178" t="e">
        <v>#N/A</v>
      </c>
      <c r="S178" t="s">
        <v>93</v>
      </c>
      <c r="T178" t="s">
        <v>119</v>
      </c>
      <c r="U178" s="13" t="s">
        <v>2934</v>
      </c>
      <c r="V178" s="13" t="s">
        <v>2978</v>
      </c>
      <c r="W178">
        <v>124882482</v>
      </c>
      <c r="X178" t="s">
        <v>656</v>
      </c>
      <c r="Y178" t="s">
        <v>657</v>
      </c>
      <c r="Z178" t="s">
        <v>36</v>
      </c>
      <c r="AA178" t="s">
        <v>37</v>
      </c>
      <c r="AB178">
        <v>800</v>
      </c>
      <c r="AC178" s="14" t="str">
        <f>"0"&amp;Table1[[#This Row],[zip_code]]</f>
        <v>0800</v>
      </c>
      <c r="AD178" s="1">
        <v>889460500</v>
      </c>
      <c r="AG178" t="s">
        <v>255</v>
      </c>
      <c r="AH178" t="str">
        <f>PROPER(Table1[[#This Row],[product_depth_DELETE]])</f>
        <v>Feature</v>
      </c>
      <c r="AI178">
        <v>2</v>
      </c>
      <c r="AJ178">
        <v>2</v>
      </c>
      <c r="AK178">
        <v>2</v>
      </c>
      <c r="AL178" s="2">
        <v>44708.662557870368</v>
      </c>
      <c r="AM178" s="15">
        <v>44708.662557870368</v>
      </c>
    </row>
    <row r="179" spans="1:39" x14ac:dyDescent="0.25">
      <c r="A179">
        <v>1351161</v>
      </c>
      <c r="B179" t="s">
        <v>27</v>
      </c>
      <c r="C179" t="str">
        <f>IF(Table1[[#This Row],[breadcrumb_ORIGINAL]]="Buy&gt;NT&gt;DARWIN CITY", SUBSTITUTE(Table1[[#This Row],[breadcrumb_ORIGINAL]], Table1[[#This Row],[breadcrumb_ORIGINAL]], "DARWIN CITY"), SUBSTITUTE(Table1[[#This Row],[breadcrumb_ORIGINAL]], Table1[[#This Row],[breadcrumb_ORIGINAL]], "DARWIN"))</f>
        <v>DARWIN CITY</v>
      </c>
      <c r="D179" s="16" t="s">
        <v>3465</v>
      </c>
      <c r="E179" t="s">
        <v>28</v>
      </c>
      <c r="F179" s="3" t="s">
        <v>2925</v>
      </c>
      <c r="G179" t="s">
        <v>46</v>
      </c>
      <c r="I179" t="str">
        <f>IF(Table1[[#This Row],[building_size_ORIGINAL]]="","",LEFT(Table1[[#This Row],[building_size_ORIGINAL]], LEN(Table1[[#This Row],[building_size_ORIGINAL]])-LEN(RIGHT(Table1[[#This Row],[building_size_ORIGINAL]], 3))))</f>
        <v/>
      </c>
      <c r="J179" s="11" t="s">
        <v>2934</v>
      </c>
      <c r="L179" s="12" t="s">
        <v>2934</v>
      </c>
      <c r="N179" t="s">
        <v>2934</v>
      </c>
      <c r="O179">
        <f>IF(Table1[[#This Row],[building_size_mВІ_cleaned]]&lt;&gt;Table1[[#This Row],[preferred_size_mBI_cleaned]], IF(Table1[[#This Row],[land_size_mBI_cleaned]]&lt;&gt;Table1[[#This Row],[preferred_size_mBI_cleaned]], 0, 1), 1)</f>
        <v>1</v>
      </c>
      <c r="Q179" t="e">
        <f>IF(LEN(Table1[[#This Row],[open_date]])&gt;0, IF(ISNUMBER(SEARCH("Added", Table1[[#This Row],[open_date]])), SUBSTITUTE(Table1[[#This Row],[open_date]], "Added ", ""), Table1[[#This Row],[open_date]]), NA())</f>
        <v>#N/A</v>
      </c>
      <c r="R179" t="e">
        <v>#N/A</v>
      </c>
      <c r="S179" t="s">
        <v>225</v>
      </c>
      <c r="T179" t="s">
        <v>49</v>
      </c>
      <c r="U179" s="13">
        <v>310000</v>
      </c>
      <c r="V179" s="13" t="s">
        <v>2934</v>
      </c>
      <c r="W179">
        <v>124505386</v>
      </c>
      <c r="X179" t="s">
        <v>658</v>
      </c>
      <c r="Y179" t="s">
        <v>659</v>
      </c>
      <c r="Z179" t="s">
        <v>36</v>
      </c>
      <c r="AA179" t="s">
        <v>37</v>
      </c>
      <c r="AB179">
        <v>800</v>
      </c>
      <c r="AC179" s="14" t="str">
        <f>"0"&amp;Table1[[#This Row],[zip_code]]</f>
        <v>0800</v>
      </c>
      <c r="AD179" s="1">
        <v>438404848</v>
      </c>
      <c r="AG179" t="s">
        <v>274</v>
      </c>
      <c r="AH179" t="str">
        <f>PROPER(Table1[[#This Row],[product_depth_DELETE]])</f>
        <v>Standard</v>
      </c>
      <c r="AI179">
        <v>2</v>
      </c>
      <c r="AJ179">
        <v>1</v>
      </c>
      <c r="AK179">
        <v>0</v>
      </c>
      <c r="AL179" s="2">
        <v>44708.662557870368</v>
      </c>
      <c r="AM179" s="15">
        <v>44708.662557870368</v>
      </c>
    </row>
    <row r="180" spans="1:39" x14ac:dyDescent="0.25">
      <c r="A180">
        <v>1351162</v>
      </c>
      <c r="B180" t="s">
        <v>27</v>
      </c>
      <c r="C180" t="str">
        <f>IF(Table1[[#This Row],[breadcrumb_ORIGINAL]]="Buy&gt;NT&gt;DARWIN CITY", SUBSTITUTE(Table1[[#This Row],[breadcrumb_ORIGINAL]], Table1[[#This Row],[breadcrumb_ORIGINAL]], "DARWIN CITY"), SUBSTITUTE(Table1[[#This Row],[breadcrumb_ORIGINAL]], Table1[[#This Row],[breadcrumb_ORIGINAL]], "DARWIN"))</f>
        <v>DARWIN CITY</v>
      </c>
      <c r="D180" s="16" t="s">
        <v>3465</v>
      </c>
      <c r="E180" t="s">
        <v>28</v>
      </c>
      <c r="F180" s="3" t="s">
        <v>2925</v>
      </c>
      <c r="G180" t="s">
        <v>46</v>
      </c>
      <c r="H180" t="s">
        <v>172</v>
      </c>
      <c r="I180" t="str">
        <f>IF(Table1[[#This Row],[building_size_ORIGINAL]]="","",LEFT(Table1[[#This Row],[building_size_ORIGINAL]], LEN(Table1[[#This Row],[building_size_ORIGINAL]])-LEN(RIGHT(Table1[[#This Row],[building_size_ORIGINAL]], 3))))</f>
        <v>48</v>
      </c>
      <c r="J180" s="19">
        <v>48</v>
      </c>
      <c r="L180" s="12" t="s">
        <v>2934</v>
      </c>
      <c r="M180" t="s">
        <v>172</v>
      </c>
      <c r="N180" s="19">
        <v>48</v>
      </c>
      <c r="O180" s="19">
        <f>IF(Table1[[#This Row],[building_size_mВІ_cleaned]]&lt;&gt;Table1[[#This Row],[preferred_size_mBI_cleaned]], IF(Table1[[#This Row],[land_size_mBI_cleaned]]&lt;&gt;Table1[[#This Row],[preferred_size_mBI_cleaned]], 0, 1), 1)</f>
        <v>1</v>
      </c>
      <c r="Q180" t="e">
        <f>IF(LEN(Table1[[#This Row],[open_date]])&gt;0, IF(ISNUMBER(SEARCH("Added", Table1[[#This Row],[open_date]])), SUBSTITUTE(Table1[[#This Row],[open_date]], "Added ", ""), Table1[[#This Row],[open_date]]), NA())</f>
        <v>#N/A</v>
      </c>
      <c r="R180" t="e">
        <v>#N/A</v>
      </c>
      <c r="S180" t="s">
        <v>408</v>
      </c>
      <c r="T180" t="s">
        <v>660</v>
      </c>
      <c r="U180" s="13">
        <v>200000</v>
      </c>
      <c r="V180" s="13" t="s">
        <v>3099</v>
      </c>
      <c r="W180">
        <v>123568538</v>
      </c>
      <c r="X180" t="s">
        <v>661</v>
      </c>
      <c r="Y180" t="s">
        <v>662</v>
      </c>
      <c r="Z180" t="s">
        <v>36</v>
      </c>
      <c r="AA180" t="s">
        <v>37</v>
      </c>
      <c r="AB180">
        <v>800</v>
      </c>
      <c r="AC180" s="14" t="str">
        <f>"0"&amp;Table1[[#This Row],[zip_code]]</f>
        <v>0800</v>
      </c>
      <c r="AD180" s="1">
        <v>1300114970</v>
      </c>
      <c r="AG180" t="s">
        <v>274</v>
      </c>
      <c r="AH180" t="str">
        <f>PROPER(Table1[[#This Row],[product_depth_DELETE]])</f>
        <v>Standard</v>
      </c>
      <c r="AI180">
        <v>1</v>
      </c>
      <c r="AJ180">
        <v>1</v>
      </c>
      <c r="AK180">
        <v>1</v>
      </c>
      <c r="AL180" s="2">
        <v>44708.662557870368</v>
      </c>
      <c r="AM180" s="15">
        <v>44708.662557870368</v>
      </c>
    </row>
    <row r="181" spans="1:39" x14ac:dyDescent="0.25">
      <c r="A181">
        <v>1351163</v>
      </c>
      <c r="B181" t="s">
        <v>27</v>
      </c>
      <c r="C181" t="str">
        <f>IF(Table1[[#This Row],[breadcrumb_ORIGINAL]]="Buy&gt;NT&gt;DARWIN CITY", SUBSTITUTE(Table1[[#This Row],[breadcrumb_ORIGINAL]], Table1[[#This Row],[breadcrumb_ORIGINAL]], "DARWIN CITY"), SUBSTITUTE(Table1[[#This Row],[breadcrumb_ORIGINAL]], Table1[[#This Row],[breadcrumb_ORIGINAL]], "DARWIN"))</f>
        <v>DARWIN CITY</v>
      </c>
      <c r="D181" s="16" t="s">
        <v>3465</v>
      </c>
      <c r="E181" t="s">
        <v>28</v>
      </c>
      <c r="F181" s="3" t="s">
        <v>2925</v>
      </c>
      <c r="G181" t="s">
        <v>46</v>
      </c>
      <c r="I181" t="str">
        <f>IF(Table1[[#This Row],[building_size_ORIGINAL]]="","",LEFT(Table1[[#This Row],[building_size_ORIGINAL]], LEN(Table1[[#This Row],[building_size_ORIGINAL]])-LEN(RIGHT(Table1[[#This Row],[building_size_ORIGINAL]], 3))))</f>
        <v/>
      </c>
      <c r="J181" s="11" t="s">
        <v>2934</v>
      </c>
      <c r="K181" t="s">
        <v>301</v>
      </c>
      <c r="L181" s="19">
        <v>198</v>
      </c>
      <c r="M181" t="s">
        <v>301</v>
      </c>
      <c r="N181" s="19">
        <v>198</v>
      </c>
      <c r="O181" s="19">
        <f>IF(Table1[[#This Row],[building_size_mВІ_cleaned]]&lt;&gt;Table1[[#This Row],[preferred_size_mBI_cleaned]], IF(Table1[[#This Row],[land_size_mBI_cleaned]]&lt;&gt;Table1[[#This Row],[preferred_size_mBI_cleaned]], 0, 1), 1)</f>
        <v>1</v>
      </c>
      <c r="Q181" t="e">
        <f>IF(LEN(Table1[[#This Row],[open_date]])&gt;0, IF(ISNUMBER(SEARCH("Added", Table1[[#This Row],[open_date]])), SUBSTITUTE(Table1[[#This Row],[open_date]], "Added ", ""), Table1[[#This Row],[open_date]]), NA())</f>
        <v>#N/A</v>
      </c>
      <c r="R181" t="e">
        <v>#N/A</v>
      </c>
      <c r="S181" t="s">
        <v>663</v>
      </c>
      <c r="T181" t="s">
        <v>664</v>
      </c>
      <c r="U181" s="13">
        <v>399000</v>
      </c>
      <c r="V181" s="13" t="s">
        <v>3100</v>
      </c>
      <c r="W181">
        <v>123447334</v>
      </c>
      <c r="X181" t="s">
        <v>665</v>
      </c>
      <c r="Y181" t="s">
        <v>666</v>
      </c>
      <c r="Z181" t="s">
        <v>36</v>
      </c>
      <c r="AA181" t="s">
        <v>37</v>
      </c>
      <c r="AB181">
        <v>800</v>
      </c>
      <c r="AC181" s="14" t="str">
        <f>"0"&amp;Table1[[#This Row],[zip_code]]</f>
        <v>0800</v>
      </c>
      <c r="AD181" s="1">
        <v>1300609392</v>
      </c>
      <c r="AG181" t="s">
        <v>274</v>
      </c>
      <c r="AH181" t="str">
        <f>PROPER(Table1[[#This Row],[product_depth_DELETE]])</f>
        <v>Standard</v>
      </c>
      <c r="AI181">
        <v>1</v>
      </c>
      <c r="AJ181">
        <v>1</v>
      </c>
      <c r="AK181">
        <v>2</v>
      </c>
      <c r="AL181" s="2">
        <v>44708.662557870368</v>
      </c>
      <c r="AM181" s="15">
        <v>44708.662557870368</v>
      </c>
    </row>
    <row r="182" spans="1:39" x14ac:dyDescent="0.25">
      <c r="A182">
        <v>1351164</v>
      </c>
      <c r="B182" t="s">
        <v>27</v>
      </c>
      <c r="C182" t="str">
        <f>IF(Table1[[#This Row],[breadcrumb_ORIGINAL]]="Buy&gt;NT&gt;DARWIN CITY", SUBSTITUTE(Table1[[#This Row],[breadcrumb_ORIGINAL]], Table1[[#This Row],[breadcrumb_ORIGINAL]], "DARWIN CITY"), SUBSTITUTE(Table1[[#This Row],[breadcrumb_ORIGINAL]], Table1[[#This Row],[breadcrumb_ORIGINAL]], "DARWIN"))</f>
        <v>DARWIN CITY</v>
      </c>
      <c r="D182" s="16" t="s">
        <v>3465</v>
      </c>
      <c r="E182" t="s">
        <v>28</v>
      </c>
      <c r="F182" s="3" t="s">
        <v>2925</v>
      </c>
      <c r="G182" t="s">
        <v>46</v>
      </c>
      <c r="I182" t="str">
        <f>IF(Table1[[#This Row],[building_size_ORIGINAL]]="","",LEFT(Table1[[#This Row],[building_size_ORIGINAL]], LEN(Table1[[#This Row],[building_size_ORIGINAL]])-LEN(RIGHT(Table1[[#This Row],[building_size_ORIGINAL]], 3))))</f>
        <v/>
      </c>
      <c r="J182" s="11" t="s">
        <v>2934</v>
      </c>
      <c r="L182" s="12" t="s">
        <v>2934</v>
      </c>
      <c r="N182" t="s">
        <v>2934</v>
      </c>
      <c r="O182">
        <f>IF(Table1[[#This Row],[building_size_mВІ_cleaned]]&lt;&gt;Table1[[#This Row],[preferred_size_mBI_cleaned]], IF(Table1[[#This Row],[land_size_mBI_cleaned]]&lt;&gt;Table1[[#This Row],[preferred_size_mBI_cleaned]], 0, 1), 1)</f>
        <v>1</v>
      </c>
      <c r="Q182" t="e">
        <f>IF(LEN(Table1[[#This Row],[open_date]])&gt;0, IF(ISNUMBER(SEARCH("Added", Table1[[#This Row],[open_date]])), SUBSTITUTE(Table1[[#This Row],[open_date]], "Added ", ""), Table1[[#This Row],[open_date]]), NA())</f>
        <v>#N/A</v>
      </c>
      <c r="R182" t="e">
        <v>#N/A</v>
      </c>
      <c r="S182" t="s">
        <v>168</v>
      </c>
      <c r="T182" t="s">
        <v>667</v>
      </c>
      <c r="U182" s="13">
        <v>430000</v>
      </c>
      <c r="V182" s="13" t="s">
        <v>2934</v>
      </c>
      <c r="W182">
        <v>122340386</v>
      </c>
      <c r="X182" t="s">
        <v>668</v>
      </c>
      <c r="Y182" t="s">
        <v>669</v>
      </c>
      <c r="Z182" t="s">
        <v>36</v>
      </c>
      <c r="AA182" t="s">
        <v>37</v>
      </c>
      <c r="AB182">
        <v>800</v>
      </c>
      <c r="AC182" s="14" t="str">
        <f>"0"&amp;Table1[[#This Row],[zip_code]]</f>
        <v>0800</v>
      </c>
      <c r="AD182" s="1">
        <v>889459372</v>
      </c>
      <c r="AG182" t="s">
        <v>255</v>
      </c>
      <c r="AH182" t="str">
        <f>PROPER(Table1[[#This Row],[product_depth_DELETE]])</f>
        <v>Feature</v>
      </c>
      <c r="AI182">
        <v>1</v>
      </c>
      <c r="AJ182">
        <v>1</v>
      </c>
      <c r="AK182">
        <v>1</v>
      </c>
      <c r="AL182" s="2">
        <v>44708.662557870368</v>
      </c>
      <c r="AM182" s="15">
        <v>44708.662557870368</v>
      </c>
    </row>
    <row r="183" spans="1:39" x14ac:dyDescent="0.25">
      <c r="A183">
        <v>1351165</v>
      </c>
      <c r="B183" t="s">
        <v>27</v>
      </c>
      <c r="C183" t="str">
        <f>IF(Table1[[#This Row],[breadcrumb_ORIGINAL]]="Buy&gt;NT&gt;DARWIN CITY", SUBSTITUTE(Table1[[#This Row],[breadcrumb_ORIGINAL]], Table1[[#This Row],[breadcrumb_ORIGINAL]], "DARWIN CITY"), SUBSTITUTE(Table1[[#This Row],[breadcrumb_ORIGINAL]], Table1[[#This Row],[breadcrumb_ORIGINAL]], "DARWIN"))</f>
        <v>DARWIN CITY</v>
      </c>
      <c r="D183" s="16" t="s">
        <v>3465</v>
      </c>
      <c r="E183" t="s">
        <v>28</v>
      </c>
      <c r="F183" s="3" t="s">
        <v>2925</v>
      </c>
      <c r="G183" t="s">
        <v>46</v>
      </c>
      <c r="H183" t="s">
        <v>670</v>
      </c>
      <c r="I183" t="str">
        <f>IF(Table1[[#This Row],[building_size_ORIGINAL]]="","",LEFT(Table1[[#This Row],[building_size_ORIGINAL]], LEN(Table1[[#This Row],[building_size_ORIGINAL]])-LEN(RIGHT(Table1[[#This Row],[building_size_ORIGINAL]], 3))))</f>
        <v>12</v>
      </c>
      <c r="J183" s="19">
        <v>12</v>
      </c>
      <c r="L183" s="12" t="s">
        <v>2934</v>
      </c>
      <c r="M183" t="s">
        <v>670</v>
      </c>
      <c r="N183" s="19">
        <v>12</v>
      </c>
      <c r="O183" s="19">
        <f>IF(Table1[[#This Row],[building_size_mВІ_cleaned]]&lt;&gt;Table1[[#This Row],[preferred_size_mBI_cleaned]], IF(Table1[[#This Row],[land_size_mBI_cleaned]]&lt;&gt;Table1[[#This Row],[preferred_size_mBI_cleaned]], 0, 1), 1)</f>
        <v>1</v>
      </c>
      <c r="Q183" t="e">
        <f>IF(LEN(Table1[[#This Row],[open_date]])&gt;0, IF(ISNUMBER(SEARCH("Added", Table1[[#This Row],[open_date]])), SUBSTITUTE(Table1[[#This Row],[open_date]], "Added ", ""), Table1[[#This Row],[open_date]]), NA())</f>
        <v>#N/A</v>
      </c>
      <c r="R183" t="e">
        <v>#N/A</v>
      </c>
      <c r="S183" t="s">
        <v>671</v>
      </c>
      <c r="T183" t="s">
        <v>672</v>
      </c>
      <c r="U183" s="13">
        <v>99950</v>
      </c>
      <c r="V183" s="13" t="s">
        <v>2934</v>
      </c>
      <c r="W183">
        <v>122153494</v>
      </c>
      <c r="X183" t="s">
        <v>673</v>
      </c>
      <c r="Y183" t="s">
        <v>674</v>
      </c>
      <c r="Z183" t="s">
        <v>36</v>
      </c>
      <c r="AA183" t="s">
        <v>37</v>
      </c>
      <c r="AB183">
        <v>800</v>
      </c>
      <c r="AC183" s="14" t="str">
        <f>"0"&amp;Table1[[#This Row],[zip_code]]</f>
        <v>0800</v>
      </c>
      <c r="AD183" s="1">
        <v>889831888</v>
      </c>
      <c r="AG183" t="s">
        <v>274</v>
      </c>
      <c r="AH183" t="str">
        <f>PROPER(Table1[[#This Row],[product_depth_DELETE]])</f>
        <v>Standard</v>
      </c>
      <c r="AI183">
        <v>0</v>
      </c>
      <c r="AJ183">
        <v>1</v>
      </c>
      <c r="AK183">
        <v>1</v>
      </c>
      <c r="AL183" s="2">
        <v>44708.662557870368</v>
      </c>
      <c r="AM183" s="15">
        <v>44708.662557870368</v>
      </c>
    </row>
    <row r="184" spans="1:39" x14ac:dyDescent="0.25">
      <c r="A184">
        <v>1351166</v>
      </c>
      <c r="B184" t="s">
        <v>27</v>
      </c>
      <c r="C184" t="str">
        <f>IF(Table1[[#This Row],[breadcrumb_ORIGINAL]]="Buy&gt;NT&gt;DARWIN CITY", SUBSTITUTE(Table1[[#This Row],[breadcrumb_ORIGINAL]], Table1[[#This Row],[breadcrumb_ORIGINAL]], "DARWIN CITY"), SUBSTITUTE(Table1[[#This Row],[breadcrumb_ORIGINAL]], Table1[[#This Row],[breadcrumb_ORIGINAL]], "DARWIN"))</f>
        <v>DARWIN CITY</v>
      </c>
      <c r="D184" s="16" t="s">
        <v>3465</v>
      </c>
      <c r="E184" t="s">
        <v>28</v>
      </c>
      <c r="F184" s="3" t="s">
        <v>2925</v>
      </c>
      <c r="G184" t="s">
        <v>39</v>
      </c>
      <c r="H184" t="s">
        <v>675</v>
      </c>
      <c r="I184" t="str">
        <f>IF(Table1[[#This Row],[building_size_ORIGINAL]]="","",LEFT(Table1[[#This Row],[building_size_ORIGINAL]], LEN(Table1[[#This Row],[building_size_ORIGINAL]])-LEN(RIGHT(Table1[[#This Row],[building_size_ORIGINAL]], 3))))</f>
        <v>259</v>
      </c>
      <c r="J184" s="19">
        <v>259</v>
      </c>
      <c r="L184" s="12" t="s">
        <v>2934</v>
      </c>
      <c r="M184" t="s">
        <v>675</v>
      </c>
      <c r="N184" s="19">
        <v>259</v>
      </c>
      <c r="O184" s="19">
        <f>IF(Table1[[#This Row],[building_size_mВІ_cleaned]]&lt;&gt;Table1[[#This Row],[preferred_size_mBI_cleaned]], IF(Table1[[#This Row],[land_size_mBI_cleaned]]&lt;&gt;Table1[[#This Row],[preferred_size_mBI_cleaned]], 0, 1), 1)</f>
        <v>1</v>
      </c>
      <c r="Q184" t="e">
        <f>IF(LEN(Table1[[#This Row],[open_date]])&gt;0, IF(ISNUMBER(SEARCH("Added", Table1[[#This Row],[open_date]])), SUBSTITUTE(Table1[[#This Row],[open_date]], "Added ", ""), Table1[[#This Row],[open_date]]), NA())</f>
        <v>#N/A</v>
      </c>
      <c r="R184" t="e">
        <v>#N/A</v>
      </c>
      <c r="S184" t="s">
        <v>270</v>
      </c>
      <c r="T184" t="s">
        <v>676</v>
      </c>
      <c r="U184" s="13">
        <v>900000</v>
      </c>
      <c r="V184" s="13" t="s">
        <v>3103</v>
      </c>
      <c r="W184">
        <v>121787298</v>
      </c>
      <c r="X184" t="s">
        <v>677</v>
      </c>
      <c r="Y184" t="s">
        <v>678</v>
      </c>
      <c r="Z184" t="s">
        <v>36</v>
      </c>
      <c r="AA184" t="s">
        <v>37</v>
      </c>
      <c r="AB184">
        <v>800</v>
      </c>
      <c r="AC184" s="14" t="str">
        <f>"0"&amp;Table1[[#This Row],[zip_code]]</f>
        <v>0800</v>
      </c>
      <c r="AD184" s="1">
        <v>1300815051</v>
      </c>
      <c r="AG184" t="s">
        <v>274</v>
      </c>
      <c r="AH184" t="str">
        <f>PROPER(Table1[[#This Row],[product_depth_DELETE]])</f>
        <v>Standard</v>
      </c>
      <c r="AI184">
        <v>3</v>
      </c>
      <c r="AJ184">
        <v>2</v>
      </c>
      <c r="AK184">
        <v>2</v>
      </c>
      <c r="AL184" s="2">
        <v>44708.662557870368</v>
      </c>
      <c r="AM184" s="15">
        <v>44708.662557870368</v>
      </c>
    </row>
    <row r="185" spans="1:39" x14ac:dyDescent="0.25">
      <c r="A185">
        <v>1351167</v>
      </c>
      <c r="B185" t="s">
        <v>27</v>
      </c>
      <c r="C185" t="str">
        <f>IF(Table1[[#This Row],[breadcrumb_ORIGINAL]]="Buy&gt;NT&gt;DARWIN CITY", SUBSTITUTE(Table1[[#This Row],[breadcrumb_ORIGINAL]], Table1[[#This Row],[breadcrumb_ORIGINAL]], "DARWIN CITY"), SUBSTITUTE(Table1[[#This Row],[breadcrumb_ORIGINAL]], Table1[[#This Row],[breadcrumb_ORIGINAL]], "DARWIN"))</f>
        <v>DARWIN CITY</v>
      </c>
      <c r="D185" s="16" t="s">
        <v>3465</v>
      </c>
      <c r="E185" t="s">
        <v>28</v>
      </c>
      <c r="F185" s="3" t="s">
        <v>2925</v>
      </c>
      <c r="G185" t="s">
        <v>39</v>
      </c>
      <c r="H185" t="s">
        <v>679</v>
      </c>
      <c r="I185" t="str">
        <f>IF(Table1[[#This Row],[building_size_ORIGINAL]]="","",LEFT(Table1[[#This Row],[building_size_ORIGINAL]], LEN(Table1[[#This Row],[building_size_ORIGINAL]])-LEN(RIGHT(Table1[[#This Row],[building_size_ORIGINAL]], 3))))</f>
        <v>248</v>
      </c>
      <c r="J185" s="19">
        <v>248</v>
      </c>
      <c r="L185" s="12" t="s">
        <v>2934</v>
      </c>
      <c r="M185" t="s">
        <v>679</v>
      </c>
      <c r="N185" s="19">
        <v>248</v>
      </c>
      <c r="O185" s="19">
        <f>IF(Table1[[#This Row],[building_size_mВІ_cleaned]]&lt;&gt;Table1[[#This Row],[preferred_size_mBI_cleaned]], IF(Table1[[#This Row],[land_size_mBI_cleaned]]&lt;&gt;Table1[[#This Row],[preferred_size_mBI_cleaned]], 0, 1), 1)</f>
        <v>1</v>
      </c>
      <c r="P185" t="s">
        <v>126</v>
      </c>
      <c r="Q185" t="str">
        <f>IF(LEN(Table1[[#This Row],[open_date]])&gt;0, IF(ISNUMBER(SEARCH("Added", Table1[[#This Row],[open_date]])), SUBSTITUTE(Table1[[#This Row],[open_date]], "Added ", ""), Table1[[#This Row],[open_date]]), NA())</f>
        <v>Under offer</v>
      </c>
      <c r="R185" t="s">
        <v>126</v>
      </c>
      <c r="S185" t="s">
        <v>98</v>
      </c>
      <c r="T185" t="s">
        <v>680</v>
      </c>
      <c r="U185" s="13">
        <v>895000</v>
      </c>
      <c r="V185" s="13" t="s">
        <v>3444</v>
      </c>
      <c r="W185">
        <v>119162699</v>
      </c>
      <c r="X185" t="s">
        <v>681</v>
      </c>
      <c r="Y185" t="s">
        <v>682</v>
      </c>
      <c r="Z185" t="s">
        <v>36</v>
      </c>
      <c r="AA185" t="s">
        <v>37</v>
      </c>
      <c r="AB185">
        <v>800</v>
      </c>
      <c r="AC185" s="14" t="str">
        <f>"0"&amp;Table1[[#This Row],[zip_code]]</f>
        <v>0800</v>
      </c>
      <c r="AD185" s="1">
        <v>889822500</v>
      </c>
      <c r="AG185" t="s">
        <v>274</v>
      </c>
      <c r="AH185" t="str">
        <f>PROPER(Table1[[#This Row],[product_depth_DELETE]])</f>
        <v>Standard</v>
      </c>
      <c r="AI185">
        <v>3</v>
      </c>
      <c r="AJ185">
        <v>2</v>
      </c>
      <c r="AK185">
        <v>2</v>
      </c>
      <c r="AL185" s="2">
        <v>44708.662557870368</v>
      </c>
      <c r="AM185" s="15">
        <v>44708.662557870368</v>
      </c>
    </row>
    <row r="186" spans="1:39" x14ac:dyDescent="0.25">
      <c r="A186">
        <v>1351168</v>
      </c>
      <c r="B186" t="s">
        <v>27</v>
      </c>
      <c r="C186" t="str">
        <f>IF(Table1[[#This Row],[breadcrumb_ORIGINAL]]="Buy&gt;NT&gt;DARWIN CITY", SUBSTITUTE(Table1[[#This Row],[breadcrumb_ORIGINAL]], Table1[[#This Row],[breadcrumb_ORIGINAL]], "DARWIN CITY"), SUBSTITUTE(Table1[[#This Row],[breadcrumb_ORIGINAL]], Table1[[#This Row],[breadcrumb_ORIGINAL]], "DARWIN"))</f>
        <v>DARWIN CITY</v>
      </c>
      <c r="D186" s="16" t="s">
        <v>3465</v>
      </c>
      <c r="E186" t="s">
        <v>28</v>
      </c>
      <c r="F186" s="3" t="s">
        <v>2925</v>
      </c>
      <c r="G186" t="s">
        <v>39</v>
      </c>
      <c r="H186" t="s">
        <v>683</v>
      </c>
      <c r="I186" t="str">
        <f>IF(Table1[[#This Row],[building_size_ORIGINAL]]="","",LEFT(Table1[[#This Row],[building_size_ORIGINAL]], LEN(Table1[[#This Row],[building_size_ORIGINAL]])-LEN(RIGHT(Table1[[#This Row],[building_size_ORIGINAL]], 3))))</f>
        <v>168</v>
      </c>
      <c r="J186" s="19">
        <v>168</v>
      </c>
      <c r="L186" s="12" t="s">
        <v>2934</v>
      </c>
      <c r="M186" t="s">
        <v>683</v>
      </c>
      <c r="N186" s="19">
        <v>168</v>
      </c>
      <c r="O186" s="19">
        <f>IF(Table1[[#This Row],[building_size_mВІ_cleaned]]&lt;&gt;Table1[[#This Row],[preferred_size_mBI_cleaned]], IF(Table1[[#This Row],[land_size_mBI_cleaned]]&lt;&gt;Table1[[#This Row],[preferred_size_mBI_cleaned]], 0, 1), 1)</f>
        <v>1</v>
      </c>
      <c r="Q186" t="e">
        <f>IF(LEN(Table1[[#This Row],[open_date]])&gt;0, IF(ISNUMBER(SEARCH("Added", Table1[[#This Row],[open_date]])), SUBSTITUTE(Table1[[#This Row],[open_date]], "Added ", ""), Table1[[#This Row],[open_date]]), NA())</f>
        <v>#N/A</v>
      </c>
      <c r="R186" t="e">
        <v>#N/A</v>
      </c>
      <c r="S186" t="s">
        <v>315</v>
      </c>
      <c r="T186" t="s">
        <v>684</v>
      </c>
      <c r="U186" s="13">
        <v>990000</v>
      </c>
      <c r="V186" s="13" t="s">
        <v>2934</v>
      </c>
      <c r="W186">
        <v>117806963</v>
      </c>
      <c r="X186" t="s">
        <v>685</v>
      </c>
      <c r="Y186" t="s">
        <v>686</v>
      </c>
      <c r="Z186" t="s">
        <v>36</v>
      </c>
      <c r="AA186" t="s">
        <v>37</v>
      </c>
      <c r="AB186">
        <v>800</v>
      </c>
      <c r="AC186" s="14" t="str">
        <f>"0"&amp;Table1[[#This Row],[zip_code]]</f>
        <v>0800</v>
      </c>
      <c r="AD186" s="1">
        <v>418892861</v>
      </c>
      <c r="AG186" t="s">
        <v>274</v>
      </c>
      <c r="AH186" t="str">
        <f>PROPER(Table1[[#This Row],[product_depth_DELETE]])</f>
        <v>Standard</v>
      </c>
      <c r="AI186">
        <v>3</v>
      </c>
      <c r="AJ186">
        <v>2</v>
      </c>
      <c r="AK186">
        <v>2</v>
      </c>
      <c r="AL186" s="2">
        <v>44708.662557870368</v>
      </c>
      <c r="AM186" s="15">
        <v>44708.662557870368</v>
      </c>
    </row>
    <row r="187" spans="1:39" x14ac:dyDescent="0.25">
      <c r="A187">
        <v>1351169</v>
      </c>
      <c r="B187" t="s">
        <v>27</v>
      </c>
      <c r="C187" t="str">
        <f>IF(Table1[[#This Row],[breadcrumb_ORIGINAL]]="Buy&gt;NT&gt;DARWIN CITY", SUBSTITUTE(Table1[[#This Row],[breadcrumb_ORIGINAL]], Table1[[#This Row],[breadcrumb_ORIGINAL]], "DARWIN CITY"), SUBSTITUTE(Table1[[#This Row],[breadcrumb_ORIGINAL]], Table1[[#This Row],[breadcrumb_ORIGINAL]], "DARWIN"))</f>
        <v>DARWIN CITY</v>
      </c>
      <c r="D187" s="16" t="s">
        <v>3465</v>
      </c>
      <c r="E187" t="s">
        <v>28</v>
      </c>
      <c r="F187" s="3" t="s">
        <v>2925</v>
      </c>
      <c r="G187" t="s">
        <v>46</v>
      </c>
      <c r="H187" t="s">
        <v>136</v>
      </c>
      <c r="I187" t="str">
        <f>IF(Table1[[#This Row],[building_size_ORIGINAL]]="","",LEFT(Table1[[#This Row],[building_size_ORIGINAL]], LEN(Table1[[#This Row],[building_size_ORIGINAL]])-LEN(RIGHT(Table1[[#This Row],[building_size_ORIGINAL]], 3))))</f>
        <v>114</v>
      </c>
      <c r="J187" s="19">
        <v>114</v>
      </c>
      <c r="L187" s="12" t="s">
        <v>2934</v>
      </c>
      <c r="M187" t="s">
        <v>136</v>
      </c>
      <c r="N187" s="19">
        <v>114</v>
      </c>
      <c r="O187" s="19">
        <f>IF(Table1[[#This Row],[building_size_mВІ_cleaned]]&lt;&gt;Table1[[#This Row],[preferred_size_mBI_cleaned]], IF(Table1[[#This Row],[land_size_mBI_cleaned]]&lt;&gt;Table1[[#This Row],[preferred_size_mBI_cleaned]], 0, 1), 1)</f>
        <v>1</v>
      </c>
      <c r="Q187" t="e">
        <f>IF(LEN(Table1[[#This Row],[open_date]])&gt;0, IF(ISNUMBER(SEARCH("Added", Table1[[#This Row],[open_date]])), SUBSTITUTE(Table1[[#This Row],[open_date]], "Added ", ""), Table1[[#This Row],[open_date]]), NA())</f>
        <v>#N/A</v>
      </c>
      <c r="R187" t="e">
        <v>#N/A</v>
      </c>
      <c r="S187" t="s">
        <v>93</v>
      </c>
      <c r="T187" t="s">
        <v>687</v>
      </c>
      <c r="U187" s="13">
        <v>610000</v>
      </c>
      <c r="V187" s="13" t="s">
        <v>3105</v>
      </c>
      <c r="W187">
        <v>116976859</v>
      </c>
      <c r="X187" t="s">
        <v>688</v>
      </c>
      <c r="Y187" t="s">
        <v>689</v>
      </c>
      <c r="Z187" t="s">
        <v>36</v>
      </c>
      <c r="AA187" t="s">
        <v>37</v>
      </c>
      <c r="AB187">
        <v>800</v>
      </c>
      <c r="AC187" s="14" t="str">
        <f>"0"&amp;Table1[[#This Row],[zip_code]]</f>
        <v>0800</v>
      </c>
      <c r="AD187" s="1">
        <v>889460500</v>
      </c>
      <c r="AG187" t="s">
        <v>274</v>
      </c>
      <c r="AH187" t="str">
        <f>PROPER(Table1[[#This Row],[product_depth_DELETE]])</f>
        <v>Standard</v>
      </c>
      <c r="AI187">
        <v>2</v>
      </c>
      <c r="AJ187">
        <v>2</v>
      </c>
      <c r="AK187">
        <v>2</v>
      </c>
      <c r="AL187" s="2">
        <v>44708.662557870368</v>
      </c>
      <c r="AM187" s="15">
        <v>44708.662557870368</v>
      </c>
    </row>
    <row r="188" spans="1:39" x14ac:dyDescent="0.25">
      <c r="A188">
        <v>1351170</v>
      </c>
      <c r="B188" t="s">
        <v>27</v>
      </c>
      <c r="C188" t="str">
        <f>IF(Table1[[#This Row],[breadcrumb_ORIGINAL]]="Buy&gt;NT&gt;DARWIN CITY", SUBSTITUTE(Table1[[#This Row],[breadcrumb_ORIGINAL]], Table1[[#This Row],[breadcrumb_ORIGINAL]], "DARWIN CITY"), SUBSTITUTE(Table1[[#This Row],[breadcrumb_ORIGINAL]], Table1[[#This Row],[breadcrumb_ORIGINAL]], "DARWIN"))</f>
        <v>DARWIN CITY</v>
      </c>
      <c r="D188" s="16" t="s">
        <v>3465</v>
      </c>
      <c r="E188" t="s">
        <v>28</v>
      </c>
      <c r="F188" s="3" t="s">
        <v>2925</v>
      </c>
      <c r="G188" t="s">
        <v>46</v>
      </c>
      <c r="H188" t="s">
        <v>204</v>
      </c>
      <c r="I188" t="str">
        <f>IF(Table1[[#This Row],[building_size_ORIGINAL]]="","",LEFT(Table1[[#This Row],[building_size_ORIGINAL]], LEN(Table1[[#This Row],[building_size_ORIGINAL]])-LEN(RIGHT(Table1[[#This Row],[building_size_ORIGINAL]], 3))))</f>
        <v>235</v>
      </c>
      <c r="J188" s="19">
        <v>235</v>
      </c>
      <c r="L188" s="12" t="s">
        <v>2934</v>
      </c>
      <c r="M188" t="s">
        <v>204</v>
      </c>
      <c r="N188" s="19">
        <v>235</v>
      </c>
      <c r="O188" s="19">
        <f>IF(Table1[[#This Row],[building_size_mВІ_cleaned]]&lt;&gt;Table1[[#This Row],[preferred_size_mBI_cleaned]], IF(Table1[[#This Row],[land_size_mBI_cleaned]]&lt;&gt;Table1[[#This Row],[preferred_size_mBI_cleaned]], 0, 1), 1)</f>
        <v>1</v>
      </c>
      <c r="Q188" t="e">
        <f>IF(LEN(Table1[[#This Row],[open_date]])&gt;0, IF(ISNUMBER(SEARCH("Added", Table1[[#This Row],[open_date]])), SUBSTITUTE(Table1[[#This Row],[open_date]], "Added ", ""), Table1[[#This Row],[open_date]]), NA())</f>
        <v>#N/A</v>
      </c>
      <c r="R188" t="e">
        <v>#N/A</v>
      </c>
      <c r="S188" t="s">
        <v>98</v>
      </c>
      <c r="T188" t="s">
        <v>690</v>
      </c>
      <c r="U188" s="13">
        <v>1199000</v>
      </c>
      <c r="V188" s="13" t="s">
        <v>2934</v>
      </c>
      <c r="W188">
        <v>116747063</v>
      </c>
      <c r="X188" t="s">
        <v>691</v>
      </c>
      <c r="Y188" t="s">
        <v>692</v>
      </c>
      <c r="Z188" t="s">
        <v>36</v>
      </c>
      <c r="AA188" t="s">
        <v>37</v>
      </c>
      <c r="AB188">
        <v>800</v>
      </c>
      <c r="AC188" s="14" t="str">
        <f>"0"&amp;Table1[[#This Row],[zip_code]]</f>
        <v>0800</v>
      </c>
      <c r="AD188" s="1">
        <v>889822500</v>
      </c>
      <c r="AG188" t="s">
        <v>274</v>
      </c>
      <c r="AH188" t="str">
        <f>PROPER(Table1[[#This Row],[product_depth_DELETE]])</f>
        <v>Standard</v>
      </c>
      <c r="AI188">
        <v>3</v>
      </c>
      <c r="AJ188">
        <v>2</v>
      </c>
      <c r="AK188">
        <v>2</v>
      </c>
      <c r="AL188" s="2">
        <v>44708.662557870368</v>
      </c>
      <c r="AM188" s="15">
        <v>44708.662557870368</v>
      </c>
    </row>
    <row r="189" spans="1:39" x14ac:dyDescent="0.25">
      <c r="A189">
        <v>1351171</v>
      </c>
      <c r="B189" t="s">
        <v>27</v>
      </c>
      <c r="C189" t="str">
        <f>IF(Table1[[#This Row],[breadcrumb_ORIGINAL]]="Buy&gt;NT&gt;DARWIN CITY", SUBSTITUTE(Table1[[#This Row],[breadcrumb_ORIGINAL]], Table1[[#This Row],[breadcrumb_ORIGINAL]], "DARWIN CITY"), SUBSTITUTE(Table1[[#This Row],[breadcrumb_ORIGINAL]], Table1[[#This Row],[breadcrumb_ORIGINAL]], "DARWIN"))</f>
        <v>DARWIN CITY</v>
      </c>
      <c r="D189" s="16" t="s">
        <v>3465</v>
      </c>
      <c r="E189" t="s">
        <v>28</v>
      </c>
      <c r="F189" s="3" t="s">
        <v>2925</v>
      </c>
      <c r="G189" t="s">
        <v>39</v>
      </c>
      <c r="H189" t="s">
        <v>693</v>
      </c>
      <c r="I189" t="str">
        <f>IF(Table1[[#This Row],[building_size_ORIGINAL]]="","",LEFT(Table1[[#This Row],[building_size_ORIGINAL]], LEN(Table1[[#This Row],[building_size_ORIGINAL]])-LEN(RIGHT(Table1[[#This Row],[building_size_ORIGINAL]], 3))))</f>
        <v>213.68</v>
      </c>
      <c r="J189" s="19">
        <v>213.68</v>
      </c>
      <c r="K189" t="s">
        <v>487</v>
      </c>
      <c r="L189" s="19">
        <v>213</v>
      </c>
      <c r="M189" t="s">
        <v>693</v>
      </c>
      <c r="N189" s="19">
        <v>213.68</v>
      </c>
      <c r="O189" s="19">
        <f>IF(Table1[[#This Row],[building_size_mВІ_cleaned]]&lt;&gt;Table1[[#This Row],[preferred_size_mBI_cleaned]], IF(Table1[[#This Row],[land_size_mBI_cleaned]]&lt;&gt;Table1[[#This Row],[preferred_size_mBI_cleaned]], 0, 1), 1)</f>
        <v>1</v>
      </c>
      <c r="Q189" t="e">
        <f>IF(LEN(Table1[[#This Row],[open_date]])&gt;0, IF(ISNUMBER(SEARCH("Added", Table1[[#This Row],[open_date]])), SUBSTITUTE(Table1[[#This Row],[open_date]], "Added ", ""), Table1[[#This Row],[open_date]]), NA())</f>
        <v>#N/A</v>
      </c>
      <c r="R189" t="e">
        <v>#N/A</v>
      </c>
      <c r="S189" t="s">
        <v>315</v>
      </c>
      <c r="T189" t="s">
        <v>428</v>
      </c>
      <c r="U189" s="13">
        <v>1100000</v>
      </c>
      <c r="V189" s="13" t="s">
        <v>2934</v>
      </c>
      <c r="W189">
        <v>110067237</v>
      </c>
      <c r="X189" t="s">
        <v>694</v>
      </c>
      <c r="Y189" t="s">
        <v>695</v>
      </c>
      <c r="Z189" t="s">
        <v>36</v>
      </c>
      <c r="AA189" t="s">
        <v>37</v>
      </c>
      <c r="AB189">
        <v>800</v>
      </c>
      <c r="AC189" s="14" t="str">
        <f>"0"&amp;Table1[[#This Row],[zip_code]]</f>
        <v>0800</v>
      </c>
      <c r="AD189" s="1">
        <v>418892861</v>
      </c>
      <c r="AG189" t="s">
        <v>274</v>
      </c>
      <c r="AH189" t="str">
        <f>PROPER(Table1[[#This Row],[product_depth_DELETE]])</f>
        <v>Standard</v>
      </c>
      <c r="AI189">
        <v>3</v>
      </c>
      <c r="AJ189">
        <v>2</v>
      </c>
      <c r="AK189">
        <v>2</v>
      </c>
      <c r="AL189" s="2">
        <v>44708.662557870368</v>
      </c>
      <c r="AM189" s="15">
        <v>44708.662557870368</v>
      </c>
    </row>
    <row r="190" spans="1:39" x14ac:dyDescent="0.25">
      <c r="A190">
        <v>1351172</v>
      </c>
      <c r="B190" t="s">
        <v>696</v>
      </c>
      <c r="C190" t="str">
        <f>IF(Table1[[#This Row],[breadcrumb_ORIGINAL]]="Buy&gt;NT&gt;DARWIN CITY", SUBSTITUTE(Table1[[#This Row],[breadcrumb_ORIGINAL]], Table1[[#This Row],[breadcrumb_ORIGINAL]], "DARWIN CITY"), SUBSTITUTE(Table1[[#This Row],[breadcrumb_ORIGINAL]], Table1[[#This Row],[breadcrumb_ORIGINAL]], "DARWIN"))</f>
        <v>DARWIN</v>
      </c>
      <c r="D190" s="16" t="s">
        <v>3466</v>
      </c>
      <c r="E190" t="s">
        <v>697</v>
      </c>
      <c r="F190" s="3" t="s">
        <v>2924</v>
      </c>
      <c r="G190" t="s">
        <v>29</v>
      </c>
      <c r="I190" t="str">
        <f>IF(Table1[[#This Row],[building_size_ORIGINAL]]="","",LEFT(Table1[[#This Row],[building_size_ORIGINAL]], LEN(Table1[[#This Row],[building_size_ORIGINAL]])-LEN(RIGHT(Table1[[#This Row],[building_size_ORIGINAL]], 3))))</f>
        <v/>
      </c>
      <c r="J190" s="11" t="s">
        <v>2934</v>
      </c>
      <c r="K190" t="s">
        <v>698</v>
      </c>
      <c r="L190" s="19">
        <v>940</v>
      </c>
      <c r="M190" t="s">
        <v>698</v>
      </c>
      <c r="N190" s="19">
        <v>940</v>
      </c>
      <c r="O190" s="19">
        <f>IF(Table1[[#This Row],[building_size_mВІ_cleaned]]&lt;&gt;Table1[[#This Row],[preferred_size_mBI_cleaned]], IF(Table1[[#This Row],[land_size_mBI_cleaned]]&lt;&gt;Table1[[#This Row],[preferred_size_mBI_cleaned]], 0, 1), 1)</f>
        <v>1</v>
      </c>
      <c r="P190" t="s">
        <v>699</v>
      </c>
      <c r="Q190" t="str">
        <f>IF(LEN(Table1[[#This Row],[open_date]])&gt;0, IF(ISNUMBER(SEARCH("Added", Table1[[#This Row],[open_date]])), SUBSTITUTE(Table1[[#This Row],[open_date]], "Added ", ""), Table1[[#This Row],[open_date]]), NA())</f>
        <v>1 hour ago</v>
      </c>
      <c r="R190" t="s">
        <v>3477</v>
      </c>
      <c r="S190" t="s">
        <v>225</v>
      </c>
      <c r="T190" t="s">
        <v>700</v>
      </c>
      <c r="U190" s="13">
        <v>665000</v>
      </c>
      <c r="V190" s="13" t="s">
        <v>3107</v>
      </c>
      <c r="W190">
        <v>139470355</v>
      </c>
      <c r="X190" t="s">
        <v>701</v>
      </c>
      <c r="Y190" t="s">
        <v>702</v>
      </c>
      <c r="Z190" t="s">
        <v>703</v>
      </c>
      <c r="AA190" t="s">
        <v>37</v>
      </c>
      <c r="AB190">
        <v>812</v>
      </c>
      <c r="AC190" s="14" t="str">
        <f>"0"&amp;Table1[[#This Row],[zip_code]]</f>
        <v>0812</v>
      </c>
      <c r="AD190" s="1">
        <v>438404848</v>
      </c>
      <c r="AG190" t="s">
        <v>38</v>
      </c>
      <c r="AH190" t="str">
        <f>PROPER(Table1[[#This Row],[product_depth_DELETE]])</f>
        <v>Premiere</v>
      </c>
      <c r="AI190">
        <v>4</v>
      </c>
      <c r="AJ190">
        <v>2</v>
      </c>
      <c r="AK190">
        <v>5</v>
      </c>
      <c r="AL190" s="2">
        <v>44708.662557870368</v>
      </c>
      <c r="AM190" s="15">
        <v>44708.662557870368</v>
      </c>
    </row>
    <row r="191" spans="1:39" x14ac:dyDescent="0.25">
      <c r="A191">
        <v>1351173</v>
      </c>
      <c r="B191" t="s">
        <v>696</v>
      </c>
      <c r="C191" t="str">
        <f>IF(Table1[[#This Row],[breadcrumb_ORIGINAL]]="Buy&gt;NT&gt;DARWIN CITY", SUBSTITUTE(Table1[[#This Row],[breadcrumb_ORIGINAL]], Table1[[#This Row],[breadcrumb_ORIGINAL]], "DARWIN CITY"), SUBSTITUTE(Table1[[#This Row],[breadcrumb_ORIGINAL]], Table1[[#This Row],[breadcrumb_ORIGINAL]], "DARWIN"))</f>
        <v>DARWIN</v>
      </c>
      <c r="D191" s="16" t="s">
        <v>3466</v>
      </c>
      <c r="E191" t="s">
        <v>697</v>
      </c>
      <c r="F191" s="3" t="s">
        <v>2924</v>
      </c>
      <c r="G191" t="s">
        <v>704</v>
      </c>
      <c r="I191" t="str">
        <f>IF(Table1[[#This Row],[building_size_ORIGINAL]]="","",LEFT(Table1[[#This Row],[building_size_ORIGINAL]], LEN(Table1[[#This Row],[building_size_ORIGINAL]])-LEN(RIGHT(Table1[[#This Row],[building_size_ORIGINAL]], 3))))</f>
        <v/>
      </c>
      <c r="J191" s="11" t="s">
        <v>2934</v>
      </c>
      <c r="L191" s="12" t="s">
        <v>2934</v>
      </c>
      <c r="N191" t="s">
        <v>2934</v>
      </c>
      <c r="O191">
        <f>IF(Table1[[#This Row],[building_size_mВІ_cleaned]]&lt;&gt;Table1[[#This Row],[preferred_size_mBI_cleaned]], IF(Table1[[#This Row],[land_size_mBI_cleaned]]&lt;&gt;Table1[[#This Row],[preferred_size_mBI_cleaned]], 0, 1), 1)</f>
        <v>1</v>
      </c>
      <c r="P191" t="s">
        <v>699</v>
      </c>
      <c r="Q191" t="str">
        <f>IF(LEN(Table1[[#This Row],[open_date]])&gt;0, IF(ISNUMBER(SEARCH("Added", Table1[[#This Row],[open_date]])), SUBSTITUTE(Table1[[#This Row],[open_date]], "Added ", ""), Table1[[#This Row],[open_date]]), NA())</f>
        <v>1 hour ago</v>
      </c>
      <c r="R191" t="s">
        <v>3477</v>
      </c>
      <c r="S191" t="s">
        <v>82</v>
      </c>
      <c r="T191" t="s">
        <v>112</v>
      </c>
      <c r="U191" s="13">
        <v>490000</v>
      </c>
      <c r="V191" s="13" t="s">
        <v>2934</v>
      </c>
      <c r="W191">
        <v>203334643</v>
      </c>
      <c r="X191" t="s">
        <v>705</v>
      </c>
      <c r="Y191" t="s">
        <v>706</v>
      </c>
      <c r="Z191" t="s">
        <v>707</v>
      </c>
      <c r="AA191" t="s">
        <v>37</v>
      </c>
      <c r="AB191">
        <v>820</v>
      </c>
      <c r="AC191" s="14" t="str">
        <f>"0"&amp;Table1[[#This Row],[zip_code]]</f>
        <v>0820</v>
      </c>
      <c r="AD191" s="1">
        <v>889433000</v>
      </c>
      <c r="AG191" t="s">
        <v>38</v>
      </c>
      <c r="AH191" t="str">
        <f>PROPER(Table1[[#This Row],[product_depth_DELETE]])</f>
        <v>Premiere</v>
      </c>
      <c r="AL191" s="2">
        <v>44708.662557870368</v>
      </c>
      <c r="AM191" s="15">
        <v>44708.662557870368</v>
      </c>
    </row>
    <row r="192" spans="1:39" x14ac:dyDescent="0.25">
      <c r="A192">
        <v>1351174</v>
      </c>
      <c r="B192" t="s">
        <v>696</v>
      </c>
      <c r="C192" t="str">
        <f>IF(Table1[[#This Row],[breadcrumb_ORIGINAL]]="Buy&gt;NT&gt;DARWIN CITY", SUBSTITUTE(Table1[[#This Row],[breadcrumb_ORIGINAL]], Table1[[#This Row],[breadcrumb_ORIGINAL]], "DARWIN CITY"), SUBSTITUTE(Table1[[#This Row],[breadcrumb_ORIGINAL]], Table1[[#This Row],[breadcrumb_ORIGINAL]], "DARWIN"))</f>
        <v>DARWIN</v>
      </c>
      <c r="D192" s="16" t="s">
        <v>3466</v>
      </c>
      <c r="E192" t="s">
        <v>697</v>
      </c>
      <c r="F192" s="3" t="s">
        <v>2924</v>
      </c>
      <c r="G192" t="s">
        <v>29</v>
      </c>
      <c r="I192" t="str">
        <f>IF(Table1[[#This Row],[building_size_ORIGINAL]]="","",LEFT(Table1[[#This Row],[building_size_ORIGINAL]], LEN(Table1[[#This Row],[building_size_ORIGINAL]])-LEN(RIGHT(Table1[[#This Row],[building_size_ORIGINAL]], 3))))</f>
        <v/>
      </c>
      <c r="J192" s="11" t="s">
        <v>2934</v>
      </c>
      <c r="L192" s="12" t="s">
        <v>2934</v>
      </c>
      <c r="N192" t="s">
        <v>2934</v>
      </c>
      <c r="O192">
        <f>IF(Table1[[#This Row],[building_size_mВІ_cleaned]]&lt;&gt;Table1[[#This Row],[preferred_size_mBI_cleaned]], IF(Table1[[#This Row],[land_size_mBI_cleaned]]&lt;&gt;Table1[[#This Row],[preferred_size_mBI_cleaned]], 0, 1), 1)</f>
        <v>1</v>
      </c>
      <c r="P192" t="s">
        <v>699</v>
      </c>
      <c r="Q192" t="str">
        <f>IF(LEN(Table1[[#This Row],[open_date]])&gt;0, IF(ISNUMBER(SEARCH("Added", Table1[[#This Row],[open_date]])), SUBSTITUTE(Table1[[#This Row],[open_date]], "Added ", ""), Table1[[#This Row],[open_date]]), NA())</f>
        <v>1 hour ago</v>
      </c>
      <c r="R192" t="s">
        <v>3477</v>
      </c>
      <c r="S192" t="s">
        <v>79</v>
      </c>
      <c r="T192" t="s">
        <v>89</v>
      </c>
      <c r="U192" s="13" t="s">
        <v>2934</v>
      </c>
      <c r="V192" s="13" t="s">
        <v>2971</v>
      </c>
      <c r="W192">
        <v>139469859</v>
      </c>
      <c r="X192" t="s">
        <v>708</v>
      </c>
      <c r="Y192" t="s">
        <v>709</v>
      </c>
      <c r="Z192" t="s">
        <v>710</v>
      </c>
      <c r="AA192" t="s">
        <v>37</v>
      </c>
      <c r="AB192">
        <v>810</v>
      </c>
      <c r="AC192" s="14" t="str">
        <f>"0"&amp;Table1[[#This Row],[zip_code]]</f>
        <v>0810</v>
      </c>
      <c r="AD192" s="1">
        <v>889433000</v>
      </c>
      <c r="AG192" t="s">
        <v>38</v>
      </c>
      <c r="AH192" t="str">
        <f>PROPER(Table1[[#This Row],[product_depth_DELETE]])</f>
        <v>Premiere</v>
      </c>
      <c r="AI192">
        <v>5</v>
      </c>
      <c r="AJ192">
        <v>2</v>
      </c>
      <c r="AK192">
        <v>3</v>
      </c>
      <c r="AL192" s="2">
        <v>44708.662557870368</v>
      </c>
      <c r="AM192" s="15">
        <v>44708.662557870368</v>
      </c>
    </row>
    <row r="193" spans="1:39" x14ac:dyDescent="0.25">
      <c r="A193">
        <v>1351175</v>
      </c>
      <c r="B193" t="s">
        <v>696</v>
      </c>
      <c r="C193" t="str">
        <f>IF(Table1[[#This Row],[breadcrumb_ORIGINAL]]="Buy&gt;NT&gt;DARWIN CITY", SUBSTITUTE(Table1[[#This Row],[breadcrumb_ORIGINAL]], Table1[[#This Row],[breadcrumb_ORIGINAL]], "DARWIN CITY"), SUBSTITUTE(Table1[[#This Row],[breadcrumb_ORIGINAL]], Table1[[#This Row],[breadcrumb_ORIGINAL]], "DARWIN"))</f>
        <v>DARWIN</v>
      </c>
      <c r="D193" s="16" t="s">
        <v>3466</v>
      </c>
      <c r="E193" t="s">
        <v>697</v>
      </c>
      <c r="F193" s="3" t="s">
        <v>2924</v>
      </c>
      <c r="G193" t="s">
        <v>29</v>
      </c>
      <c r="I193" t="str">
        <f>IF(Table1[[#This Row],[building_size_ORIGINAL]]="","",LEFT(Table1[[#This Row],[building_size_ORIGINAL]], LEN(Table1[[#This Row],[building_size_ORIGINAL]])-LEN(RIGHT(Table1[[#This Row],[building_size_ORIGINAL]], 3))))</f>
        <v/>
      </c>
      <c r="J193" s="11" t="s">
        <v>2934</v>
      </c>
      <c r="K193" t="s">
        <v>711</v>
      </c>
      <c r="L193" s="19">
        <v>878</v>
      </c>
      <c r="M193" t="s">
        <v>711</v>
      </c>
      <c r="N193" s="19">
        <v>878</v>
      </c>
      <c r="O193" s="19">
        <f>IF(Table1[[#This Row],[building_size_mВІ_cleaned]]&lt;&gt;Table1[[#This Row],[preferred_size_mBI_cleaned]], IF(Table1[[#This Row],[land_size_mBI_cleaned]]&lt;&gt;Table1[[#This Row],[preferred_size_mBI_cleaned]], 0, 1), 1)</f>
        <v>1</v>
      </c>
      <c r="P193" t="s">
        <v>699</v>
      </c>
      <c r="Q193" t="str">
        <f>IF(LEN(Table1[[#This Row],[open_date]])&gt;0, IF(ISNUMBER(SEARCH("Added", Table1[[#This Row],[open_date]])), SUBSTITUTE(Table1[[#This Row],[open_date]], "Added ", ""), Table1[[#This Row],[open_date]]), NA())</f>
        <v>1 hour ago</v>
      </c>
      <c r="R193" t="s">
        <v>3477</v>
      </c>
      <c r="S193" t="s">
        <v>712</v>
      </c>
      <c r="T193" t="s">
        <v>713</v>
      </c>
      <c r="U193" s="13">
        <v>575000</v>
      </c>
      <c r="V193" s="13" t="s">
        <v>3108</v>
      </c>
      <c r="W193">
        <v>139469627</v>
      </c>
      <c r="X193" t="s">
        <v>714</v>
      </c>
      <c r="Y193" t="s">
        <v>715</v>
      </c>
      <c r="Z193" t="s">
        <v>716</v>
      </c>
      <c r="AA193" t="s">
        <v>37</v>
      </c>
      <c r="AB193">
        <v>830</v>
      </c>
      <c r="AC193" s="14" t="str">
        <f>"0"&amp;Table1[[#This Row],[zip_code]]</f>
        <v>0830</v>
      </c>
      <c r="AD193" s="1">
        <v>889315000</v>
      </c>
      <c r="AG193" t="s">
        <v>38</v>
      </c>
      <c r="AH193" t="str">
        <f>PROPER(Table1[[#This Row],[product_depth_DELETE]])</f>
        <v>Premiere</v>
      </c>
      <c r="AI193">
        <v>3</v>
      </c>
      <c r="AJ193">
        <v>2</v>
      </c>
      <c r="AK193">
        <v>2</v>
      </c>
      <c r="AL193" s="2">
        <v>44708.662557870368</v>
      </c>
      <c r="AM193" s="15">
        <v>44708.662557870368</v>
      </c>
    </row>
    <row r="194" spans="1:39" x14ac:dyDescent="0.25">
      <c r="A194">
        <v>1351176</v>
      </c>
      <c r="B194" t="s">
        <v>696</v>
      </c>
      <c r="C194" t="str">
        <f>IF(Table1[[#This Row],[breadcrumb_ORIGINAL]]="Buy&gt;NT&gt;DARWIN CITY", SUBSTITUTE(Table1[[#This Row],[breadcrumb_ORIGINAL]], Table1[[#This Row],[breadcrumb_ORIGINAL]], "DARWIN CITY"), SUBSTITUTE(Table1[[#This Row],[breadcrumb_ORIGINAL]], Table1[[#This Row],[breadcrumb_ORIGINAL]], "DARWIN"))</f>
        <v>DARWIN</v>
      </c>
      <c r="D194" s="16" t="s">
        <v>3466</v>
      </c>
      <c r="E194" t="s">
        <v>697</v>
      </c>
      <c r="F194" s="3" t="s">
        <v>2924</v>
      </c>
      <c r="G194" t="s">
        <v>29</v>
      </c>
      <c r="I194" t="str">
        <f>IF(Table1[[#This Row],[building_size_ORIGINAL]]="","",LEFT(Table1[[#This Row],[building_size_ORIGINAL]], LEN(Table1[[#This Row],[building_size_ORIGINAL]])-LEN(RIGHT(Table1[[#This Row],[building_size_ORIGINAL]], 3))))</f>
        <v/>
      </c>
      <c r="J194" s="11" t="s">
        <v>2934</v>
      </c>
      <c r="L194" s="12" t="s">
        <v>2934</v>
      </c>
      <c r="N194" t="s">
        <v>2934</v>
      </c>
      <c r="O194">
        <f>IF(Table1[[#This Row],[building_size_mВІ_cleaned]]&lt;&gt;Table1[[#This Row],[preferred_size_mBI_cleaned]], IF(Table1[[#This Row],[land_size_mBI_cleaned]]&lt;&gt;Table1[[#This Row],[preferred_size_mBI_cleaned]], 0, 1), 1)</f>
        <v>1</v>
      </c>
      <c r="P194" t="s">
        <v>30</v>
      </c>
      <c r="Q194" t="str">
        <f>IF(LEN(Table1[[#This Row],[open_date]])&gt;0, IF(ISNUMBER(SEARCH("Added", Table1[[#This Row],[open_date]])), SUBSTITUTE(Table1[[#This Row],[open_date]], "Added ", ""), Table1[[#This Row],[open_date]]), NA())</f>
        <v>2 hours ago</v>
      </c>
      <c r="R194" t="s">
        <v>3470</v>
      </c>
      <c r="S194" t="s">
        <v>79</v>
      </c>
      <c r="T194" t="s">
        <v>717</v>
      </c>
      <c r="U194" s="13">
        <v>700000</v>
      </c>
      <c r="V194" s="13" t="s">
        <v>3435</v>
      </c>
      <c r="W194">
        <v>139469167</v>
      </c>
      <c r="X194" t="s">
        <v>718</v>
      </c>
      <c r="Y194" t="s">
        <v>719</v>
      </c>
      <c r="Z194" t="s">
        <v>720</v>
      </c>
      <c r="AA194" t="s">
        <v>37</v>
      </c>
      <c r="AB194">
        <v>820</v>
      </c>
      <c r="AC194" s="14" t="str">
        <f>"0"&amp;Table1[[#This Row],[zip_code]]</f>
        <v>0820</v>
      </c>
      <c r="AD194" s="1">
        <v>889433000</v>
      </c>
      <c r="AG194" t="s">
        <v>38</v>
      </c>
      <c r="AH194" t="str">
        <f>PROPER(Table1[[#This Row],[product_depth_DELETE]])</f>
        <v>Premiere</v>
      </c>
      <c r="AI194">
        <v>5</v>
      </c>
      <c r="AJ194">
        <v>2</v>
      </c>
      <c r="AK194">
        <v>4</v>
      </c>
      <c r="AL194" s="2">
        <v>44708.662557870368</v>
      </c>
      <c r="AM194" s="15">
        <v>44708.662557870368</v>
      </c>
    </row>
    <row r="195" spans="1:39" x14ac:dyDescent="0.25">
      <c r="A195">
        <v>1351177</v>
      </c>
      <c r="B195" t="s">
        <v>696</v>
      </c>
      <c r="C195" t="str">
        <f>IF(Table1[[#This Row],[breadcrumb_ORIGINAL]]="Buy&gt;NT&gt;DARWIN CITY", SUBSTITUTE(Table1[[#This Row],[breadcrumb_ORIGINAL]], Table1[[#This Row],[breadcrumb_ORIGINAL]], "DARWIN CITY"), SUBSTITUTE(Table1[[#This Row],[breadcrumb_ORIGINAL]], Table1[[#This Row],[breadcrumb_ORIGINAL]], "DARWIN"))</f>
        <v>DARWIN</v>
      </c>
      <c r="D195" s="16" t="s">
        <v>3466</v>
      </c>
      <c r="E195" t="s">
        <v>697</v>
      </c>
      <c r="F195" s="3" t="s">
        <v>2924</v>
      </c>
      <c r="G195" t="s">
        <v>29</v>
      </c>
      <c r="I195" t="str">
        <f>IF(Table1[[#This Row],[building_size_ORIGINAL]]="","",LEFT(Table1[[#This Row],[building_size_ORIGINAL]], LEN(Table1[[#This Row],[building_size_ORIGINAL]])-LEN(RIGHT(Table1[[#This Row],[building_size_ORIGINAL]], 3))))</f>
        <v/>
      </c>
      <c r="J195" s="11" t="s">
        <v>2934</v>
      </c>
      <c r="L195" s="12" t="s">
        <v>2934</v>
      </c>
      <c r="N195" t="s">
        <v>2934</v>
      </c>
      <c r="O195">
        <f>IF(Table1[[#This Row],[building_size_mВІ_cleaned]]&lt;&gt;Table1[[#This Row],[preferred_size_mBI_cleaned]], IF(Table1[[#This Row],[land_size_mBI_cleaned]]&lt;&gt;Table1[[#This Row],[preferred_size_mBI_cleaned]], 0, 1), 1)</f>
        <v>1</v>
      </c>
      <c r="P195" t="s">
        <v>30</v>
      </c>
      <c r="Q195" t="str">
        <f>IF(LEN(Table1[[#This Row],[open_date]])&gt;0, IF(ISNUMBER(SEARCH("Added", Table1[[#This Row],[open_date]])), SUBSTITUTE(Table1[[#This Row],[open_date]], "Added ", ""), Table1[[#This Row],[open_date]]), NA())</f>
        <v>2 hours ago</v>
      </c>
      <c r="R195" t="s">
        <v>3470</v>
      </c>
      <c r="S195" t="s">
        <v>31</v>
      </c>
      <c r="T195" t="s">
        <v>32</v>
      </c>
      <c r="U195" s="13">
        <v>435000</v>
      </c>
      <c r="V195" s="13" t="s">
        <v>2934</v>
      </c>
      <c r="W195">
        <v>139468611</v>
      </c>
      <c r="X195" t="s">
        <v>34</v>
      </c>
      <c r="Y195" t="s">
        <v>35</v>
      </c>
      <c r="Z195" t="s">
        <v>36</v>
      </c>
      <c r="AA195" t="s">
        <v>37</v>
      </c>
      <c r="AB195">
        <v>800</v>
      </c>
      <c r="AC195" s="14" t="str">
        <f>"0"&amp;Table1[[#This Row],[zip_code]]</f>
        <v>0800</v>
      </c>
      <c r="AD195" s="1">
        <v>889418289</v>
      </c>
      <c r="AG195" t="s">
        <v>38</v>
      </c>
      <c r="AH195" t="str">
        <f>PROPER(Table1[[#This Row],[product_depth_DELETE]])</f>
        <v>Premiere</v>
      </c>
      <c r="AI195">
        <v>2</v>
      </c>
      <c r="AJ195">
        <v>1</v>
      </c>
      <c r="AK195">
        <v>1</v>
      </c>
      <c r="AL195" s="2">
        <v>44708.662557870368</v>
      </c>
      <c r="AM195" s="15">
        <v>44708.662557870368</v>
      </c>
    </row>
    <row r="196" spans="1:39" x14ac:dyDescent="0.25">
      <c r="A196">
        <v>1351178</v>
      </c>
      <c r="B196" t="s">
        <v>696</v>
      </c>
      <c r="C196" t="str">
        <f>IF(Table1[[#This Row],[breadcrumb_ORIGINAL]]="Buy&gt;NT&gt;DARWIN CITY", SUBSTITUTE(Table1[[#This Row],[breadcrumb_ORIGINAL]], Table1[[#This Row],[breadcrumb_ORIGINAL]], "DARWIN CITY"), SUBSTITUTE(Table1[[#This Row],[breadcrumb_ORIGINAL]], Table1[[#This Row],[breadcrumb_ORIGINAL]], "DARWIN"))</f>
        <v>DARWIN</v>
      </c>
      <c r="D196" s="16" t="s">
        <v>3466</v>
      </c>
      <c r="E196" t="s">
        <v>697</v>
      </c>
      <c r="F196" s="3" t="s">
        <v>2924</v>
      </c>
      <c r="G196" t="s">
        <v>29</v>
      </c>
      <c r="I196" t="str">
        <f>IF(Table1[[#This Row],[building_size_ORIGINAL]]="","",LEFT(Table1[[#This Row],[building_size_ORIGINAL]], LEN(Table1[[#This Row],[building_size_ORIGINAL]])-LEN(RIGHT(Table1[[#This Row],[building_size_ORIGINAL]], 3))))</f>
        <v/>
      </c>
      <c r="J196" s="11" t="s">
        <v>2934</v>
      </c>
      <c r="L196" s="12" t="s">
        <v>2934</v>
      </c>
      <c r="N196" t="s">
        <v>2934</v>
      </c>
      <c r="O196">
        <f>IF(Table1[[#This Row],[building_size_mВІ_cleaned]]&lt;&gt;Table1[[#This Row],[preferred_size_mBI_cleaned]], IF(Table1[[#This Row],[land_size_mBI_cleaned]]&lt;&gt;Table1[[#This Row],[preferred_size_mBI_cleaned]], 0, 1), 1)</f>
        <v>1</v>
      </c>
      <c r="P196" t="s">
        <v>721</v>
      </c>
      <c r="Q196" t="str">
        <f>IF(LEN(Table1[[#This Row],[open_date]])&gt;0, IF(ISNUMBER(SEARCH("Added", Table1[[#This Row],[open_date]])), SUBSTITUTE(Table1[[#This Row],[open_date]], "Added ", ""), Table1[[#This Row],[open_date]]), NA())</f>
        <v>4 hours ago</v>
      </c>
      <c r="R196" t="s">
        <v>3478</v>
      </c>
      <c r="S196" t="s">
        <v>79</v>
      </c>
      <c r="T196" t="s">
        <v>722</v>
      </c>
      <c r="U196" s="13">
        <v>550000</v>
      </c>
      <c r="V196" s="13" t="s">
        <v>3109</v>
      </c>
      <c r="W196">
        <v>139466727</v>
      </c>
      <c r="X196" t="s">
        <v>723</v>
      </c>
      <c r="Y196" t="s">
        <v>724</v>
      </c>
      <c r="Z196" t="s">
        <v>725</v>
      </c>
      <c r="AA196" t="s">
        <v>37</v>
      </c>
      <c r="AB196">
        <v>836</v>
      </c>
      <c r="AC196" s="14" t="str">
        <f>"0"&amp;Table1[[#This Row],[zip_code]]</f>
        <v>0836</v>
      </c>
      <c r="AD196" s="1">
        <v>889433000</v>
      </c>
      <c r="AG196" t="s">
        <v>38</v>
      </c>
      <c r="AH196" t="str">
        <f>PROPER(Table1[[#This Row],[product_depth_DELETE]])</f>
        <v>Premiere</v>
      </c>
      <c r="AI196">
        <v>3</v>
      </c>
      <c r="AJ196">
        <v>2</v>
      </c>
      <c r="AK196">
        <v>6</v>
      </c>
      <c r="AL196" s="2">
        <v>44708.662557870368</v>
      </c>
      <c r="AM196" s="15">
        <v>44708.662557870368</v>
      </c>
    </row>
    <row r="197" spans="1:39" x14ac:dyDescent="0.25">
      <c r="A197">
        <v>1351179</v>
      </c>
      <c r="B197" t="s">
        <v>696</v>
      </c>
      <c r="C197" t="str">
        <f>IF(Table1[[#This Row],[breadcrumb_ORIGINAL]]="Buy&gt;NT&gt;DARWIN CITY", SUBSTITUTE(Table1[[#This Row],[breadcrumb_ORIGINAL]], Table1[[#This Row],[breadcrumb_ORIGINAL]], "DARWIN CITY"), SUBSTITUTE(Table1[[#This Row],[breadcrumb_ORIGINAL]], Table1[[#This Row],[breadcrumb_ORIGINAL]], "DARWIN"))</f>
        <v>DARWIN</v>
      </c>
      <c r="D197" s="16" t="s">
        <v>3466</v>
      </c>
      <c r="E197" t="s">
        <v>697</v>
      </c>
      <c r="F197" s="3" t="s">
        <v>2924</v>
      </c>
      <c r="G197" t="s">
        <v>29</v>
      </c>
      <c r="I197" t="str">
        <f>IF(Table1[[#This Row],[building_size_ORIGINAL]]="","",LEFT(Table1[[#This Row],[building_size_ORIGINAL]], LEN(Table1[[#This Row],[building_size_ORIGINAL]])-LEN(RIGHT(Table1[[#This Row],[building_size_ORIGINAL]], 3))))</f>
        <v/>
      </c>
      <c r="J197" s="11" t="s">
        <v>2934</v>
      </c>
      <c r="K197" t="s">
        <v>726</v>
      </c>
      <c r="L197" s="12" t="s">
        <v>2933</v>
      </c>
      <c r="M197" t="s">
        <v>726</v>
      </c>
      <c r="N197" t="s">
        <v>2933</v>
      </c>
      <c r="O197">
        <f>IF(Table1[[#This Row],[building_size_mВІ_cleaned]]&lt;&gt;Table1[[#This Row],[preferred_size_mBI_cleaned]], IF(Table1[[#This Row],[land_size_mBI_cleaned]]&lt;&gt;Table1[[#This Row],[preferred_size_mBI_cleaned]], 0, 1), 1)</f>
        <v>1</v>
      </c>
      <c r="P197" t="s">
        <v>727</v>
      </c>
      <c r="Q197" t="str">
        <f>IF(LEN(Table1[[#This Row],[open_date]])&gt;0, IF(ISNUMBER(SEARCH("Added", Table1[[#This Row],[open_date]])), SUBSTITUTE(Table1[[#This Row],[open_date]], "Added ", ""), Table1[[#This Row],[open_date]]), NA())</f>
        <v>5 hours ago</v>
      </c>
      <c r="R197" t="s">
        <v>3479</v>
      </c>
      <c r="S197" t="s">
        <v>209</v>
      </c>
      <c r="T197" t="s">
        <v>728</v>
      </c>
      <c r="U197" s="13" t="s">
        <v>2934</v>
      </c>
      <c r="V197" s="13" t="s">
        <v>3110</v>
      </c>
      <c r="W197">
        <v>139465599</v>
      </c>
      <c r="X197" t="s">
        <v>729</v>
      </c>
      <c r="Y197" t="s">
        <v>730</v>
      </c>
      <c r="Z197" t="s">
        <v>731</v>
      </c>
      <c r="AA197" t="s">
        <v>37</v>
      </c>
      <c r="AB197">
        <v>810</v>
      </c>
      <c r="AC197" s="14" t="str">
        <f>"0"&amp;Table1[[#This Row],[zip_code]]</f>
        <v>0810</v>
      </c>
      <c r="AD197" s="1">
        <v>889428942</v>
      </c>
      <c r="AG197" t="s">
        <v>38</v>
      </c>
      <c r="AH197" t="str">
        <f>PROPER(Table1[[#This Row],[product_depth_DELETE]])</f>
        <v>Premiere</v>
      </c>
      <c r="AI197">
        <v>4</v>
      </c>
      <c r="AJ197">
        <v>4</v>
      </c>
      <c r="AK197">
        <v>2</v>
      </c>
      <c r="AL197" s="2">
        <v>44708.662557870368</v>
      </c>
      <c r="AM197" s="15">
        <v>44708.662557870368</v>
      </c>
    </row>
    <row r="198" spans="1:39" x14ac:dyDescent="0.25">
      <c r="A198">
        <v>1351180</v>
      </c>
      <c r="B198" t="s">
        <v>696</v>
      </c>
      <c r="C198" t="str">
        <f>IF(Table1[[#This Row],[breadcrumb_ORIGINAL]]="Buy&gt;NT&gt;DARWIN CITY", SUBSTITUTE(Table1[[#This Row],[breadcrumb_ORIGINAL]], Table1[[#This Row],[breadcrumb_ORIGINAL]], "DARWIN CITY"), SUBSTITUTE(Table1[[#This Row],[breadcrumb_ORIGINAL]], Table1[[#This Row],[breadcrumb_ORIGINAL]], "DARWIN"))</f>
        <v>DARWIN</v>
      </c>
      <c r="D198" s="16" t="s">
        <v>3466</v>
      </c>
      <c r="E198" t="s">
        <v>697</v>
      </c>
      <c r="F198" s="3" t="s">
        <v>2924</v>
      </c>
      <c r="G198" t="s">
        <v>732</v>
      </c>
      <c r="I198" t="str">
        <f>IF(Table1[[#This Row],[building_size_ORIGINAL]]="","",LEFT(Table1[[#This Row],[building_size_ORIGINAL]], LEN(Table1[[#This Row],[building_size_ORIGINAL]])-LEN(RIGHT(Table1[[#This Row],[building_size_ORIGINAL]], 3))))</f>
        <v/>
      </c>
      <c r="J198" s="11" t="s">
        <v>2934</v>
      </c>
      <c r="L198" s="12" t="s">
        <v>2934</v>
      </c>
      <c r="N198" t="s">
        <v>2934</v>
      </c>
      <c r="O198">
        <f>IF(Table1[[#This Row],[building_size_mВІ_cleaned]]&lt;&gt;Table1[[#This Row],[preferred_size_mBI_cleaned]], IF(Table1[[#This Row],[land_size_mBI_cleaned]]&lt;&gt;Table1[[#This Row],[preferred_size_mBI_cleaned]], 0, 1), 1)</f>
        <v>1</v>
      </c>
      <c r="P198" t="s">
        <v>733</v>
      </c>
      <c r="Q198" t="str">
        <f>IF(LEN(Table1[[#This Row],[open_date]])&gt;0, IF(ISNUMBER(SEARCH("Added", Table1[[#This Row],[open_date]])), SUBSTITUTE(Table1[[#This Row],[open_date]], "Added ", ""), Table1[[#This Row],[open_date]]), NA())</f>
        <v>6 hours ago</v>
      </c>
      <c r="R198" t="s">
        <v>3480</v>
      </c>
      <c r="S198" t="s">
        <v>48</v>
      </c>
      <c r="T198" t="s">
        <v>734</v>
      </c>
      <c r="U198" s="13">
        <v>1200000</v>
      </c>
      <c r="V198" s="13" t="s">
        <v>3111</v>
      </c>
      <c r="W198">
        <v>139464955</v>
      </c>
      <c r="X198" t="s">
        <v>735</v>
      </c>
      <c r="Y198" t="s">
        <v>736</v>
      </c>
      <c r="Z198" t="s">
        <v>737</v>
      </c>
      <c r="AA198" t="s">
        <v>37</v>
      </c>
      <c r="AB198">
        <v>810</v>
      </c>
      <c r="AC198" s="14" t="str">
        <f>"0"&amp;Table1[[#This Row],[zip_code]]</f>
        <v>0810</v>
      </c>
      <c r="AD198" s="1">
        <v>889810080</v>
      </c>
      <c r="AG198" t="s">
        <v>38</v>
      </c>
      <c r="AH198" t="str">
        <f>PROPER(Table1[[#This Row],[product_depth_DELETE]])</f>
        <v>Premiere</v>
      </c>
      <c r="AI198">
        <v>8</v>
      </c>
      <c r="AJ198">
        <v>4</v>
      </c>
      <c r="AK198">
        <v>4</v>
      </c>
      <c r="AL198" s="2">
        <v>44708.662557870368</v>
      </c>
      <c r="AM198" s="15">
        <v>44708.662557870368</v>
      </c>
    </row>
    <row r="199" spans="1:39" x14ac:dyDescent="0.25">
      <c r="A199">
        <v>1351181</v>
      </c>
      <c r="B199" t="s">
        <v>696</v>
      </c>
      <c r="C199" t="str">
        <f>IF(Table1[[#This Row],[breadcrumb_ORIGINAL]]="Buy&gt;NT&gt;DARWIN CITY", SUBSTITUTE(Table1[[#This Row],[breadcrumb_ORIGINAL]], Table1[[#This Row],[breadcrumb_ORIGINAL]], "DARWIN CITY"), SUBSTITUTE(Table1[[#This Row],[breadcrumb_ORIGINAL]], Table1[[#This Row],[breadcrumb_ORIGINAL]], "DARWIN"))</f>
        <v>DARWIN</v>
      </c>
      <c r="D199" s="16" t="s">
        <v>3466</v>
      </c>
      <c r="E199" t="s">
        <v>697</v>
      </c>
      <c r="F199" s="3" t="s">
        <v>2924</v>
      </c>
      <c r="G199" t="s">
        <v>29</v>
      </c>
      <c r="I199" t="str">
        <f>IF(Table1[[#This Row],[building_size_ORIGINAL]]="","",LEFT(Table1[[#This Row],[building_size_ORIGINAL]], LEN(Table1[[#This Row],[building_size_ORIGINAL]])-LEN(RIGHT(Table1[[#This Row],[building_size_ORIGINAL]], 3))))</f>
        <v/>
      </c>
      <c r="J199" s="11" t="s">
        <v>2934</v>
      </c>
      <c r="K199" t="s">
        <v>738</v>
      </c>
      <c r="L199" s="19">
        <v>830</v>
      </c>
      <c r="M199" t="s">
        <v>738</v>
      </c>
      <c r="N199" s="19">
        <v>830</v>
      </c>
      <c r="O199" s="19">
        <f>IF(Table1[[#This Row],[building_size_mВІ_cleaned]]&lt;&gt;Table1[[#This Row],[preferred_size_mBI_cleaned]], IF(Table1[[#This Row],[land_size_mBI_cleaned]]&lt;&gt;Table1[[#This Row],[preferred_size_mBI_cleaned]], 0, 1), 1)</f>
        <v>1</v>
      </c>
      <c r="P199" t="s">
        <v>41</v>
      </c>
      <c r="Q199" t="str">
        <f>IF(LEN(Table1[[#This Row],[open_date]])&gt;0, IF(ISNUMBER(SEARCH("Added", Table1[[#This Row],[open_date]])), SUBSTITUTE(Table1[[#This Row],[open_date]], "Added ", ""), Table1[[#This Row],[open_date]]), NA())</f>
        <v>7 hours ago</v>
      </c>
      <c r="R199" t="s">
        <v>3471</v>
      </c>
      <c r="S199" t="s">
        <v>739</v>
      </c>
      <c r="T199" t="s">
        <v>740</v>
      </c>
      <c r="U199" s="13" t="s">
        <v>2934</v>
      </c>
      <c r="V199" s="13" t="s">
        <v>3112</v>
      </c>
      <c r="W199">
        <v>139464487</v>
      </c>
      <c r="X199" t="s">
        <v>741</v>
      </c>
      <c r="Y199" t="s">
        <v>742</v>
      </c>
      <c r="Z199" t="s">
        <v>743</v>
      </c>
      <c r="AA199" t="s">
        <v>37</v>
      </c>
      <c r="AB199">
        <v>830</v>
      </c>
      <c r="AC199" s="14" t="str">
        <f>"0"&amp;Table1[[#This Row],[zip_code]]</f>
        <v>0830</v>
      </c>
      <c r="AD199" s="1">
        <v>739998324</v>
      </c>
      <c r="AG199" t="s">
        <v>38</v>
      </c>
      <c r="AH199" t="str">
        <f>PROPER(Table1[[#This Row],[product_depth_DELETE]])</f>
        <v>Premiere</v>
      </c>
      <c r="AI199">
        <v>3</v>
      </c>
      <c r="AJ199">
        <v>1</v>
      </c>
      <c r="AK199">
        <v>1</v>
      </c>
      <c r="AL199" s="2">
        <v>44708.662557870368</v>
      </c>
      <c r="AM199" s="15">
        <v>44708.662557870368</v>
      </c>
    </row>
    <row r="200" spans="1:39" x14ac:dyDescent="0.25">
      <c r="A200">
        <v>1351182</v>
      </c>
      <c r="B200" t="s">
        <v>696</v>
      </c>
      <c r="C200" t="str">
        <f>IF(Table1[[#This Row],[breadcrumb_ORIGINAL]]="Buy&gt;NT&gt;DARWIN CITY", SUBSTITUTE(Table1[[#This Row],[breadcrumb_ORIGINAL]], Table1[[#This Row],[breadcrumb_ORIGINAL]], "DARWIN CITY"), SUBSTITUTE(Table1[[#This Row],[breadcrumb_ORIGINAL]], Table1[[#This Row],[breadcrumb_ORIGINAL]], "DARWIN"))</f>
        <v>DARWIN</v>
      </c>
      <c r="D200" s="16" t="s">
        <v>3466</v>
      </c>
      <c r="E200" t="s">
        <v>697</v>
      </c>
      <c r="F200" s="3" t="s">
        <v>2924</v>
      </c>
      <c r="G200" t="s">
        <v>29</v>
      </c>
      <c r="I200" t="str">
        <f>IF(Table1[[#This Row],[building_size_ORIGINAL]]="","",LEFT(Table1[[#This Row],[building_size_ORIGINAL]], LEN(Table1[[#This Row],[building_size_ORIGINAL]])-LEN(RIGHT(Table1[[#This Row],[building_size_ORIGINAL]], 3))))</f>
        <v/>
      </c>
      <c r="J200" s="11" t="s">
        <v>2934</v>
      </c>
      <c r="K200" t="s">
        <v>744</v>
      </c>
      <c r="L200" s="19">
        <v>823</v>
      </c>
      <c r="M200" t="s">
        <v>744</v>
      </c>
      <c r="N200" s="19">
        <v>823</v>
      </c>
      <c r="O200" s="19">
        <f>IF(Table1[[#This Row],[building_size_mВІ_cleaned]]&lt;&gt;Table1[[#This Row],[preferred_size_mBI_cleaned]], IF(Table1[[#This Row],[land_size_mBI_cleaned]]&lt;&gt;Table1[[#This Row],[preferred_size_mBI_cleaned]], 0, 1), 1)</f>
        <v>1</v>
      </c>
      <c r="P200" t="s">
        <v>41</v>
      </c>
      <c r="Q200" t="str">
        <f>IF(LEN(Table1[[#This Row],[open_date]])&gt;0, IF(ISNUMBER(SEARCH("Added", Table1[[#This Row],[open_date]])), SUBSTITUTE(Table1[[#This Row],[open_date]], "Added ", ""), Table1[[#This Row],[open_date]]), NA())</f>
        <v>7 hours ago</v>
      </c>
      <c r="R200" t="s">
        <v>3471</v>
      </c>
      <c r="S200" t="s">
        <v>408</v>
      </c>
      <c r="T200" t="s">
        <v>186</v>
      </c>
      <c r="U200" s="13">
        <v>475000</v>
      </c>
      <c r="V200" s="13" t="s">
        <v>2934</v>
      </c>
      <c r="W200">
        <v>139464255</v>
      </c>
      <c r="X200" t="s">
        <v>745</v>
      </c>
      <c r="Y200" t="s">
        <v>746</v>
      </c>
      <c r="Z200" t="s">
        <v>747</v>
      </c>
      <c r="AA200" t="s">
        <v>37</v>
      </c>
      <c r="AB200">
        <v>830</v>
      </c>
      <c r="AC200" s="14" t="str">
        <f>"0"&amp;Table1[[#This Row],[zip_code]]</f>
        <v>0830</v>
      </c>
      <c r="AD200" s="1">
        <v>1300114970</v>
      </c>
      <c r="AG200" t="s">
        <v>274</v>
      </c>
      <c r="AH200" t="str">
        <f>PROPER(Table1[[#This Row],[product_depth_DELETE]])</f>
        <v>Standard</v>
      </c>
      <c r="AI200">
        <v>3</v>
      </c>
      <c r="AJ200">
        <v>1</v>
      </c>
      <c r="AK200">
        <v>3</v>
      </c>
      <c r="AL200" s="2">
        <v>44708.662557870368</v>
      </c>
      <c r="AM200" s="15">
        <v>44708.662557870368</v>
      </c>
    </row>
    <row r="201" spans="1:39" x14ac:dyDescent="0.25">
      <c r="A201">
        <v>1351183</v>
      </c>
      <c r="B201" t="s">
        <v>696</v>
      </c>
      <c r="C201" t="str">
        <f>IF(Table1[[#This Row],[breadcrumb_ORIGINAL]]="Buy&gt;NT&gt;DARWIN CITY", SUBSTITUTE(Table1[[#This Row],[breadcrumb_ORIGINAL]], Table1[[#This Row],[breadcrumb_ORIGINAL]], "DARWIN CITY"), SUBSTITUTE(Table1[[#This Row],[breadcrumb_ORIGINAL]], Table1[[#This Row],[breadcrumb_ORIGINAL]], "DARWIN"))</f>
        <v>DARWIN</v>
      </c>
      <c r="D201" s="16" t="s">
        <v>3466</v>
      </c>
      <c r="E201" t="s">
        <v>697</v>
      </c>
      <c r="F201" s="3" t="s">
        <v>2924</v>
      </c>
      <c r="G201" t="s">
        <v>39</v>
      </c>
      <c r="H201" t="s">
        <v>40</v>
      </c>
      <c r="I201" t="str">
        <f>IF(Table1[[#This Row],[building_size_ORIGINAL]]="","",LEFT(Table1[[#This Row],[building_size_ORIGINAL]], LEN(Table1[[#This Row],[building_size_ORIGINAL]])-LEN(RIGHT(Table1[[#This Row],[building_size_ORIGINAL]], 3))))</f>
        <v>171</v>
      </c>
      <c r="J201" s="19">
        <v>171</v>
      </c>
      <c r="L201" s="12" t="s">
        <v>2934</v>
      </c>
      <c r="M201" t="s">
        <v>40</v>
      </c>
      <c r="N201" s="19">
        <v>171</v>
      </c>
      <c r="O201" s="19">
        <f>IF(Table1[[#This Row],[building_size_mВІ_cleaned]]&lt;&gt;Table1[[#This Row],[preferred_size_mBI_cleaned]], IF(Table1[[#This Row],[land_size_mBI_cleaned]]&lt;&gt;Table1[[#This Row],[preferred_size_mBI_cleaned]], 0, 1), 1)</f>
        <v>1</v>
      </c>
      <c r="P201" t="s">
        <v>41</v>
      </c>
      <c r="Q201" t="str">
        <f>IF(LEN(Table1[[#This Row],[open_date]])&gt;0, IF(ISNUMBER(SEARCH("Added", Table1[[#This Row],[open_date]])), SUBSTITUTE(Table1[[#This Row],[open_date]], "Added ", ""), Table1[[#This Row],[open_date]]), NA())</f>
        <v>7 hours ago</v>
      </c>
      <c r="R201" t="s">
        <v>3471</v>
      </c>
      <c r="S201" t="s">
        <v>42</v>
      </c>
      <c r="T201" t="s">
        <v>43</v>
      </c>
      <c r="U201" s="13">
        <v>320000</v>
      </c>
      <c r="V201" s="13" t="s">
        <v>2962</v>
      </c>
      <c r="W201">
        <v>139463755</v>
      </c>
      <c r="X201" t="s">
        <v>44</v>
      </c>
      <c r="Y201" t="s">
        <v>45</v>
      </c>
      <c r="Z201" t="s">
        <v>36</v>
      </c>
      <c r="AA201" t="s">
        <v>37</v>
      </c>
      <c r="AB201">
        <v>800</v>
      </c>
      <c r="AC201" s="14" t="str">
        <f>"0"&amp;Table1[[#This Row],[zip_code]]</f>
        <v>0800</v>
      </c>
      <c r="AD201">
        <v>411724000</v>
      </c>
      <c r="AG201" t="s">
        <v>38</v>
      </c>
      <c r="AH201" t="str">
        <f>PROPER(Table1[[#This Row],[product_depth_DELETE]])</f>
        <v>Premiere</v>
      </c>
      <c r="AI201">
        <v>3</v>
      </c>
      <c r="AJ201">
        <v>2</v>
      </c>
      <c r="AK201">
        <v>2</v>
      </c>
      <c r="AL201" s="2">
        <v>44708.662557870368</v>
      </c>
      <c r="AM201" s="15">
        <v>44708.662557870368</v>
      </c>
    </row>
    <row r="202" spans="1:39" x14ac:dyDescent="0.25">
      <c r="A202">
        <v>1351184</v>
      </c>
      <c r="B202" t="s">
        <v>696</v>
      </c>
      <c r="C202" t="str">
        <f>IF(Table1[[#This Row],[breadcrumb_ORIGINAL]]="Buy&gt;NT&gt;DARWIN CITY", SUBSTITUTE(Table1[[#This Row],[breadcrumb_ORIGINAL]], Table1[[#This Row],[breadcrumb_ORIGINAL]], "DARWIN CITY"), SUBSTITUTE(Table1[[#This Row],[breadcrumb_ORIGINAL]], Table1[[#This Row],[breadcrumb_ORIGINAL]], "DARWIN"))</f>
        <v>DARWIN</v>
      </c>
      <c r="D202" s="16" t="s">
        <v>3466</v>
      </c>
      <c r="E202" t="s">
        <v>697</v>
      </c>
      <c r="F202" s="3" t="s">
        <v>2924</v>
      </c>
      <c r="G202" t="s">
        <v>748</v>
      </c>
      <c r="I202" t="str">
        <f>IF(Table1[[#This Row],[building_size_ORIGINAL]]="","",LEFT(Table1[[#This Row],[building_size_ORIGINAL]], LEN(Table1[[#This Row],[building_size_ORIGINAL]])-LEN(RIGHT(Table1[[#This Row],[building_size_ORIGINAL]], 3))))</f>
        <v/>
      </c>
      <c r="J202" s="11" t="s">
        <v>2934</v>
      </c>
      <c r="L202" s="12" t="s">
        <v>2934</v>
      </c>
      <c r="N202" t="s">
        <v>2934</v>
      </c>
      <c r="O202">
        <f>IF(Table1[[#This Row],[building_size_mВІ_cleaned]]&lt;&gt;Table1[[#This Row],[preferred_size_mBI_cleaned]], IF(Table1[[#This Row],[land_size_mBI_cleaned]]&lt;&gt;Table1[[#This Row],[preferred_size_mBI_cleaned]], 0, 1), 1)</f>
        <v>1</v>
      </c>
      <c r="P202" t="s">
        <v>749</v>
      </c>
      <c r="Q202" t="str">
        <f>IF(LEN(Table1[[#This Row],[open_date]])&gt;0, IF(ISNUMBER(SEARCH("Added", Table1[[#This Row],[open_date]])), SUBSTITUTE(Table1[[#This Row],[open_date]], "Added ", ""), Table1[[#This Row],[open_date]]), NA())</f>
        <v>9 hours ago</v>
      </c>
      <c r="R202" t="s">
        <v>3481</v>
      </c>
      <c r="S202" t="s">
        <v>750</v>
      </c>
      <c r="T202" t="s">
        <v>751</v>
      </c>
      <c r="U202" s="13">
        <v>365000</v>
      </c>
      <c r="V202" s="13" t="s">
        <v>3113</v>
      </c>
      <c r="W202">
        <v>139463159</v>
      </c>
      <c r="X202" t="s">
        <v>752</v>
      </c>
      <c r="Y202" t="s">
        <v>753</v>
      </c>
      <c r="Z202" t="s">
        <v>707</v>
      </c>
      <c r="AA202" t="s">
        <v>37</v>
      </c>
      <c r="AB202">
        <v>820</v>
      </c>
      <c r="AC202" s="14" t="str">
        <f>"0"&amp;Table1[[#This Row],[zip_code]]</f>
        <v>0820</v>
      </c>
      <c r="AD202" s="1">
        <v>889929980</v>
      </c>
      <c r="AG202" t="s">
        <v>38</v>
      </c>
      <c r="AH202" t="str">
        <f>PROPER(Table1[[#This Row],[product_depth_DELETE]])</f>
        <v>Premiere</v>
      </c>
      <c r="AI202">
        <v>2</v>
      </c>
      <c r="AJ202">
        <v>1</v>
      </c>
      <c r="AK202">
        <v>1</v>
      </c>
      <c r="AL202" s="2">
        <v>44708.662557870368</v>
      </c>
      <c r="AM202" s="15">
        <v>44708.662557870368</v>
      </c>
    </row>
    <row r="203" spans="1:39" x14ac:dyDescent="0.25">
      <c r="A203">
        <v>1351185</v>
      </c>
      <c r="B203" t="s">
        <v>696</v>
      </c>
      <c r="C203" t="str">
        <f>IF(Table1[[#This Row],[breadcrumb_ORIGINAL]]="Buy&gt;NT&gt;DARWIN CITY", SUBSTITUTE(Table1[[#This Row],[breadcrumb_ORIGINAL]], Table1[[#This Row],[breadcrumb_ORIGINAL]], "DARWIN CITY"), SUBSTITUTE(Table1[[#This Row],[breadcrumb_ORIGINAL]], Table1[[#This Row],[breadcrumb_ORIGINAL]], "DARWIN"))</f>
        <v>DARWIN</v>
      </c>
      <c r="D203" s="16" t="s">
        <v>3466</v>
      </c>
      <c r="E203" t="s">
        <v>697</v>
      </c>
      <c r="F203" s="3" t="s">
        <v>2924</v>
      </c>
      <c r="G203" t="s">
        <v>46</v>
      </c>
      <c r="I203" t="str">
        <f>IF(Table1[[#This Row],[building_size_ORIGINAL]]="","",LEFT(Table1[[#This Row],[building_size_ORIGINAL]], LEN(Table1[[#This Row],[building_size_ORIGINAL]])-LEN(RIGHT(Table1[[#This Row],[building_size_ORIGINAL]], 3))))</f>
        <v/>
      </c>
      <c r="J203" s="11" t="s">
        <v>2934</v>
      </c>
      <c r="L203" s="12" t="s">
        <v>2934</v>
      </c>
      <c r="N203" t="s">
        <v>2934</v>
      </c>
      <c r="O203">
        <f>IF(Table1[[#This Row],[building_size_mВІ_cleaned]]&lt;&gt;Table1[[#This Row],[preferred_size_mBI_cleaned]], IF(Table1[[#This Row],[land_size_mBI_cleaned]]&lt;&gt;Table1[[#This Row],[preferred_size_mBI_cleaned]], 0, 1), 1)</f>
        <v>1</v>
      </c>
      <c r="P203" t="s">
        <v>47</v>
      </c>
      <c r="Q203" t="str">
        <f>IF(LEN(Table1[[#This Row],[open_date]])&gt;0, IF(ISNUMBER(SEARCH("Added", Table1[[#This Row],[open_date]])), SUBSTITUTE(Table1[[#This Row],[open_date]], "Added ", ""), Table1[[#This Row],[open_date]]), NA())</f>
        <v>22 hours ago</v>
      </c>
      <c r="R203" t="s">
        <v>3472</v>
      </c>
      <c r="S203" t="s">
        <v>48</v>
      </c>
      <c r="T203" t="s">
        <v>49</v>
      </c>
      <c r="U203" s="13">
        <v>310000</v>
      </c>
      <c r="V203" s="13" t="s">
        <v>2934</v>
      </c>
      <c r="W203">
        <v>139462495</v>
      </c>
      <c r="X203" t="s">
        <v>50</v>
      </c>
      <c r="Y203" t="s">
        <v>51</v>
      </c>
      <c r="Z203" t="s">
        <v>36</v>
      </c>
      <c r="AA203" t="s">
        <v>37</v>
      </c>
      <c r="AB203">
        <v>800</v>
      </c>
      <c r="AC203" s="14" t="str">
        <f>"0"&amp;Table1[[#This Row],[zip_code]]</f>
        <v>0800</v>
      </c>
      <c r="AD203" s="1">
        <v>889810080</v>
      </c>
      <c r="AG203" t="s">
        <v>38</v>
      </c>
      <c r="AH203" t="str">
        <f>PROPER(Table1[[#This Row],[product_depth_DELETE]])</f>
        <v>Premiere</v>
      </c>
      <c r="AI203">
        <v>2</v>
      </c>
      <c r="AJ203">
        <v>1</v>
      </c>
      <c r="AK203">
        <v>1</v>
      </c>
      <c r="AL203" s="2">
        <v>44708.662557870368</v>
      </c>
      <c r="AM203" s="15">
        <v>44708.662557870368</v>
      </c>
    </row>
    <row r="204" spans="1:39" x14ac:dyDescent="0.25">
      <c r="A204">
        <v>1351186</v>
      </c>
      <c r="B204" t="s">
        <v>696</v>
      </c>
      <c r="C204" t="str">
        <f>IF(Table1[[#This Row],[breadcrumb_ORIGINAL]]="Buy&gt;NT&gt;DARWIN CITY", SUBSTITUTE(Table1[[#This Row],[breadcrumb_ORIGINAL]], Table1[[#This Row],[breadcrumb_ORIGINAL]], "DARWIN CITY"), SUBSTITUTE(Table1[[#This Row],[breadcrumb_ORIGINAL]], Table1[[#This Row],[breadcrumb_ORIGINAL]], "DARWIN"))</f>
        <v>DARWIN</v>
      </c>
      <c r="D204" s="16" t="s">
        <v>3466</v>
      </c>
      <c r="E204" t="s">
        <v>697</v>
      </c>
      <c r="F204" s="3" t="s">
        <v>2924</v>
      </c>
      <c r="G204" t="s">
        <v>29</v>
      </c>
      <c r="H204" t="s">
        <v>754</v>
      </c>
      <c r="I204" t="str">
        <f>IF(Table1[[#This Row],[building_size_ORIGINAL]]="","",LEFT(Table1[[#This Row],[building_size_ORIGINAL]], LEN(Table1[[#This Row],[building_size_ORIGINAL]])-LEN(RIGHT(Table1[[#This Row],[building_size_ORIGINAL]], 3))))</f>
        <v>400</v>
      </c>
      <c r="J204" s="19">
        <v>400</v>
      </c>
      <c r="K204" t="s">
        <v>755</v>
      </c>
      <c r="L204" s="19">
        <v>2</v>
      </c>
      <c r="M204" t="s">
        <v>755</v>
      </c>
      <c r="N204" s="19">
        <v>2</v>
      </c>
      <c r="O204" s="19">
        <f>IF(Table1[[#This Row],[building_size_mВІ_cleaned]]&lt;&gt;Table1[[#This Row],[preferred_size_mBI_cleaned]], IF(Table1[[#This Row],[land_size_mBI_cleaned]]&lt;&gt;Table1[[#This Row],[preferred_size_mBI_cleaned]], 0, 1), 1)</f>
        <v>1</v>
      </c>
      <c r="P204" t="s">
        <v>47</v>
      </c>
      <c r="Q204" t="str">
        <f>IF(LEN(Table1[[#This Row],[open_date]])&gt;0, IF(ISNUMBER(SEARCH("Added", Table1[[#This Row],[open_date]])), SUBSTITUTE(Table1[[#This Row],[open_date]], "Added ", ""), Table1[[#This Row],[open_date]]), NA())</f>
        <v>22 hours ago</v>
      </c>
      <c r="R204" t="s">
        <v>3472</v>
      </c>
      <c r="S204" t="s">
        <v>671</v>
      </c>
      <c r="T204" t="s">
        <v>756</v>
      </c>
      <c r="U204" s="13">
        <v>700000</v>
      </c>
      <c r="V204" s="13" t="s">
        <v>3114</v>
      </c>
      <c r="W204">
        <v>139462383</v>
      </c>
      <c r="X204" t="s">
        <v>757</v>
      </c>
      <c r="Y204" t="s">
        <v>758</v>
      </c>
      <c r="Z204" t="s">
        <v>759</v>
      </c>
      <c r="AA204" t="s">
        <v>37</v>
      </c>
      <c r="AB204">
        <v>836</v>
      </c>
      <c r="AC204" s="14" t="str">
        <f>"0"&amp;Table1[[#This Row],[zip_code]]</f>
        <v>0836</v>
      </c>
      <c r="AD204" s="1">
        <v>889831888</v>
      </c>
      <c r="AG204" t="s">
        <v>38</v>
      </c>
      <c r="AH204" t="str">
        <f>PROPER(Table1[[#This Row],[product_depth_DELETE]])</f>
        <v>Premiere</v>
      </c>
      <c r="AI204">
        <v>5</v>
      </c>
      <c r="AJ204">
        <v>2</v>
      </c>
      <c r="AK204">
        <v>10</v>
      </c>
      <c r="AL204" s="2">
        <v>44708.662557870368</v>
      </c>
      <c r="AM204" s="15">
        <v>44708.662557870368</v>
      </c>
    </row>
    <row r="205" spans="1:39" x14ac:dyDescent="0.25">
      <c r="A205">
        <v>1351187</v>
      </c>
      <c r="B205" t="s">
        <v>696</v>
      </c>
      <c r="C205" t="str">
        <f>IF(Table1[[#This Row],[breadcrumb_ORIGINAL]]="Buy&gt;NT&gt;DARWIN CITY", SUBSTITUTE(Table1[[#This Row],[breadcrumb_ORIGINAL]], Table1[[#This Row],[breadcrumb_ORIGINAL]], "DARWIN CITY"), SUBSTITUTE(Table1[[#This Row],[breadcrumb_ORIGINAL]], Table1[[#This Row],[breadcrumb_ORIGINAL]], "DARWIN"))</f>
        <v>DARWIN</v>
      </c>
      <c r="D205" s="16" t="s">
        <v>3466</v>
      </c>
      <c r="E205" t="s">
        <v>697</v>
      </c>
      <c r="F205" s="3" t="s">
        <v>2924</v>
      </c>
      <c r="G205" t="s">
        <v>29</v>
      </c>
      <c r="H205" t="s">
        <v>760</v>
      </c>
      <c r="I205" t="str">
        <f>IF(Table1[[#This Row],[building_size_ORIGINAL]]="","",LEFT(Table1[[#This Row],[building_size_ORIGINAL]], LEN(Table1[[#This Row],[building_size_ORIGINAL]])-LEN(RIGHT(Table1[[#This Row],[building_size_ORIGINAL]], 3))))</f>
        <v>173.11</v>
      </c>
      <c r="J205" s="19">
        <v>173.11</v>
      </c>
      <c r="K205" t="s">
        <v>761</v>
      </c>
      <c r="L205" s="19">
        <v>302</v>
      </c>
      <c r="M205" t="s">
        <v>761</v>
      </c>
      <c r="N205" s="19">
        <v>302</v>
      </c>
      <c r="O205" s="19">
        <f>IF(Table1[[#This Row],[building_size_mВІ_cleaned]]&lt;&gt;Table1[[#This Row],[preferred_size_mBI_cleaned]], IF(Table1[[#This Row],[land_size_mBI_cleaned]]&lt;&gt;Table1[[#This Row],[preferred_size_mBI_cleaned]], 0, 1), 1)</f>
        <v>1</v>
      </c>
      <c r="P205" t="s">
        <v>762</v>
      </c>
      <c r="Q205" t="str">
        <f>IF(LEN(Table1[[#This Row],[open_date]])&gt;0, IF(ISNUMBER(SEARCH("Added", Table1[[#This Row],[open_date]])), SUBSTITUTE(Table1[[#This Row],[open_date]], "Added ", ""), Table1[[#This Row],[open_date]]), NA())</f>
        <v>23 hours ago</v>
      </c>
      <c r="R205" t="s">
        <v>3482</v>
      </c>
      <c r="S205" t="s">
        <v>763</v>
      </c>
      <c r="T205" t="s">
        <v>764</v>
      </c>
      <c r="U205" s="13">
        <v>565000</v>
      </c>
      <c r="V205" s="13" t="s">
        <v>3448</v>
      </c>
      <c r="W205">
        <v>139462063</v>
      </c>
      <c r="X205" t="s">
        <v>765</v>
      </c>
      <c r="Y205" t="s">
        <v>766</v>
      </c>
      <c r="Z205" t="s">
        <v>716</v>
      </c>
      <c r="AA205" t="s">
        <v>37</v>
      </c>
      <c r="AB205">
        <v>830</v>
      </c>
      <c r="AC205" s="14" t="str">
        <f>"0"&amp;Table1[[#This Row],[zip_code]]</f>
        <v>0830</v>
      </c>
      <c r="AD205">
        <v>889481153</v>
      </c>
      <c r="AG205" t="s">
        <v>38</v>
      </c>
      <c r="AH205" t="str">
        <f>PROPER(Table1[[#This Row],[product_depth_DELETE]])</f>
        <v>Premiere</v>
      </c>
      <c r="AI205">
        <v>3</v>
      </c>
      <c r="AJ205">
        <v>2</v>
      </c>
      <c r="AK205">
        <v>2</v>
      </c>
      <c r="AL205" s="2">
        <v>44708.662557870368</v>
      </c>
      <c r="AM205" s="15">
        <v>44708.662557870368</v>
      </c>
    </row>
    <row r="206" spans="1:39" x14ac:dyDescent="0.25">
      <c r="A206">
        <v>1351188</v>
      </c>
      <c r="B206" t="s">
        <v>696</v>
      </c>
      <c r="C206" t="str">
        <f>IF(Table1[[#This Row],[breadcrumb_ORIGINAL]]="Buy&gt;NT&gt;DARWIN CITY", SUBSTITUTE(Table1[[#This Row],[breadcrumb_ORIGINAL]], Table1[[#This Row],[breadcrumb_ORIGINAL]], "DARWIN CITY"), SUBSTITUTE(Table1[[#This Row],[breadcrumb_ORIGINAL]], Table1[[#This Row],[breadcrumb_ORIGINAL]], "DARWIN"))</f>
        <v>DARWIN</v>
      </c>
      <c r="D206" s="16" t="s">
        <v>3466</v>
      </c>
      <c r="E206" t="s">
        <v>697</v>
      </c>
      <c r="F206" s="3" t="s">
        <v>2924</v>
      </c>
      <c r="G206" t="s">
        <v>29</v>
      </c>
      <c r="I206" t="str">
        <f>IF(Table1[[#This Row],[building_size_ORIGINAL]]="","",LEFT(Table1[[#This Row],[building_size_ORIGINAL]], LEN(Table1[[#This Row],[building_size_ORIGINAL]])-LEN(RIGHT(Table1[[#This Row],[building_size_ORIGINAL]], 3))))</f>
        <v/>
      </c>
      <c r="J206" s="11" t="s">
        <v>2934</v>
      </c>
      <c r="K206" t="s">
        <v>767</v>
      </c>
      <c r="L206" s="19">
        <v>383</v>
      </c>
      <c r="M206" t="s">
        <v>767</v>
      </c>
      <c r="N206" s="19">
        <v>383</v>
      </c>
      <c r="O206" s="19">
        <f>IF(Table1[[#This Row],[building_size_mВІ_cleaned]]&lt;&gt;Table1[[#This Row],[preferred_size_mBI_cleaned]], IF(Table1[[#This Row],[land_size_mBI_cleaned]]&lt;&gt;Table1[[#This Row],[preferred_size_mBI_cleaned]], 0, 1), 1)</f>
        <v>1</v>
      </c>
      <c r="P206" t="s">
        <v>52</v>
      </c>
      <c r="Q206" t="str">
        <f>IF(LEN(Table1[[#This Row],[open_date]])&gt;0, IF(ISNUMBER(SEARCH("Added", Table1[[#This Row],[open_date]])), SUBSTITUTE(Table1[[#This Row],[open_date]], "Added ", ""), Table1[[#This Row],[open_date]]), NA())</f>
        <v>yesterday</v>
      </c>
      <c r="R206" t="s">
        <v>3473</v>
      </c>
      <c r="S206" t="s">
        <v>98</v>
      </c>
      <c r="T206" t="s">
        <v>768</v>
      </c>
      <c r="U206" s="13">
        <v>419000</v>
      </c>
      <c r="V206" s="13" t="s">
        <v>2934</v>
      </c>
      <c r="W206">
        <v>139461923</v>
      </c>
      <c r="X206" t="s">
        <v>769</v>
      </c>
      <c r="Y206" t="s">
        <v>770</v>
      </c>
      <c r="Z206" t="s">
        <v>747</v>
      </c>
      <c r="AA206" t="s">
        <v>37</v>
      </c>
      <c r="AB206">
        <v>830</v>
      </c>
      <c r="AC206" s="14" t="str">
        <f>"0"&amp;Table1[[#This Row],[zip_code]]</f>
        <v>0830</v>
      </c>
      <c r="AD206" s="1">
        <v>889822500</v>
      </c>
      <c r="AG206" t="s">
        <v>38</v>
      </c>
      <c r="AH206" t="str">
        <f>PROPER(Table1[[#This Row],[product_depth_DELETE]])</f>
        <v>Premiere</v>
      </c>
      <c r="AI206">
        <v>3</v>
      </c>
      <c r="AJ206">
        <v>1</v>
      </c>
      <c r="AK206">
        <v>3</v>
      </c>
      <c r="AL206" s="2">
        <v>44708.662557870368</v>
      </c>
      <c r="AM206" s="15">
        <v>44708.662557870368</v>
      </c>
    </row>
    <row r="207" spans="1:39" x14ac:dyDescent="0.25">
      <c r="A207">
        <v>1351189</v>
      </c>
      <c r="B207" t="s">
        <v>696</v>
      </c>
      <c r="C207" t="str">
        <f>IF(Table1[[#This Row],[breadcrumb_ORIGINAL]]="Buy&gt;NT&gt;DARWIN CITY", SUBSTITUTE(Table1[[#This Row],[breadcrumb_ORIGINAL]], Table1[[#This Row],[breadcrumb_ORIGINAL]], "DARWIN CITY"), SUBSTITUTE(Table1[[#This Row],[breadcrumb_ORIGINAL]], Table1[[#This Row],[breadcrumb_ORIGINAL]], "DARWIN"))</f>
        <v>DARWIN</v>
      </c>
      <c r="D207" s="16" t="s">
        <v>3466</v>
      </c>
      <c r="E207" t="s">
        <v>697</v>
      </c>
      <c r="F207" s="3" t="s">
        <v>2924</v>
      </c>
      <c r="G207" t="s">
        <v>704</v>
      </c>
      <c r="I207" t="str">
        <f>IF(Table1[[#This Row],[building_size_ORIGINAL]]="","",LEFT(Table1[[#This Row],[building_size_ORIGINAL]], LEN(Table1[[#This Row],[building_size_ORIGINAL]])-LEN(RIGHT(Table1[[#This Row],[building_size_ORIGINAL]], 3))))</f>
        <v/>
      </c>
      <c r="J207" s="11" t="s">
        <v>2934</v>
      </c>
      <c r="L207" s="12" t="s">
        <v>2934</v>
      </c>
      <c r="N207" t="s">
        <v>2934</v>
      </c>
      <c r="O207">
        <f>IF(Table1[[#This Row],[building_size_mВІ_cleaned]]&lt;&gt;Table1[[#This Row],[preferred_size_mBI_cleaned]], IF(Table1[[#This Row],[land_size_mBI_cleaned]]&lt;&gt;Table1[[#This Row],[preferred_size_mBI_cleaned]], 0, 1), 1)</f>
        <v>1</v>
      </c>
      <c r="P207" t="s">
        <v>52</v>
      </c>
      <c r="Q207" t="str">
        <f>IF(LEN(Table1[[#This Row],[open_date]])&gt;0, IF(ISNUMBER(SEARCH("Added", Table1[[#This Row],[open_date]])), SUBSTITUTE(Table1[[#This Row],[open_date]], "Added ", ""), Table1[[#This Row],[open_date]]), NA())</f>
        <v>yesterday</v>
      </c>
      <c r="R207" t="s">
        <v>3473</v>
      </c>
      <c r="S207" t="s">
        <v>82</v>
      </c>
      <c r="T207" t="s">
        <v>559</v>
      </c>
      <c r="U207" s="13">
        <v>370000</v>
      </c>
      <c r="V207" s="13" t="s">
        <v>2934</v>
      </c>
      <c r="W207">
        <v>203333475</v>
      </c>
      <c r="X207" t="s">
        <v>771</v>
      </c>
      <c r="Y207" t="s">
        <v>772</v>
      </c>
      <c r="Z207" t="s">
        <v>773</v>
      </c>
      <c r="AA207" t="s">
        <v>37</v>
      </c>
      <c r="AB207">
        <v>820</v>
      </c>
      <c r="AC207" s="14" t="str">
        <f>"0"&amp;Table1[[#This Row],[zip_code]]</f>
        <v>0820</v>
      </c>
      <c r="AD207" s="1">
        <v>889433000</v>
      </c>
      <c r="AG207" t="s">
        <v>38</v>
      </c>
      <c r="AH207" t="str">
        <f>PROPER(Table1[[#This Row],[product_depth_DELETE]])</f>
        <v>Premiere</v>
      </c>
      <c r="AL207" s="2">
        <v>44708.662557870368</v>
      </c>
      <c r="AM207" s="15">
        <v>44708.662557870368</v>
      </c>
    </row>
    <row r="208" spans="1:39" x14ac:dyDescent="0.25">
      <c r="A208">
        <v>1351190</v>
      </c>
      <c r="B208" t="s">
        <v>696</v>
      </c>
      <c r="C208" t="str">
        <f>IF(Table1[[#This Row],[breadcrumb_ORIGINAL]]="Buy&gt;NT&gt;DARWIN CITY", SUBSTITUTE(Table1[[#This Row],[breadcrumb_ORIGINAL]], Table1[[#This Row],[breadcrumb_ORIGINAL]], "DARWIN CITY"), SUBSTITUTE(Table1[[#This Row],[breadcrumb_ORIGINAL]], Table1[[#This Row],[breadcrumb_ORIGINAL]], "DARWIN"))</f>
        <v>DARWIN</v>
      </c>
      <c r="D208" s="16" t="s">
        <v>3466</v>
      </c>
      <c r="E208" t="s">
        <v>697</v>
      </c>
      <c r="F208" s="3" t="s">
        <v>2924</v>
      </c>
      <c r="G208" t="s">
        <v>29</v>
      </c>
      <c r="I208" t="str">
        <f>IF(Table1[[#This Row],[building_size_ORIGINAL]]="","",LEFT(Table1[[#This Row],[building_size_ORIGINAL]], LEN(Table1[[#This Row],[building_size_ORIGINAL]])-LEN(RIGHT(Table1[[#This Row],[building_size_ORIGINAL]], 3))))</f>
        <v/>
      </c>
      <c r="J208" s="11" t="s">
        <v>2934</v>
      </c>
      <c r="L208" s="12" t="s">
        <v>2934</v>
      </c>
      <c r="N208" t="s">
        <v>2934</v>
      </c>
      <c r="O208">
        <f>IF(Table1[[#This Row],[building_size_mВІ_cleaned]]&lt;&gt;Table1[[#This Row],[preferred_size_mBI_cleaned]], IF(Table1[[#This Row],[land_size_mBI_cleaned]]&lt;&gt;Table1[[#This Row],[preferred_size_mBI_cleaned]], 0, 1), 1)</f>
        <v>1</v>
      </c>
      <c r="P208" t="s">
        <v>52</v>
      </c>
      <c r="Q208" t="str">
        <f>IF(LEN(Table1[[#This Row],[open_date]])&gt;0, IF(ISNUMBER(SEARCH("Added", Table1[[#This Row],[open_date]])), SUBSTITUTE(Table1[[#This Row],[open_date]], "Added ", ""), Table1[[#This Row],[open_date]]), NA())</f>
        <v>yesterday</v>
      </c>
      <c r="R208" t="s">
        <v>3473</v>
      </c>
      <c r="S208" t="s">
        <v>82</v>
      </c>
      <c r="T208" t="s">
        <v>89</v>
      </c>
      <c r="U208" s="13" t="s">
        <v>2934</v>
      </c>
      <c r="V208" s="13" t="s">
        <v>2971</v>
      </c>
      <c r="W208">
        <v>139459495</v>
      </c>
      <c r="X208" t="s">
        <v>774</v>
      </c>
      <c r="Y208" t="s">
        <v>775</v>
      </c>
      <c r="Z208" t="s">
        <v>776</v>
      </c>
      <c r="AA208" t="s">
        <v>37</v>
      </c>
      <c r="AB208">
        <v>810</v>
      </c>
      <c r="AC208" s="14" t="str">
        <f>"0"&amp;Table1[[#This Row],[zip_code]]</f>
        <v>0810</v>
      </c>
      <c r="AD208" s="1">
        <v>889433000</v>
      </c>
      <c r="AG208" t="s">
        <v>38</v>
      </c>
      <c r="AH208" t="str">
        <f>PROPER(Table1[[#This Row],[product_depth_DELETE]])</f>
        <v>Premiere</v>
      </c>
      <c r="AI208">
        <v>4</v>
      </c>
      <c r="AJ208">
        <v>2</v>
      </c>
      <c r="AK208">
        <v>2</v>
      </c>
      <c r="AL208" s="2">
        <v>44708.662557870368</v>
      </c>
      <c r="AM208" s="15">
        <v>44708.662557870368</v>
      </c>
    </row>
    <row r="209" spans="1:39" x14ac:dyDescent="0.25">
      <c r="A209">
        <v>1351191</v>
      </c>
      <c r="B209" t="s">
        <v>696</v>
      </c>
      <c r="C209" t="str">
        <f>IF(Table1[[#This Row],[breadcrumb_ORIGINAL]]="Buy&gt;NT&gt;DARWIN CITY", SUBSTITUTE(Table1[[#This Row],[breadcrumb_ORIGINAL]], Table1[[#This Row],[breadcrumb_ORIGINAL]], "DARWIN CITY"), SUBSTITUTE(Table1[[#This Row],[breadcrumb_ORIGINAL]], Table1[[#This Row],[breadcrumb_ORIGINAL]], "DARWIN"))</f>
        <v>DARWIN</v>
      </c>
      <c r="D209" s="16" t="s">
        <v>3466</v>
      </c>
      <c r="E209" t="s">
        <v>697</v>
      </c>
      <c r="F209" s="3" t="s">
        <v>2924</v>
      </c>
      <c r="G209" t="s">
        <v>29</v>
      </c>
      <c r="H209" t="s">
        <v>777</v>
      </c>
      <c r="I209" t="str">
        <f>IF(Table1[[#This Row],[building_size_ORIGINAL]]="","",LEFT(Table1[[#This Row],[building_size_ORIGINAL]], LEN(Table1[[#This Row],[building_size_ORIGINAL]])-LEN(RIGHT(Table1[[#This Row],[building_size_ORIGINAL]], 3))))</f>
        <v>287</v>
      </c>
      <c r="J209" s="19">
        <v>287</v>
      </c>
      <c r="K209" t="s">
        <v>778</v>
      </c>
      <c r="L209" s="19">
        <v>826</v>
      </c>
      <c r="M209" t="s">
        <v>778</v>
      </c>
      <c r="N209" s="19">
        <v>826</v>
      </c>
      <c r="O209" s="19">
        <f>IF(Table1[[#This Row],[building_size_mВІ_cleaned]]&lt;&gt;Table1[[#This Row],[preferred_size_mBI_cleaned]], IF(Table1[[#This Row],[land_size_mBI_cleaned]]&lt;&gt;Table1[[#This Row],[preferred_size_mBI_cleaned]], 0, 1), 1)</f>
        <v>1</v>
      </c>
      <c r="P209" t="s">
        <v>52</v>
      </c>
      <c r="Q209" t="str">
        <f>IF(LEN(Table1[[#This Row],[open_date]])&gt;0, IF(ISNUMBER(SEARCH("Added", Table1[[#This Row],[open_date]])), SUBSTITUTE(Table1[[#This Row],[open_date]], "Added ", ""), Table1[[#This Row],[open_date]]), NA())</f>
        <v>yesterday</v>
      </c>
      <c r="R209" t="s">
        <v>3473</v>
      </c>
      <c r="S209" t="s">
        <v>79</v>
      </c>
      <c r="T209" t="s">
        <v>89</v>
      </c>
      <c r="U209" s="13" t="s">
        <v>2934</v>
      </c>
      <c r="V209" s="13" t="s">
        <v>2971</v>
      </c>
      <c r="W209">
        <v>139456399</v>
      </c>
      <c r="X209" t="s">
        <v>779</v>
      </c>
      <c r="Y209" t="s">
        <v>780</v>
      </c>
      <c r="Z209" t="s">
        <v>781</v>
      </c>
      <c r="AA209" t="s">
        <v>37</v>
      </c>
      <c r="AB209">
        <v>832</v>
      </c>
      <c r="AC209" s="14" t="str">
        <f>"0"&amp;Table1[[#This Row],[zip_code]]</f>
        <v>0832</v>
      </c>
      <c r="AD209" s="1">
        <v>889433000</v>
      </c>
      <c r="AG209" t="s">
        <v>38</v>
      </c>
      <c r="AH209" t="str">
        <f>PROPER(Table1[[#This Row],[product_depth_DELETE]])</f>
        <v>Premiere</v>
      </c>
      <c r="AI209">
        <v>4</v>
      </c>
      <c r="AJ209">
        <v>2</v>
      </c>
      <c r="AK209">
        <v>4</v>
      </c>
      <c r="AL209" s="2">
        <v>44708.662557870368</v>
      </c>
      <c r="AM209" s="15">
        <v>44708.662557870368</v>
      </c>
    </row>
    <row r="210" spans="1:39" x14ac:dyDescent="0.25">
      <c r="A210">
        <v>1351192</v>
      </c>
      <c r="B210" t="s">
        <v>696</v>
      </c>
      <c r="C210" t="str">
        <f>IF(Table1[[#This Row],[breadcrumb_ORIGINAL]]="Buy&gt;NT&gt;DARWIN CITY", SUBSTITUTE(Table1[[#This Row],[breadcrumb_ORIGINAL]], Table1[[#This Row],[breadcrumb_ORIGINAL]], "DARWIN CITY"), SUBSTITUTE(Table1[[#This Row],[breadcrumb_ORIGINAL]], Table1[[#This Row],[breadcrumb_ORIGINAL]], "DARWIN"))</f>
        <v>DARWIN</v>
      </c>
      <c r="D210" s="16" t="s">
        <v>3466</v>
      </c>
      <c r="E210" t="s">
        <v>697</v>
      </c>
      <c r="F210" s="3" t="s">
        <v>2924</v>
      </c>
      <c r="G210" t="s">
        <v>46</v>
      </c>
      <c r="H210" t="s">
        <v>637</v>
      </c>
      <c r="I210" t="str">
        <f>IF(Table1[[#This Row],[building_size_ORIGINAL]]="","",LEFT(Table1[[#This Row],[building_size_ORIGINAL]], LEN(Table1[[#This Row],[building_size_ORIGINAL]])-LEN(RIGHT(Table1[[#This Row],[building_size_ORIGINAL]], 3))))</f>
        <v>98</v>
      </c>
      <c r="J210" s="19">
        <v>98</v>
      </c>
      <c r="L210" s="12" t="s">
        <v>2934</v>
      </c>
      <c r="M210" t="s">
        <v>637</v>
      </c>
      <c r="N210" s="19">
        <v>98</v>
      </c>
      <c r="O210" s="19">
        <f>IF(Table1[[#This Row],[building_size_mВІ_cleaned]]&lt;&gt;Table1[[#This Row],[preferred_size_mBI_cleaned]], IF(Table1[[#This Row],[land_size_mBI_cleaned]]&lt;&gt;Table1[[#This Row],[preferred_size_mBI_cleaned]], 0, 1), 1)</f>
        <v>1</v>
      </c>
      <c r="P210" t="s">
        <v>52</v>
      </c>
      <c r="Q210" t="str">
        <f>IF(LEN(Table1[[#This Row],[open_date]])&gt;0, IF(ISNUMBER(SEARCH("Added", Table1[[#This Row],[open_date]])), SUBSTITUTE(Table1[[#This Row],[open_date]], "Added ", ""), Table1[[#This Row],[open_date]]), NA())</f>
        <v>yesterday</v>
      </c>
      <c r="R210" t="s">
        <v>3473</v>
      </c>
      <c r="S210" t="s">
        <v>782</v>
      </c>
      <c r="T210" t="s">
        <v>783</v>
      </c>
      <c r="U210" s="13">
        <v>330000</v>
      </c>
      <c r="V210" s="13" t="s">
        <v>3116</v>
      </c>
      <c r="W210">
        <v>139455515</v>
      </c>
      <c r="X210" t="s">
        <v>784</v>
      </c>
      <c r="Y210" t="s">
        <v>785</v>
      </c>
      <c r="Z210" t="s">
        <v>786</v>
      </c>
      <c r="AA210" t="s">
        <v>37</v>
      </c>
      <c r="AB210">
        <v>810</v>
      </c>
      <c r="AC210" s="14" t="str">
        <f>"0"&amp;Table1[[#This Row],[zip_code]]</f>
        <v>0810</v>
      </c>
      <c r="AD210" s="1">
        <v>387813888</v>
      </c>
      <c r="AG210" t="s">
        <v>274</v>
      </c>
      <c r="AH210" t="str">
        <f>PROPER(Table1[[#This Row],[product_depth_DELETE]])</f>
        <v>Standard</v>
      </c>
      <c r="AI210">
        <v>2</v>
      </c>
      <c r="AJ210">
        <v>2</v>
      </c>
      <c r="AK210">
        <v>2</v>
      </c>
      <c r="AL210" s="2">
        <v>44708.662557870368</v>
      </c>
      <c r="AM210" s="15">
        <v>44708.662557870368</v>
      </c>
    </row>
    <row r="211" spans="1:39" x14ac:dyDescent="0.25">
      <c r="A211">
        <v>1351193</v>
      </c>
      <c r="B211" t="s">
        <v>696</v>
      </c>
      <c r="C211" t="str">
        <f>IF(Table1[[#This Row],[breadcrumb_ORIGINAL]]="Buy&gt;NT&gt;DARWIN CITY", SUBSTITUTE(Table1[[#This Row],[breadcrumb_ORIGINAL]], Table1[[#This Row],[breadcrumb_ORIGINAL]], "DARWIN CITY"), SUBSTITUTE(Table1[[#This Row],[breadcrumb_ORIGINAL]], Table1[[#This Row],[breadcrumb_ORIGINAL]], "DARWIN"))</f>
        <v>DARWIN</v>
      </c>
      <c r="D211" s="16" t="s">
        <v>3466</v>
      </c>
      <c r="E211" t="s">
        <v>697</v>
      </c>
      <c r="F211" s="3" t="s">
        <v>2924</v>
      </c>
      <c r="G211" t="s">
        <v>29</v>
      </c>
      <c r="I211" t="str">
        <f>IF(Table1[[#This Row],[building_size_ORIGINAL]]="","",LEFT(Table1[[#This Row],[building_size_ORIGINAL]], LEN(Table1[[#This Row],[building_size_ORIGINAL]])-LEN(RIGHT(Table1[[#This Row],[building_size_ORIGINAL]], 3))))</f>
        <v/>
      </c>
      <c r="J211" s="11" t="s">
        <v>2934</v>
      </c>
      <c r="K211" t="s">
        <v>787</v>
      </c>
      <c r="L211" s="19">
        <v>815</v>
      </c>
      <c r="M211" t="s">
        <v>787</v>
      </c>
      <c r="N211" s="19">
        <v>815</v>
      </c>
      <c r="O211" s="19">
        <f>IF(Table1[[#This Row],[building_size_mВІ_cleaned]]&lt;&gt;Table1[[#This Row],[preferred_size_mBI_cleaned]], IF(Table1[[#This Row],[land_size_mBI_cleaned]]&lt;&gt;Table1[[#This Row],[preferred_size_mBI_cleaned]], 0, 1), 1)</f>
        <v>1</v>
      </c>
      <c r="P211" t="s">
        <v>52</v>
      </c>
      <c r="Q211" t="str">
        <f>IF(LEN(Table1[[#This Row],[open_date]])&gt;0, IF(ISNUMBER(SEARCH("Added", Table1[[#This Row],[open_date]])), SUBSTITUTE(Table1[[#This Row],[open_date]], "Added ", ""), Table1[[#This Row],[open_date]]), NA())</f>
        <v>yesterday</v>
      </c>
      <c r="R211" t="s">
        <v>3473</v>
      </c>
      <c r="S211" t="s">
        <v>123</v>
      </c>
      <c r="T211" t="s">
        <v>788</v>
      </c>
      <c r="U211" s="13">
        <v>560000</v>
      </c>
      <c r="V211" s="13" t="s">
        <v>2934</v>
      </c>
      <c r="W211">
        <v>139455283</v>
      </c>
      <c r="X211" t="s">
        <v>789</v>
      </c>
      <c r="Y211" t="s">
        <v>790</v>
      </c>
      <c r="Z211" t="s">
        <v>791</v>
      </c>
      <c r="AA211" t="s">
        <v>37</v>
      </c>
      <c r="AB211">
        <v>832</v>
      </c>
      <c r="AC211" s="14" t="str">
        <f>"0"&amp;Table1[[#This Row],[zip_code]]</f>
        <v>0832</v>
      </c>
      <c r="AD211" s="1">
        <v>889328858</v>
      </c>
      <c r="AG211" t="s">
        <v>38</v>
      </c>
      <c r="AH211" t="str">
        <f>PROPER(Table1[[#This Row],[product_depth_DELETE]])</f>
        <v>Premiere</v>
      </c>
      <c r="AI211">
        <v>3</v>
      </c>
      <c r="AJ211">
        <v>2</v>
      </c>
      <c r="AK211">
        <v>2</v>
      </c>
      <c r="AL211" s="2">
        <v>44708.662557870368</v>
      </c>
      <c r="AM211" s="15">
        <v>44708.662557870368</v>
      </c>
    </row>
    <row r="212" spans="1:39" x14ac:dyDescent="0.25">
      <c r="A212">
        <v>1351194</v>
      </c>
      <c r="B212" t="s">
        <v>696</v>
      </c>
      <c r="C212" t="str">
        <f>IF(Table1[[#This Row],[breadcrumb_ORIGINAL]]="Buy&gt;NT&gt;DARWIN CITY", SUBSTITUTE(Table1[[#This Row],[breadcrumb_ORIGINAL]], Table1[[#This Row],[breadcrumb_ORIGINAL]], "DARWIN CITY"), SUBSTITUTE(Table1[[#This Row],[breadcrumb_ORIGINAL]], Table1[[#This Row],[breadcrumb_ORIGINAL]], "DARWIN"))</f>
        <v>DARWIN</v>
      </c>
      <c r="D212" s="16" t="s">
        <v>3466</v>
      </c>
      <c r="E212" t="s">
        <v>697</v>
      </c>
      <c r="F212" s="3" t="s">
        <v>2924</v>
      </c>
      <c r="G212" t="s">
        <v>29</v>
      </c>
      <c r="I212" t="str">
        <f>IF(Table1[[#This Row],[building_size_ORIGINAL]]="","",LEFT(Table1[[#This Row],[building_size_ORIGINAL]], LEN(Table1[[#This Row],[building_size_ORIGINAL]])-LEN(RIGHT(Table1[[#This Row],[building_size_ORIGINAL]], 3))))</f>
        <v/>
      </c>
      <c r="J212" s="11" t="s">
        <v>2934</v>
      </c>
      <c r="L212" s="12" t="s">
        <v>2934</v>
      </c>
      <c r="N212" t="s">
        <v>2934</v>
      </c>
      <c r="O212">
        <f>IF(Table1[[#This Row],[building_size_mВІ_cleaned]]&lt;&gt;Table1[[#This Row],[preferred_size_mBI_cleaned]], IF(Table1[[#This Row],[land_size_mBI_cleaned]]&lt;&gt;Table1[[#This Row],[preferred_size_mBI_cleaned]], 0, 1), 1)</f>
        <v>1</v>
      </c>
      <c r="P212" t="s">
        <v>52</v>
      </c>
      <c r="Q212" t="str">
        <f>IF(LEN(Table1[[#This Row],[open_date]])&gt;0, IF(ISNUMBER(SEARCH("Added", Table1[[#This Row],[open_date]])), SUBSTITUTE(Table1[[#This Row],[open_date]], "Added ", ""), Table1[[#This Row],[open_date]]), NA())</f>
        <v>yesterday</v>
      </c>
      <c r="R212" t="s">
        <v>3473</v>
      </c>
      <c r="S212" t="s">
        <v>82</v>
      </c>
      <c r="T212" t="s">
        <v>89</v>
      </c>
      <c r="U212" s="13" t="s">
        <v>2934</v>
      </c>
      <c r="V212" s="13" t="s">
        <v>2971</v>
      </c>
      <c r="W212">
        <v>139455127</v>
      </c>
      <c r="X212" t="s">
        <v>792</v>
      </c>
      <c r="Y212" t="s">
        <v>793</v>
      </c>
      <c r="Z212" t="s">
        <v>710</v>
      </c>
      <c r="AA212" t="s">
        <v>37</v>
      </c>
      <c r="AB212">
        <v>810</v>
      </c>
      <c r="AC212" s="14" t="str">
        <f>"0"&amp;Table1[[#This Row],[zip_code]]</f>
        <v>0810</v>
      </c>
      <c r="AD212" s="1">
        <v>889433000</v>
      </c>
      <c r="AG212" t="s">
        <v>38</v>
      </c>
      <c r="AH212" t="str">
        <f>PROPER(Table1[[#This Row],[product_depth_DELETE]])</f>
        <v>Premiere</v>
      </c>
      <c r="AI212">
        <v>4</v>
      </c>
      <c r="AJ212">
        <v>3</v>
      </c>
      <c r="AK212">
        <v>4</v>
      </c>
      <c r="AL212" s="2">
        <v>44708.662557870368</v>
      </c>
      <c r="AM212" s="15">
        <v>44708.662557870368</v>
      </c>
    </row>
    <row r="213" spans="1:39" x14ac:dyDescent="0.25">
      <c r="A213">
        <v>1351195</v>
      </c>
      <c r="B213" t="s">
        <v>696</v>
      </c>
      <c r="C213" t="str">
        <f>IF(Table1[[#This Row],[breadcrumb_ORIGINAL]]="Buy&gt;NT&gt;DARWIN CITY", SUBSTITUTE(Table1[[#This Row],[breadcrumb_ORIGINAL]], Table1[[#This Row],[breadcrumb_ORIGINAL]], "DARWIN CITY"), SUBSTITUTE(Table1[[#This Row],[breadcrumb_ORIGINAL]], Table1[[#This Row],[breadcrumb_ORIGINAL]], "DARWIN"))</f>
        <v>DARWIN</v>
      </c>
      <c r="D213" s="16" t="s">
        <v>3466</v>
      </c>
      <c r="E213" t="s">
        <v>697</v>
      </c>
      <c r="F213" s="3" t="s">
        <v>2924</v>
      </c>
      <c r="G213" t="s">
        <v>29</v>
      </c>
      <c r="I213" t="str">
        <f>IF(Table1[[#This Row],[building_size_ORIGINAL]]="","",LEFT(Table1[[#This Row],[building_size_ORIGINAL]], LEN(Table1[[#This Row],[building_size_ORIGINAL]])-LEN(RIGHT(Table1[[#This Row],[building_size_ORIGINAL]], 3))))</f>
        <v/>
      </c>
      <c r="J213" s="11" t="s">
        <v>2934</v>
      </c>
      <c r="K213" t="s">
        <v>794</v>
      </c>
      <c r="L213" s="19">
        <v>801</v>
      </c>
      <c r="M213" t="s">
        <v>794</v>
      </c>
      <c r="N213" s="19">
        <v>801</v>
      </c>
      <c r="O213" s="19">
        <f>IF(Table1[[#This Row],[building_size_mВІ_cleaned]]&lt;&gt;Table1[[#This Row],[preferred_size_mBI_cleaned]], IF(Table1[[#This Row],[land_size_mBI_cleaned]]&lt;&gt;Table1[[#This Row],[preferred_size_mBI_cleaned]], 0, 1), 1)</f>
        <v>1</v>
      </c>
      <c r="P213" t="s">
        <v>52</v>
      </c>
      <c r="Q213" t="str">
        <f>IF(LEN(Table1[[#This Row],[open_date]])&gt;0, IF(ISNUMBER(SEARCH("Added", Table1[[#This Row],[open_date]])), SUBSTITUTE(Table1[[#This Row],[open_date]], "Added ", ""), Table1[[#This Row],[open_date]]), NA())</f>
        <v>yesterday</v>
      </c>
      <c r="R213" t="s">
        <v>3473</v>
      </c>
      <c r="S213" t="s">
        <v>145</v>
      </c>
      <c r="T213" t="s">
        <v>795</v>
      </c>
      <c r="U213" s="13">
        <v>460000</v>
      </c>
      <c r="V213" s="13" t="s">
        <v>3118</v>
      </c>
      <c r="W213">
        <v>139454871</v>
      </c>
      <c r="X213" t="s">
        <v>796</v>
      </c>
      <c r="Y213" t="s">
        <v>797</v>
      </c>
      <c r="Z213" t="s">
        <v>798</v>
      </c>
      <c r="AA213" t="s">
        <v>37</v>
      </c>
      <c r="AB213">
        <v>812</v>
      </c>
      <c r="AC213" s="14" t="str">
        <f>"0"&amp;Table1[[#This Row],[zip_code]]</f>
        <v>0812</v>
      </c>
      <c r="AD213" s="1">
        <v>889306600</v>
      </c>
      <c r="AG213" t="s">
        <v>38</v>
      </c>
      <c r="AH213" t="str">
        <f>PROPER(Table1[[#This Row],[product_depth_DELETE]])</f>
        <v>Premiere</v>
      </c>
      <c r="AI213">
        <v>2</v>
      </c>
      <c r="AJ213">
        <v>1</v>
      </c>
      <c r="AK213">
        <v>3</v>
      </c>
      <c r="AL213" s="2">
        <v>44708.662557870368</v>
      </c>
      <c r="AM213" s="15">
        <v>44708.662557870368</v>
      </c>
    </row>
    <row r="214" spans="1:39" x14ac:dyDescent="0.25">
      <c r="A214">
        <v>1351196</v>
      </c>
      <c r="B214" t="s">
        <v>696</v>
      </c>
      <c r="C214" t="str">
        <f>IF(Table1[[#This Row],[breadcrumb_ORIGINAL]]="Buy&gt;NT&gt;DARWIN CITY", SUBSTITUTE(Table1[[#This Row],[breadcrumb_ORIGINAL]], Table1[[#This Row],[breadcrumb_ORIGINAL]], "DARWIN CITY"), SUBSTITUTE(Table1[[#This Row],[breadcrumb_ORIGINAL]], Table1[[#This Row],[breadcrumb_ORIGINAL]], "DARWIN"))</f>
        <v>DARWIN</v>
      </c>
      <c r="D214" s="16" t="s">
        <v>3466</v>
      </c>
      <c r="E214" t="s">
        <v>697</v>
      </c>
      <c r="F214" s="3" t="s">
        <v>2924</v>
      </c>
      <c r="G214" t="s">
        <v>46</v>
      </c>
      <c r="I214" t="str">
        <f>IF(Table1[[#This Row],[building_size_ORIGINAL]]="","",LEFT(Table1[[#This Row],[building_size_ORIGINAL]], LEN(Table1[[#This Row],[building_size_ORIGINAL]])-LEN(RIGHT(Table1[[#This Row],[building_size_ORIGINAL]], 3))))</f>
        <v/>
      </c>
      <c r="J214" s="11" t="s">
        <v>2934</v>
      </c>
      <c r="K214" t="s">
        <v>799</v>
      </c>
      <c r="L214" s="19">
        <v>258</v>
      </c>
      <c r="M214" t="s">
        <v>799</v>
      </c>
      <c r="N214" s="19">
        <v>258</v>
      </c>
      <c r="O214" s="19">
        <f>IF(Table1[[#This Row],[building_size_mВІ_cleaned]]&lt;&gt;Table1[[#This Row],[preferred_size_mBI_cleaned]], IF(Table1[[#This Row],[land_size_mBI_cleaned]]&lt;&gt;Table1[[#This Row],[preferred_size_mBI_cleaned]], 0, 1), 1)</f>
        <v>1</v>
      </c>
      <c r="P214" t="s">
        <v>52</v>
      </c>
      <c r="Q214" t="str">
        <f>IF(LEN(Table1[[#This Row],[open_date]])&gt;0, IF(ISNUMBER(SEARCH("Added", Table1[[#This Row],[open_date]])), SUBSTITUTE(Table1[[#This Row],[open_date]], "Added ", ""), Table1[[#This Row],[open_date]]), NA())</f>
        <v>yesterday</v>
      </c>
      <c r="R214" t="s">
        <v>3473</v>
      </c>
      <c r="S214" t="s">
        <v>712</v>
      </c>
      <c r="T214" t="s">
        <v>800</v>
      </c>
      <c r="U214" s="13">
        <v>290000</v>
      </c>
      <c r="V214" s="13" t="s">
        <v>3119</v>
      </c>
      <c r="W214">
        <v>139454387</v>
      </c>
      <c r="X214" t="s">
        <v>801</v>
      </c>
      <c r="Y214" t="s">
        <v>802</v>
      </c>
      <c r="Z214" t="s">
        <v>791</v>
      </c>
      <c r="AA214" t="s">
        <v>37</v>
      </c>
      <c r="AB214">
        <v>832</v>
      </c>
      <c r="AC214" s="14" t="str">
        <f>"0"&amp;Table1[[#This Row],[zip_code]]</f>
        <v>0832</v>
      </c>
      <c r="AD214" s="1">
        <v>889315000</v>
      </c>
      <c r="AG214" t="s">
        <v>38</v>
      </c>
      <c r="AH214" t="str">
        <f>PROPER(Table1[[#This Row],[product_depth_DELETE]])</f>
        <v>Premiere</v>
      </c>
      <c r="AI214">
        <v>2</v>
      </c>
      <c r="AJ214">
        <v>1</v>
      </c>
      <c r="AK214">
        <v>2</v>
      </c>
      <c r="AL214" s="2">
        <v>44708.662557870368</v>
      </c>
      <c r="AM214" s="15">
        <v>44708.662557870368</v>
      </c>
    </row>
    <row r="215" spans="1:39" x14ac:dyDescent="0.25">
      <c r="A215">
        <v>1351197</v>
      </c>
      <c r="B215" t="s">
        <v>696</v>
      </c>
      <c r="C215" t="str">
        <f>IF(Table1[[#This Row],[breadcrumb_ORIGINAL]]="Buy&gt;NT&gt;DARWIN CITY", SUBSTITUTE(Table1[[#This Row],[breadcrumb_ORIGINAL]], Table1[[#This Row],[breadcrumb_ORIGINAL]], "DARWIN CITY"), SUBSTITUTE(Table1[[#This Row],[breadcrumb_ORIGINAL]], Table1[[#This Row],[breadcrumb_ORIGINAL]], "DARWIN"))</f>
        <v>DARWIN</v>
      </c>
      <c r="D215" s="16" t="s">
        <v>3466</v>
      </c>
      <c r="E215" t="s">
        <v>697</v>
      </c>
      <c r="F215" s="3" t="s">
        <v>2924</v>
      </c>
      <c r="G215" t="s">
        <v>29</v>
      </c>
      <c r="I215" t="str">
        <f>IF(Table1[[#This Row],[building_size_ORIGINAL]]="","",LEFT(Table1[[#This Row],[building_size_ORIGINAL]], LEN(Table1[[#This Row],[building_size_ORIGINAL]])-LEN(RIGHT(Table1[[#This Row],[building_size_ORIGINAL]], 3))))</f>
        <v/>
      </c>
      <c r="J215" s="11" t="s">
        <v>2934</v>
      </c>
      <c r="K215" t="s">
        <v>803</v>
      </c>
      <c r="L215" s="19">
        <v>2.4</v>
      </c>
      <c r="M215" t="s">
        <v>803</v>
      </c>
      <c r="N215" s="19">
        <v>2.4</v>
      </c>
      <c r="O215" s="19">
        <f>IF(Table1[[#This Row],[building_size_mВІ_cleaned]]&lt;&gt;Table1[[#This Row],[preferred_size_mBI_cleaned]], IF(Table1[[#This Row],[land_size_mBI_cleaned]]&lt;&gt;Table1[[#This Row],[preferred_size_mBI_cleaned]], 0, 1), 1)</f>
        <v>1</v>
      </c>
      <c r="P215" t="s">
        <v>52</v>
      </c>
      <c r="Q215" t="str">
        <f>IF(LEN(Table1[[#This Row],[open_date]])&gt;0, IF(ISNUMBER(SEARCH("Added", Table1[[#This Row],[open_date]])), SUBSTITUTE(Table1[[#This Row],[open_date]], "Added ", ""), Table1[[#This Row],[open_date]]), NA())</f>
        <v>yesterday</v>
      </c>
      <c r="R215" t="s">
        <v>3473</v>
      </c>
      <c r="S215" t="s">
        <v>123</v>
      </c>
      <c r="T215" t="s">
        <v>347</v>
      </c>
      <c r="U215" s="13">
        <v>420000</v>
      </c>
      <c r="V215" s="13" t="s">
        <v>2934</v>
      </c>
      <c r="W215">
        <v>139453903</v>
      </c>
      <c r="X215" t="s">
        <v>804</v>
      </c>
      <c r="Y215" t="s">
        <v>805</v>
      </c>
      <c r="Z215" t="s">
        <v>759</v>
      </c>
      <c r="AA215" t="s">
        <v>37</v>
      </c>
      <c r="AB215">
        <v>836</v>
      </c>
      <c r="AC215" s="14" t="str">
        <f>"0"&amp;Table1[[#This Row],[zip_code]]</f>
        <v>0836</v>
      </c>
      <c r="AD215" s="1">
        <v>889328858</v>
      </c>
      <c r="AG215" t="s">
        <v>38</v>
      </c>
      <c r="AH215" t="str">
        <f>PROPER(Table1[[#This Row],[product_depth_DELETE]])</f>
        <v>Premiere</v>
      </c>
      <c r="AI215">
        <v>2</v>
      </c>
      <c r="AJ215">
        <v>1</v>
      </c>
      <c r="AK215">
        <v>2</v>
      </c>
      <c r="AL215" s="2">
        <v>44708.662557870368</v>
      </c>
      <c r="AM215" s="15">
        <v>44708.662557870368</v>
      </c>
    </row>
    <row r="216" spans="1:39" x14ac:dyDescent="0.25">
      <c r="A216">
        <v>1351198</v>
      </c>
      <c r="B216" t="s">
        <v>696</v>
      </c>
      <c r="C216" t="str">
        <f>IF(Table1[[#This Row],[breadcrumb_ORIGINAL]]="Buy&gt;NT&gt;DARWIN CITY", SUBSTITUTE(Table1[[#This Row],[breadcrumb_ORIGINAL]], Table1[[#This Row],[breadcrumb_ORIGINAL]], "DARWIN CITY"), SUBSTITUTE(Table1[[#This Row],[breadcrumb_ORIGINAL]], Table1[[#This Row],[breadcrumb_ORIGINAL]], "DARWIN"))</f>
        <v>DARWIN</v>
      </c>
      <c r="D216" s="16" t="s">
        <v>3466</v>
      </c>
      <c r="E216" t="s">
        <v>697</v>
      </c>
      <c r="F216" s="3" t="s">
        <v>2924</v>
      </c>
      <c r="G216" t="s">
        <v>46</v>
      </c>
      <c r="I216" t="str">
        <f>IF(Table1[[#This Row],[building_size_ORIGINAL]]="","",LEFT(Table1[[#This Row],[building_size_ORIGINAL]], LEN(Table1[[#This Row],[building_size_ORIGINAL]])-LEN(RIGHT(Table1[[#This Row],[building_size_ORIGINAL]], 3))))</f>
        <v/>
      </c>
      <c r="J216" s="11" t="s">
        <v>2934</v>
      </c>
      <c r="K216" t="s">
        <v>806</v>
      </c>
      <c r="L216" s="19">
        <v>458</v>
      </c>
      <c r="M216" t="s">
        <v>806</v>
      </c>
      <c r="N216" s="19">
        <v>458</v>
      </c>
      <c r="O216" s="19">
        <f>IF(Table1[[#This Row],[building_size_mВІ_cleaned]]&lt;&gt;Table1[[#This Row],[preferred_size_mBI_cleaned]], IF(Table1[[#This Row],[land_size_mBI_cleaned]]&lt;&gt;Table1[[#This Row],[preferred_size_mBI_cleaned]], 0, 1), 1)</f>
        <v>1</v>
      </c>
      <c r="P216" t="s">
        <v>52</v>
      </c>
      <c r="Q216" t="str">
        <f>IF(LEN(Table1[[#This Row],[open_date]])&gt;0, IF(ISNUMBER(SEARCH("Added", Table1[[#This Row],[open_date]])), SUBSTITUTE(Table1[[#This Row],[open_date]], "Added ", ""), Table1[[#This Row],[open_date]]), NA())</f>
        <v>yesterday</v>
      </c>
      <c r="R216" t="s">
        <v>3473</v>
      </c>
      <c r="S216" t="s">
        <v>82</v>
      </c>
      <c r="T216" t="s">
        <v>89</v>
      </c>
      <c r="U216" s="13" t="s">
        <v>2934</v>
      </c>
      <c r="V216" s="13" t="s">
        <v>2971</v>
      </c>
      <c r="W216">
        <v>139453115</v>
      </c>
      <c r="X216" t="s">
        <v>807</v>
      </c>
      <c r="Y216" t="s">
        <v>808</v>
      </c>
      <c r="Z216" t="s">
        <v>809</v>
      </c>
      <c r="AA216" t="s">
        <v>37</v>
      </c>
      <c r="AB216">
        <v>810</v>
      </c>
      <c r="AC216" s="14" t="str">
        <f>"0"&amp;Table1[[#This Row],[zip_code]]</f>
        <v>0810</v>
      </c>
      <c r="AD216" s="1">
        <v>889433000</v>
      </c>
      <c r="AG216" t="s">
        <v>38</v>
      </c>
      <c r="AH216" t="str">
        <f>PROPER(Table1[[#This Row],[product_depth_DELETE]])</f>
        <v>Premiere</v>
      </c>
      <c r="AI216">
        <v>2</v>
      </c>
      <c r="AJ216">
        <v>1</v>
      </c>
      <c r="AK216">
        <v>1</v>
      </c>
      <c r="AL216" s="2">
        <v>44708.662557870368</v>
      </c>
      <c r="AM216" s="15">
        <v>44708.662557870368</v>
      </c>
    </row>
    <row r="217" spans="1:39" x14ac:dyDescent="0.25">
      <c r="A217">
        <v>1351199</v>
      </c>
      <c r="B217" t="s">
        <v>696</v>
      </c>
      <c r="C217" t="str">
        <f>IF(Table1[[#This Row],[breadcrumb_ORIGINAL]]="Buy&gt;NT&gt;DARWIN CITY", SUBSTITUTE(Table1[[#This Row],[breadcrumb_ORIGINAL]], Table1[[#This Row],[breadcrumb_ORIGINAL]], "DARWIN CITY"), SUBSTITUTE(Table1[[#This Row],[breadcrumb_ORIGINAL]], Table1[[#This Row],[breadcrumb_ORIGINAL]], "DARWIN"))</f>
        <v>DARWIN</v>
      </c>
      <c r="D217" s="16" t="s">
        <v>3466</v>
      </c>
      <c r="E217" t="s">
        <v>697</v>
      </c>
      <c r="F217" s="3" t="s">
        <v>2924</v>
      </c>
      <c r="G217" t="s">
        <v>29</v>
      </c>
      <c r="I217" t="str">
        <f>IF(Table1[[#This Row],[building_size_ORIGINAL]]="","",LEFT(Table1[[#This Row],[building_size_ORIGINAL]], LEN(Table1[[#This Row],[building_size_ORIGINAL]])-LEN(RIGHT(Table1[[#This Row],[building_size_ORIGINAL]], 3))))</f>
        <v/>
      </c>
      <c r="J217" s="11" t="s">
        <v>2934</v>
      </c>
      <c r="K217" t="s">
        <v>810</v>
      </c>
      <c r="L217" s="19">
        <v>797</v>
      </c>
      <c r="M217" t="s">
        <v>810</v>
      </c>
      <c r="N217" s="19">
        <v>797</v>
      </c>
      <c r="O217" s="19">
        <f>IF(Table1[[#This Row],[building_size_mВІ_cleaned]]&lt;&gt;Table1[[#This Row],[preferred_size_mBI_cleaned]], IF(Table1[[#This Row],[land_size_mBI_cleaned]]&lt;&gt;Table1[[#This Row],[preferred_size_mBI_cleaned]], 0, 1), 1)</f>
        <v>1</v>
      </c>
      <c r="P217" t="s">
        <v>52</v>
      </c>
      <c r="Q217" t="str">
        <f>IF(LEN(Table1[[#This Row],[open_date]])&gt;0, IF(ISNUMBER(SEARCH("Added", Table1[[#This Row],[open_date]])), SUBSTITUTE(Table1[[#This Row],[open_date]], "Added ", ""), Table1[[#This Row],[open_date]]), NA())</f>
        <v>yesterday</v>
      </c>
      <c r="R217" t="s">
        <v>3473</v>
      </c>
      <c r="S217" t="s">
        <v>93</v>
      </c>
      <c r="T217" t="s">
        <v>811</v>
      </c>
      <c r="U217" s="13">
        <v>570000</v>
      </c>
      <c r="V217" s="13" t="s">
        <v>3120</v>
      </c>
      <c r="W217">
        <v>139452127</v>
      </c>
      <c r="X217" t="s">
        <v>812</v>
      </c>
      <c r="Y217" t="s">
        <v>813</v>
      </c>
      <c r="Z217" t="s">
        <v>814</v>
      </c>
      <c r="AA217" t="s">
        <v>37</v>
      </c>
      <c r="AB217">
        <v>810</v>
      </c>
      <c r="AC217" s="14" t="str">
        <f>"0"&amp;Table1[[#This Row],[zip_code]]</f>
        <v>0810</v>
      </c>
      <c r="AD217" s="1">
        <v>889460500</v>
      </c>
      <c r="AG217" t="s">
        <v>38</v>
      </c>
      <c r="AH217" t="str">
        <f>PROPER(Table1[[#This Row],[product_depth_DELETE]])</f>
        <v>Premiere</v>
      </c>
      <c r="AI217">
        <v>4</v>
      </c>
      <c r="AJ217">
        <v>2</v>
      </c>
      <c r="AK217">
        <v>2</v>
      </c>
      <c r="AL217" s="2">
        <v>44708.662557870368</v>
      </c>
      <c r="AM217" s="15">
        <v>44708.662557870368</v>
      </c>
    </row>
    <row r="218" spans="1:39" x14ac:dyDescent="0.25">
      <c r="A218">
        <v>1351200</v>
      </c>
      <c r="B218" t="s">
        <v>696</v>
      </c>
      <c r="C218" t="str">
        <f>IF(Table1[[#This Row],[breadcrumb_ORIGINAL]]="Buy&gt;NT&gt;DARWIN CITY", SUBSTITUTE(Table1[[#This Row],[breadcrumb_ORIGINAL]], Table1[[#This Row],[breadcrumb_ORIGINAL]], "DARWIN CITY"), SUBSTITUTE(Table1[[#This Row],[breadcrumb_ORIGINAL]], Table1[[#This Row],[breadcrumb_ORIGINAL]], "DARWIN"))</f>
        <v>DARWIN</v>
      </c>
      <c r="D218" s="16" t="s">
        <v>3466</v>
      </c>
      <c r="E218" t="s">
        <v>697</v>
      </c>
      <c r="F218" s="3" t="s">
        <v>2924</v>
      </c>
      <c r="G218" t="s">
        <v>29</v>
      </c>
      <c r="I218" t="str">
        <f>IF(Table1[[#This Row],[building_size_ORIGINAL]]="","",LEFT(Table1[[#This Row],[building_size_ORIGINAL]], LEN(Table1[[#This Row],[building_size_ORIGINAL]])-LEN(RIGHT(Table1[[#This Row],[building_size_ORIGINAL]], 3))))</f>
        <v/>
      </c>
      <c r="J218" s="11" t="s">
        <v>2934</v>
      </c>
      <c r="L218" s="12" t="s">
        <v>2934</v>
      </c>
      <c r="N218" t="s">
        <v>2934</v>
      </c>
      <c r="O218">
        <f>IF(Table1[[#This Row],[building_size_mВІ_cleaned]]&lt;&gt;Table1[[#This Row],[preferred_size_mBI_cleaned]], IF(Table1[[#This Row],[land_size_mBI_cleaned]]&lt;&gt;Table1[[#This Row],[preferred_size_mBI_cleaned]], 0, 1), 1)</f>
        <v>1</v>
      </c>
      <c r="P218" t="s">
        <v>52</v>
      </c>
      <c r="Q218" t="str">
        <f>IF(LEN(Table1[[#This Row],[open_date]])&gt;0, IF(ISNUMBER(SEARCH("Added", Table1[[#This Row],[open_date]])), SUBSTITUTE(Table1[[#This Row],[open_date]], "Added ", ""), Table1[[#This Row],[open_date]]), NA())</f>
        <v>yesterday</v>
      </c>
      <c r="R218" t="s">
        <v>3473</v>
      </c>
      <c r="S218" t="s">
        <v>53</v>
      </c>
      <c r="T218" t="s">
        <v>54</v>
      </c>
      <c r="U218" s="13">
        <v>259000</v>
      </c>
      <c r="V218" s="13" t="s">
        <v>2934</v>
      </c>
      <c r="W218">
        <v>139451679</v>
      </c>
      <c r="X218" t="s">
        <v>55</v>
      </c>
      <c r="Y218" t="s">
        <v>56</v>
      </c>
      <c r="Z218" t="s">
        <v>36</v>
      </c>
      <c r="AA218" t="s">
        <v>37</v>
      </c>
      <c r="AB218">
        <v>800</v>
      </c>
      <c r="AC218" s="14" t="str">
        <f>"0"&amp;Table1[[#This Row],[zip_code]]</f>
        <v>0800</v>
      </c>
      <c r="AD218" s="1">
        <v>889822403</v>
      </c>
      <c r="AG218" t="s">
        <v>38</v>
      </c>
      <c r="AH218" t="str">
        <f>PROPER(Table1[[#This Row],[product_depth_DELETE]])</f>
        <v>Premiere</v>
      </c>
      <c r="AI218">
        <v>1</v>
      </c>
      <c r="AJ218">
        <v>1</v>
      </c>
      <c r="AK218">
        <v>0</v>
      </c>
      <c r="AL218" s="2">
        <v>44708.662557870368</v>
      </c>
      <c r="AM218" s="15">
        <v>44708.662557870368</v>
      </c>
    </row>
    <row r="219" spans="1:39" x14ac:dyDescent="0.25">
      <c r="A219">
        <v>1351201</v>
      </c>
      <c r="B219" t="s">
        <v>696</v>
      </c>
      <c r="C219" t="str">
        <f>IF(Table1[[#This Row],[breadcrumb_ORIGINAL]]="Buy&gt;NT&gt;DARWIN CITY", SUBSTITUTE(Table1[[#This Row],[breadcrumb_ORIGINAL]], Table1[[#This Row],[breadcrumb_ORIGINAL]], "DARWIN CITY"), SUBSTITUTE(Table1[[#This Row],[breadcrumb_ORIGINAL]], Table1[[#This Row],[breadcrumb_ORIGINAL]], "DARWIN"))</f>
        <v>DARWIN</v>
      </c>
      <c r="D219" s="16" t="s">
        <v>3466</v>
      </c>
      <c r="E219" t="s">
        <v>697</v>
      </c>
      <c r="F219" s="3" t="s">
        <v>2924</v>
      </c>
      <c r="G219" t="s">
        <v>29</v>
      </c>
      <c r="I219" t="str">
        <f>IF(Table1[[#This Row],[building_size_ORIGINAL]]="","",LEFT(Table1[[#This Row],[building_size_ORIGINAL]], LEN(Table1[[#This Row],[building_size_ORIGINAL]])-LEN(RIGHT(Table1[[#This Row],[building_size_ORIGINAL]], 3))))</f>
        <v/>
      </c>
      <c r="J219" s="11" t="s">
        <v>2934</v>
      </c>
      <c r="K219" t="s">
        <v>815</v>
      </c>
      <c r="L219" s="19">
        <v>450</v>
      </c>
      <c r="M219" t="s">
        <v>815</v>
      </c>
      <c r="N219" s="19">
        <v>450</v>
      </c>
      <c r="O219" s="19">
        <f>IF(Table1[[#This Row],[building_size_mВІ_cleaned]]&lt;&gt;Table1[[#This Row],[preferred_size_mBI_cleaned]], IF(Table1[[#This Row],[land_size_mBI_cleaned]]&lt;&gt;Table1[[#This Row],[preferred_size_mBI_cleaned]], 0, 1), 1)</f>
        <v>1</v>
      </c>
      <c r="P219" t="s">
        <v>52</v>
      </c>
      <c r="Q219" t="str">
        <f>IF(LEN(Table1[[#This Row],[open_date]])&gt;0, IF(ISNUMBER(SEARCH("Added", Table1[[#This Row],[open_date]])), SUBSTITUTE(Table1[[#This Row],[open_date]], "Added ", ""), Table1[[#This Row],[open_date]]), NA())</f>
        <v>yesterday</v>
      </c>
      <c r="R219" t="s">
        <v>3473</v>
      </c>
      <c r="S219" t="s">
        <v>816</v>
      </c>
      <c r="T219" t="s">
        <v>817</v>
      </c>
      <c r="U219" s="13">
        <v>569000</v>
      </c>
      <c r="V219" s="13" t="s">
        <v>2934</v>
      </c>
      <c r="W219">
        <v>139376355</v>
      </c>
      <c r="X219" t="s">
        <v>818</v>
      </c>
      <c r="Y219" t="s">
        <v>819</v>
      </c>
      <c r="Z219" t="s">
        <v>820</v>
      </c>
      <c r="AA219" t="s">
        <v>37</v>
      </c>
      <c r="AB219">
        <v>832</v>
      </c>
      <c r="AC219" s="14" t="str">
        <f>"0"&amp;Table1[[#This Row],[zip_code]]</f>
        <v>0832</v>
      </c>
      <c r="AD219">
        <v>889453340</v>
      </c>
      <c r="AG219" t="s">
        <v>38</v>
      </c>
      <c r="AH219" t="str">
        <f>PROPER(Table1[[#This Row],[product_depth_DELETE]])</f>
        <v>Premiere</v>
      </c>
      <c r="AI219">
        <v>4</v>
      </c>
      <c r="AJ219">
        <v>2</v>
      </c>
      <c r="AK219">
        <v>2</v>
      </c>
      <c r="AL219" s="2">
        <v>44708.662557870368</v>
      </c>
      <c r="AM219" s="15">
        <v>44708.662557870368</v>
      </c>
    </row>
    <row r="220" spans="1:39" x14ac:dyDescent="0.25">
      <c r="A220">
        <v>1351202</v>
      </c>
      <c r="B220" t="s">
        <v>696</v>
      </c>
      <c r="C220" t="str">
        <f>IF(Table1[[#This Row],[breadcrumb_ORIGINAL]]="Buy&gt;NT&gt;DARWIN CITY", SUBSTITUTE(Table1[[#This Row],[breadcrumb_ORIGINAL]], Table1[[#This Row],[breadcrumb_ORIGINAL]], "DARWIN CITY"), SUBSTITUTE(Table1[[#This Row],[breadcrumb_ORIGINAL]], Table1[[#This Row],[breadcrumb_ORIGINAL]], "DARWIN"))</f>
        <v>DARWIN</v>
      </c>
      <c r="D220" s="16" t="s">
        <v>3466</v>
      </c>
      <c r="E220" t="s">
        <v>697</v>
      </c>
      <c r="F220" s="3" t="s">
        <v>2924</v>
      </c>
      <c r="G220" t="s">
        <v>46</v>
      </c>
      <c r="H220" t="s">
        <v>57</v>
      </c>
      <c r="I220" t="str">
        <f>IF(Table1[[#This Row],[building_size_ORIGINAL]]="","",LEFT(Table1[[#This Row],[building_size_ORIGINAL]], LEN(Table1[[#This Row],[building_size_ORIGINAL]])-LEN(RIGHT(Table1[[#This Row],[building_size_ORIGINAL]], 3))))</f>
        <v>201</v>
      </c>
      <c r="J220" s="19">
        <v>201</v>
      </c>
      <c r="L220" s="12" t="s">
        <v>2934</v>
      </c>
      <c r="M220" t="s">
        <v>57</v>
      </c>
      <c r="N220" s="19">
        <v>201</v>
      </c>
      <c r="O220" s="19">
        <f>IF(Table1[[#This Row],[building_size_mВІ_cleaned]]&lt;&gt;Table1[[#This Row],[preferred_size_mBI_cleaned]], IF(Table1[[#This Row],[land_size_mBI_cleaned]]&lt;&gt;Table1[[#This Row],[preferred_size_mBI_cleaned]], 0, 1), 1)</f>
        <v>1</v>
      </c>
      <c r="P220" t="s">
        <v>52</v>
      </c>
      <c r="Q220" t="str">
        <f>IF(LEN(Table1[[#This Row],[open_date]])&gt;0, IF(ISNUMBER(SEARCH("Added", Table1[[#This Row],[open_date]])), SUBSTITUTE(Table1[[#This Row],[open_date]], "Added ", ""), Table1[[#This Row],[open_date]]), NA())</f>
        <v>yesterday</v>
      </c>
      <c r="R220" t="s">
        <v>3473</v>
      </c>
      <c r="S220" t="s">
        <v>58</v>
      </c>
      <c r="T220" t="s">
        <v>59</v>
      </c>
      <c r="U220" s="13">
        <v>439000</v>
      </c>
      <c r="V220" s="13" t="s">
        <v>2934</v>
      </c>
      <c r="W220">
        <v>139433803</v>
      </c>
      <c r="X220" t="s">
        <v>60</v>
      </c>
      <c r="Y220" t="s">
        <v>61</v>
      </c>
      <c r="Z220" t="s">
        <v>36</v>
      </c>
      <c r="AA220" t="s">
        <v>37</v>
      </c>
      <c r="AB220">
        <v>800</v>
      </c>
      <c r="AC220" s="14" t="str">
        <f>"0"&amp;Table1[[#This Row],[zip_code]]</f>
        <v>0800</v>
      </c>
      <c r="AD220">
        <v>418885966</v>
      </c>
      <c r="AG220" t="s">
        <v>38</v>
      </c>
      <c r="AH220" t="str">
        <f>PROPER(Table1[[#This Row],[product_depth_DELETE]])</f>
        <v>Premiere</v>
      </c>
      <c r="AI220">
        <v>3</v>
      </c>
      <c r="AJ220">
        <v>2</v>
      </c>
      <c r="AK220">
        <v>2</v>
      </c>
      <c r="AL220" s="2">
        <v>44708.662557870368</v>
      </c>
      <c r="AM220" s="15">
        <v>44708.662557870368</v>
      </c>
    </row>
    <row r="221" spans="1:39" x14ac:dyDescent="0.25">
      <c r="A221">
        <v>1351203</v>
      </c>
      <c r="B221" t="s">
        <v>696</v>
      </c>
      <c r="C221" t="str">
        <f>IF(Table1[[#This Row],[breadcrumb_ORIGINAL]]="Buy&gt;NT&gt;DARWIN CITY", SUBSTITUTE(Table1[[#This Row],[breadcrumb_ORIGINAL]], Table1[[#This Row],[breadcrumb_ORIGINAL]], "DARWIN CITY"), SUBSTITUTE(Table1[[#This Row],[breadcrumb_ORIGINAL]], Table1[[#This Row],[breadcrumb_ORIGINAL]], "DARWIN"))</f>
        <v>DARWIN</v>
      </c>
      <c r="D221" s="16" t="s">
        <v>3466</v>
      </c>
      <c r="E221" t="s">
        <v>697</v>
      </c>
      <c r="F221" s="3" t="s">
        <v>2924</v>
      </c>
      <c r="G221" t="s">
        <v>748</v>
      </c>
      <c r="I221" t="str">
        <f>IF(Table1[[#This Row],[building_size_ORIGINAL]]="","",LEFT(Table1[[#This Row],[building_size_ORIGINAL]], LEN(Table1[[#This Row],[building_size_ORIGINAL]])-LEN(RIGHT(Table1[[#This Row],[building_size_ORIGINAL]], 3))))</f>
        <v/>
      </c>
      <c r="J221" s="11" t="s">
        <v>2934</v>
      </c>
      <c r="L221" s="12" t="s">
        <v>2934</v>
      </c>
      <c r="N221" t="s">
        <v>2934</v>
      </c>
      <c r="O221">
        <f>IF(Table1[[#This Row],[building_size_mВІ_cleaned]]&lt;&gt;Table1[[#This Row],[preferred_size_mBI_cleaned]], IF(Table1[[#This Row],[land_size_mBI_cleaned]]&lt;&gt;Table1[[#This Row],[preferred_size_mBI_cleaned]], 0, 1), 1)</f>
        <v>1</v>
      </c>
      <c r="P221" t="s">
        <v>52</v>
      </c>
      <c r="Q221" t="str">
        <f>IF(LEN(Table1[[#This Row],[open_date]])&gt;0, IF(ISNUMBER(SEARCH("Added", Table1[[#This Row],[open_date]])), SUBSTITUTE(Table1[[#This Row],[open_date]], "Added ", ""), Table1[[#This Row],[open_date]]), NA())</f>
        <v>yesterday</v>
      </c>
      <c r="R221" t="s">
        <v>3473</v>
      </c>
      <c r="S221" t="s">
        <v>265</v>
      </c>
      <c r="T221" t="s">
        <v>191</v>
      </c>
      <c r="U221" s="13" t="s">
        <v>2934</v>
      </c>
      <c r="V221" s="13" t="s">
        <v>2993</v>
      </c>
      <c r="W221">
        <v>139450615</v>
      </c>
      <c r="X221" t="s">
        <v>821</v>
      </c>
      <c r="Y221" t="s">
        <v>822</v>
      </c>
      <c r="Z221" t="s">
        <v>823</v>
      </c>
      <c r="AA221" t="s">
        <v>37</v>
      </c>
      <c r="AB221">
        <v>830</v>
      </c>
      <c r="AC221" s="14" t="str">
        <f>"0"&amp;Table1[[#This Row],[zip_code]]</f>
        <v>0830</v>
      </c>
      <c r="AD221" s="1">
        <v>417718149</v>
      </c>
      <c r="AG221" t="s">
        <v>38</v>
      </c>
      <c r="AH221" t="str">
        <f>PROPER(Table1[[#This Row],[product_depth_DELETE]])</f>
        <v>Premiere</v>
      </c>
      <c r="AI221">
        <v>3</v>
      </c>
      <c r="AJ221">
        <v>1</v>
      </c>
      <c r="AK221">
        <v>3</v>
      </c>
      <c r="AL221" s="2">
        <v>44708.662557870368</v>
      </c>
      <c r="AM221" s="15">
        <v>44708.662557870368</v>
      </c>
    </row>
    <row r="222" spans="1:39" x14ac:dyDescent="0.25">
      <c r="A222">
        <v>1351204</v>
      </c>
      <c r="B222" t="s">
        <v>696</v>
      </c>
      <c r="C222" t="str">
        <f>IF(Table1[[#This Row],[breadcrumb_ORIGINAL]]="Buy&gt;NT&gt;DARWIN CITY", SUBSTITUTE(Table1[[#This Row],[breadcrumb_ORIGINAL]], Table1[[#This Row],[breadcrumb_ORIGINAL]], "DARWIN CITY"), SUBSTITUTE(Table1[[#This Row],[breadcrumb_ORIGINAL]], Table1[[#This Row],[breadcrumb_ORIGINAL]], "DARWIN"))</f>
        <v>DARWIN</v>
      </c>
      <c r="D222" s="16" t="s">
        <v>3466</v>
      </c>
      <c r="E222" t="s">
        <v>697</v>
      </c>
      <c r="F222" s="3" t="s">
        <v>2924</v>
      </c>
      <c r="G222" t="s">
        <v>29</v>
      </c>
      <c r="H222" t="s">
        <v>208</v>
      </c>
      <c r="I222" t="str">
        <f>IF(Table1[[#This Row],[building_size_ORIGINAL]]="","",LEFT(Table1[[#This Row],[building_size_ORIGINAL]], LEN(Table1[[#This Row],[building_size_ORIGINAL]])-LEN(RIGHT(Table1[[#This Row],[building_size_ORIGINAL]], 3))))</f>
        <v>241</v>
      </c>
      <c r="J222" s="19">
        <v>241</v>
      </c>
      <c r="K222" t="s">
        <v>824</v>
      </c>
      <c r="L222" s="19">
        <v>508</v>
      </c>
      <c r="M222" t="s">
        <v>824</v>
      </c>
      <c r="N222" s="19">
        <v>508</v>
      </c>
      <c r="O222" s="19">
        <f>IF(Table1[[#This Row],[building_size_mВІ_cleaned]]&lt;&gt;Table1[[#This Row],[preferred_size_mBI_cleaned]], IF(Table1[[#This Row],[land_size_mBI_cleaned]]&lt;&gt;Table1[[#This Row],[preferred_size_mBI_cleaned]], 0, 1), 1)</f>
        <v>1</v>
      </c>
      <c r="P222" t="s">
        <v>63</v>
      </c>
      <c r="Q222" t="str">
        <f>IF(LEN(Table1[[#This Row],[open_date]])&gt;0, IF(ISNUMBER(SEARCH("Added", Table1[[#This Row],[open_date]])), SUBSTITUTE(Table1[[#This Row],[open_date]], "Added ", ""), Table1[[#This Row],[open_date]]), NA())</f>
        <v>2 days ago</v>
      </c>
      <c r="R222" t="s">
        <v>3474</v>
      </c>
      <c r="S222" t="s">
        <v>157</v>
      </c>
      <c r="T222" t="s">
        <v>825</v>
      </c>
      <c r="U222" s="13">
        <v>739000</v>
      </c>
      <c r="V222" s="13" t="s">
        <v>2934</v>
      </c>
      <c r="W222">
        <v>139450159</v>
      </c>
      <c r="X222" t="s">
        <v>826</v>
      </c>
      <c r="Y222" t="s">
        <v>827</v>
      </c>
      <c r="Z222" t="s">
        <v>716</v>
      </c>
      <c r="AA222" t="s">
        <v>37</v>
      </c>
      <c r="AB222">
        <v>830</v>
      </c>
      <c r="AC222" s="14" t="str">
        <f>"0"&amp;Table1[[#This Row],[zip_code]]</f>
        <v>0830</v>
      </c>
      <c r="AD222" s="1">
        <v>450473710</v>
      </c>
      <c r="AG222" t="s">
        <v>38</v>
      </c>
      <c r="AH222" t="str">
        <f>PROPER(Table1[[#This Row],[product_depth_DELETE]])</f>
        <v>Premiere</v>
      </c>
      <c r="AI222">
        <v>4</v>
      </c>
      <c r="AJ222">
        <v>2</v>
      </c>
      <c r="AK222">
        <v>2</v>
      </c>
      <c r="AL222" s="2">
        <v>44708.662557870368</v>
      </c>
      <c r="AM222" s="15">
        <v>44708.662557870368</v>
      </c>
    </row>
    <row r="223" spans="1:39" x14ac:dyDescent="0.25">
      <c r="A223">
        <v>1351205</v>
      </c>
      <c r="B223" t="s">
        <v>696</v>
      </c>
      <c r="C223" t="str">
        <f>IF(Table1[[#This Row],[breadcrumb_ORIGINAL]]="Buy&gt;NT&gt;DARWIN CITY", SUBSTITUTE(Table1[[#This Row],[breadcrumb_ORIGINAL]], Table1[[#This Row],[breadcrumb_ORIGINAL]], "DARWIN CITY"), SUBSTITUTE(Table1[[#This Row],[breadcrumb_ORIGINAL]], Table1[[#This Row],[breadcrumb_ORIGINAL]], "DARWIN"))</f>
        <v>DARWIN</v>
      </c>
      <c r="D223" s="16" t="s">
        <v>3466</v>
      </c>
      <c r="E223" t="s">
        <v>697</v>
      </c>
      <c r="F223" s="3" t="s">
        <v>2924</v>
      </c>
      <c r="G223" t="s">
        <v>29</v>
      </c>
      <c r="I223" t="str">
        <f>IF(Table1[[#This Row],[building_size_ORIGINAL]]="","",LEFT(Table1[[#This Row],[building_size_ORIGINAL]], LEN(Table1[[#This Row],[building_size_ORIGINAL]])-LEN(RIGHT(Table1[[#This Row],[building_size_ORIGINAL]], 3))))</f>
        <v/>
      </c>
      <c r="J223" s="11" t="s">
        <v>2934</v>
      </c>
      <c r="L223" s="12" t="s">
        <v>2934</v>
      </c>
      <c r="N223" t="s">
        <v>2934</v>
      </c>
      <c r="O223">
        <f>IF(Table1[[#This Row],[building_size_mВІ_cleaned]]&lt;&gt;Table1[[#This Row],[preferred_size_mBI_cleaned]], IF(Table1[[#This Row],[land_size_mBI_cleaned]]&lt;&gt;Table1[[#This Row],[preferred_size_mBI_cleaned]], 0, 1), 1)</f>
        <v>1</v>
      </c>
      <c r="P223" t="s">
        <v>63</v>
      </c>
      <c r="Q223" t="str">
        <f>IF(LEN(Table1[[#This Row],[open_date]])&gt;0, IF(ISNUMBER(SEARCH("Added", Table1[[#This Row],[open_date]])), SUBSTITUTE(Table1[[#This Row],[open_date]], "Added ", ""), Table1[[#This Row],[open_date]]), NA())</f>
        <v>2 days ago</v>
      </c>
      <c r="R223" t="s">
        <v>3474</v>
      </c>
      <c r="S223" t="s">
        <v>82</v>
      </c>
      <c r="T223" t="s">
        <v>828</v>
      </c>
      <c r="U223" s="13">
        <v>399000</v>
      </c>
      <c r="V223" s="13" t="s">
        <v>3123</v>
      </c>
      <c r="W223">
        <v>139450007</v>
      </c>
      <c r="X223" t="s">
        <v>829</v>
      </c>
      <c r="Y223" t="s">
        <v>830</v>
      </c>
      <c r="Z223" t="s">
        <v>743</v>
      </c>
      <c r="AA223" t="s">
        <v>37</v>
      </c>
      <c r="AB223">
        <v>830</v>
      </c>
      <c r="AC223" s="14" t="str">
        <f>"0"&amp;Table1[[#This Row],[zip_code]]</f>
        <v>0830</v>
      </c>
      <c r="AD223" s="1">
        <v>889433000</v>
      </c>
      <c r="AG223" t="s">
        <v>38</v>
      </c>
      <c r="AH223" t="str">
        <f>PROPER(Table1[[#This Row],[product_depth_DELETE]])</f>
        <v>Premiere</v>
      </c>
      <c r="AI223">
        <v>4</v>
      </c>
      <c r="AJ223">
        <v>1</v>
      </c>
      <c r="AK223">
        <v>2</v>
      </c>
      <c r="AL223" s="2">
        <v>44708.662557870368</v>
      </c>
      <c r="AM223" s="15">
        <v>44708.662557870368</v>
      </c>
    </row>
    <row r="224" spans="1:39" x14ac:dyDescent="0.25">
      <c r="A224">
        <v>1351206</v>
      </c>
      <c r="B224" t="s">
        <v>696</v>
      </c>
      <c r="C224" t="str">
        <f>IF(Table1[[#This Row],[breadcrumb_ORIGINAL]]="Buy&gt;NT&gt;DARWIN CITY", SUBSTITUTE(Table1[[#This Row],[breadcrumb_ORIGINAL]], Table1[[#This Row],[breadcrumb_ORIGINAL]], "DARWIN CITY"), SUBSTITUTE(Table1[[#This Row],[breadcrumb_ORIGINAL]], Table1[[#This Row],[breadcrumb_ORIGINAL]], "DARWIN"))</f>
        <v>DARWIN</v>
      </c>
      <c r="D224" s="16" t="s">
        <v>3466</v>
      </c>
      <c r="E224" t="s">
        <v>697</v>
      </c>
      <c r="F224" s="3" t="s">
        <v>2924</v>
      </c>
      <c r="G224" t="s">
        <v>29</v>
      </c>
      <c r="I224" t="str">
        <f>IF(Table1[[#This Row],[building_size_ORIGINAL]]="","",LEFT(Table1[[#This Row],[building_size_ORIGINAL]], LEN(Table1[[#This Row],[building_size_ORIGINAL]])-LEN(RIGHT(Table1[[#This Row],[building_size_ORIGINAL]], 3))))</f>
        <v/>
      </c>
      <c r="J224" s="11" t="s">
        <v>2934</v>
      </c>
      <c r="L224" s="12" t="s">
        <v>2934</v>
      </c>
      <c r="N224" t="s">
        <v>2934</v>
      </c>
      <c r="O224">
        <f>IF(Table1[[#This Row],[building_size_mВІ_cleaned]]&lt;&gt;Table1[[#This Row],[preferred_size_mBI_cleaned]], IF(Table1[[#This Row],[land_size_mBI_cleaned]]&lt;&gt;Table1[[#This Row],[preferred_size_mBI_cleaned]], 0, 1), 1)</f>
        <v>1</v>
      </c>
      <c r="P224" t="s">
        <v>63</v>
      </c>
      <c r="Q224" t="str">
        <f>IF(LEN(Table1[[#This Row],[open_date]])&gt;0, IF(ISNUMBER(SEARCH("Added", Table1[[#This Row],[open_date]])), SUBSTITUTE(Table1[[#This Row],[open_date]], "Added ", ""), Table1[[#This Row],[open_date]]), NA())</f>
        <v>2 days ago</v>
      </c>
      <c r="R224" t="s">
        <v>3474</v>
      </c>
      <c r="S224" t="s">
        <v>82</v>
      </c>
      <c r="T224" t="s">
        <v>831</v>
      </c>
      <c r="U224" s="13" t="s">
        <v>2934</v>
      </c>
      <c r="V224" s="13" t="s">
        <v>3124</v>
      </c>
      <c r="W224">
        <v>139449947</v>
      </c>
      <c r="X224" t="s">
        <v>832</v>
      </c>
      <c r="Y224" t="s">
        <v>833</v>
      </c>
      <c r="Z224" t="s">
        <v>737</v>
      </c>
      <c r="AA224" t="s">
        <v>37</v>
      </c>
      <c r="AB224">
        <v>810</v>
      </c>
      <c r="AC224" s="14" t="str">
        <f>"0"&amp;Table1[[#This Row],[zip_code]]</f>
        <v>0810</v>
      </c>
      <c r="AD224" s="1">
        <v>889433000</v>
      </c>
      <c r="AG224" t="s">
        <v>38</v>
      </c>
      <c r="AH224" t="str">
        <f>PROPER(Table1[[#This Row],[product_depth_DELETE]])</f>
        <v>Premiere</v>
      </c>
      <c r="AI224">
        <v>3</v>
      </c>
      <c r="AJ224">
        <v>2</v>
      </c>
      <c r="AK224">
        <v>3</v>
      </c>
      <c r="AL224" s="2">
        <v>44708.662557870368</v>
      </c>
      <c r="AM224" s="15">
        <v>44708.662557870368</v>
      </c>
    </row>
    <row r="225" spans="1:39" x14ac:dyDescent="0.25">
      <c r="A225">
        <v>1351207</v>
      </c>
      <c r="B225" t="s">
        <v>696</v>
      </c>
      <c r="C225" t="str">
        <f>IF(Table1[[#This Row],[breadcrumb_ORIGINAL]]="Buy&gt;NT&gt;DARWIN CITY", SUBSTITUTE(Table1[[#This Row],[breadcrumb_ORIGINAL]], Table1[[#This Row],[breadcrumb_ORIGINAL]], "DARWIN CITY"), SUBSTITUTE(Table1[[#This Row],[breadcrumb_ORIGINAL]], Table1[[#This Row],[breadcrumb_ORIGINAL]], "DARWIN"))</f>
        <v>DARWIN</v>
      </c>
      <c r="D225" s="16" t="s">
        <v>3466</v>
      </c>
      <c r="E225" t="s">
        <v>697</v>
      </c>
      <c r="F225" s="3" t="s">
        <v>2924</v>
      </c>
      <c r="G225" t="s">
        <v>29</v>
      </c>
      <c r="I225" t="str">
        <f>IF(Table1[[#This Row],[building_size_ORIGINAL]]="","",LEFT(Table1[[#This Row],[building_size_ORIGINAL]], LEN(Table1[[#This Row],[building_size_ORIGINAL]])-LEN(RIGHT(Table1[[#This Row],[building_size_ORIGINAL]], 3))))</f>
        <v/>
      </c>
      <c r="J225" s="11" t="s">
        <v>2934</v>
      </c>
      <c r="K225" t="s">
        <v>834</v>
      </c>
      <c r="L225" s="19">
        <v>880</v>
      </c>
      <c r="M225" t="s">
        <v>834</v>
      </c>
      <c r="N225" s="19">
        <v>880</v>
      </c>
      <c r="O225" s="19">
        <f>IF(Table1[[#This Row],[building_size_mВІ_cleaned]]&lt;&gt;Table1[[#This Row],[preferred_size_mBI_cleaned]], IF(Table1[[#This Row],[land_size_mBI_cleaned]]&lt;&gt;Table1[[#This Row],[preferred_size_mBI_cleaned]], 0, 1), 1)</f>
        <v>1</v>
      </c>
      <c r="P225" t="s">
        <v>63</v>
      </c>
      <c r="Q225" t="str">
        <f>IF(LEN(Table1[[#This Row],[open_date]])&gt;0, IF(ISNUMBER(SEARCH("Added", Table1[[#This Row],[open_date]])), SUBSTITUTE(Table1[[#This Row],[open_date]], "Added ", ""), Table1[[#This Row],[open_date]]), NA())</f>
        <v>2 days ago</v>
      </c>
      <c r="R225" t="s">
        <v>3474</v>
      </c>
      <c r="S225" t="s">
        <v>123</v>
      </c>
      <c r="T225" t="s">
        <v>835</v>
      </c>
      <c r="U225" s="13">
        <v>599000</v>
      </c>
      <c r="V225" s="13" t="s">
        <v>2934</v>
      </c>
      <c r="W225">
        <v>139449919</v>
      </c>
      <c r="X225" t="s">
        <v>836</v>
      </c>
      <c r="Y225" t="s">
        <v>837</v>
      </c>
      <c r="Z225" t="s">
        <v>703</v>
      </c>
      <c r="AA225" t="s">
        <v>37</v>
      </c>
      <c r="AB225">
        <v>812</v>
      </c>
      <c r="AC225" s="14" t="str">
        <f>"0"&amp;Table1[[#This Row],[zip_code]]</f>
        <v>0812</v>
      </c>
      <c r="AD225" s="1">
        <v>889328858</v>
      </c>
      <c r="AG225" t="s">
        <v>38</v>
      </c>
      <c r="AH225" t="str">
        <f>PROPER(Table1[[#This Row],[product_depth_DELETE]])</f>
        <v>Premiere</v>
      </c>
      <c r="AI225">
        <v>3</v>
      </c>
      <c r="AJ225">
        <v>1</v>
      </c>
      <c r="AK225">
        <v>2</v>
      </c>
      <c r="AL225" s="2">
        <v>44708.662557870368</v>
      </c>
      <c r="AM225" s="15">
        <v>44708.662557870368</v>
      </c>
    </row>
    <row r="226" spans="1:39" x14ac:dyDescent="0.25">
      <c r="A226">
        <v>1351208</v>
      </c>
      <c r="B226" t="s">
        <v>696</v>
      </c>
      <c r="C226" t="str">
        <f>IF(Table1[[#This Row],[breadcrumb_ORIGINAL]]="Buy&gt;NT&gt;DARWIN CITY", SUBSTITUTE(Table1[[#This Row],[breadcrumb_ORIGINAL]], Table1[[#This Row],[breadcrumb_ORIGINAL]], "DARWIN CITY"), SUBSTITUTE(Table1[[#This Row],[breadcrumb_ORIGINAL]], Table1[[#This Row],[breadcrumb_ORIGINAL]], "DARWIN"))</f>
        <v>DARWIN</v>
      </c>
      <c r="D226" s="16" t="s">
        <v>3466</v>
      </c>
      <c r="E226" t="s">
        <v>697</v>
      </c>
      <c r="F226" s="3" t="s">
        <v>2924</v>
      </c>
      <c r="G226" t="s">
        <v>29</v>
      </c>
      <c r="I226" t="str">
        <f>IF(Table1[[#This Row],[building_size_ORIGINAL]]="","",LEFT(Table1[[#This Row],[building_size_ORIGINAL]], LEN(Table1[[#This Row],[building_size_ORIGINAL]])-LEN(RIGHT(Table1[[#This Row],[building_size_ORIGINAL]], 3))))</f>
        <v/>
      </c>
      <c r="J226" s="11" t="s">
        <v>2934</v>
      </c>
      <c r="K226" t="s">
        <v>838</v>
      </c>
      <c r="L226" s="19">
        <v>821</v>
      </c>
      <c r="M226" t="s">
        <v>838</v>
      </c>
      <c r="N226" s="19">
        <v>821</v>
      </c>
      <c r="O226" s="19">
        <f>IF(Table1[[#This Row],[building_size_mВІ_cleaned]]&lt;&gt;Table1[[#This Row],[preferred_size_mBI_cleaned]], IF(Table1[[#This Row],[land_size_mBI_cleaned]]&lt;&gt;Table1[[#This Row],[preferred_size_mBI_cleaned]], 0, 1), 1)</f>
        <v>1</v>
      </c>
      <c r="P226" t="s">
        <v>63</v>
      </c>
      <c r="Q226" t="str">
        <f>IF(LEN(Table1[[#This Row],[open_date]])&gt;0, IF(ISNUMBER(SEARCH("Added", Table1[[#This Row],[open_date]])), SUBSTITUTE(Table1[[#This Row],[open_date]], "Added ", ""), Table1[[#This Row],[open_date]]), NA())</f>
        <v>2 days ago</v>
      </c>
      <c r="R226" t="s">
        <v>3474</v>
      </c>
      <c r="S226" t="s">
        <v>93</v>
      </c>
      <c r="T226" t="s">
        <v>119</v>
      </c>
      <c r="U226" s="13" t="s">
        <v>2934</v>
      </c>
      <c r="V226" s="13" t="s">
        <v>2978</v>
      </c>
      <c r="W226">
        <v>139449567</v>
      </c>
      <c r="X226" t="s">
        <v>839</v>
      </c>
      <c r="Y226" t="s">
        <v>840</v>
      </c>
      <c r="Z226" t="s">
        <v>703</v>
      </c>
      <c r="AA226" t="s">
        <v>37</v>
      </c>
      <c r="AB226">
        <v>812</v>
      </c>
      <c r="AC226" s="14" t="str">
        <f>"0"&amp;Table1[[#This Row],[zip_code]]</f>
        <v>0812</v>
      </c>
      <c r="AD226" s="1">
        <v>889460500</v>
      </c>
      <c r="AG226" t="s">
        <v>38</v>
      </c>
      <c r="AH226" t="str">
        <f>PROPER(Table1[[#This Row],[product_depth_DELETE]])</f>
        <v>Premiere</v>
      </c>
      <c r="AI226">
        <v>4</v>
      </c>
      <c r="AJ226">
        <v>3</v>
      </c>
      <c r="AK226">
        <v>2</v>
      </c>
      <c r="AL226" s="2">
        <v>44708.662557870368</v>
      </c>
      <c r="AM226" s="15">
        <v>44708.662557870368</v>
      </c>
    </row>
    <row r="227" spans="1:39" x14ac:dyDescent="0.25">
      <c r="A227">
        <v>1351209</v>
      </c>
      <c r="B227" t="s">
        <v>696</v>
      </c>
      <c r="C227" t="str">
        <f>IF(Table1[[#This Row],[breadcrumb_ORIGINAL]]="Buy&gt;NT&gt;DARWIN CITY", SUBSTITUTE(Table1[[#This Row],[breadcrumb_ORIGINAL]], Table1[[#This Row],[breadcrumb_ORIGINAL]], "DARWIN CITY"), SUBSTITUTE(Table1[[#This Row],[breadcrumb_ORIGINAL]], Table1[[#This Row],[breadcrumb_ORIGINAL]], "DARWIN"))</f>
        <v>DARWIN</v>
      </c>
      <c r="D227" s="16" t="s">
        <v>3466</v>
      </c>
      <c r="E227" t="s">
        <v>697</v>
      </c>
      <c r="F227" s="3" t="s">
        <v>2924</v>
      </c>
      <c r="G227" t="s">
        <v>39</v>
      </c>
      <c r="I227" t="str">
        <f>IF(Table1[[#This Row],[building_size_ORIGINAL]]="","",LEFT(Table1[[#This Row],[building_size_ORIGINAL]], LEN(Table1[[#This Row],[building_size_ORIGINAL]])-LEN(RIGHT(Table1[[#This Row],[building_size_ORIGINAL]], 3))))</f>
        <v/>
      </c>
      <c r="J227" s="11" t="s">
        <v>2934</v>
      </c>
      <c r="L227" s="12" t="s">
        <v>2934</v>
      </c>
      <c r="N227" t="s">
        <v>2934</v>
      </c>
      <c r="O227">
        <f>IF(Table1[[#This Row],[building_size_mВІ_cleaned]]&lt;&gt;Table1[[#This Row],[preferred_size_mBI_cleaned]], IF(Table1[[#This Row],[land_size_mBI_cleaned]]&lt;&gt;Table1[[#This Row],[preferred_size_mBI_cleaned]], 0, 1), 1)</f>
        <v>1</v>
      </c>
      <c r="P227" t="s">
        <v>63</v>
      </c>
      <c r="Q227" t="str">
        <f>IF(LEN(Table1[[#This Row],[open_date]])&gt;0, IF(ISNUMBER(SEARCH("Added", Table1[[#This Row],[open_date]])), SUBSTITUTE(Table1[[#This Row],[open_date]], "Added ", ""), Table1[[#This Row],[open_date]]), NA())</f>
        <v>2 days ago</v>
      </c>
      <c r="R227" t="s">
        <v>3474</v>
      </c>
      <c r="S227" t="s">
        <v>82</v>
      </c>
      <c r="T227" t="s">
        <v>841</v>
      </c>
      <c r="U227" s="13">
        <v>660000</v>
      </c>
      <c r="V227" s="13" t="s">
        <v>2934</v>
      </c>
      <c r="W227">
        <v>139449483</v>
      </c>
      <c r="X227" t="s">
        <v>842</v>
      </c>
      <c r="Y227" t="s">
        <v>843</v>
      </c>
      <c r="Z227" t="s">
        <v>844</v>
      </c>
      <c r="AA227" t="s">
        <v>37</v>
      </c>
      <c r="AB227">
        <v>820</v>
      </c>
      <c r="AC227" s="14" t="str">
        <f>"0"&amp;Table1[[#This Row],[zip_code]]</f>
        <v>0820</v>
      </c>
      <c r="AD227" s="1">
        <v>889433000</v>
      </c>
      <c r="AG227" t="s">
        <v>38</v>
      </c>
      <c r="AH227" t="str">
        <f>PROPER(Table1[[#This Row],[product_depth_DELETE]])</f>
        <v>Premiere</v>
      </c>
      <c r="AI227">
        <v>3</v>
      </c>
      <c r="AJ227">
        <v>2</v>
      </c>
      <c r="AK227">
        <v>3</v>
      </c>
      <c r="AL227" s="2">
        <v>44708.662557870368</v>
      </c>
      <c r="AM227" s="15">
        <v>44708.662557870368</v>
      </c>
    </row>
    <row r="228" spans="1:39" x14ac:dyDescent="0.25">
      <c r="A228">
        <v>1351210</v>
      </c>
      <c r="B228" t="s">
        <v>696</v>
      </c>
      <c r="C228" t="str">
        <f>IF(Table1[[#This Row],[breadcrumb_ORIGINAL]]="Buy&gt;NT&gt;DARWIN CITY", SUBSTITUTE(Table1[[#This Row],[breadcrumb_ORIGINAL]], Table1[[#This Row],[breadcrumb_ORIGINAL]], "DARWIN CITY"), SUBSTITUTE(Table1[[#This Row],[breadcrumb_ORIGINAL]], Table1[[#This Row],[breadcrumb_ORIGINAL]], "DARWIN"))</f>
        <v>DARWIN</v>
      </c>
      <c r="D228" s="16" t="s">
        <v>3466</v>
      </c>
      <c r="E228" t="s">
        <v>697</v>
      </c>
      <c r="F228" s="3" t="s">
        <v>2924</v>
      </c>
      <c r="G228" t="s">
        <v>39</v>
      </c>
      <c r="H228" t="s">
        <v>491</v>
      </c>
      <c r="I228" t="str">
        <f>IF(Table1[[#This Row],[building_size_ORIGINAL]]="","",LEFT(Table1[[#This Row],[building_size_ORIGINAL]], LEN(Table1[[#This Row],[building_size_ORIGINAL]])-LEN(RIGHT(Table1[[#This Row],[building_size_ORIGINAL]], 3))))</f>
        <v>135</v>
      </c>
      <c r="J228" s="19">
        <v>135</v>
      </c>
      <c r="L228" s="12" t="s">
        <v>2934</v>
      </c>
      <c r="M228" t="s">
        <v>491</v>
      </c>
      <c r="N228" s="19">
        <v>135</v>
      </c>
      <c r="O228" s="19">
        <f>IF(Table1[[#This Row],[building_size_mВІ_cleaned]]&lt;&gt;Table1[[#This Row],[preferred_size_mBI_cleaned]], IF(Table1[[#This Row],[land_size_mBI_cleaned]]&lt;&gt;Table1[[#This Row],[preferred_size_mBI_cleaned]], 0, 1), 1)</f>
        <v>1</v>
      </c>
      <c r="P228" t="s">
        <v>126</v>
      </c>
      <c r="Q228" t="str">
        <f>IF(LEN(Table1[[#This Row],[open_date]])&gt;0, IF(ISNUMBER(SEARCH("Added", Table1[[#This Row],[open_date]])), SUBSTITUTE(Table1[[#This Row],[open_date]], "Added ", ""), Table1[[#This Row],[open_date]]), NA())</f>
        <v>Under offer</v>
      </c>
      <c r="R228" t="s">
        <v>126</v>
      </c>
      <c r="S228" t="s">
        <v>68</v>
      </c>
      <c r="T228" t="s">
        <v>667</v>
      </c>
      <c r="U228" s="13">
        <v>430000</v>
      </c>
      <c r="V228" s="13" t="s">
        <v>2934</v>
      </c>
      <c r="W228">
        <v>139446743</v>
      </c>
      <c r="X228" t="s">
        <v>845</v>
      </c>
      <c r="Y228" t="s">
        <v>846</v>
      </c>
      <c r="Z228" t="s">
        <v>737</v>
      </c>
      <c r="AA228" t="s">
        <v>37</v>
      </c>
      <c r="AB228">
        <v>810</v>
      </c>
      <c r="AC228" s="14" t="str">
        <f>"0"&amp;Table1[[#This Row],[zip_code]]</f>
        <v>0810</v>
      </c>
      <c r="AD228">
        <v>417508800</v>
      </c>
      <c r="AG228" t="s">
        <v>274</v>
      </c>
      <c r="AH228" t="str">
        <f>PROPER(Table1[[#This Row],[product_depth_DELETE]])</f>
        <v>Standard</v>
      </c>
      <c r="AI228">
        <v>2</v>
      </c>
      <c r="AJ228">
        <v>2</v>
      </c>
      <c r="AK228">
        <v>2</v>
      </c>
      <c r="AL228" s="2">
        <v>44708.662557870368</v>
      </c>
      <c r="AM228" s="15">
        <v>44708.662557870368</v>
      </c>
    </row>
    <row r="229" spans="1:39" x14ac:dyDescent="0.25">
      <c r="A229">
        <v>1351211</v>
      </c>
      <c r="B229" t="s">
        <v>696</v>
      </c>
      <c r="C229" t="str">
        <f>IF(Table1[[#This Row],[breadcrumb_ORIGINAL]]="Buy&gt;NT&gt;DARWIN CITY", SUBSTITUTE(Table1[[#This Row],[breadcrumb_ORIGINAL]], Table1[[#This Row],[breadcrumb_ORIGINAL]], "DARWIN CITY"), SUBSTITUTE(Table1[[#This Row],[breadcrumb_ORIGINAL]], Table1[[#This Row],[breadcrumb_ORIGINAL]], "DARWIN"))</f>
        <v>DARWIN</v>
      </c>
      <c r="D229" s="16" t="s">
        <v>3466</v>
      </c>
      <c r="E229" t="s">
        <v>697</v>
      </c>
      <c r="F229" s="3" t="s">
        <v>2924</v>
      </c>
      <c r="G229" t="s">
        <v>29</v>
      </c>
      <c r="H229" t="s">
        <v>847</v>
      </c>
      <c r="I229" t="str">
        <f>IF(Table1[[#This Row],[building_size_ORIGINAL]]="","",LEFT(Table1[[#This Row],[building_size_ORIGINAL]], LEN(Table1[[#This Row],[building_size_ORIGINAL]])-LEN(RIGHT(Table1[[#This Row],[building_size_ORIGINAL]], 3))))</f>
        <v>307</v>
      </c>
      <c r="J229" s="19">
        <v>307</v>
      </c>
      <c r="K229" t="s">
        <v>848</v>
      </c>
      <c r="L229" s="19">
        <v>911</v>
      </c>
      <c r="M229" t="s">
        <v>848</v>
      </c>
      <c r="N229" s="19">
        <v>911</v>
      </c>
      <c r="O229" s="19">
        <f>IF(Table1[[#This Row],[building_size_mВІ_cleaned]]&lt;&gt;Table1[[#This Row],[preferred_size_mBI_cleaned]], IF(Table1[[#This Row],[land_size_mBI_cleaned]]&lt;&gt;Table1[[#This Row],[preferred_size_mBI_cleaned]], 0, 1), 1)</f>
        <v>1</v>
      </c>
      <c r="P229" t="s">
        <v>63</v>
      </c>
      <c r="Q229" t="str">
        <f>IF(LEN(Table1[[#This Row],[open_date]])&gt;0, IF(ISNUMBER(SEARCH("Added", Table1[[#This Row],[open_date]])), SUBSTITUTE(Table1[[#This Row],[open_date]], "Added ", ""), Table1[[#This Row],[open_date]]), NA())</f>
        <v>2 days ago</v>
      </c>
      <c r="R229" t="s">
        <v>3474</v>
      </c>
      <c r="S229" t="s">
        <v>849</v>
      </c>
      <c r="T229" t="s">
        <v>831</v>
      </c>
      <c r="U229" s="13" t="s">
        <v>2934</v>
      </c>
      <c r="V229" s="13" t="s">
        <v>3124</v>
      </c>
      <c r="W229">
        <v>139445751</v>
      </c>
      <c r="X229" t="s">
        <v>850</v>
      </c>
      <c r="Y229" t="s">
        <v>851</v>
      </c>
      <c r="Z229" t="s">
        <v>809</v>
      </c>
      <c r="AA229" t="s">
        <v>37</v>
      </c>
      <c r="AB229">
        <v>810</v>
      </c>
      <c r="AC229" s="14" t="str">
        <f>"0"&amp;Table1[[#This Row],[zip_code]]</f>
        <v>0810</v>
      </c>
      <c r="AD229" s="1">
        <v>408108698</v>
      </c>
      <c r="AG229" t="s">
        <v>38</v>
      </c>
      <c r="AH229" t="str">
        <f>PROPER(Table1[[#This Row],[product_depth_DELETE]])</f>
        <v>Premiere</v>
      </c>
      <c r="AI229">
        <v>4</v>
      </c>
      <c r="AJ229">
        <v>3</v>
      </c>
      <c r="AK229">
        <v>5</v>
      </c>
      <c r="AL229" s="2">
        <v>44708.662557870368</v>
      </c>
      <c r="AM229" s="15">
        <v>44708.662557870368</v>
      </c>
    </row>
    <row r="230" spans="1:39" x14ac:dyDescent="0.25">
      <c r="A230">
        <v>1351212</v>
      </c>
      <c r="B230" t="s">
        <v>696</v>
      </c>
      <c r="C230" t="str">
        <f>IF(Table1[[#This Row],[breadcrumb_ORIGINAL]]="Buy&gt;NT&gt;DARWIN CITY", SUBSTITUTE(Table1[[#This Row],[breadcrumb_ORIGINAL]], Table1[[#This Row],[breadcrumb_ORIGINAL]], "DARWIN CITY"), SUBSTITUTE(Table1[[#This Row],[breadcrumb_ORIGINAL]], Table1[[#This Row],[breadcrumb_ORIGINAL]], "DARWIN"))</f>
        <v>DARWIN</v>
      </c>
      <c r="D230" s="16" t="s">
        <v>3466</v>
      </c>
      <c r="E230" t="s">
        <v>697</v>
      </c>
      <c r="F230" s="3" t="s">
        <v>2924</v>
      </c>
      <c r="G230" t="s">
        <v>29</v>
      </c>
      <c r="H230" t="s">
        <v>240</v>
      </c>
      <c r="I230" t="str">
        <f>IF(Table1[[#This Row],[building_size_ORIGINAL]]="","",LEFT(Table1[[#This Row],[building_size_ORIGINAL]], LEN(Table1[[#This Row],[building_size_ORIGINAL]])-LEN(RIGHT(Table1[[#This Row],[building_size_ORIGINAL]], 3))))</f>
        <v>130</v>
      </c>
      <c r="J230" s="19">
        <v>130</v>
      </c>
      <c r="K230" t="s">
        <v>852</v>
      </c>
      <c r="L230" s="19">
        <v>217</v>
      </c>
      <c r="M230" t="s">
        <v>852</v>
      </c>
      <c r="N230" s="19">
        <v>217</v>
      </c>
      <c r="O230" s="19">
        <f>IF(Table1[[#This Row],[building_size_mВІ_cleaned]]&lt;&gt;Table1[[#This Row],[preferred_size_mBI_cleaned]], IF(Table1[[#This Row],[land_size_mBI_cleaned]]&lt;&gt;Table1[[#This Row],[preferred_size_mBI_cleaned]], 0, 1), 1)</f>
        <v>1</v>
      </c>
      <c r="P230" t="s">
        <v>63</v>
      </c>
      <c r="Q230" t="str">
        <f>IF(LEN(Table1[[#This Row],[open_date]])&gt;0, IF(ISNUMBER(SEARCH("Added", Table1[[#This Row],[open_date]])), SUBSTITUTE(Table1[[#This Row],[open_date]], "Added ", ""), Table1[[#This Row],[open_date]]), NA())</f>
        <v>2 days ago</v>
      </c>
      <c r="R230" t="s">
        <v>3474</v>
      </c>
      <c r="S230" t="s">
        <v>849</v>
      </c>
      <c r="T230" t="s">
        <v>831</v>
      </c>
      <c r="U230" s="13" t="s">
        <v>2934</v>
      </c>
      <c r="V230" s="13" t="s">
        <v>3124</v>
      </c>
      <c r="W230">
        <v>139445503</v>
      </c>
      <c r="X230" t="s">
        <v>853</v>
      </c>
      <c r="Y230" t="s">
        <v>854</v>
      </c>
      <c r="Z230" t="s">
        <v>707</v>
      </c>
      <c r="AA230" t="s">
        <v>37</v>
      </c>
      <c r="AB230">
        <v>820</v>
      </c>
      <c r="AC230" s="14" t="str">
        <f>"0"&amp;Table1[[#This Row],[zip_code]]</f>
        <v>0820</v>
      </c>
      <c r="AD230" s="1">
        <v>408108698</v>
      </c>
      <c r="AG230" t="s">
        <v>38</v>
      </c>
      <c r="AH230" t="str">
        <f>PROPER(Table1[[#This Row],[product_depth_DELETE]])</f>
        <v>Premiere</v>
      </c>
      <c r="AI230">
        <v>2</v>
      </c>
      <c r="AJ230">
        <v>2</v>
      </c>
      <c r="AK230">
        <v>2</v>
      </c>
      <c r="AL230" s="2">
        <v>44708.662557870368</v>
      </c>
      <c r="AM230" s="15">
        <v>44708.662557870368</v>
      </c>
    </row>
    <row r="231" spans="1:39" x14ac:dyDescent="0.25">
      <c r="A231">
        <v>1351213</v>
      </c>
      <c r="B231" t="s">
        <v>696</v>
      </c>
      <c r="C231" t="str">
        <f>IF(Table1[[#This Row],[breadcrumb_ORIGINAL]]="Buy&gt;NT&gt;DARWIN CITY", SUBSTITUTE(Table1[[#This Row],[breadcrumb_ORIGINAL]], Table1[[#This Row],[breadcrumb_ORIGINAL]], "DARWIN CITY"), SUBSTITUTE(Table1[[#This Row],[breadcrumb_ORIGINAL]], Table1[[#This Row],[breadcrumb_ORIGINAL]], "DARWIN"))</f>
        <v>DARWIN</v>
      </c>
      <c r="D231" s="16" t="s">
        <v>3466</v>
      </c>
      <c r="E231" t="s">
        <v>697</v>
      </c>
      <c r="F231" s="3" t="s">
        <v>2924</v>
      </c>
      <c r="G231" t="s">
        <v>46</v>
      </c>
      <c r="I231" t="str">
        <f>IF(Table1[[#This Row],[building_size_ORIGINAL]]="","",LEFT(Table1[[#This Row],[building_size_ORIGINAL]], LEN(Table1[[#This Row],[building_size_ORIGINAL]])-LEN(RIGHT(Table1[[#This Row],[building_size_ORIGINAL]], 3))))</f>
        <v/>
      </c>
      <c r="J231" s="11" t="s">
        <v>2934</v>
      </c>
      <c r="K231" t="s">
        <v>855</v>
      </c>
      <c r="L231" s="19">
        <v>103</v>
      </c>
      <c r="M231" t="s">
        <v>855</v>
      </c>
      <c r="N231" s="19">
        <v>103</v>
      </c>
      <c r="O231" s="19">
        <f>IF(Table1[[#This Row],[building_size_mВІ_cleaned]]&lt;&gt;Table1[[#This Row],[preferred_size_mBI_cleaned]], IF(Table1[[#This Row],[land_size_mBI_cleaned]]&lt;&gt;Table1[[#This Row],[preferred_size_mBI_cleaned]], 0, 1), 1)</f>
        <v>1</v>
      </c>
      <c r="P231" t="s">
        <v>63</v>
      </c>
      <c r="Q231" t="str">
        <f>IF(LEN(Table1[[#This Row],[open_date]])&gt;0, IF(ISNUMBER(SEARCH("Added", Table1[[#This Row],[open_date]])), SUBSTITUTE(Table1[[#This Row],[open_date]], "Added ", ""), Table1[[#This Row],[open_date]]), NA())</f>
        <v>2 days ago</v>
      </c>
      <c r="R231" t="s">
        <v>3474</v>
      </c>
      <c r="S231" t="s">
        <v>346</v>
      </c>
      <c r="T231" t="s">
        <v>165</v>
      </c>
      <c r="U231" s="13">
        <v>250000</v>
      </c>
      <c r="V231" s="13" t="s">
        <v>2934</v>
      </c>
      <c r="W231">
        <v>139444759</v>
      </c>
      <c r="X231" t="s">
        <v>856</v>
      </c>
      <c r="Y231" t="s">
        <v>857</v>
      </c>
      <c r="Z231" t="s">
        <v>858</v>
      </c>
      <c r="AA231" t="s">
        <v>37</v>
      </c>
      <c r="AB231">
        <v>839</v>
      </c>
      <c r="AC231" s="14" t="str">
        <f>"0"&amp;Table1[[#This Row],[zip_code]]</f>
        <v>0839</v>
      </c>
      <c r="AD231" s="1">
        <v>889867131</v>
      </c>
      <c r="AG231" t="s">
        <v>38</v>
      </c>
      <c r="AH231" t="str">
        <f>PROPER(Table1[[#This Row],[product_depth_DELETE]])</f>
        <v>Premiere</v>
      </c>
      <c r="AI231">
        <v>1</v>
      </c>
      <c r="AJ231">
        <v>1</v>
      </c>
      <c r="AK231">
        <v>2</v>
      </c>
      <c r="AL231" s="2">
        <v>44708.662557870368</v>
      </c>
      <c r="AM231" s="15">
        <v>44708.662557870368</v>
      </c>
    </row>
    <row r="232" spans="1:39" x14ac:dyDescent="0.25">
      <c r="A232">
        <v>1351214</v>
      </c>
      <c r="B232" t="s">
        <v>696</v>
      </c>
      <c r="C232" t="str">
        <f>IF(Table1[[#This Row],[breadcrumb_ORIGINAL]]="Buy&gt;NT&gt;DARWIN CITY", SUBSTITUTE(Table1[[#This Row],[breadcrumb_ORIGINAL]], Table1[[#This Row],[breadcrumb_ORIGINAL]], "DARWIN CITY"), SUBSTITUTE(Table1[[#This Row],[breadcrumb_ORIGINAL]], Table1[[#This Row],[breadcrumb_ORIGINAL]], "DARWIN"))</f>
        <v>DARWIN</v>
      </c>
      <c r="D232" s="16" t="s">
        <v>3466</v>
      </c>
      <c r="E232" t="s">
        <v>697</v>
      </c>
      <c r="F232" s="3" t="s">
        <v>2924</v>
      </c>
      <c r="G232" t="s">
        <v>29</v>
      </c>
      <c r="I232" t="str">
        <f>IF(Table1[[#This Row],[building_size_ORIGINAL]]="","",LEFT(Table1[[#This Row],[building_size_ORIGINAL]], LEN(Table1[[#This Row],[building_size_ORIGINAL]])-LEN(RIGHT(Table1[[#This Row],[building_size_ORIGINAL]], 3))))</f>
        <v/>
      </c>
      <c r="J232" s="11" t="s">
        <v>2934</v>
      </c>
      <c r="L232" s="12" t="s">
        <v>2934</v>
      </c>
      <c r="N232" t="s">
        <v>2934</v>
      </c>
      <c r="O232">
        <f>IF(Table1[[#This Row],[building_size_mВІ_cleaned]]&lt;&gt;Table1[[#This Row],[preferred_size_mBI_cleaned]], IF(Table1[[#This Row],[land_size_mBI_cleaned]]&lt;&gt;Table1[[#This Row],[preferred_size_mBI_cleaned]], 0, 1), 1)</f>
        <v>1</v>
      </c>
      <c r="P232" t="s">
        <v>63</v>
      </c>
      <c r="Q232" t="str">
        <f>IF(LEN(Table1[[#This Row],[open_date]])&gt;0, IF(ISNUMBER(SEARCH("Added", Table1[[#This Row],[open_date]])), SUBSTITUTE(Table1[[#This Row],[open_date]], "Added ", ""), Table1[[#This Row],[open_date]]), NA())</f>
        <v>2 days ago</v>
      </c>
      <c r="R232" t="s">
        <v>3474</v>
      </c>
      <c r="S232" t="s">
        <v>82</v>
      </c>
      <c r="T232" t="s">
        <v>89</v>
      </c>
      <c r="U232" s="13" t="s">
        <v>2934</v>
      </c>
      <c r="V232" s="13" t="s">
        <v>2971</v>
      </c>
      <c r="W232">
        <v>139444671</v>
      </c>
      <c r="X232" t="s">
        <v>859</v>
      </c>
      <c r="Y232" t="s">
        <v>860</v>
      </c>
      <c r="Z232" t="s">
        <v>786</v>
      </c>
      <c r="AA232" t="s">
        <v>37</v>
      </c>
      <c r="AB232">
        <v>810</v>
      </c>
      <c r="AC232" s="14" t="str">
        <f>"0"&amp;Table1[[#This Row],[zip_code]]</f>
        <v>0810</v>
      </c>
      <c r="AD232" s="1">
        <v>889433000</v>
      </c>
      <c r="AG232" t="s">
        <v>38</v>
      </c>
      <c r="AH232" t="str">
        <f>PROPER(Table1[[#This Row],[product_depth_DELETE]])</f>
        <v>Premiere</v>
      </c>
      <c r="AI232">
        <v>5</v>
      </c>
      <c r="AJ232">
        <v>2</v>
      </c>
      <c r="AK232">
        <v>6</v>
      </c>
      <c r="AL232" s="2">
        <v>44708.662557870368</v>
      </c>
      <c r="AM232" s="15">
        <v>44708.662557870368</v>
      </c>
    </row>
    <row r="233" spans="1:39" x14ac:dyDescent="0.25">
      <c r="A233">
        <v>1351215</v>
      </c>
      <c r="B233" t="s">
        <v>696</v>
      </c>
      <c r="C233" t="str">
        <f>IF(Table1[[#This Row],[breadcrumb_ORIGINAL]]="Buy&gt;NT&gt;DARWIN CITY", SUBSTITUTE(Table1[[#This Row],[breadcrumb_ORIGINAL]], Table1[[#This Row],[breadcrumb_ORIGINAL]], "DARWIN CITY"), SUBSTITUTE(Table1[[#This Row],[breadcrumb_ORIGINAL]], Table1[[#This Row],[breadcrumb_ORIGINAL]], "DARWIN"))</f>
        <v>DARWIN</v>
      </c>
      <c r="D233" s="16" t="s">
        <v>3466</v>
      </c>
      <c r="E233" t="s">
        <v>697</v>
      </c>
      <c r="F233" s="3" t="s">
        <v>2924</v>
      </c>
      <c r="G233" t="s">
        <v>29</v>
      </c>
      <c r="H233" t="s">
        <v>861</v>
      </c>
      <c r="I233" t="str">
        <f>IF(Table1[[#This Row],[building_size_ORIGINAL]]="","",LEFT(Table1[[#This Row],[building_size_ORIGINAL]], LEN(Table1[[#This Row],[building_size_ORIGINAL]])-LEN(RIGHT(Table1[[#This Row],[building_size_ORIGINAL]], 3))))</f>
        <v>230</v>
      </c>
      <c r="J233" s="19">
        <v>230</v>
      </c>
      <c r="K233" t="s">
        <v>862</v>
      </c>
      <c r="L233" s="19">
        <v>800</v>
      </c>
      <c r="M233" t="s">
        <v>862</v>
      </c>
      <c r="N233" s="19">
        <v>800</v>
      </c>
      <c r="O233" s="19">
        <f>IF(Table1[[#This Row],[building_size_mВІ_cleaned]]&lt;&gt;Table1[[#This Row],[preferred_size_mBI_cleaned]], IF(Table1[[#This Row],[land_size_mBI_cleaned]]&lt;&gt;Table1[[#This Row],[preferred_size_mBI_cleaned]], 0, 1), 1)</f>
        <v>1</v>
      </c>
      <c r="P233" t="s">
        <v>63</v>
      </c>
      <c r="Q233" t="str">
        <f>IF(LEN(Table1[[#This Row],[open_date]])&gt;0, IF(ISNUMBER(SEARCH("Added", Table1[[#This Row],[open_date]])), SUBSTITUTE(Table1[[#This Row],[open_date]], "Added ", ""), Table1[[#This Row],[open_date]]), NA())</f>
        <v>2 days ago</v>
      </c>
      <c r="R233" t="s">
        <v>3474</v>
      </c>
      <c r="S233" t="s">
        <v>408</v>
      </c>
      <c r="T233" t="s">
        <v>863</v>
      </c>
      <c r="U233" s="13">
        <v>800000</v>
      </c>
      <c r="V233" s="13" t="s">
        <v>3127</v>
      </c>
      <c r="W233">
        <v>139442919</v>
      </c>
      <c r="X233" t="s">
        <v>864</v>
      </c>
      <c r="Y233" t="s">
        <v>865</v>
      </c>
      <c r="Z233" t="s">
        <v>798</v>
      </c>
      <c r="AA233" t="s">
        <v>37</v>
      </c>
      <c r="AB233">
        <v>812</v>
      </c>
      <c r="AC233" s="14" t="str">
        <f>"0"&amp;Table1[[#This Row],[zip_code]]</f>
        <v>0812</v>
      </c>
      <c r="AD233" s="1">
        <v>1300114970</v>
      </c>
      <c r="AG233" t="s">
        <v>274</v>
      </c>
      <c r="AH233" t="str">
        <f>PROPER(Table1[[#This Row],[product_depth_DELETE]])</f>
        <v>Standard</v>
      </c>
      <c r="AI233">
        <v>5</v>
      </c>
      <c r="AJ233">
        <v>3</v>
      </c>
      <c r="AK233">
        <v>2</v>
      </c>
      <c r="AL233" s="2">
        <v>44708.662557870368</v>
      </c>
      <c r="AM233" s="15">
        <v>44708.662557870368</v>
      </c>
    </row>
    <row r="234" spans="1:39" x14ac:dyDescent="0.25">
      <c r="A234">
        <v>1351216</v>
      </c>
      <c r="B234" t="s">
        <v>696</v>
      </c>
      <c r="C234" t="str">
        <f>IF(Table1[[#This Row],[breadcrumb_ORIGINAL]]="Buy&gt;NT&gt;DARWIN CITY", SUBSTITUTE(Table1[[#This Row],[breadcrumb_ORIGINAL]], Table1[[#This Row],[breadcrumb_ORIGINAL]], "DARWIN CITY"), SUBSTITUTE(Table1[[#This Row],[breadcrumb_ORIGINAL]], Table1[[#This Row],[breadcrumb_ORIGINAL]], "DARWIN"))</f>
        <v>DARWIN</v>
      </c>
      <c r="D234" s="16" t="s">
        <v>3466</v>
      </c>
      <c r="E234" t="s">
        <v>697</v>
      </c>
      <c r="F234" s="3" t="s">
        <v>2924</v>
      </c>
      <c r="G234" t="s">
        <v>29</v>
      </c>
      <c r="I234" t="str">
        <f>IF(Table1[[#This Row],[building_size_ORIGINAL]]="","",LEFT(Table1[[#This Row],[building_size_ORIGINAL]], LEN(Table1[[#This Row],[building_size_ORIGINAL]])-LEN(RIGHT(Table1[[#This Row],[building_size_ORIGINAL]], 3))))</f>
        <v/>
      </c>
      <c r="J234" s="11" t="s">
        <v>2934</v>
      </c>
      <c r="K234" t="s">
        <v>866</v>
      </c>
      <c r="L234" s="19">
        <v>996</v>
      </c>
      <c r="M234" t="s">
        <v>866</v>
      </c>
      <c r="N234" s="19">
        <v>996</v>
      </c>
      <c r="O234" s="19">
        <f>IF(Table1[[#This Row],[building_size_mВІ_cleaned]]&lt;&gt;Table1[[#This Row],[preferred_size_mBI_cleaned]], IF(Table1[[#This Row],[land_size_mBI_cleaned]]&lt;&gt;Table1[[#This Row],[preferred_size_mBI_cleaned]], 0, 1), 1)</f>
        <v>1</v>
      </c>
      <c r="P234" t="s">
        <v>63</v>
      </c>
      <c r="Q234" t="str">
        <f>IF(LEN(Table1[[#This Row],[open_date]])&gt;0, IF(ISNUMBER(SEARCH("Added", Table1[[#This Row],[open_date]])), SUBSTITUTE(Table1[[#This Row],[open_date]], "Added ", ""), Table1[[#This Row],[open_date]]), NA())</f>
        <v>2 days ago</v>
      </c>
      <c r="R234" t="s">
        <v>3474</v>
      </c>
      <c r="S234" t="s">
        <v>157</v>
      </c>
      <c r="T234" t="s">
        <v>867</v>
      </c>
      <c r="U234" s="13">
        <v>880000</v>
      </c>
      <c r="V234" s="13" t="s">
        <v>2934</v>
      </c>
      <c r="W234">
        <v>139442843</v>
      </c>
      <c r="X234" t="s">
        <v>868</v>
      </c>
      <c r="Y234" t="s">
        <v>869</v>
      </c>
      <c r="Z234" t="s">
        <v>870</v>
      </c>
      <c r="AA234" t="s">
        <v>37</v>
      </c>
      <c r="AB234">
        <v>812</v>
      </c>
      <c r="AC234" s="14" t="str">
        <f>"0"&amp;Table1[[#This Row],[zip_code]]</f>
        <v>0812</v>
      </c>
      <c r="AD234" s="1">
        <v>450473710</v>
      </c>
      <c r="AG234" t="s">
        <v>38</v>
      </c>
      <c r="AH234" t="str">
        <f>PROPER(Table1[[#This Row],[product_depth_DELETE]])</f>
        <v>Premiere</v>
      </c>
      <c r="AI234">
        <v>4</v>
      </c>
      <c r="AJ234">
        <v>2</v>
      </c>
      <c r="AK234">
        <v>2</v>
      </c>
      <c r="AL234" s="2">
        <v>44708.662557870368</v>
      </c>
      <c r="AM234" s="15">
        <v>44708.662557870368</v>
      </c>
    </row>
    <row r="235" spans="1:39" x14ac:dyDescent="0.25">
      <c r="A235">
        <v>1351217</v>
      </c>
      <c r="B235" t="s">
        <v>696</v>
      </c>
      <c r="C235" t="str">
        <f>IF(Table1[[#This Row],[breadcrumb_ORIGINAL]]="Buy&gt;NT&gt;DARWIN CITY", SUBSTITUTE(Table1[[#This Row],[breadcrumb_ORIGINAL]], Table1[[#This Row],[breadcrumb_ORIGINAL]], "DARWIN CITY"), SUBSTITUTE(Table1[[#This Row],[breadcrumb_ORIGINAL]], Table1[[#This Row],[breadcrumb_ORIGINAL]], "DARWIN"))</f>
        <v>DARWIN</v>
      </c>
      <c r="D235" s="16" t="s">
        <v>3466</v>
      </c>
      <c r="E235" t="s">
        <v>697</v>
      </c>
      <c r="F235" s="3" t="s">
        <v>2924</v>
      </c>
      <c r="G235" t="s">
        <v>29</v>
      </c>
      <c r="I235" t="str">
        <f>IF(Table1[[#This Row],[building_size_ORIGINAL]]="","",LEFT(Table1[[#This Row],[building_size_ORIGINAL]], LEN(Table1[[#This Row],[building_size_ORIGINAL]])-LEN(RIGHT(Table1[[#This Row],[building_size_ORIGINAL]], 3))))</f>
        <v/>
      </c>
      <c r="J235" s="11" t="s">
        <v>2934</v>
      </c>
      <c r="K235" t="s">
        <v>871</v>
      </c>
      <c r="L235" s="19">
        <v>343</v>
      </c>
      <c r="M235" t="s">
        <v>871</v>
      </c>
      <c r="N235" s="19">
        <v>343</v>
      </c>
      <c r="O235" s="19">
        <f>IF(Table1[[#This Row],[building_size_mВІ_cleaned]]&lt;&gt;Table1[[#This Row],[preferred_size_mBI_cleaned]], IF(Table1[[#This Row],[land_size_mBI_cleaned]]&lt;&gt;Table1[[#This Row],[preferred_size_mBI_cleaned]], 0, 1), 1)</f>
        <v>1</v>
      </c>
      <c r="P235" t="s">
        <v>63</v>
      </c>
      <c r="Q235" t="str">
        <f>IF(LEN(Table1[[#This Row],[open_date]])&gt;0, IF(ISNUMBER(SEARCH("Added", Table1[[#This Row],[open_date]])), SUBSTITUTE(Table1[[#This Row],[open_date]], "Added ", ""), Table1[[#This Row],[open_date]]), NA())</f>
        <v>2 days ago</v>
      </c>
      <c r="R235" t="s">
        <v>3474</v>
      </c>
      <c r="S235" t="s">
        <v>93</v>
      </c>
      <c r="T235" t="s">
        <v>119</v>
      </c>
      <c r="U235" s="13" t="s">
        <v>2934</v>
      </c>
      <c r="V235" s="13" t="s">
        <v>2978</v>
      </c>
      <c r="W235">
        <v>139442423</v>
      </c>
      <c r="X235" t="s">
        <v>872</v>
      </c>
      <c r="Y235" t="s">
        <v>873</v>
      </c>
      <c r="Z235" t="s">
        <v>716</v>
      </c>
      <c r="AA235" t="s">
        <v>37</v>
      </c>
      <c r="AB235">
        <v>830</v>
      </c>
      <c r="AC235" s="14" t="str">
        <f>"0"&amp;Table1[[#This Row],[zip_code]]</f>
        <v>0830</v>
      </c>
      <c r="AD235" s="1">
        <v>889460500</v>
      </c>
      <c r="AG235" t="s">
        <v>38</v>
      </c>
      <c r="AH235" t="str">
        <f>PROPER(Table1[[#This Row],[product_depth_DELETE]])</f>
        <v>Premiere</v>
      </c>
      <c r="AI235">
        <v>4</v>
      </c>
      <c r="AJ235">
        <v>2</v>
      </c>
      <c r="AK235">
        <v>2</v>
      </c>
      <c r="AL235" s="2">
        <v>44708.662557870368</v>
      </c>
      <c r="AM235" s="15">
        <v>44708.662557870368</v>
      </c>
    </row>
    <row r="236" spans="1:39" x14ac:dyDescent="0.25">
      <c r="A236">
        <v>1351218</v>
      </c>
      <c r="B236" t="s">
        <v>696</v>
      </c>
      <c r="C236" t="str">
        <f>IF(Table1[[#This Row],[breadcrumb_ORIGINAL]]="Buy&gt;NT&gt;DARWIN CITY", SUBSTITUTE(Table1[[#This Row],[breadcrumb_ORIGINAL]], Table1[[#This Row],[breadcrumb_ORIGINAL]], "DARWIN CITY"), SUBSTITUTE(Table1[[#This Row],[breadcrumb_ORIGINAL]], Table1[[#This Row],[breadcrumb_ORIGINAL]], "DARWIN"))</f>
        <v>DARWIN</v>
      </c>
      <c r="D236" s="16" t="s">
        <v>3466</v>
      </c>
      <c r="E236" t="s">
        <v>697</v>
      </c>
      <c r="F236" s="3" t="s">
        <v>2924</v>
      </c>
      <c r="G236" t="s">
        <v>29</v>
      </c>
      <c r="H236" t="s">
        <v>874</v>
      </c>
      <c r="I236" t="str">
        <f>IF(Table1[[#This Row],[building_size_ORIGINAL]]="","",LEFT(Table1[[#This Row],[building_size_ORIGINAL]], LEN(Table1[[#This Row],[building_size_ORIGINAL]])-LEN(RIGHT(Table1[[#This Row],[building_size_ORIGINAL]], 3))))</f>
        <v>268</v>
      </c>
      <c r="J236" s="19">
        <v>268</v>
      </c>
      <c r="K236" t="s">
        <v>875</v>
      </c>
      <c r="L236" s="19">
        <v>490</v>
      </c>
      <c r="M236" t="s">
        <v>875</v>
      </c>
      <c r="N236" s="19">
        <v>490</v>
      </c>
      <c r="O236" s="19">
        <f>IF(Table1[[#This Row],[building_size_mВІ_cleaned]]&lt;&gt;Table1[[#This Row],[preferred_size_mBI_cleaned]], IF(Table1[[#This Row],[land_size_mBI_cleaned]]&lt;&gt;Table1[[#This Row],[preferred_size_mBI_cleaned]], 0, 1), 1)</f>
        <v>1</v>
      </c>
      <c r="P236" t="s">
        <v>63</v>
      </c>
      <c r="Q236" t="str">
        <f>IF(LEN(Table1[[#This Row],[open_date]])&gt;0, IF(ISNUMBER(SEARCH("Added", Table1[[#This Row],[open_date]])), SUBSTITUTE(Table1[[#This Row],[open_date]], "Added ", ""), Table1[[#This Row],[open_date]]), NA())</f>
        <v>2 days ago</v>
      </c>
      <c r="R236" t="s">
        <v>3474</v>
      </c>
      <c r="S236" t="s">
        <v>712</v>
      </c>
      <c r="T236" t="s">
        <v>876</v>
      </c>
      <c r="U236" s="13">
        <v>540000</v>
      </c>
      <c r="V236" s="13" t="s">
        <v>3129</v>
      </c>
      <c r="W236">
        <v>139439127</v>
      </c>
      <c r="X236" t="s">
        <v>877</v>
      </c>
      <c r="Y236" t="s">
        <v>878</v>
      </c>
      <c r="Z236" t="s">
        <v>820</v>
      </c>
      <c r="AA236" t="s">
        <v>37</v>
      </c>
      <c r="AB236">
        <v>832</v>
      </c>
      <c r="AC236" s="14" t="str">
        <f>"0"&amp;Table1[[#This Row],[zip_code]]</f>
        <v>0832</v>
      </c>
      <c r="AD236" s="1">
        <v>889315000</v>
      </c>
      <c r="AG236" t="s">
        <v>38</v>
      </c>
      <c r="AH236" t="str">
        <f>PROPER(Table1[[#This Row],[product_depth_DELETE]])</f>
        <v>Premiere</v>
      </c>
      <c r="AI236">
        <v>3</v>
      </c>
      <c r="AJ236">
        <v>2</v>
      </c>
      <c r="AK236">
        <v>3</v>
      </c>
      <c r="AL236" s="2">
        <v>44708.662557870368</v>
      </c>
      <c r="AM236" s="15">
        <v>44708.662557870368</v>
      </c>
    </row>
    <row r="237" spans="1:39" x14ac:dyDescent="0.25">
      <c r="A237">
        <v>1351219</v>
      </c>
      <c r="B237" t="s">
        <v>696</v>
      </c>
      <c r="C237" t="str">
        <f>IF(Table1[[#This Row],[breadcrumb_ORIGINAL]]="Buy&gt;NT&gt;DARWIN CITY", SUBSTITUTE(Table1[[#This Row],[breadcrumb_ORIGINAL]], Table1[[#This Row],[breadcrumb_ORIGINAL]], "DARWIN CITY"), SUBSTITUTE(Table1[[#This Row],[breadcrumb_ORIGINAL]], Table1[[#This Row],[breadcrumb_ORIGINAL]], "DARWIN"))</f>
        <v>DARWIN</v>
      </c>
      <c r="D237" s="16" t="s">
        <v>3466</v>
      </c>
      <c r="E237" t="s">
        <v>697</v>
      </c>
      <c r="F237" s="3" t="s">
        <v>2924</v>
      </c>
      <c r="G237" t="s">
        <v>39</v>
      </c>
      <c r="H237" t="s">
        <v>62</v>
      </c>
      <c r="I237" t="str">
        <f>IF(Table1[[#This Row],[building_size_ORIGINAL]]="","",LEFT(Table1[[#This Row],[building_size_ORIGINAL]], LEN(Table1[[#This Row],[building_size_ORIGINAL]])-LEN(RIGHT(Table1[[#This Row],[building_size_ORIGINAL]], 3))))</f>
        <v>218</v>
      </c>
      <c r="J237" s="19">
        <v>218</v>
      </c>
      <c r="L237" s="12" t="s">
        <v>2934</v>
      </c>
      <c r="M237" t="s">
        <v>62</v>
      </c>
      <c r="N237" s="19">
        <v>218</v>
      </c>
      <c r="O237" s="19">
        <f>IF(Table1[[#This Row],[building_size_mВІ_cleaned]]&lt;&gt;Table1[[#This Row],[preferred_size_mBI_cleaned]], IF(Table1[[#This Row],[land_size_mBI_cleaned]]&lt;&gt;Table1[[#This Row],[preferred_size_mBI_cleaned]], 0, 1), 1)</f>
        <v>1</v>
      </c>
      <c r="P237" t="s">
        <v>63</v>
      </c>
      <c r="Q237" t="str">
        <f>IF(LEN(Table1[[#This Row],[open_date]])&gt;0, IF(ISNUMBER(SEARCH("Added", Table1[[#This Row],[open_date]])), SUBSTITUTE(Table1[[#This Row],[open_date]], "Added ", ""), Table1[[#This Row],[open_date]]), NA())</f>
        <v>2 days ago</v>
      </c>
      <c r="R237" t="s">
        <v>3474</v>
      </c>
      <c r="S237" t="s">
        <v>64</v>
      </c>
      <c r="T237" t="s">
        <v>65</v>
      </c>
      <c r="U237" s="13">
        <v>825000</v>
      </c>
      <c r="V237" s="13" t="s">
        <v>2934</v>
      </c>
      <c r="W237">
        <v>139434039</v>
      </c>
      <c r="X237" t="s">
        <v>66</v>
      </c>
      <c r="Y237" t="s">
        <v>67</v>
      </c>
      <c r="Z237" t="s">
        <v>36</v>
      </c>
      <c r="AA237" t="s">
        <v>37</v>
      </c>
      <c r="AB237">
        <v>800</v>
      </c>
      <c r="AC237" s="14" t="str">
        <f>"0"&amp;Table1[[#This Row],[zip_code]]</f>
        <v>0800</v>
      </c>
      <c r="AD237" s="1">
        <v>404877261</v>
      </c>
      <c r="AG237" t="s">
        <v>38</v>
      </c>
      <c r="AH237" t="str">
        <f>PROPER(Table1[[#This Row],[product_depth_DELETE]])</f>
        <v>Premiere</v>
      </c>
      <c r="AI237">
        <v>3</v>
      </c>
      <c r="AJ237">
        <v>2</v>
      </c>
      <c r="AK237">
        <v>2</v>
      </c>
      <c r="AL237" s="2">
        <v>44708.662557870368</v>
      </c>
      <c r="AM237" s="15">
        <v>44708.662557870368</v>
      </c>
    </row>
    <row r="238" spans="1:39" x14ac:dyDescent="0.25">
      <c r="A238">
        <v>1351220</v>
      </c>
      <c r="B238" t="s">
        <v>696</v>
      </c>
      <c r="C238" t="str">
        <f>IF(Table1[[#This Row],[breadcrumb_ORIGINAL]]="Buy&gt;NT&gt;DARWIN CITY", SUBSTITUTE(Table1[[#This Row],[breadcrumb_ORIGINAL]], Table1[[#This Row],[breadcrumb_ORIGINAL]], "DARWIN CITY"), SUBSTITUTE(Table1[[#This Row],[breadcrumb_ORIGINAL]], Table1[[#This Row],[breadcrumb_ORIGINAL]], "DARWIN"))</f>
        <v>DARWIN</v>
      </c>
      <c r="D238" s="16" t="s">
        <v>3466</v>
      </c>
      <c r="E238" t="s">
        <v>697</v>
      </c>
      <c r="F238" s="3" t="s">
        <v>2924</v>
      </c>
      <c r="G238" t="s">
        <v>29</v>
      </c>
      <c r="I238" t="str">
        <f>IF(Table1[[#This Row],[building_size_ORIGINAL]]="","",LEFT(Table1[[#This Row],[building_size_ORIGINAL]], LEN(Table1[[#This Row],[building_size_ORIGINAL]])-LEN(RIGHT(Table1[[#This Row],[building_size_ORIGINAL]], 3))))</f>
        <v/>
      </c>
      <c r="J238" s="11" t="s">
        <v>2934</v>
      </c>
      <c r="L238" s="12" t="s">
        <v>2934</v>
      </c>
      <c r="N238" t="s">
        <v>2934</v>
      </c>
      <c r="O238">
        <f>IF(Table1[[#This Row],[building_size_mВІ_cleaned]]&lt;&gt;Table1[[#This Row],[preferred_size_mBI_cleaned]], IF(Table1[[#This Row],[land_size_mBI_cleaned]]&lt;&gt;Table1[[#This Row],[preferred_size_mBI_cleaned]], 0, 1), 1)</f>
        <v>1</v>
      </c>
      <c r="P238" t="s">
        <v>63</v>
      </c>
      <c r="Q238" t="str">
        <f>IF(LEN(Table1[[#This Row],[open_date]])&gt;0, IF(ISNUMBER(SEARCH("Added", Table1[[#This Row],[open_date]])), SUBSTITUTE(Table1[[#This Row],[open_date]], "Added ", ""), Table1[[#This Row],[open_date]]), NA())</f>
        <v>2 days ago</v>
      </c>
      <c r="R238" t="s">
        <v>3474</v>
      </c>
      <c r="S238" t="s">
        <v>82</v>
      </c>
      <c r="T238" t="s">
        <v>879</v>
      </c>
      <c r="U238" s="13">
        <v>399000</v>
      </c>
      <c r="V238" s="13" t="s">
        <v>3130</v>
      </c>
      <c r="W238">
        <v>139433323</v>
      </c>
      <c r="X238" t="s">
        <v>880</v>
      </c>
      <c r="Y238" t="s">
        <v>881</v>
      </c>
      <c r="Z238" t="s">
        <v>791</v>
      </c>
      <c r="AA238" t="s">
        <v>37</v>
      </c>
      <c r="AB238">
        <v>832</v>
      </c>
      <c r="AC238" s="14" t="str">
        <f>"0"&amp;Table1[[#This Row],[zip_code]]</f>
        <v>0832</v>
      </c>
      <c r="AD238" s="1">
        <v>889433000</v>
      </c>
      <c r="AG238" t="s">
        <v>38</v>
      </c>
      <c r="AH238" t="str">
        <f>PROPER(Table1[[#This Row],[product_depth_DELETE]])</f>
        <v>Premiere</v>
      </c>
      <c r="AI238">
        <v>3</v>
      </c>
      <c r="AJ238">
        <v>1</v>
      </c>
      <c r="AK238">
        <v>2</v>
      </c>
      <c r="AL238" s="2">
        <v>44708.662557870368</v>
      </c>
      <c r="AM238" s="15">
        <v>44708.662557870368</v>
      </c>
    </row>
    <row r="239" spans="1:39" x14ac:dyDescent="0.25">
      <c r="A239">
        <v>1351221</v>
      </c>
      <c r="B239" t="s">
        <v>696</v>
      </c>
      <c r="C239" t="str">
        <f>IF(Table1[[#This Row],[breadcrumb_ORIGINAL]]="Buy&gt;NT&gt;DARWIN CITY", SUBSTITUTE(Table1[[#This Row],[breadcrumb_ORIGINAL]], Table1[[#This Row],[breadcrumb_ORIGINAL]], "DARWIN CITY"), SUBSTITUTE(Table1[[#This Row],[breadcrumb_ORIGINAL]], Table1[[#This Row],[breadcrumb_ORIGINAL]], "DARWIN"))</f>
        <v>DARWIN</v>
      </c>
      <c r="D239" s="16" t="s">
        <v>3466</v>
      </c>
      <c r="E239" t="s">
        <v>697</v>
      </c>
      <c r="F239" s="3" t="s">
        <v>2924</v>
      </c>
      <c r="G239" t="s">
        <v>46</v>
      </c>
      <c r="I239" t="str">
        <f>IF(Table1[[#This Row],[building_size_ORIGINAL]]="","",LEFT(Table1[[#This Row],[building_size_ORIGINAL]], LEN(Table1[[#This Row],[building_size_ORIGINAL]])-LEN(RIGHT(Table1[[#This Row],[building_size_ORIGINAL]], 3))))</f>
        <v/>
      </c>
      <c r="J239" s="11" t="s">
        <v>2934</v>
      </c>
      <c r="L239" s="12" t="s">
        <v>2934</v>
      </c>
      <c r="N239" t="s">
        <v>2934</v>
      </c>
      <c r="O239">
        <f>IF(Table1[[#This Row],[building_size_mВІ_cleaned]]&lt;&gt;Table1[[#This Row],[preferred_size_mBI_cleaned]], IF(Table1[[#This Row],[land_size_mBI_cleaned]]&lt;&gt;Table1[[#This Row],[preferred_size_mBI_cleaned]], 0, 1), 1)</f>
        <v>1</v>
      </c>
      <c r="P239" t="s">
        <v>63</v>
      </c>
      <c r="Q239" t="str">
        <f>IF(LEN(Table1[[#This Row],[open_date]])&gt;0, IF(ISNUMBER(SEARCH("Added", Table1[[#This Row],[open_date]])), SUBSTITUTE(Table1[[#This Row],[open_date]], "Added ", ""), Table1[[#This Row],[open_date]]), NA())</f>
        <v>2 days ago</v>
      </c>
      <c r="R239" t="s">
        <v>3474</v>
      </c>
      <c r="S239" t="s">
        <v>68</v>
      </c>
      <c r="T239" t="s">
        <v>69</v>
      </c>
      <c r="U239" s="13">
        <v>820000</v>
      </c>
      <c r="V239" s="13" t="s">
        <v>2934</v>
      </c>
      <c r="W239">
        <v>139433055</v>
      </c>
      <c r="X239" t="s">
        <v>70</v>
      </c>
      <c r="Y239" t="s">
        <v>71</v>
      </c>
      <c r="Z239" t="s">
        <v>36</v>
      </c>
      <c r="AA239" t="s">
        <v>37</v>
      </c>
      <c r="AB239">
        <v>800</v>
      </c>
      <c r="AC239" s="14" t="str">
        <f>"0"&amp;Table1[[#This Row],[zip_code]]</f>
        <v>0800</v>
      </c>
      <c r="AD239">
        <v>417508800</v>
      </c>
      <c r="AG239" t="s">
        <v>38</v>
      </c>
      <c r="AH239" t="str">
        <f>PROPER(Table1[[#This Row],[product_depth_DELETE]])</f>
        <v>Premiere</v>
      </c>
      <c r="AI239">
        <v>3</v>
      </c>
      <c r="AJ239">
        <v>2</v>
      </c>
      <c r="AK239">
        <v>2</v>
      </c>
      <c r="AL239" s="2">
        <v>44708.662557870368</v>
      </c>
      <c r="AM239" s="15">
        <v>44708.662557870368</v>
      </c>
    </row>
    <row r="240" spans="1:39" x14ac:dyDescent="0.25">
      <c r="A240">
        <v>1351222</v>
      </c>
      <c r="B240" t="s">
        <v>696</v>
      </c>
      <c r="C240" t="str">
        <f>IF(Table1[[#This Row],[breadcrumb_ORIGINAL]]="Buy&gt;NT&gt;DARWIN CITY", SUBSTITUTE(Table1[[#This Row],[breadcrumb_ORIGINAL]], Table1[[#This Row],[breadcrumb_ORIGINAL]], "DARWIN CITY"), SUBSTITUTE(Table1[[#This Row],[breadcrumb_ORIGINAL]], Table1[[#This Row],[breadcrumb_ORIGINAL]], "DARWIN"))</f>
        <v>DARWIN</v>
      </c>
      <c r="D240" s="16" t="s">
        <v>3466</v>
      </c>
      <c r="E240" t="s">
        <v>697</v>
      </c>
      <c r="F240" s="3" t="s">
        <v>2924</v>
      </c>
      <c r="G240" t="s">
        <v>29</v>
      </c>
      <c r="H240" t="s">
        <v>882</v>
      </c>
      <c r="I240" t="str">
        <f>IF(Table1[[#This Row],[building_size_ORIGINAL]]="","",LEFT(Table1[[#This Row],[building_size_ORIGINAL]], LEN(Table1[[#This Row],[building_size_ORIGINAL]])-LEN(RIGHT(Table1[[#This Row],[building_size_ORIGINAL]], 3))))</f>
        <v>240</v>
      </c>
      <c r="J240" s="19">
        <v>240</v>
      </c>
      <c r="K240" t="s">
        <v>883</v>
      </c>
      <c r="L240" s="19">
        <v>873</v>
      </c>
      <c r="M240" t="s">
        <v>883</v>
      </c>
      <c r="N240" s="19">
        <v>873</v>
      </c>
      <c r="O240" s="19">
        <f>IF(Table1[[#This Row],[building_size_mВІ_cleaned]]&lt;&gt;Table1[[#This Row],[preferred_size_mBI_cleaned]], IF(Table1[[#This Row],[land_size_mBI_cleaned]]&lt;&gt;Table1[[#This Row],[preferred_size_mBI_cleaned]], 0, 1), 1)</f>
        <v>1</v>
      </c>
      <c r="P240" t="s">
        <v>63</v>
      </c>
      <c r="Q240" t="str">
        <f>IF(LEN(Table1[[#This Row],[open_date]])&gt;0, IF(ISNUMBER(SEARCH("Added", Table1[[#This Row],[open_date]])), SUBSTITUTE(Table1[[#This Row],[open_date]], "Added ", ""), Table1[[#This Row],[open_date]]), NA())</f>
        <v>2 days ago</v>
      </c>
      <c r="R240" t="s">
        <v>3474</v>
      </c>
      <c r="S240" t="s">
        <v>123</v>
      </c>
      <c r="T240" t="s">
        <v>169</v>
      </c>
      <c r="U240" s="13">
        <v>549000</v>
      </c>
      <c r="V240" s="13" t="s">
        <v>2934</v>
      </c>
      <c r="W240">
        <v>139432899</v>
      </c>
      <c r="X240" t="s">
        <v>884</v>
      </c>
      <c r="Y240" t="s">
        <v>885</v>
      </c>
      <c r="Z240" t="s">
        <v>798</v>
      </c>
      <c r="AA240" t="s">
        <v>37</v>
      </c>
      <c r="AB240">
        <v>812</v>
      </c>
      <c r="AC240" s="14" t="str">
        <f>"0"&amp;Table1[[#This Row],[zip_code]]</f>
        <v>0812</v>
      </c>
      <c r="AD240" s="1">
        <v>889328858</v>
      </c>
      <c r="AG240" t="s">
        <v>38</v>
      </c>
      <c r="AH240" t="str">
        <f>PROPER(Table1[[#This Row],[product_depth_DELETE]])</f>
        <v>Premiere</v>
      </c>
      <c r="AI240">
        <v>4</v>
      </c>
      <c r="AJ240">
        <v>2</v>
      </c>
      <c r="AK240">
        <v>4</v>
      </c>
      <c r="AL240" s="2">
        <v>44708.662557870368</v>
      </c>
      <c r="AM240" s="15">
        <v>44708.662557870368</v>
      </c>
    </row>
    <row r="241" spans="1:39" x14ac:dyDescent="0.25">
      <c r="A241">
        <v>1351223</v>
      </c>
      <c r="B241" t="s">
        <v>696</v>
      </c>
      <c r="C241" t="str">
        <f>IF(Table1[[#This Row],[breadcrumb_ORIGINAL]]="Buy&gt;NT&gt;DARWIN CITY", SUBSTITUTE(Table1[[#This Row],[breadcrumb_ORIGINAL]], Table1[[#This Row],[breadcrumb_ORIGINAL]], "DARWIN CITY"), SUBSTITUTE(Table1[[#This Row],[breadcrumb_ORIGINAL]], Table1[[#This Row],[breadcrumb_ORIGINAL]], "DARWIN"))</f>
        <v>DARWIN</v>
      </c>
      <c r="D241" s="16" t="s">
        <v>3466</v>
      </c>
      <c r="E241" t="s">
        <v>697</v>
      </c>
      <c r="F241" s="3" t="s">
        <v>2924</v>
      </c>
      <c r="G241" t="s">
        <v>29</v>
      </c>
      <c r="I241" t="str">
        <f>IF(Table1[[#This Row],[building_size_ORIGINAL]]="","",LEFT(Table1[[#This Row],[building_size_ORIGINAL]], LEN(Table1[[#This Row],[building_size_ORIGINAL]])-LEN(RIGHT(Table1[[#This Row],[building_size_ORIGINAL]], 3))))</f>
        <v/>
      </c>
      <c r="J241" s="11" t="s">
        <v>2934</v>
      </c>
      <c r="L241" s="12" t="s">
        <v>2934</v>
      </c>
      <c r="N241" t="s">
        <v>2934</v>
      </c>
      <c r="O241">
        <f>IF(Table1[[#This Row],[building_size_mВІ_cleaned]]&lt;&gt;Table1[[#This Row],[preferred_size_mBI_cleaned]], IF(Table1[[#This Row],[land_size_mBI_cleaned]]&lt;&gt;Table1[[#This Row],[preferred_size_mBI_cleaned]], 0, 1), 1)</f>
        <v>1</v>
      </c>
      <c r="P241" t="s">
        <v>63</v>
      </c>
      <c r="Q241" t="str">
        <f>IF(LEN(Table1[[#This Row],[open_date]])&gt;0, IF(ISNUMBER(SEARCH("Added", Table1[[#This Row],[open_date]])), SUBSTITUTE(Table1[[#This Row],[open_date]], "Added ", ""), Table1[[#This Row],[open_date]]), NA())</f>
        <v>2 days ago</v>
      </c>
      <c r="R241" t="s">
        <v>3474</v>
      </c>
      <c r="S241" t="s">
        <v>82</v>
      </c>
      <c r="T241" t="s">
        <v>89</v>
      </c>
      <c r="U241" s="13" t="s">
        <v>2934</v>
      </c>
      <c r="V241" s="13" t="s">
        <v>2971</v>
      </c>
      <c r="W241">
        <v>139432479</v>
      </c>
      <c r="X241" t="s">
        <v>886</v>
      </c>
      <c r="Y241" t="s">
        <v>887</v>
      </c>
      <c r="Z241" t="s">
        <v>776</v>
      </c>
      <c r="AA241" t="s">
        <v>37</v>
      </c>
      <c r="AB241">
        <v>810</v>
      </c>
      <c r="AC241" s="14" t="str">
        <f>"0"&amp;Table1[[#This Row],[zip_code]]</f>
        <v>0810</v>
      </c>
      <c r="AD241" s="1">
        <v>889433000</v>
      </c>
      <c r="AG241" t="s">
        <v>38</v>
      </c>
      <c r="AH241" t="str">
        <f>PROPER(Table1[[#This Row],[product_depth_DELETE]])</f>
        <v>Premiere</v>
      </c>
      <c r="AI241">
        <v>5</v>
      </c>
      <c r="AJ241">
        <v>3</v>
      </c>
      <c r="AK241">
        <v>2</v>
      </c>
      <c r="AL241" s="2">
        <v>44708.662557870368</v>
      </c>
      <c r="AM241" s="15">
        <v>44708.662557870368</v>
      </c>
    </row>
    <row r="242" spans="1:39" x14ac:dyDescent="0.25">
      <c r="A242">
        <v>1351224</v>
      </c>
      <c r="B242" t="s">
        <v>696</v>
      </c>
      <c r="C242" t="str">
        <f>IF(Table1[[#This Row],[breadcrumb_ORIGINAL]]="Buy&gt;NT&gt;DARWIN CITY", SUBSTITUTE(Table1[[#This Row],[breadcrumb_ORIGINAL]], Table1[[#This Row],[breadcrumb_ORIGINAL]], "DARWIN CITY"), SUBSTITUTE(Table1[[#This Row],[breadcrumb_ORIGINAL]], Table1[[#This Row],[breadcrumb_ORIGINAL]], "DARWIN"))</f>
        <v>DARWIN</v>
      </c>
      <c r="D242" s="16" t="s">
        <v>3466</v>
      </c>
      <c r="E242" t="s">
        <v>697</v>
      </c>
      <c r="F242" s="3" t="s">
        <v>2924</v>
      </c>
      <c r="G242" t="s">
        <v>29</v>
      </c>
      <c r="H242" t="s">
        <v>888</v>
      </c>
      <c r="I242" t="str">
        <f>IF(Table1[[#This Row],[building_size_ORIGINAL]]="","",LEFT(Table1[[#This Row],[building_size_ORIGINAL]], LEN(Table1[[#This Row],[building_size_ORIGINAL]])-LEN(RIGHT(Table1[[#This Row],[building_size_ORIGINAL]], 3))))</f>
        <v>180</v>
      </c>
      <c r="J242" s="19">
        <v>180</v>
      </c>
      <c r="K242" t="s">
        <v>889</v>
      </c>
      <c r="L242" s="19">
        <v>819</v>
      </c>
      <c r="M242" t="s">
        <v>889</v>
      </c>
      <c r="N242" s="19">
        <v>819</v>
      </c>
      <c r="O242" s="19">
        <f>IF(Table1[[#This Row],[building_size_mВІ_cleaned]]&lt;&gt;Table1[[#This Row],[preferred_size_mBI_cleaned]], IF(Table1[[#This Row],[land_size_mBI_cleaned]]&lt;&gt;Table1[[#This Row],[preferred_size_mBI_cleaned]], 0, 1), 1)</f>
        <v>1</v>
      </c>
      <c r="P242" t="s">
        <v>73</v>
      </c>
      <c r="Q242" t="str">
        <f>IF(LEN(Table1[[#This Row],[open_date]])&gt;0, IF(ISNUMBER(SEARCH("Added", Table1[[#This Row],[open_date]])), SUBSTITUTE(Table1[[#This Row],[open_date]], "Added ", ""), Table1[[#This Row],[open_date]]), NA())</f>
        <v>3 days ago</v>
      </c>
      <c r="R242" t="s">
        <v>3475</v>
      </c>
      <c r="S242" t="s">
        <v>671</v>
      </c>
      <c r="T242" t="s">
        <v>890</v>
      </c>
      <c r="U242" s="13">
        <v>370000</v>
      </c>
      <c r="V242" s="13" t="s">
        <v>3131</v>
      </c>
      <c r="W242">
        <v>139430295</v>
      </c>
      <c r="X242" t="s">
        <v>891</v>
      </c>
      <c r="Y242" t="s">
        <v>892</v>
      </c>
      <c r="Z242" t="s">
        <v>823</v>
      </c>
      <c r="AA242" t="s">
        <v>37</v>
      </c>
      <c r="AB242">
        <v>830</v>
      </c>
      <c r="AC242" s="14" t="str">
        <f>"0"&amp;Table1[[#This Row],[zip_code]]</f>
        <v>0830</v>
      </c>
      <c r="AD242" s="1">
        <v>889831888</v>
      </c>
      <c r="AG242" t="s">
        <v>38</v>
      </c>
      <c r="AH242" t="str">
        <f>PROPER(Table1[[#This Row],[product_depth_DELETE]])</f>
        <v>Premiere</v>
      </c>
      <c r="AI242">
        <v>3</v>
      </c>
      <c r="AJ242">
        <v>1</v>
      </c>
      <c r="AK242">
        <v>4</v>
      </c>
      <c r="AL242" s="2">
        <v>44708.662557870368</v>
      </c>
      <c r="AM242" s="15">
        <v>44708.662557870368</v>
      </c>
    </row>
    <row r="243" spans="1:39" x14ac:dyDescent="0.25">
      <c r="A243">
        <v>1351225</v>
      </c>
      <c r="B243" t="s">
        <v>696</v>
      </c>
      <c r="C243" t="str">
        <f>IF(Table1[[#This Row],[breadcrumb_ORIGINAL]]="Buy&gt;NT&gt;DARWIN CITY", SUBSTITUTE(Table1[[#This Row],[breadcrumb_ORIGINAL]], Table1[[#This Row],[breadcrumb_ORIGINAL]], "DARWIN CITY"), SUBSTITUTE(Table1[[#This Row],[breadcrumb_ORIGINAL]], Table1[[#This Row],[breadcrumb_ORIGINAL]], "DARWIN"))</f>
        <v>DARWIN</v>
      </c>
      <c r="D243" s="16" t="s">
        <v>3466</v>
      </c>
      <c r="E243" t="s">
        <v>697</v>
      </c>
      <c r="F243" s="3" t="s">
        <v>2924</v>
      </c>
      <c r="G243" t="s">
        <v>29</v>
      </c>
      <c r="H243" t="s">
        <v>893</v>
      </c>
      <c r="I243" t="str">
        <f>IF(Table1[[#This Row],[building_size_ORIGINAL]]="","",LEFT(Table1[[#This Row],[building_size_ORIGINAL]], LEN(Table1[[#This Row],[building_size_ORIGINAL]])-LEN(RIGHT(Table1[[#This Row],[building_size_ORIGINAL]], 3))))</f>
        <v>187</v>
      </c>
      <c r="J243" s="19">
        <v>187</v>
      </c>
      <c r="K243" t="s">
        <v>894</v>
      </c>
      <c r="L243" s="19">
        <v>883</v>
      </c>
      <c r="M243" t="s">
        <v>894</v>
      </c>
      <c r="N243" s="19">
        <v>883</v>
      </c>
      <c r="O243" s="19">
        <f>IF(Table1[[#This Row],[building_size_mВІ_cleaned]]&lt;&gt;Table1[[#This Row],[preferred_size_mBI_cleaned]], IF(Table1[[#This Row],[land_size_mBI_cleaned]]&lt;&gt;Table1[[#This Row],[preferred_size_mBI_cleaned]], 0, 1), 1)</f>
        <v>1</v>
      </c>
      <c r="P243" t="s">
        <v>73</v>
      </c>
      <c r="Q243" t="str">
        <f>IF(LEN(Table1[[#This Row],[open_date]])&gt;0, IF(ISNUMBER(SEARCH("Added", Table1[[#This Row],[open_date]])), SUBSTITUTE(Table1[[#This Row],[open_date]], "Added ", ""), Table1[[#This Row],[open_date]]), NA())</f>
        <v>3 days ago</v>
      </c>
      <c r="R243" t="s">
        <v>3475</v>
      </c>
      <c r="S243" t="s">
        <v>42</v>
      </c>
      <c r="T243" t="s">
        <v>895</v>
      </c>
      <c r="U243" s="13">
        <v>500000</v>
      </c>
      <c r="V243" s="13" t="s">
        <v>3132</v>
      </c>
      <c r="W243">
        <v>139429791</v>
      </c>
      <c r="X243" t="s">
        <v>896</v>
      </c>
      <c r="Y243" t="s">
        <v>897</v>
      </c>
      <c r="Z243" t="s">
        <v>703</v>
      </c>
      <c r="AA243" t="s">
        <v>37</v>
      </c>
      <c r="AB243">
        <v>812</v>
      </c>
      <c r="AC243" s="14" t="str">
        <f>"0"&amp;Table1[[#This Row],[zip_code]]</f>
        <v>0812</v>
      </c>
      <c r="AD243">
        <v>411724000</v>
      </c>
      <c r="AG243" t="s">
        <v>38</v>
      </c>
      <c r="AH243" t="str">
        <f>PROPER(Table1[[#This Row],[product_depth_DELETE]])</f>
        <v>Premiere</v>
      </c>
      <c r="AI243">
        <v>4</v>
      </c>
      <c r="AJ243">
        <v>2</v>
      </c>
      <c r="AK243">
        <v>5</v>
      </c>
      <c r="AL243" s="2">
        <v>44708.662557870368</v>
      </c>
      <c r="AM243" s="15">
        <v>44708.662557870368</v>
      </c>
    </row>
    <row r="244" spans="1:39" x14ac:dyDescent="0.25">
      <c r="A244">
        <v>1351226</v>
      </c>
      <c r="B244" t="s">
        <v>696</v>
      </c>
      <c r="C244" t="str">
        <f>IF(Table1[[#This Row],[breadcrumb_ORIGINAL]]="Buy&gt;NT&gt;DARWIN CITY", SUBSTITUTE(Table1[[#This Row],[breadcrumb_ORIGINAL]], Table1[[#This Row],[breadcrumb_ORIGINAL]], "DARWIN CITY"), SUBSTITUTE(Table1[[#This Row],[breadcrumb_ORIGINAL]], Table1[[#This Row],[breadcrumb_ORIGINAL]], "DARWIN"))</f>
        <v>DARWIN</v>
      </c>
      <c r="D244" s="16" t="s">
        <v>3466</v>
      </c>
      <c r="E244" t="s">
        <v>697</v>
      </c>
      <c r="F244" s="3" t="s">
        <v>2924</v>
      </c>
      <c r="G244" t="s">
        <v>46</v>
      </c>
      <c r="I244" t="str">
        <f>IF(Table1[[#This Row],[building_size_ORIGINAL]]="","",LEFT(Table1[[#This Row],[building_size_ORIGINAL]], LEN(Table1[[#This Row],[building_size_ORIGINAL]])-LEN(RIGHT(Table1[[#This Row],[building_size_ORIGINAL]], 3))))</f>
        <v/>
      </c>
      <c r="J244" s="11" t="s">
        <v>2934</v>
      </c>
      <c r="K244" t="s">
        <v>898</v>
      </c>
      <c r="L244" s="19">
        <v>256</v>
      </c>
      <c r="M244" t="s">
        <v>898</v>
      </c>
      <c r="N244" s="19">
        <v>256</v>
      </c>
      <c r="O244" s="19">
        <f>IF(Table1[[#This Row],[building_size_mВІ_cleaned]]&lt;&gt;Table1[[#This Row],[preferred_size_mBI_cleaned]], IF(Table1[[#This Row],[land_size_mBI_cleaned]]&lt;&gt;Table1[[#This Row],[preferred_size_mBI_cleaned]], 0, 1), 1)</f>
        <v>1</v>
      </c>
      <c r="P244" t="s">
        <v>73</v>
      </c>
      <c r="Q244" t="str">
        <f>IF(LEN(Table1[[#This Row],[open_date]])&gt;0, IF(ISNUMBER(SEARCH("Added", Table1[[#This Row],[open_date]])), SUBSTITUTE(Table1[[#This Row],[open_date]], "Added ", ""), Table1[[#This Row],[open_date]]), NA())</f>
        <v>3 days ago</v>
      </c>
      <c r="R244" t="s">
        <v>3475</v>
      </c>
      <c r="S244" t="s">
        <v>265</v>
      </c>
      <c r="T244" t="s">
        <v>290</v>
      </c>
      <c r="U244" s="13">
        <v>325000</v>
      </c>
      <c r="V244" s="13" t="s">
        <v>2934</v>
      </c>
      <c r="W244">
        <v>139429603</v>
      </c>
      <c r="X244" t="s">
        <v>899</v>
      </c>
      <c r="Y244" t="s">
        <v>900</v>
      </c>
      <c r="Z244" t="s">
        <v>743</v>
      </c>
      <c r="AA244" t="s">
        <v>37</v>
      </c>
      <c r="AB244">
        <v>830</v>
      </c>
      <c r="AC244" s="14" t="str">
        <f>"0"&amp;Table1[[#This Row],[zip_code]]</f>
        <v>0830</v>
      </c>
      <c r="AD244" s="1">
        <v>417718149</v>
      </c>
      <c r="AG244" t="s">
        <v>38</v>
      </c>
      <c r="AH244" t="str">
        <f>PROPER(Table1[[#This Row],[product_depth_DELETE]])</f>
        <v>Premiere</v>
      </c>
      <c r="AI244">
        <v>2</v>
      </c>
      <c r="AJ244">
        <v>1</v>
      </c>
      <c r="AK244">
        <v>2</v>
      </c>
      <c r="AL244" s="2">
        <v>44708.662557870368</v>
      </c>
      <c r="AM244" s="15">
        <v>44708.662557870368</v>
      </c>
    </row>
    <row r="245" spans="1:39" x14ac:dyDescent="0.25">
      <c r="A245">
        <v>1351227</v>
      </c>
      <c r="B245" t="s">
        <v>696</v>
      </c>
      <c r="C245" t="str">
        <f>IF(Table1[[#This Row],[breadcrumb_ORIGINAL]]="Buy&gt;NT&gt;DARWIN CITY", SUBSTITUTE(Table1[[#This Row],[breadcrumb_ORIGINAL]], Table1[[#This Row],[breadcrumb_ORIGINAL]], "DARWIN CITY"), SUBSTITUTE(Table1[[#This Row],[breadcrumb_ORIGINAL]], Table1[[#This Row],[breadcrumb_ORIGINAL]], "DARWIN"))</f>
        <v>DARWIN</v>
      </c>
      <c r="D245" s="16" t="s">
        <v>3466</v>
      </c>
      <c r="E245" t="s">
        <v>697</v>
      </c>
      <c r="F245" s="3" t="s">
        <v>2924</v>
      </c>
      <c r="G245" t="s">
        <v>46</v>
      </c>
      <c r="I245" t="str">
        <f>IF(Table1[[#This Row],[building_size_ORIGINAL]]="","",LEFT(Table1[[#This Row],[building_size_ORIGINAL]], LEN(Table1[[#This Row],[building_size_ORIGINAL]])-LEN(RIGHT(Table1[[#This Row],[building_size_ORIGINAL]], 3))))</f>
        <v/>
      </c>
      <c r="J245" s="11" t="s">
        <v>2934</v>
      </c>
      <c r="L245" s="12" t="s">
        <v>2934</v>
      </c>
      <c r="N245" t="s">
        <v>2934</v>
      </c>
      <c r="O245">
        <f>IF(Table1[[#This Row],[building_size_mВІ_cleaned]]&lt;&gt;Table1[[#This Row],[preferred_size_mBI_cleaned]], IF(Table1[[#This Row],[land_size_mBI_cleaned]]&lt;&gt;Table1[[#This Row],[preferred_size_mBI_cleaned]], 0, 1), 1)</f>
        <v>1</v>
      </c>
      <c r="P245" t="s">
        <v>73</v>
      </c>
      <c r="Q245" t="str">
        <f>IF(LEN(Table1[[#This Row],[open_date]])&gt;0, IF(ISNUMBER(SEARCH("Added", Table1[[#This Row],[open_date]])), SUBSTITUTE(Table1[[#This Row],[open_date]], "Added ", ""), Table1[[#This Row],[open_date]]), NA())</f>
        <v>3 days ago</v>
      </c>
      <c r="R245" t="s">
        <v>3475</v>
      </c>
      <c r="S245" t="s">
        <v>311</v>
      </c>
      <c r="T245" t="s">
        <v>901</v>
      </c>
      <c r="U245" s="13">
        <v>450000</v>
      </c>
      <c r="V245" s="13" t="s">
        <v>3133</v>
      </c>
      <c r="W245">
        <v>139428983</v>
      </c>
      <c r="X245" t="s">
        <v>902</v>
      </c>
      <c r="Y245" t="s">
        <v>903</v>
      </c>
      <c r="Z245" t="s">
        <v>844</v>
      </c>
      <c r="AA245" t="s">
        <v>37</v>
      </c>
      <c r="AB245">
        <v>820</v>
      </c>
      <c r="AC245" s="14" t="str">
        <f>"0"&amp;Table1[[#This Row],[zip_code]]</f>
        <v>0820</v>
      </c>
      <c r="AD245" s="1">
        <v>1300299377</v>
      </c>
      <c r="AG245" t="s">
        <v>274</v>
      </c>
      <c r="AH245" t="str">
        <f>PROPER(Table1[[#This Row],[product_depth_DELETE]])</f>
        <v>Standard</v>
      </c>
      <c r="AI245">
        <v>2</v>
      </c>
      <c r="AJ245">
        <v>2</v>
      </c>
      <c r="AK245">
        <v>2</v>
      </c>
      <c r="AL245" s="2">
        <v>44708.662557870368</v>
      </c>
      <c r="AM245" s="15">
        <v>44708.662557870368</v>
      </c>
    </row>
    <row r="246" spans="1:39" x14ac:dyDescent="0.25">
      <c r="A246">
        <v>1351228</v>
      </c>
      <c r="B246" t="s">
        <v>696</v>
      </c>
      <c r="C246" t="str">
        <f>IF(Table1[[#This Row],[breadcrumb_ORIGINAL]]="Buy&gt;NT&gt;DARWIN CITY", SUBSTITUTE(Table1[[#This Row],[breadcrumb_ORIGINAL]], Table1[[#This Row],[breadcrumb_ORIGINAL]], "DARWIN CITY"), SUBSTITUTE(Table1[[#This Row],[breadcrumb_ORIGINAL]], Table1[[#This Row],[breadcrumb_ORIGINAL]], "DARWIN"))</f>
        <v>DARWIN</v>
      </c>
      <c r="D246" s="16" t="s">
        <v>3466</v>
      </c>
      <c r="E246" t="s">
        <v>697</v>
      </c>
      <c r="F246" s="3" t="s">
        <v>2924</v>
      </c>
      <c r="G246" t="s">
        <v>39</v>
      </c>
      <c r="H246" t="s">
        <v>491</v>
      </c>
      <c r="I246" t="str">
        <f>IF(Table1[[#This Row],[building_size_ORIGINAL]]="","",LEFT(Table1[[#This Row],[building_size_ORIGINAL]], LEN(Table1[[#This Row],[building_size_ORIGINAL]])-LEN(RIGHT(Table1[[#This Row],[building_size_ORIGINAL]], 3))))</f>
        <v>135</v>
      </c>
      <c r="J246" s="19">
        <v>135</v>
      </c>
      <c r="K246" t="s">
        <v>904</v>
      </c>
      <c r="L246" s="19">
        <v>1</v>
      </c>
      <c r="M246" t="s">
        <v>491</v>
      </c>
      <c r="N246" s="19">
        <v>135</v>
      </c>
      <c r="O246" s="19">
        <f>IF(Table1[[#This Row],[building_size_mВІ_cleaned]]&lt;&gt;Table1[[#This Row],[preferred_size_mBI_cleaned]], IF(Table1[[#This Row],[land_size_mBI_cleaned]]&lt;&gt;Table1[[#This Row],[preferred_size_mBI_cleaned]], 0, 1), 1)</f>
        <v>1</v>
      </c>
      <c r="P246" t="s">
        <v>73</v>
      </c>
      <c r="Q246" t="str">
        <f>IF(LEN(Table1[[#This Row],[open_date]])&gt;0, IF(ISNUMBER(SEARCH("Added", Table1[[#This Row],[open_date]])), SUBSTITUTE(Table1[[#This Row],[open_date]], "Added ", ""), Table1[[#This Row],[open_date]]), NA())</f>
        <v>3 days ago</v>
      </c>
      <c r="R246" t="s">
        <v>3475</v>
      </c>
      <c r="S246" t="s">
        <v>311</v>
      </c>
      <c r="T246" t="s">
        <v>667</v>
      </c>
      <c r="U246" s="13">
        <v>430000</v>
      </c>
      <c r="V246" s="13" t="s">
        <v>2934</v>
      </c>
      <c r="W246">
        <v>139428911</v>
      </c>
      <c r="X246" t="s">
        <v>905</v>
      </c>
      <c r="Y246" t="s">
        <v>906</v>
      </c>
      <c r="Z246" t="s">
        <v>737</v>
      </c>
      <c r="AA246" t="s">
        <v>37</v>
      </c>
      <c r="AB246">
        <v>810</v>
      </c>
      <c r="AC246" s="14" t="str">
        <f>"0"&amp;Table1[[#This Row],[zip_code]]</f>
        <v>0810</v>
      </c>
      <c r="AD246" s="1">
        <v>1300299377</v>
      </c>
      <c r="AG246" t="s">
        <v>274</v>
      </c>
      <c r="AH246" t="str">
        <f>PROPER(Table1[[#This Row],[product_depth_DELETE]])</f>
        <v>Standard</v>
      </c>
      <c r="AI246">
        <v>2</v>
      </c>
      <c r="AJ246">
        <v>2</v>
      </c>
      <c r="AK246">
        <v>2</v>
      </c>
      <c r="AL246" s="2">
        <v>44708.662557870368</v>
      </c>
      <c r="AM246" s="15">
        <v>44708.662557870368</v>
      </c>
    </row>
    <row r="247" spans="1:39" x14ac:dyDescent="0.25">
      <c r="A247">
        <v>1351229</v>
      </c>
      <c r="B247" t="s">
        <v>696</v>
      </c>
      <c r="C247" t="str">
        <f>IF(Table1[[#This Row],[breadcrumb_ORIGINAL]]="Buy&gt;NT&gt;DARWIN CITY", SUBSTITUTE(Table1[[#This Row],[breadcrumb_ORIGINAL]], Table1[[#This Row],[breadcrumb_ORIGINAL]], "DARWIN CITY"), SUBSTITUTE(Table1[[#This Row],[breadcrumb_ORIGINAL]], Table1[[#This Row],[breadcrumb_ORIGINAL]], "DARWIN"))</f>
        <v>DARWIN</v>
      </c>
      <c r="D247" s="16" t="s">
        <v>3466</v>
      </c>
      <c r="E247" t="s">
        <v>697</v>
      </c>
      <c r="F247" s="3" t="s">
        <v>2924</v>
      </c>
      <c r="G247" t="s">
        <v>46</v>
      </c>
      <c r="H247" t="s">
        <v>353</v>
      </c>
      <c r="I247" t="str">
        <f>IF(Table1[[#This Row],[building_size_ORIGINAL]]="","",LEFT(Table1[[#This Row],[building_size_ORIGINAL]], LEN(Table1[[#This Row],[building_size_ORIGINAL]])-LEN(RIGHT(Table1[[#This Row],[building_size_ORIGINAL]], 3))))</f>
        <v>153</v>
      </c>
      <c r="J247" s="19">
        <v>153</v>
      </c>
      <c r="L247" s="12" t="s">
        <v>2934</v>
      </c>
      <c r="M247" t="s">
        <v>353</v>
      </c>
      <c r="N247" s="19">
        <v>153</v>
      </c>
      <c r="O247" s="19">
        <f>IF(Table1[[#This Row],[building_size_mВІ_cleaned]]&lt;&gt;Table1[[#This Row],[preferred_size_mBI_cleaned]], IF(Table1[[#This Row],[land_size_mBI_cleaned]]&lt;&gt;Table1[[#This Row],[preferred_size_mBI_cleaned]], 0, 1), 1)</f>
        <v>1</v>
      </c>
      <c r="P247" t="s">
        <v>73</v>
      </c>
      <c r="Q247" t="str">
        <f>IF(LEN(Table1[[#This Row],[open_date]])&gt;0, IF(ISNUMBER(SEARCH("Added", Table1[[#This Row],[open_date]])), SUBSTITUTE(Table1[[#This Row],[open_date]], "Added ", ""), Table1[[#This Row],[open_date]]), NA())</f>
        <v>3 days ago</v>
      </c>
      <c r="R247" t="s">
        <v>3475</v>
      </c>
      <c r="S247" t="s">
        <v>181</v>
      </c>
      <c r="T247" t="s">
        <v>404</v>
      </c>
      <c r="U247" s="13">
        <v>450000</v>
      </c>
      <c r="V247" s="13" t="s">
        <v>3039</v>
      </c>
      <c r="W247">
        <v>139428271</v>
      </c>
      <c r="X247" t="s">
        <v>907</v>
      </c>
      <c r="Y247" t="s">
        <v>908</v>
      </c>
      <c r="Z247" t="s">
        <v>909</v>
      </c>
      <c r="AA247" t="s">
        <v>37</v>
      </c>
      <c r="AB247">
        <v>820</v>
      </c>
      <c r="AC247" s="14" t="str">
        <f>"0"&amp;Table1[[#This Row],[zip_code]]</f>
        <v>0820</v>
      </c>
      <c r="AD247" s="1">
        <v>889418941</v>
      </c>
      <c r="AG247" t="s">
        <v>38</v>
      </c>
      <c r="AH247" t="str">
        <f>PROPER(Table1[[#This Row],[product_depth_DELETE]])</f>
        <v>Premiere</v>
      </c>
      <c r="AI247">
        <v>2</v>
      </c>
      <c r="AJ247">
        <v>2</v>
      </c>
      <c r="AK247">
        <v>2</v>
      </c>
      <c r="AL247" s="2">
        <v>44708.662557870368</v>
      </c>
      <c r="AM247" s="15">
        <v>44708.662557870368</v>
      </c>
    </row>
    <row r="248" spans="1:39" x14ac:dyDescent="0.25">
      <c r="A248">
        <v>1351230</v>
      </c>
      <c r="B248" t="s">
        <v>696</v>
      </c>
      <c r="C248" t="str">
        <f>IF(Table1[[#This Row],[breadcrumb_ORIGINAL]]="Buy&gt;NT&gt;DARWIN CITY", SUBSTITUTE(Table1[[#This Row],[breadcrumb_ORIGINAL]], Table1[[#This Row],[breadcrumb_ORIGINAL]], "DARWIN CITY"), SUBSTITUTE(Table1[[#This Row],[breadcrumb_ORIGINAL]], Table1[[#This Row],[breadcrumb_ORIGINAL]], "DARWIN"))</f>
        <v>DARWIN</v>
      </c>
      <c r="D248" s="16" t="s">
        <v>3466</v>
      </c>
      <c r="E248" t="s">
        <v>697</v>
      </c>
      <c r="F248" s="3" t="s">
        <v>2924</v>
      </c>
      <c r="G248" t="s">
        <v>46</v>
      </c>
      <c r="I248" t="str">
        <f>IF(Table1[[#This Row],[building_size_ORIGINAL]]="","",LEFT(Table1[[#This Row],[building_size_ORIGINAL]], LEN(Table1[[#This Row],[building_size_ORIGINAL]])-LEN(RIGHT(Table1[[#This Row],[building_size_ORIGINAL]], 3))))</f>
        <v/>
      </c>
      <c r="J248" s="11" t="s">
        <v>2934</v>
      </c>
      <c r="L248" s="12" t="s">
        <v>2934</v>
      </c>
      <c r="N248" t="s">
        <v>2934</v>
      </c>
      <c r="O248">
        <f>IF(Table1[[#This Row],[building_size_mВІ_cleaned]]&lt;&gt;Table1[[#This Row],[preferred_size_mBI_cleaned]], IF(Table1[[#This Row],[land_size_mBI_cleaned]]&lt;&gt;Table1[[#This Row],[preferred_size_mBI_cleaned]], 0, 1), 1)</f>
        <v>1</v>
      </c>
      <c r="P248" t="s">
        <v>73</v>
      </c>
      <c r="Q248" t="str">
        <f>IF(LEN(Table1[[#This Row],[open_date]])&gt;0, IF(ISNUMBER(SEARCH("Added", Table1[[#This Row],[open_date]])), SUBSTITUTE(Table1[[#This Row],[open_date]], "Added ", ""), Table1[[#This Row],[open_date]]), NA())</f>
        <v>3 days ago</v>
      </c>
      <c r="R248" t="s">
        <v>3475</v>
      </c>
      <c r="S248" t="s">
        <v>217</v>
      </c>
      <c r="T248" t="s">
        <v>910</v>
      </c>
      <c r="U248" s="13">
        <v>470000</v>
      </c>
      <c r="V248" s="13" t="s">
        <v>3134</v>
      </c>
      <c r="W248">
        <v>139427595</v>
      </c>
      <c r="X248" t="s">
        <v>911</v>
      </c>
      <c r="Y248" t="s">
        <v>912</v>
      </c>
      <c r="Z248" t="s">
        <v>909</v>
      </c>
      <c r="AA248" t="s">
        <v>37</v>
      </c>
      <c r="AB248">
        <v>820</v>
      </c>
      <c r="AC248" s="14" t="str">
        <f>"0"&amp;Table1[[#This Row],[zip_code]]</f>
        <v>0820</v>
      </c>
      <c r="AD248" s="1">
        <v>889433500</v>
      </c>
      <c r="AG248" t="s">
        <v>38</v>
      </c>
      <c r="AH248" t="str">
        <f>PROPER(Table1[[#This Row],[product_depth_DELETE]])</f>
        <v>Premiere</v>
      </c>
      <c r="AI248">
        <v>3</v>
      </c>
      <c r="AJ248">
        <v>2</v>
      </c>
      <c r="AK248">
        <v>2</v>
      </c>
      <c r="AL248" s="2">
        <v>44708.662557870368</v>
      </c>
      <c r="AM248" s="15">
        <v>44708.662557870368</v>
      </c>
    </row>
    <row r="249" spans="1:39" x14ac:dyDescent="0.25">
      <c r="A249">
        <v>1351231</v>
      </c>
      <c r="B249" t="s">
        <v>696</v>
      </c>
      <c r="C249" t="str">
        <f>IF(Table1[[#This Row],[breadcrumb_ORIGINAL]]="Buy&gt;NT&gt;DARWIN CITY", SUBSTITUTE(Table1[[#This Row],[breadcrumb_ORIGINAL]], Table1[[#This Row],[breadcrumb_ORIGINAL]], "DARWIN CITY"), SUBSTITUTE(Table1[[#This Row],[breadcrumb_ORIGINAL]], Table1[[#This Row],[breadcrumb_ORIGINAL]], "DARWIN"))</f>
        <v>DARWIN</v>
      </c>
      <c r="D249" s="16" t="s">
        <v>3466</v>
      </c>
      <c r="E249" t="s">
        <v>697</v>
      </c>
      <c r="F249" s="3" t="s">
        <v>2924</v>
      </c>
      <c r="G249" t="s">
        <v>29</v>
      </c>
      <c r="I249" t="str">
        <f>IF(Table1[[#This Row],[building_size_ORIGINAL]]="","",LEFT(Table1[[#This Row],[building_size_ORIGINAL]], LEN(Table1[[#This Row],[building_size_ORIGINAL]])-LEN(RIGHT(Table1[[#This Row],[building_size_ORIGINAL]], 3))))</f>
        <v/>
      </c>
      <c r="J249" s="11" t="s">
        <v>2934</v>
      </c>
      <c r="K249" t="s">
        <v>815</v>
      </c>
      <c r="L249" s="19">
        <v>450</v>
      </c>
      <c r="M249" t="s">
        <v>815</v>
      </c>
      <c r="N249" s="19">
        <v>450</v>
      </c>
      <c r="O249" s="19">
        <f>IF(Table1[[#This Row],[building_size_mВІ_cleaned]]&lt;&gt;Table1[[#This Row],[preferred_size_mBI_cleaned]], IF(Table1[[#This Row],[land_size_mBI_cleaned]]&lt;&gt;Table1[[#This Row],[preferred_size_mBI_cleaned]], 0, 1), 1)</f>
        <v>1</v>
      </c>
      <c r="P249" t="s">
        <v>73</v>
      </c>
      <c r="Q249" t="str">
        <f>IF(LEN(Table1[[#This Row],[open_date]])&gt;0, IF(ISNUMBER(SEARCH("Added", Table1[[#This Row],[open_date]])), SUBSTITUTE(Table1[[#This Row],[open_date]], "Added ", ""), Table1[[#This Row],[open_date]]), NA())</f>
        <v>3 days ago</v>
      </c>
      <c r="R249" t="s">
        <v>3475</v>
      </c>
      <c r="S249" t="s">
        <v>913</v>
      </c>
      <c r="T249" t="s">
        <v>914</v>
      </c>
      <c r="U249" s="13">
        <v>612300</v>
      </c>
      <c r="V249" s="13" t="s">
        <v>2934</v>
      </c>
      <c r="W249">
        <v>600000995</v>
      </c>
      <c r="X249" t="s">
        <v>915</v>
      </c>
      <c r="Y249" t="s">
        <v>916</v>
      </c>
      <c r="Z249" t="s">
        <v>917</v>
      </c>
      <c r="AA249" t="s">
        <v>37</v>
      </c>
      <c r="AB249">
        <v>832</v>
      </c>
      <c r="AC249" s="14" t="str">
        <f>"0"&amp;Table1[[#This Row],[zip_code]]</f>
        <v>0832</v>
      </c>
      <c r="AD249" s="1">
        <v>1300662746</v>
      </c>
      <c r="AG249" t="s">
        <v>38</v>
      </c>
      <c r="AH249" t="str">
        <f>PROPER(Table1[[#This Row],[product_depth_DELETE]])</f>
        <v>Premiere</v>
      </c>
      <c r="AI249">
        <v>4</v>
      </c>
      <c r="AJ249">
        <v>2</v>
      </c>
      <c r="AK249">
        <v>2</v>
      </c>
      <c r="AL249" s="2">
        <v>44708.662557870368</v>
      </c>
      <c r="AM249" s="15">
        <v>44708.662557870368</v>
      </c>
    </row>
    <row r="250" spans="1:39" x14ac:dyDescent="0.25">
      <c r="A250">
        <v>1351232</v>
      </c>
      <c r="B250" t="s">
        <v>696</v>
      </c>
      <c r="C250" t="str">
        <f>IF(Table1[[#This Row],[breadcrumb_ORIGINAL]]="Buy&gt;NT&gt;DARWIN CITY", SUBSTITUTE(Table1[[#This Row],[breadcrumb_ORIGINAL]], Table1[[#This Row],[breadcrumb_ORIGINAL]], "DARWIN CITY"), SUBSTITUTE(Table1[[#This Row],[breadcrumb_ORIGINAL]], Table1[[#This Row],[breadcrumb_ORIGINAL]], "DARWIN"))</f>
        <v>DARWIN</v>
      </c>
      <c r="D250" s="16" t="s">
        <v>3466</v>
      </c>
      <c r="E250" t="s">
        <v>697</v>
      </c>
      <c r="F250" s="3" t="s">
        <v>2924</v>
      </c>
      <c r="G250" t="s">
        <v>29</v>
      </c>
      <c r="I250" t="str">
        <f>IF(Table1[[#This Row],[building_size_ORIGINAL]]="","",LEFT(Table1[[#This Row],[building_size_ORIGINAL]], LEN(Table1[[#This Row],[building_size_ORIGINAL]])-LEN(RIGHT(Table1[[#This Row],[building_size_ORIGINAL]], 3))))</f>
        <v/>
      </c>
      <c r="J250" s="11" t="s">
        <v>2934</v>
      </c>
      <c r="K250" t="s">
        <v>815</v>
      </c>
      <c r="L250" s="19">
        <v>450</v>
      </c>
      <c r="M250" t="s">
        <v>815</v>
      </c>
      <c r="N250" s="19">
        <v>450</v>
      </c>
      <c r="O250" s="19">
        <f>IF(Table1[[#This Row],[building_size_mВІ_cleaned]]&lt;&gt;Table1[[#This Row],[preferred_size_mBI_cleaned]], IF(Table1[[#This Row],[land_size_mBI_cleaned]]&lt;&gt;Table1[[#This Row],[preferred_size_mBI_cleaned]], 0, 1), 1)</f>
        <v>1</v>
      </c>
      <c r="Q250" t="e">
        <f>IF(LEN(Table1[[#This Row],[open_date]])&gt;0, IF(ISNUMBER(SEARCH("Added", Table1[[#This Row],[open_date]])), SUBSTITUTE(Table1[[#This Row],[open_date]], "Added ", ""), Table1[[#This Row],[open_date]]), NA())</f>
        <v>#N/A</v>
      </c>
      <c r="R250" t="e">
        <v>#N/A</v>
      </c>
      <c r="S250" t="s">
        <v>913</v>
      </c>
      <c r="T250" t="s">
        <v>918</v>
      </c>
      <c r="U250" s="13">
        <v>592000</v>
      </c>
      <c r="V250" s="13" t="s">
        <v>2934</v>
      </c>
      <c r="W250">
        <v>600000995</v>
      </c>
      <c r="X250" t="s">
        <v>919</v>
      </c>
      <c r="Y250" t="s">
        <v>920</v>
      </c>
      <c r="Z250" t="s">
        <v>917</v>
      </c>
      <c r="AA250" t="s">
        <v>37</v>
      </c>
      <c r="AB250">
        <v>832</v>
      </c>
      <c r="AC250" s="14" t="str">
        <f>"0"&amp;Table1[[#This Row],[zip_code]]</f>
        <v>0832</v>
      </c>
      <c r="AD250" s="1">
        <v>1300662746</v>
      </c>
      <c r="AG250" t="s">
        <v>38</v>
      </c>
      <c r="AH250" t="str">
        <f>PROPER(Table1[[#This Row],[product_depth_DELETE]])</f>
        <v>Premiere</v>
      </c>
      <c r="AI250">
        <v>4</v>
      </c>
      <c r="AJ250">
        <v>2</v>
      </c>
      <c r="AK250">
        <v>2</v>
      </c>
      <c r="AL250" s="2">
        <v>44708.662557870368</v>
      </c>
      <c r="AM250" s="15">
        <v>44708.662557870368</v>
      </c>
    </row>
    <row r="251" spans="1:39" x14ac:dyDescent="0.25">
      <c r="A251">
        <v>1351233</v>
      </c>
      <c r="B251" t="s">
        <v>696</v>
      </c>
      <c r="C251" t="str">
        <f>IF(Table1[[#This Row],[breadcrumb_ORIGINAL]]="Buy&gt;NT&gt;DARWIN CITY", SUBSTITUTE(Table1[[#This Row],[breadcrumb_ORIGINAL]], Table1[[#This Row],[breadcrumb_ORIGINAL]], "DARWIN CITY"), SUBSTITUTE(Table1[[#This Row],[breadcrumb_ORIGINAL]], Table1[[#This Row],[breadcrumb_ORIGINAL]], "DARWIN"))</f>
        <v>DARWIN</v>
      </c>
      <c r="D251" s="16" t="s">
        <v>3466</v>
      </c>
      <c r="E251" t="s">
        <v>697</v>
      </c>
      <c r="F251" s="3" t="s">
        <v>2924</v>
      </c>
      <c r="G251" t="s">
        <v>29</v>
      </c>
      <c r="I251" t="str">
        <f>IF(Table1[[#This Row],[building_size_ORIGINAL]]="","",LEFT(Table1[[#This Row],[building_size_ORIGINAL]], LEN(Table1[[#This Row],[building_size_ORIGINAL]])-LEN(RIGHT(Table1[[#This Row],[building_size_ORIGINAL]], 3))))</f>
        <v/>
      </c>
      <c r="J251" s="11" t="s">
        <v>2934</v>
      </c>
      <c r="K251" t="s">
        <v>815</v>
      </c>
      <c r="L251" s="19">
        <v>450</v>
      </c>
      <c r="M251" t="s">
        <v>815</v>
      </c>
      <c r="N251" s="19">
        <v>450</v>
      </c>
      <c r="O251" s="19">
        <f>IF(Table1[[#This Row],[building_size_mВІ_cleaned]]&lt;&gt;Table1[[#This Row],[preferred_size_mBI_cleaned]], IF(Table1[[#This Row],[land_size_mBI_cleaned]]&lt;&gt;Table1[[#This Row],[preferred_size_mBI_cleaned]], 0, 1), 1)</f>
        <v>1</v>
      </c>
      <c r="Q251" t="e">
        <f>IF(LEN(Table1[[#This Row],[open_date]])&gt;0, IF(ISNUMBER(SEARCH("Added", Table1[[#This Row],[open_date]])), SUBSTITUTE(Table1[[#This Row],[open_date]], "Added ", ""), Table1[[#This Row],[open_date]]), NA())</f>
        <v>#N/A</v>
      </c>
      <c r="R251" t="e">
        <v>#N/A</v>
      </c>
      <c r="S251" t="s">
        <v>913</v>
      </c>
      <c r="T251" t="s">
        <v>921</v>
      </c>
      <c r="U251" s="13">
        <v>614000</v>
      </c>
      <c r="V251" s="13" t="s">
        <v>2934</v>
      </c>
      <c r="W251">
        <v>600000995</v>
      </c>
      <c r="X251" t="s">
        <v>922</v>
      </c>
      <c r="Y251" t="s">
        <v>923</v>
      </c>
      <c r="Z251" t="s">
        <v>917</v>
      </c>
      <c r="AA251" t="s">
        <v>37</v>
      </c>
      <c r="AB251">
        <v>832</v>
      </c>
      <c r="AC251" s="14" t="str">
        <f>"0"&amp;Table1[[#This Row],[zip_code]]</f>
        <v>0832</v>
      </c>
      <c r="AD251" s="1">
        <v>1300662746</v>
      </c>
      <c r="AG251" t="s">
        <v>38</v>
      </c>
      <c r="AH251" t="str">
        <f>PROPER(Table1[[#This Row],[product_depth_DELETE]])</f>
        <v>Premiere</v>
      </c>
      <c r="AI251">
        <v>4</v>
      </c>
      <c r="AJ251">
        <v>2</v>
      </c>
      <c r="AK251">
        <v>2</v>
      </c>
      <c r="AL251" s="2">
        <v>44708.662557870368</v>
      </c>
      <c r="AM251" s="15">
        <v>44708.662557870368</v>
      </c>
    </row>
    <row r="252" spans="1:39" x14ac:dyDescent="0.25">
      <c r="A252">
        <v>1351234</v>
      </c>
      <c r="B252" t="s">
        <v>696</v>
      </c>
      <c r="C252" t="str">
        <f>IF(Table1[[#This Row],[breadcrumb_ORIGINAL]]="Buy&gt;NT&gt;DARWIN CITY", SUBSTITUTE(Table1[[#This Row],[breadcrumb_ORIGINAL]], Table1[[#This Row],[breadcrumb_ORIGINAL]], "DARWIN CITY"), SUBSTITUTE(Table1[[#This Row],[breadcrumb_ORIGINAL]], Table1[[#This Row],[breadcrumb_ORIGINAL]], "DARWIN"))</f>
        <v>DARWIN</v>
      </c>
      <c r="D252" s="16" t="s">
        <v>3466</v>
      </c>
      <c r="E252" t="s">
        <v>697</v>
      </c>
      <c r="F252" s="3" t="s">
        <v>2924</v>
      </c>
      <c r="G252" t="s">
        <v>704</v>
      </c>
      <c r="I252" t="str">
        <f>IF(Table1[[#This Row],[building_size_ORIGINAL]]="","",LEFT(Table1[[#This Row],[building_size_ORIGINAL]], LEN(Table1[[#This Row],[building_size_ORIGINAL]])-LEN(RIGHT(Table1[[#This Row],[building_size_ORIGINAL]], 3))))</f>
        <v/>
      </c>
      <c r="J252" s="11" t="s">
        <v>2934</v>
      </c>
      <c r="K252" t="s">
        <v>815</v>
      </c>
      <c r="L252" s="19">
        <v>450</v>
      </c>
      <c r="M252" t="s">
        <v>815</v>
      </c>
      <c r="N252" s="19">
        <v>450</v>
      </c>
      <c r="O252" s="19">
        <f>IF(Table1[[#This Row],[building_size_mВІ_cleaned]]&lt;&gt;Table1[[#This Row],[preferred_size_mBI_cleaned]], IF(Table1[[#This Row],[land_size_mBI_cleaned]]&lt;&gt;Table1[[#This Row],[preferred_size_mBI_cleaned]], 0, 1), 1)</f>
        <v>1</v>
      </c>
      <c r="Q252" t="e">
        <f>IF(LEN(Table1[[#This Row],[open_date]])&gt;0, IF(ISNUMBER(SEARCH("Added", Table1[[#This Row],[open_date]])), SUBSTITUTE(Table1[[#This Row],[open_date]], "Added ", ""), Table1[[#This Row],[open_date]]), NA())</f>
        <v>#N/A</v>
      </c>
      <c r="R252" t="e">
        <v>#N/A</v>
      </c>
      <c r="S252" t="s">
        <v>913</v>
      </c>
      <c r="T252" t="s">
        <v>924</v>
      </c>
      <c r="U252" s="13">
        <v>218000</v>
      </c>
      <c r="V252" s="13" t="s">
        <v>2934</v>
      </c>
      <c r="W252">
        <v>600000995</v>
      </c>
      <c r="X252" t="s">
        <v>925</v>
      </c>
      <c r="Y252" t="s">
        <v>926</v>
      </c>
      <c r="Z252" t="s">
        <v>917</v>
      </c>
      <c r="AA252" t="s">
        <v>37</v>
      </c>
      <c r="AB252">
        <v>832</v>
      </c>
      <c r="AC252" s="14" t="str">
        <f>"0"&amp;Table1[[#This Row],[zip_code]]</f>
        <v>0832</v>
      </c>
      <c r="AD252" s="1">
        <v>1300662746</v>
      </c>
      <c r="AG252" t="s">
        <v>38</v>
      </c>
      <c r="AH252" t="str">
        <f>PROPER(Table1[[#This Row],[product_depth_DELETE]])</f>
        <v>Premiere</v>
      </c>
      <c r="AL252" s="2">
        <v>44708.662557870368</v>
      </c>
      <c r="AM252" s="15">
        <v>44708.662557870368</v>
      </c>
    </row>
    <row r="253" spans="1:39" x14ac:dyDescent="0.25">
      <c r="A253">
        <v>1351235</v>
      </c>
      <c r="B253" t="s">
        <v>696</v>
      </c>
      <c r="C253" t="str">
        <f>IF(Table1[[#This Row],[breadcrumb_ORIGINAL]]="Buy&gt;NT&gt;DARWIN CITY", SUBSTITUTE(Table1[[#This Row],[breadcrumb_ORIGINAL]], Table1[[#This Row],[breadcrumb_ORIGINAL]], "DARWIN CITY"), SUBSTITUTE(Table1[[#This Row],[breadcrumb_ORIGINAL]], Table1[[#This Row],[breadcrumb_ORIGINAL]], "DARWIN"))</f>
        <v>DARWIN</v>
      </c>
      <c r="D253" s="16" t="s">
        <v>3466</v>
      </c>
      <c r="E253" t="s">
        <v>697</v>
      </c>
      <c r="F253" s="3" t="s">
        <v>2924</v>
      </c>
      <c r="G253" t="s">
        <v>704</v>
      </c>
      <c r="I253" t="str">
        <f>IF(Table1[[#This Row],[building_size_ORIGINAL]]="","",LEFT(Table1[[#This Row],[building_size_ORIGINAL]], LEN(Table1[[#This Row],[building_size_ORIGINAL]])-LEN(RIGHT(Table1[[#This Row],[building_size_ORIGINAL]], 3))))</f>
        <v/>
      </c>
      <c r="J253" s="11" t="s">
        <v>2934</v>
      </c>
      <c r="K253" t="s">
        <v>927</v>
      </c>
      <c r="L253" s="19">
        <v>525</v>
      </c>
      <c r="M253" t="s">
        <v>927</v>
      </c>
      <c r="N253" s="19">
        <v>525</v>
      </c>
      <c r="O253" s="19">
        <f>IF(Table1[[#This Row],[building_size_mВІ_cleaned]]&lt;&gt;Table1[[#This Row],[preferred_size_mBI_cleaned]], IF(Table1[[#This Row],[land_size_mBI_cleaned]]&lt;&gt;Table1[[#This Row],[preferred_size_mBI_cleaned]], 0, 1), 1)</f>
        <v>1</v>
      </c>
      <c r="Q253" t="e">
        <f>IF(LEN(Table1[[#This Row],[open_date]])&gt;0, IF(ISNUMBER(SEARCH("Added", Table1[[#This Row],[open_date]])), SUBSTITUTE(Table1[[#This Row],[open_date]], "Added ", ""), Table1[[#This Row],[open_date]]), NA())</f>
        <v>#N/A</v>
      </c>
      <c r="R253" t="e">
        <v>#N/A</v>
      </c>
      <c r="S253" t="s">
        <v>913</v>
      </c>
      <c r="T253" t="s">
        <v>928</v>
      </c>
      <c r="U253" s="13">
        <v>255000</v>
      </c>
      <c r="V253" s="13" t="s">
        <v>2934</v>
      </c>
      <c r="W253">
        <v>600000995</v>
      </c>
      <c r="X253" t="s">
        <v>929</v>
      </c>
      <c r="Y253" t="s">
        <v>930</v>
      </c>
      <c r="Z253" t="s">
        <v>917</v>
      </c>
      <c r="AA253" t="s">
        <v>37</v>
      </c>
      <c r="AB253">
        <v>832</v>
      </c>
      <c r="AC253" s="14" t="str">
        <f>"0"&amp;Table1[[#This Row],[zip_code]]</f>
        <v>0832</v>
      </c>
      <c r="AD253" s="1">
        <v>1300662746</v>
      </c>
      <c r="AG253" t="s">
        <v>38</v>
      </c>
      <c r="AH253" t="str">
        <f>PROPER(Table1[[#This Row],[product_depth_DELETE]])</f>
        <v>Premiere</v>
      </c>
      <c r="AL253" s="2">
        <v>44708.662557870368</v>
      </c>
      <c r="AM253" s="15">
        <v>44708.662557870368</v>
      </c>
    </row>
    <row r="254" spans="1:39" x14ac:dyDescent="0.25">
      <c r="A254">
        <v>1351236</v>
      </c>
      <c r="B254" t="s">
        <v>696</v>
      </c>
      <c r="C254" t="str">
        <f>IF(Table1[[#This Row],[breadcrumb_ORIGINAL]]="Buy&gt;NT&gt;DARWIN CITY", SUBSTITUTE(Table1[[#This Row],[breadcrumb_ORIGINAL]], Table1[[#This Row],[breadcrumb_ORIGINAL]], "DARWIN CITY"), SUBSTITUTE(Table1[[#This Row],[breadcrumb_ORIGINAL]], Table1[[#This Row],[breadcrumb_ORIGINAL]], "DARWIN"))</f>
        <v>DARWIN</v>
      </c>
      <c r="D254" s="16" t="s">
        <v>3466</v>
      </c>
      <c r="E254" t="s">
        <v>697</v>
      </c>
      <c r="F254" s="3" t="s">
        <v>2924</v>
      </c>
      <c r="G254" t="s">
        <v>29</v>
      </c>
      <c r="I254" t="str">
        <f>IF(Table1[[#This Row],[building_size_ORIGINAL]]="","",LEFT(Table1[[#This Row],[building_size_ORIGINAL]], LEN(Table1[[#This Row],[building_size_ORIGINAL]])-LEN(RIGHT(Table1[[#This Row],[building_size_ORIGINAL]], 3))))</f>
        <v/>
      </c>
      <c r="J254" s="11" t="s">
        <v>2934</v>
      </c>
      <c r="L254" s="12" t="s">
        <v>2934</v>
      </c>
      <c r="N254" t="s">
        <v>2934</v>
      </c>
      <c r="O254">
        <f>IF(Table1[[#This Row],[building_size_mВІ_cleaned]]&lt;&gt;Table1[[#This Row],[preferred_size_mBI_cleaned]], IF(Table1[[#This Row],[land_size_mBI_cleaned]]&lt;&gt;Table1[[#This Row],[preferred_size_mBI_cleaned]], 0, 1), 1)</f>
        <v>1</v>
      </c>
      <c r="P254" t="s">
        <v>73</v>
      </c>
      <c r="Q254" t="str">
        <f>IF(LEN(Table1[[#This Row],[open_date]])&gt;0, IF(ISNUMBER(SEARCH("Added", Table1[[#This Row],[open_date]])), SUBSTITUTE(Table1[[#This Row],[open_date]], "Added ", ""), Table1[[#This Row],[open_date]]), NA())</f>
        <v>3 days ago</v>
      </c>
      <c r="R254" t="s">
        <v>3475</v>
      </c>
      <c r="S254" t="s">
        <v>82</v>
      </c>
      <c r="T254" t="s">
        <v>931</v>
      </c>
      <c r="U254" s="13">
        <v>425000</v>
      </c>
      <c r="V254" s="13" t="s">
        <v>2934</v>
      </c>
      <c r="W254">
        <v>139425115</v>
      </c>
      <c r="X254" t="s">
        <v>932</v>
      </c>
      <c r="Y254" t="s">
        <v>933</v>
      </c>
      <c r="Z254" t="s">
        <v>823</v>
      </c>
      <c r="AA254" t="s">
        <v>37</v>
      </c>
      <c r="AB254">
        <v>830</v>
      </c>
      <c r="AC254" s="14" t="str">
        <f>"0"&amp;Table1[[#This Row],[zip_code]]</f>
        <v>0830</v>
      </c>
      <c r="AD254" s="1">
        <v>889433000</v>
      </c>
      <c r="AG254" t="s">
        <v>38</v>
      </c>
      <c r="AH254" t="str">
        <f>PROPER(Table1[[#This Row],[product_depth_DELETE]])</f>
        <v>Premiere</v>
      </c>
      <c r="AI254">
        <v>3</v>
      </c>
      <c r="AJ254">
        <v>1</v>
      </c>
      <c r="AK254">
        <v>1</v>
      </c>
      <c r="AL254" s="2">
        <v>44708.662557870368</v>
      </c>
      <c r="AM254" s="15">
        <v>44708.662557870368</v>
      </c>
    </row>
    <row r="255" spans="1:39" x14ac:dyDescent="0.25">
      <c r="A255">
        <v>1351237</v>
      </c>
      <c r="B255" t="s">
        <v>696</v>
      </c>
      <c r="C255" t="str">
        <f>IF(Table1[[#This Row],[breadcrumb_ORIGINAL]]="Buy&gt;NT&gt;DARWIN CITY", SUBSTITUTE(Table1[[#This Row],[breadcrumb_ORIGINAL]], Table1[[#This Row],[breadcrumb_ORIGINAL]], "DARWIN CITY"), SUBSTITUTE(Table1[[#This Row],[breadcrumb_ORIGINAL]], Table1[[#This Row],[breadcrumb_ORIGINAL]], "DARWIN"))</f>
        <v>DARWIN</v>
      </c>
      <c r="D255" s="16" t="s">
        <v>3466</v>
      </c>
      <c r="E255" t="s">
        <v>697</v>
      </c>
      <c r="F255" s="3" t="s">
        <v>2924</v>
      </c>
      <c r="G255" t="s">
        <v>39</v>
      </c>
      <c r="I255" t="str">
        <f>IF(Table1[[#This Row],[building_size_ORIGINAL]]="","",LEFT(Table1[[#This Row],[building_size_ORIGINAL]], LEN(Table1[[#This Row],[building_size_ORIGINAL]])-LEN(RIGHT(Table1[[#This Row],[building_size_ORIGINAL]], 3))))</f>
        <v/>
      </c>
      <c r="J255" s="11" t="s">
        <v>2934</v>
      </c>
      <c r="L255" s="12" t="s">
        <v>2934</v>
      </c>
      <c r="N255" t="s">
        <v>2934</v>
      </c>
      <c r="O255">
        <f>IF(Table1[[#This Row],[building_size_mВІ_cleaned]]&lt;&gt;Table1[[#This Row],[preferred_size_mBI_cleaned]], IF(Table1[[#This Row],[land_size_mBI_cleaned]]&lt;&gt;Table1[[#This Row],[preferred_size_mBI_cleaned]], 0, 1), 1)</f>
        <v>1</v>
      </c>
      <c r="P255" t="s">
        <v>73</v>
      </c>
      <c r="Q255" t="str">
        <f>IF(LEN(Table1[[#This Row],[open_date]])&gt;0, IF(ISNUMBER(SEARCH("Added", Table1[[#This Row],[open_date]])), SUBSTITUTE(Table1[[#This Row],[open_date]], "Added ", ""), Table1[[#This Row],[open_date]]), NA())</f>
        <v>3 days ago</v>
      </c>
      <c r="R255" t="s">
        <v>3475</v>
      </c>
      <c r="S255" t="s">
        <v>412</v>
      </c>
      <c r="T255" t="s">
        <v>290</v>
      </c>
      <c r="U255" s="13">
        <v>325000</v>
      </c>
      <c r="V255" s="13" t="s">
        <v>2934</v>
      </c>
      <c r="W255">
        <v>139424179</v>
      </c>
      <c r="X255" t="s">
        <v>934</v>
      </c>
      <c r="Y255" t="s">
        <v>935</v>
      </c>
      <c r="Z255" t="s">
        <v>737</v>
      </c>
      <c r="AA255" t="s">
        <v>37</v>
      </c>
      <c r="AB255">
        <v>810</v>
      </c>
      <c r="AC255" s="14" t="str">
        <f>"0"&amp;Table1[[#This Row],[zip_code]]</f>
        <v>0810</v>
      </c>
      <c r="AD255" s="1">
        <v>889422283</v>
      </c>
      <c r="AG255" t="s">
        <v>274</v>
      </c>
      <c r="AH255" t="str">
        <f>PROPER(Table1[[#This Row],[product_depth_DELETE]])</f>
        <v>Standard</v>
      </c>
      <c r="AI255">
        <v>2</v>
      </c>
      <c r="AJ255">
        <v>1</v>
      </c>
      <c r="AK255">
        <v>1</v>
      </c>
      <c r="AL255" s="2">
        <v>44708.662557870368</v>
      </c>
      <c r="AM255" s="15">
        <v>44708.662557870368</v>
      </c>
    </row>
    <row r="256" spans="1:39" x14ac:dyDescent="0.25">
      <c r="A256">
        <v>1351238</v>
      </c>
      <c r="B256" t="s">
        <v>696</v>
      </c>
      <c r="C256" t="str">
        <f>IF(Table1[[#This Row],[breadcrumb_ORIGINAL]]="Buy&gt;NT&gt;DARWIN CITY", SUBSTITUTE(Table1[[#This Row],[breadcrumb_ORIGINAL]], Table1[[#This Row],[breadcrumb_ORIGINAL]], "DARWIN CITY"), SUBSTITUTE(Table1[[#This Row],[breadcrumb_ORIGINAL]], Table1[[#This Row],[breadcrumb_ORIGINAL]], "DARWIN"))</f>
        <v>DARWIN</v>
      </c>
      <c r="D256" s="16" t="s">
        <v>3466</v>
      </c>
      <c r="E256" t="s">
        <v>697</v>
      </c>
      <c r="F256" s="3" t="s">
        <v>2924</v>
      </c>
      <c r="G256" t="s">
        <v>29</v>
      </c>
      <c r="H256" t="s">
        <v>936</v>
      </c>
      <c r="I256" t="str">
        <f>IF(Table1[[#This Row],[building_size_ORIGINAL]]="","",LEFT(Table1[[#This Row],[building_size_ORIGINAL]], LEN(Table1[[#This Row],[building_size_ORIGINAL]])-LEN(RIGHT(Table1[[#This Row],[building_size_ORIGINAL]], 3))))</f>
        <v>317</v>
      </c>
      <c r="J256" s="19">
        <v>317</v>
      </c>
      <c r="K256" t="s">
        <v>937</v>
      </c>
      <c r="L256" s="19">
        <v>676</v>
      </c>
      <c r="M256" t="s">
        <v>937</v>
      </c>
      <c r="N256" s="19">
        <v>676</v>
      </c>
      <c r="O256" s="19">
        <f>IF(Table1[[#This Row],[building_size_mВІ_cleaned]]&lt;&gt;Table1[[#This Row],[preferred_size_mBI_cleaned]], IF(Table1[[#This Row],[land_size_mBI_cleaned]]&lt;&gt;Table1[[#This Row],[preferred_size_mBI_cleaned]], 0, 1), 1)</f>
        <v>1</v>
      </c>
      <c r="P256" t="s">
        <v>73</v>
      </c>
      <c r="Q256" t="str">
        <f>IF(LEN(Table1[[#This Row],[open_date]])&gt;0, IF(ISNUMBER(SEARCH("Added", Table1[[#This Row],[open_date]])), SUBSTITUTE(Table1[[#This Row],[open_date]], "Added ", ""), Table1[[#This Row],[open_date]]), NA())</f>
        <v>3 days ago</v>
      </c>
      <c r="R256" t="s">
        <v>3475</v>
      </c>
      <c r="S256" t="s">
        <v>123</v>
      </c>
      <c r="T256" t="s">
        <v>938</v>
      </c>
      <c r="U256" s="13">
        <v>779000</v>
      </c>
      <c r="V256" s="13" t="s">
        <v>2934</v>
      </c>
      <c r="W256">
        <v>139423359</v>
      </c>
      <c r="X256" t="s">
        <v>939</v>
      </c>
      <c r="Y256" t="s">
        <v>940</v>
      </c>
      <c r="Z256" t="s">
        <v>941</v>
      </c>
      <c r="AA256" t="s">
        <v>37</v>
      </c>
      <c r="AB256">
        <v>832</v>
      </c>
      <c r="AC256" s="14" t="str">
        <f>"0"&amp;Table1[[#This Row],[zip_code]]</f>
        <v>0832</v>
      </c>
      <c r="AD256" s="1">
        <v>889328858</v>
      </c>
      <c r="AG256" t="s">
        <v>38</v>
      </c>
      <c r="AH256" t="str">
        <f>PROPER(Table1[[#This Row],[product_depth_DELETE]])</f>
        <v>Premiere</v>
      </c>
      <c r="AI256">
        <v>5</v>
      </c>
      <c r="AJ256">
        <v>3</v>
      </c>
      <c r="AK256">
        <v>3</v>
      </c>
      <c r="AL256" s="2">
        <v>44708.662557870368</v>
      </c>
      <c r="AM256" s="15">
        <v>44708.662557870368</v>
      </c>
    </row>
    <row r="257" spans="1:39" x14ac:dyDescent="0.25">
      <c r="A257">
        <v>1351239</v>
      </c>
      <c r="B257" t="s">
        <v>696</v>
      </c>
      <c r="C257" t="str">
        <f>IF(Table1[[#This Row],[breadcrumb_ORIGINAL]]="Buy&gt;NT&gt;DARWIN CITY", SUBSTITUTE(Table1[[#This Row],[breadcrumb_ORIGINAL]], Table1[[#This Row],[breadcrumb_ORIGINAL]], "DARWIN CITY"), SUBSTITUTE(Table1[[#This Row],[breadcrumb_ORIGINAL]], Table1[[#This Row],[breadcrumb_ORIGINAL]], "DARWIN"))</f>
        <v>DARWIN</v>
      </c>
      <c r="D257" s="16" t="s">
        <v>3466</v>
      </c>
      <c r="E257" t="s">
        <v>697</v>
      </c>
      <c r="F257" s="3" t="s">
        <v>2924</v>
      </c>
      <c r="G257" t="s">
        <v>46</v>
      </c>
      <c r="I257" t="str">
        <f>IF(Table1[[#This Row],[building_size_ORIGINAL]]="","",LEFT(Table1[[#This Row],[building_size_ORIGINAL]], LEN(Table1[[#This Row],[building_size_ORIGINAL]])-LEN(RIGHT(Table1[[#This Row],[building_size_ORIGINAL]], 3))))</f>
        <v/>
      </c>
      <c r="J257" s="11" t="s">
        <v>2934</v>
      </c>
      <c r="L257" s="12" t="s">
        <v>2934</v>
      </c>
      <c r="N257" t="s">
        <v>2934</v>
      </c>
      <c r="O257">
        <f>IF(Table1[[#This Row],[building_size_mВІ_cleaned]]&lt;&gt;Table1[[#This Row],[preferred_size_mBI_cleaned]], IF(Table1[[#This Row],[land_size_mBI_cleaned]]&lt;&gt;Table1[[#This Row],[preferred_size_mBI_cleaned]], 0, 1), 1)</f>
        <v>1</v>
      </c>
      <c r="P257" t="s">
        <v>73</v>
      </c>
      <c r="Q257" t="str">
        <f>IF(LEN(Table1[[#This Row],[open_date]])&gt;0, IF(ISNUMBER(SEARCH("Added", Table1[[#This Row],[open_date]])), SUBSTITUTE(Table1[[#This Row],[open_date]], "Added ", ""), Table1[[#This Row],[open_date]]), NA())</f>
        <v>3 days ago</v>
      </c>
      <c r="R257" t="s">
        <v>3475</v>
      </c>
      <c r="S257" t="s">
        <v>82</v>
      </c>
      <c r="T257" t="s">
        <v>218</v>
      </c>
      <c r="U257" s="13">
        <v>450000</v>
      </c>
      <c r="V257" s="13" t="s">
        <v>2934</v>
      </c>
      <c r="W257">
        <v>139421739</v>
      </c>
      <c r="X257" t="s">
        <v>942</v>
      </c>
      <c r="Y257" t="s">
        <v>943</v>
      </c>
      <c r="Z257" t="s">
        <v>844</v>
      </c>
      <c r="AA257" t="s">
        <v>37</v>
      </c>
      <c r="AB257">
        <v>820</v>
      </c>
      <c r="AC257" s="14" t="str">
        <f>"0"&amp;Table1[[#This Row],[zip_code]]</f>
        <v>0820</v>
      </c>
      <c r="AD257" s="1">
        <v>889433000</v>
      </c>
      <c r="AG257" t="s">
        <v>38</v>
      </c>
      <c r="AH257" t="str">
        <f>PROPER(Table1[[#This Row],[product_depth_DELETE]])</f>
        <v>Premiere</v>
      </c>
      <c r="AI257">
        <v>2</v>
      </c>
      <c r="AJ257">
        <v>2</v>
      </c>
      <c r="AK257">
        <v>1</v>
      </c>
      <c r="AL257" s="2">
        <v>44708.662557870368</v>
      </c>
      <c r="AM257" s="15">
        <v>44708.662557870368</v>
      </c>
    </row>
    <row r="258" spans="1:39" x14ac:dyDescent="0.25">
      <c r="A258">
        <v>1351240</v>
      </c>
      <c r="B258" t="s">
        <v>696</v>
      </c>
      <c r="C258" t="str">
        <f>IF(Table1[[#This Row],[breadcrumb_ORIGINAL]]="Buy&gt;NT&gt;DARWIN CITY", SUBSTITUTE(Table1[[#This Row],[breadcrumb_ORIGINAL]], Table1[[#This Row],[breadcrumb_ORIGINAL]], "DARWIN CITY"), SUBSTITUTE(Table1[[#This Row],[breadcrumb_ORIGINAL]], Table1[[#This Row],[breadcrumb_ORIGINAL]], "DARWIN"))</f>
        <v>DARWIN</v>
      </c>
      <c r="D258" s="16" t="s">
        <v>3466</v>
      </c>
      <c r="E258" t="s">
        <v>697</v>
      </c>
      <c r="F258" s="3" t="s">
        <v>2924</v>
      </c>
      <c r="G258" t="s">
        <v>39</v>
      </c>
      <c r="I258" t="str">
        <f>IF(Table1[[#This Row],[building_size_ORIGINAL]]="","",LEFT(Table1[[#This Row],[building_size_ORIGINAL]], LEN(Table1[[#This Row],[building_size_ORIGINAL]])-LEN(RIGHT(Table1[[#This Row],[building_size_ORIGINAL]], 3))))</f>
        <v/>
      </c>
      <c r="J258" s="11" t="s">
        <v>2934</v>
      </c>
      <c r="L258" s="12" t="s">
        <v>2934</v>
      </c>
      <c r="N258" t="s">
        <v>2934</v>
      </c>
      <c r="O258">
        <f>IF(Table1[[#This Row],[building_size_mВІ_cleaned]]&lt;&gt;Table1[[#This Row],[preferred_size_mBI_cleaned]], IF(Table1[[#This Row],[land_size_mBI_cleaned]]&lt;&gt;Table1[[#This Row],[preferred_size_mBI_cleaned]], 0, 1), 1)</f>
        <v>1</v>
      </c>
      <c r="P258" t="s">
        <v>73</v>
      </c>
      <c r="Q258" t="str">
        <f>IF(LEN(Table1[[#This Row],[open_date]])&gt;0, IF(ISNUMBER(SEARCH("Added", Table1[[#This Row],[open_date]])), SUBSTITUTE(Table1[[#This Row],[open_date]], "Added ", ""), Table1[[#This Row],[open_date]]), NA())</f>
        <v>3 days ago</v>
      </c>
      <c r="R258" t="s">
        <v>3475</v>
      </c>
      <c r="S258" t="s">
        <v>408</v>
      </c>
      <c r="T258" t="s">
        <v>931</v>
      </c>
      <c r="U258" s="13">
        <v>425000</v>
      </c>
      <c r="V258" s="13" t="s">
        <v>2934</v>
      </c>
      <c r="W258">
        <v>139420119</v>
      </c>
      <c r="X258" t="s">
        <v>944</v>
      </c>
      <c r="Y258" t="s">
        <v>945</v>
      </c>
      <c r="Z258" t="s">
        <v>909</v>
      </c>
      <c r="AA258" t="s">
        <v>37</v>
      </c>
      <c r="AB258">
        <v>820</v>
      </c>
      <c r="AC258" s="14" t="str">
        <f>"0"&amp;Table1[[#This Row],[zip_code]]</f>
        <v>0820</v>
      </c>
      <c r="AD258" s="1">
        <v>1300114970</v>
      </c>
      <c r="AG258" t="s">
        <v>274</v>
      </c>
      <c r="AH258" t="str">
        <f>PROPER(Table1[[#This Row],[product_depth_DELETE]])</f>
        <v>Standard</v>
      </c>
      <c r="AI258">
        <v>2</v>
      </c>
      <c r="AJ258">
        <v>2</v>
      </c>
      <c r="AK258">
        <v>2</v>
      </c>
      <c r="AL258" s="2">
        <v>44708.662557870368</v>
      </c>
      <c r="AM258" s="15">
        <v>44708.662557870368</v>
      </c>
    </row>
    <row r="259" spans="1:39" x14ac:dyDescent="0.25">
      <c r="A259">
        <v>1351241</v>
      </c>
      <c r="B259" t="s">
        <v>696</v>
      </c>
      <c r="C259" t="str">
        <f>IF(Table1[[#This Row],[breadcrumb_ORIGINAL]]="Buy&gt;NT&gt;DARWIN CITY", SUBSTITUTE(Table1[[#This Row],[breadcrumb_ORIGINAL]], Table1[[#This Row],[breadcrumb_ORIGINAL]], "DARWIN CITY"), SUBSTITUTE(Table1[[#This Row],[breadcrumb_ORIGINAL]], Table1[[#This Row],[breadcrumb_ORIGINAL]], "DARWIN"))</f>
        <v>DARWIN</v>
      </c>
      <c r="D259" s="16" t="s">
        <v>3466</v>
      </c>
      <c r="E259" t="s">
        <v>697</v>
      </c>
      <c r="F259" s="3" t="s">
        <v>2924</v>
      </c>
      <c r="G259" t="s">
        <v>46</v>
      </c>
      <c r="I259" t="str">
        <f>IF(Table1[[#This Row],[building_size_ORIGINAL]]="","",LEFT(Table1[[#This Row],[building_size_ORIGINAL]], LEN(Table1[[#This Row],[building_size_ORIGINAL]])-LEN(RIGHT(Table1[[#This Row],[building_size_ORIGINAL]], 3))))</f>
        <v/>
      </c>
      <c r="J259" s="11" t="s">
        <v>2934</v>
      </c>
      <c r="K259" t="s">
        <v>72</v>
      </c>
      <c r="L259" s="19">
        <v>105</v>
      </c>
      <c r="M259" t="s">
        <v>72</v>
      </c>
      <c r="N259" s="19">
        <v>105</v>
      </c>
      <c r="O259" s="19">
        <f>IF(Table1[[#This Row],[building_size_mВІ_cleaned]]&lt;&gt;Table1[[#This Row],[preferred_size_mBI_cleaned]], IF(Table1[[#This Row],[land_size_mBI_cleaned]]&lt;&gt;Table1[[#This Row],[preferred_size_mBI_cleaned]], 0, 1), 1)</f>
        <v>1</v>
      </c>
      <c r="P259" t="s">
        <v>946</v>
      </c>
      <c r="Q259" t="str">
        <f>IF(LEN(Table1[[#This Row],[open_date]])&gt;0, IF(ISNUMBER(SEARCH("Added", Table1[[#This Row],[open_date]])), SUBSTITUTE(Table1[[#This Row],[open_date]], "Added ", ""), Table1[[#This Row],[open_date]]), NA())</f>
        <v>4 days ago</v>
      </c>
      <c r="R259" t="s">
        <v>3483</v>
      </c>
      <c r="S259" t="s">
        <v>74</v>
      </c>
      <c r="T259" t="s">
        <v>75</v>
      </c>
      <c r="U259" s="13">
        <v>369000</v>
      </c>
      <c r="V259" s="13" t="s">
        <v>2934</v>
      </c>
      <c r="W259">
        <v>139419411</v>
      </c>
      <c r="X259" t="s">
        <v>76</v>
      </c>
      <c r="Y259" t="s">
        <v>77</v>
      </c>
      <c r="Z259" t="s">
        <v>36</v>
      </c>
      <c r="AA259" t="s">
        <v>37</v>
      </c>
      <c r="AB259">
        <v>800</v>
      </c>
      <c r="AC259" s="14" t="str">
        <f>"0"&amp;Table1[[#This Row],[zip_code]]</f>
        <v>0800</v>
      </c>
      <c r="AD259" s="1">
        <v>889815000</v>
      </c>
      <c r="AG259" t="s">
        <v>38</v>
      </c>
      <c r="AH259" t="str">
        <f>PROPER(Table1[[#This Row],[product_depth_DELETE]])</f>
        <v>Premiere</v>
      </c>
      <c r="AI259">
        <v>2</v>
      </c>
      <c r="AJ259">
        <v>1</v>
      </c>
      <c r="AK259">
        <v>1</v>
      </c>
      <c r="AL259" s="2">
        <v>44708.662557870368</v>
      </c>
      <c r="AM259" s="15">
        <v>44708.662557870368</v>
      </c>
    </row>
    <row r="260" spans="1:39" x14ac:dyDescent="0.25">
      <c r="A260">
        <v>1351242</v>
      </c>
      <c r="B260" t="s">
        <v>696</v>
      </c>
      <c r="C260" t="str">
        <f>IF(Table1[[#This Row],[breadcrumb_ORIGINAL]]="Buy&gt;NT&gt;DARWIN CITY", SUBSTITUTE(Table1[[#This Row],[breadcrumb_ORIGINAL]], Table1[[#This Row],[breadcrumb_ORIGINAL]], "DARWIN CITY"), SUBSTITUTE(Table1[[#This Row],[breadcrumb_ORIGINAL]], Table1[[#This Row],[breadcrumb_ORIGINAL]], "DARWIN"))</f>
        <v>DARWIN</v>
      </c>
      <c r="D260" s="16" t="s">
        <v>3466</v>
      </c>
      <c r="E260" t="s">
        <v>697</v>
      </c>
      <c r="F260" s="3" t="s">
        <v>2924</v>
      </c>
      <c r="G260" t="s">
        <v>29</v>
      </c>
      <c r="I260" t="str">
        <f>IF(Table1[[#This Row],[building_size_ORIGINAL]]="","",LEFT(Table1[[#This Row],[building_size_ORIGINAL]], LEN(Table1[[#This Row],[building_size_ORIGINAL]])-LEN(RIGHT(Table1[[#This Row],[building_size_ORIGINAL]], 3))))</f>
        <v/>
      </c>
      <c r="J260" s="11" t="s">
        <v>2934</v>
      </c>
      <c r="K260" t="s">
        <v>947</v>
      </c>
      <c r="L260" s="19">
        <v>963</v>
      </c>
      <c r="M260" t="s">
        <v>947</v>
      </c>
      <c r="N260" s="19">
        <v>963</v>
      </c>
      <c r="O260" s="19">
        <f>IF(Table1[[#This Row],[building_size_mВІ_cleaned]]&lt;&gt;Table1[[#This Row],[preferred_size_mBI_cleaned]], IF(Table1[[#This Row],[land_size_mBI_cleaned]]&lt;&gt;Table1[[#This Row],[preferred_size_mBI_cleaned]], 0, 1), 1)</f>
        <v>1</v>
      </c>
      <c r="P260" t="s">
        <v>946</v>
      </c>
      <c r="Q260" t="str">
        <f>IF(LEN(Table1[[#This Row],[open_date]])&gt;0, IF(ISNUMBER(SEARCH("Added", Table1[[#This Row],[open_date]])), SUBSTITUTE(Table1[[#This Row],[open_date]], "Added ", ""), Table1[[#This Row],[open_date]]), NA())</f>
        <v>4 days ago</v>
      </c>
      <c r="R260" t="s">
        <v>3483</v>
      </c>
      <c r="S260" t="s">
        <v>217</v>
      </c>
      <c r="T260" t="s">
        <v>948</v>
      </c>
      <c r="U260" s="13">
        <v>850000</v>
      </c>
      <c r="V260" s="13" t="s">
        <v>2934</v>
      </c>
      <c r="W260">
        <v>139418419</v>
      </c>
      <c r="X260" t="s">
        <v>949</v>
      </c>
      <c r="Y260" t="s">
        <v>950</v>
      </c>
      <c r="Z260" t="s">
        <v>737</v>
      </c>
      <c r="AA260" t="s">
        <v>37</v>
      </c>
      <c r="AB260">
        <v>810</v>
      </c>
      <c r="AC260" s="14" t="str">
        <f>"0"&amp;Table1[[#This Row],[zip_code]]</f>
        <v>0810</v>
      </c>
      <c r="AD260" s="1">
        <v>889433500</v>
      </c>
      <c r="AG260" t="s">
        <v>38</v>
      </c>
      <c r="AH260" t="str">
        <f>PROPER(Table1[[#This Row],[product_depth_DELETE]])</f>
        <v>Premiere</v>
      </c>
      <c r="AI260">
        <v>3</v>
      </c>
      <c r="AJ260">
        <v>1</v>
      </c>
      <c r="AK260">
        <v>2</v>
      </c>
      <c r="AL260" s="2">
        <v>44708.662557870368</v>
      </c>
      <c r="AM260" s="15">
        <v>44708.662557870368</v>
      </c>
    </row>
    <row r="261" spans="1:39" x14ac:dyDescent="0.25">
      <c r="A261">
        <v>1351243</v>
      </c>
      <c r="B261" t="s">
        <v>696</v>
      </c>
      <c r="C261" t="str">
        <f>IF(Table1[[#This Row],[breadcrumb_ORIGINAL]]="Buy&gt;NT&gt;DARWIN CITY", SUBSTITUTE(Table1[[#This Row],[breadcrumb_ORIGINAL]], Table1[[#This Row],[breadcrumb_ORIGINAL]], "DARWIN CITY"), SUBSTITUTE(Table1[[#This Row],[breadcrumb_ORIGINAL]], Table1[[#This Row],[breadcrumb_ORIGINAL]], "DARWIN"))</f>
        <v>DARWIN</v>
      </c>
      <c r="D261" s="16" t="s">
        <v>3466</v>
      </c>
      <c r="E261" t="s">
        <v>697</v>
      </c>
      <c r="F261" s="3" t="s">
        <v>2924</v>
      </c>
      <c r="G261" t="s">
        <v>29</v>
      </c>
      <c r="I261" t="str">
        <f>IF(Table1[[#This Row],[building_size_ORIGINAL]]="","",LEFT(Table1[[#This Row],[building_size_ORIGINAL]], LEN(Table1[[#This Row],[building_size_ORIGINAL]])-LEN(RIGHT(Table1[[#This Row],[building_size_ORIGINAL]], 3))))</f>
        <v/>
      </c>
      <c r="J261" s="11" t="s">
        <v>2934</v>
      </c>
      <c r="K261" t="s">
        <v>951</v>
      </c>
      <c r="L261" s="19">
        <v>817</v>
      </c>
      <c r="M261" t="s">
        <v>951</v>
      </c>
      <c r="N261" s="19">
        <v>817</v>
      </c>
      <c r="O261" s="19">
        <f>IF(Table1[[#This Row],[building_size_mВІ_cleaned]]&lt;&gt;Table1[[#This Row],[preferred_size_mBI_cleaned]], IF(Table1[[#This Row],[land_size_mBI_cleaned]]&lt;&gt;Table1[[#This Row],[preferred_size_mBI_cleaned]], 0, 1), 1)</f>
        <v>1</v>
      </c>
      <c r="P261" t="s">
        <v>946</v>
      </c>
      <c r="Q261" t="str">
        <f>IF(LEN(Table1[[#This Row],[open_date]])&gt;0, IF(ISNUMBER(SEARCH("Added", Table1[[#This Row],[open_date]])), SUBSTITUTE(Table1[[#This Row],[open_date]], "Added ", ""), Table1[[#This Row],[open_date]]), NA())</f>
        <v>4 days ago</v>
      </c>
      <c r="R261" t="s">
        <v>3483</v>
      </c>
      <c r="S261" t="s">
        <v>157</v>
      </c>
      <c r="T261" t="s">
        <v>448</v>
      </c>
      <c r="U261" s="13">
        <v>539000</v>
      </c>
      <c r="V261" s="13" t="s">
        <v>2934</v>
      </c>
      <c r="W261">
        <v>139417975</v>
      </c>
      <c r="X261" t="s">
        <v>952</v>
      </c>
      <c r="Y261" t="s">
        <v>953</v>
      </c>
      <c r="Z261" t="s">
        <v>954</v>
      </c>
      <c r="AA261" t="s">
        <v>37</v>
      </c>
      <c r="AB261">
        <v>812</v>
      </c>
      <c r="AC261" s="14" t="str">
        <f>"0"&amp;Table1[[#This Row],[zip_code]]</f>
        <v>0812</v>
      </c>
      <c r="AD261" s="1">
        <v>450473710</v>
      </c>
      <c r="AG261" t="s">
        <v>38</v>
      </c>
      <c r="AH261" t="str">
        <f>PROPER(Table1[[#This Row],[product_depth_DELETE]])</f>
        <v>Premiere</v>
      </c>
      <c r="AI261">
        <v>3</v>
      </c>
      <c r="AJ261">
        <v>1</v>
      </c>
      <c r="AK261">
        <v>2</v>
      </c>
      <c r="AL261" s="2">
        <v>44708.662557870368</v>
      </c>
      <c r="AM261" s="15">
        <v>44708.662557870368</v>
      </c>
    </row>
    <row r="262" spans="1:39" x14ac:dyDescent="0.25">
      <c r="A262">
        <v>1351244</v>
      </c>
      <c r="B262" t="s">
        <v>696</v>
      </c>
      <c r="C262" t="str">
        <f>IF(Table1[[#This Row],[breadcrumb_ORIGINAL]]="Buy&gt;NT&gt;DARWIN CITY", SUBSTITUTE(Table1[[#This Row],[breadcrumb_ORIGINAL]], Table1[[#This Row],[breadcrumb_ORIGINAL]], "DARWIN CITY"), SUBSTITUTE(Table1[[#This Row],[breadcrumb_ORIGINAL]], Table1[[#This Row],[breadcrumb_ORIGINAL]], "DARWIN"))</f>
        <v>DARWIN</v>
      </c>
      <c r="D262" s="16" t="s">
        <v>3466</v>
      </c>
      <c r="E262" t="s">
        <v>697</v>
      </c>
      <c r="F262" s="3" t="s">
        <v>2924</v>
      </c>
      <c r="G262" t="s">
        <v>39</v>
      </c>
      <c r="I262" t="str">
        <f>IF(Table1[[#This Row],[building_size_ORIGINAL]]="","",LEFT(Table1[[#This Row],[building_size_ORIGINAL]], LEN(Table1[[#This Row],[building_size_ORIGINAL]])-LEN(RIGHT(Table1[[#This Row],[building_size_ORIGINAL]], 3))))</f>
        <v/>
      </c>
      <c r="J262" s="11" t="s">
        <v>2934</v>
      </c>
      <c r="L262" s="12" t="s">
        <v>2934</v>
      </c>
      <c r="N262" t="s">
        <v>2934</v>
      </c>
      <c r="O262">
        <f>IF(Table1[[#This Row],[building_size_mВІ_cleaned]]&lt;&gt;Table1[[#This Row],[preferred_size_mBI_cleaned]], IF(Table1[[#This Row],[land_size_mBI_cleaned]]&lt;&gt;Table1[[#This Row],[preferred_size_mBI_cleaned]], 0, 1), 1)</f>
        <v>1</v>
      </c>
      <c r="P262" t="s">
        <v>946</v>
      </c>
      <c r="Q262" t="str">
        <f>IF(LEN(Table1[[#This Row],[open_date]])&gt;0, IF(ISNUMBER(SEARCH("Added", Table1[[#This Row],[open_date]])), SUBSTITUTE(Table1[[#This Row],[open_date]], "Added ", ""), Table1[[#This Row],[open_date]]), NA())</f>
        <v>4 days ago</v>
      </c>
      <c r="R262" t="s">
        <v>3483</v>
      </c>
      <c r="S262" t="s">
        <v>278</v>
      </c>
      <c r="T262" t="s">
        <v>178</v>
      </c>
      <c r="U262" s="13">
        <v>395000</v>
      </c>
      <c r="V262" s="13" t="s">
        <v>2934</v>
      </c>
      <c r="W262">
        <v>139417559</v>
      </c>
      <c r="X262" t="s">
        <v>955</v>
      </c>
      <c r="Y262" t="s">
        <v>956</v>
      </c>
      <c r="Z262" t="s">
        <v>844</v>
      </c>
      <c r="AA262" t="s">
        <v>37</v>
      </c>
      <c r="AB262">
        <v>820</v>
      </c>
      <c r="AC262" s="14" t="str">
        <f>"0"&amp;Table1[[#This Row],[zip_code]]</f>
        <v>0820</v>
      </c>
      <c r="AD262" s="1">
        <v>889811088</v>
      </c>
      <c r="AG262" t="s">
        <v>38</v>
      </c>
      <c r="AH262" t="str">
        <f>PROPER(Table1[[#This Row],[product_depth_DELETE]])</f>
        <v>Premiere</v>
      </c>
      <c r="AI262">
        <v>1</v>
      </c>
      <c r="AJ262">
        <v>1</v>
      </c>
      <c r="AK262">
        <v>2</v>
      </c>
      <c r="AL262" s="2">
        <v>44708.662557870368</v>
      </c>
      <c r="AM262" s="15">
        <v>44708.662557870368</v>
      </c>
    </row>
    <row r="263" spans="1:39" x14ac:dyDescent="0.25">
      <c r="A263">
        <v>1351245</v>
      </c>
      <c r="B263" t="s">
        <v>696</v>
      </c>
      <c r="C263" t="str">
        <f>IF(Table1[[#This Row],[breadcrumb_ORIGINAL]]="Buy&gt;NT&gt;DARWIN CITY", SUBSTITUTE(Table1[[#This Row],[breadcrumb_ORIGINAL]], Table1[[#This Row],[breadcrumb_ORIGINAL]], "DARWIN CITY"), SUBSTITUTE(Table1[[#This Row],[breadcrumb_ORIGINAL]], Table1[[#This Row],[breadcrumb_ORIGINAL]], "DARWIN"))</f>
        <v>DARWIN</v>
      </c>
      <c r="D263" s="16" t="s">
        <v>3466</v>
      </c>
      <c r="E263" t="s">
        <v>697</v>
      </c>
      <c r="F263" s="3" t="s">
        <v>2924</v>
      </c>
      <c r="G263" t="s">
        <v>46</v>
      </c>
      <c r="I263" t="str">
        <f>IF(Table1[[#This Row],[building_size_ORIGINAL]]="","",LEFT(Table1[[#This Row],[building_size_ORIGINAL]], LEN(Table1[[#This Row],[building_size_ORIGINAL]])-LEN(RIGHT(Table1[[#This Row],[building_size_ORIGINAL]], 3))))</f>
        <v/>
      </c>
      <c r="J263" s="11" t="s">
        <v>2934</v>
      </c>
      <c r="L263" s="12" t="s">
        <v>2934</v>
      </c>
      <c r="N263" t="s">
        <v>2934</v>
      </c>
      <c r="O263">
        <f>IF(Table1[[#This Row],[building_size_mВІ_cleaned]]&lt;&gt;Table1[[#This Row],[preferred_size_mBI_cleaned]], IF(Table1[[#This Row],[land_size_mBI_cleaned]]&lt;&gt;Table1[[#This Row],[preferred_size_mBI_cleaned]], 0, 1), 1)</f>
        <v>1</v>
      </c>
      <c r="P263" t="s">
        <v>946</v>
      </c>
      <c r="Q263" t="str">
        <f>IF(LEN(Table1[[#This Row],[open_date]])&gt;0, IF(ISNUMBER(SEARCH("Added", Table1[[#This Row],[open_date]])), SUBSTITUTE(Table1[[#This Row],[open_date]], "Added ", ""), Table1[[#This Row],[open_date]]), NA())</f>
        <v>4 days ago</v>
      </c>
      <c r="R263" t="s">
        <v>3483</v>
      </c>
      <c r="S263" t="s">
        <v>228</v>
      </c>
      <c r="T263" t="s">
        <v>957</v>
      </c>
      <c r="U263" s="13">
        <v>340000</v>
      </c>
      <c r="V263" s="13" t="s">
        <v>3143</v>
      </c>
      <c r="W263">
        <v>139415863</v>
      </c>
      <c r="X263" t="s">
        <v>958</v>
      </c>
      <c r="Y263" t="s">
        <v>959</v>
      </c>
      <c r="Z263" t="s">
        <v>941</v>
      </c>
      <c r="AA263" t="s">
        <v>37</v>
      </c>
      <c r="AB263">
        <v>832</v>
      </c>
      <c r="AC263" s="14" t="str">
        <f>"0"&amp;Table1[[#This Row],[zip_code]]</f>
        <v>0832</v>
      </c>
      <c r="AD263" s="1">
        <v>889419959</v>
      </c>
      <c r="AG263" t="s">
        <v>38</v>
      </c>
      <c r="AH263" t="str">
        <f>PROPER(Table1[[#This Row],[product_depth_DELETE]])</f>
        <v>Premiere</v>
      </c>
      <c r="AI263">
        <v>2</v>
      </c>
      <c r="AJ263">
        <v>2</v>
      </c>
      <c r="AK263">
        <v>2</v>
      </c>
      <c r="AL263" s="2">
        <v>44708.662557870368</v>
      </c>
      <c r="AM263" s="15">
        <v>44708.662557870368</v>
      </c>
    </row>
    <row r="264" spans="1:39" x14ac:dyDescent="0.25">
      <c r="A264">
        <v>1351246</v>
      </c>
      <c r="B264" t="s">
        <v>696</v>
      </c>
      <c r="C264" t="str">
        <f>IF(Table1[[#This Row],[breadcrumb_ORIGINAL]]="Buy&gt;NT&gt;DARWIN CITY", SUBSTITUTE(Table1[[#This Row],[breadcrumb_ORIGINAL]], Table1[[#This Row],[breadcrumb_ORIGINAL]], "DARWIN CITY"), SUBSTITUTE(Table1[[#This Row],[breadcrumb_ORIGINAL]], Table1[[#This Row],[breadcrumb_ORIGINAL]], "DARWIN"))</f>
        <v>DARWIN</v>
      </c>
      <c r="D264" s="16" t="s">
        <v>3466</v>
      </c>
      <c r="E264" t="s">
        <v>697</v>
      </c>
      <c r="F264" s="3" t="s">
        <v>2924</v>
      </c>
      <c r="G264" t="s">
        <v>29</v>
      </c>
      <c r="I264" t="str">
        <f>IF(Table1[[#This Row],[building_size_ORIGINAL]]="","",LEFT(Table1[[#This Row],[building_size_ORIGINAL]], LEN(Table1[[#This Row],[building_size_ORIGINAL]])-LEN(RIGHT(Table1[[#This Row],[building_size_ORIGINAL]], 3))))</f>
        <v/>
      </c>
      <c r="J264" s="11" t="s">
        <v>2934</v>
      </c>
      <c r="L264" s="12" t="s">
        <v>2934</v>
      </c>
      <c r="N264" t="s">
        <v>2934</v>
      </c>
      <c r="O264">
        <f>IF(Table1[[#This Row],[building_size_mВІ_cleaned]]&lt;&gt;Table1[[#This Row],[preferred_size_mBI_cleaned]], IF(Table1[[#This Row],[land_size_mBI_cleaned]]&lt;&gt;Table1[[#This Row],[preferred_size_mBI_cleaned]], 0, 1), 1)</f>
        <v>1</v>
      </c>
      <c r="P264" t="s">
        <v>946</v>
      </c>
      <c r="Q264" t="str">
        <f>IF(LEN(Table1[[#This Row],[open_date]])&gt;0, IF(ISNUMBER(SEARCH("Added", Table1[[#This Row],[open_date]])), SUBSTITUTE(Table1[[#This Row],[open_date]], "Added ", ""), Table1[[#This Row],[open_date]]), NA())</f>
        <v>4 days ago</v>
      </c>
      <c r="R264" t="s">
        <v>3483</v>
      </c>
      <c r="S264" t="s">
        <v>82</v>
      </c>
      <c r="T264" t="s">
        <v>89</v>
      </c>
      <c r="U264" s="13" t="s">
        <v>2934</v>
      </c>
      <c r="V264" s="13" t="s">
        <v>2971</v>
      </c>
      <c r="W264">
        <v>139414379</v>
      </c>
      <c r="X264" t="s">
        <v>960</v>
      </c>
      <c r="Y264" t="s">
        <v>961</v>
      </c>
      <c r="Z264" t="s">
        <v>844</v>
      </c>
      <c r="AA264" t="s">
        <v>37</v>
      </c>
      <c r="AB264">
        <v>820</v>
      </c>
      <c r="AC264" s="14" t="str">
        <f>"0"&amp;Table1[[#This Row],[zip_code]]</f>
        <v>0820</v>
      </c>
      <c r="AD264" s="1">
        <v>889433000</v>
      </c>
      <c r="AG264" t="s">
        <v>38</v>
      </c>
      <c r="AH264" t="str">
        <f>PROPER(Table1[[#This Row],[product_depth_DELETE]])</f>
        <v>Premiere</v>
      </c>
      <c r="AI264">
        <v>5</v>
      </c>
      <c r="AJ264">
        <v>3</v>
      </c>
      <c r="AK264">
        <v>4</v>
      </c>
      <c r="AL264" s="2">
        <v>44708.662557870368</v>
      </c>
      <c r="AM264" s="15">
        <v>44708.662557870368</v>
      </c>
    </row>
    <row r="265" spans="1:39" x14ac:dyDescent="0.25">
      <c r="A265">
        <v>1351247</v>
      </c>
      <c r="B265" t="s">
        <v>696</v>
      </c>
      <c r="C265" t="str">
        <f>IF(Table1[[#This Row],[breadcrumb_ORIGINAL]]="Buy&gt;NT&gt;DARWIN CITY", SUBSTITUTE(Table1[[#This Row],[breadcrumb_ORIGINAL]], Table1[[#This Row],[breadcrumb_ORIGINAL]], "DARWIN CITY"), SUBSTITUTE(Table1[[#This Row],[breadcrumb_ORIGINAL]], Table1[[#This Row],[breadcrumb_ORIGINAL]], "DARWIN"))</f>
        <v>DARWIN</v>
      </c>
      <c r="D265" s="16" t="s">
        <v>3466</v>
      </c>
      <c r="E265" t="s">
        <v>697</v>
      </c>
      <c r="F265" s="3" t="s">
        <v>2924</v>
      </c>
      <c r="G265" t="s">
        <v>46</v>
      </c>
      <c r="I265" t="str">
        <f>IF(Table1[[#This Row],[building_size_ORIGINAL]]="","",LEFT(Table1[[#This Row],[building_size_ORIGINAL]], LEN(Table1[[#This Row],[building_size_ORIGINAL]])-LEN(RIGHT(Table1[[#This Row],[building_size_ORIGINAL]], 3))))</f>
        <v/>
      </c>
      <c r="J265" s="11" t="s">
        <v>2934</v>
      </c>
      <c r="K265" t="s">
        <v>962</v>
      </c>
      <c r="L265" s="19">
        <v>345</v>
      </c>
      <c r="M265" t="s">
        <v>962</v>
      </c>
      <c r="N265" s="19">
        <v>345</v>
      </c>
      <c r="O265" s="19">
        <f>IF(Table1[[#This Row],[building_size_mВІ_cleaned]]&lt;&gt;Table1[[#This Row],[preferred_size_mBI_cleaned]], IF(Table1[[#This Row],[land_size_mBI_cleaned]]&lt;&gt;Table1[[#This Row],[preferred_size_mBI_cleaned]], 0, 1), 1)</f>
        <v>1</v>
      </c>
      <c r="P265" t="s">
        <v>946</v>
      </c>
      <c r="Q265" t="str">
        <f>IF(LEN(Table1[[#This Row],[open_date]])&gt;0, IF(ISNUMBER(SEARCH("Added", Table1[[#This Row],[open_date]])), SUBSTITUTE(Table1[[#This Row],[open_date]], "Added ", ""), Table1[[#This Row],[open_date]]), NA())</f>
        <v>4 days ago</v>
      </c>
      <c r="R265" t="s">
        <v>3483</v>
      </c>
      <c r="S265" t="s">
        <v>53</v>
      </c>
      <c r="T265" t="s">
        <v>186</v>
      </c>
      <c r="U265" s="13">
        <v>475000</v>
      </c>
      <c r="V265" s="13" t="s">
        <v>2934</v>
      </c>
      <c r="W265">
        <v>139413087</v>
      </c>
      <c r="X265" t="s">
        <v>963</v>
      </c>
      <c r="Y265" t="s">
        <v>964</v>
      </c>
      <c r="Z265" t="s">
        <v>707</v>
      </c>
      <c r="AA265" t="s">
        <v>37</v>
      </c>
      <c r="AB265">
        <v>820</v>
      </c>
      <c r="AC265" s="14" t="str">
        <f>"0"&amp;Table1[[#This Row],[zip_code]]</f>
        <v>0820</v>
      </c>
      <c r="AD265" s="1">
        <v>889822403</v>
      </c>
      <c r="AG265" t="s">
        <v>38</v>
      </c>
      <c r="AH265" t="str">
        <f>PROPER(Table1[[#This Row],[product_depth_DELETE]])</f>
        <v>Premiere</v>
      </c>
      <c r="AI265">
        <v>2</v>
      </c>
      <c r="AJ265">
        <v>1</v>
      </c>
      <c r="AK265">
        <v>2</v>
      </c>
      <c r="AL265" s="2">
        <v>44708.662557870368</v>
      </c>
      <c r="AM265" s="15">
        <v>44708.662557870368</v>
      </c>
    </row>
    <row r="266" spans="1:39" x14ac:dyDescent="0.25">
      <c r="A266">
        <v>1351248</v>
      </c>
      <c r="B266" t="s">
        <v>696</v>
      </c>
      <c r="C266" t="str">
        <f>IF(Table1[[#This Row],[breadcrumb_ORIGINAL]]="Buy&gt;NT&gt;DARWIN CITY", SUBSTITUTE(Table1[[#This Row],[breadcrumb_ORIGINAL]], Table1[[#This Row],[breadcrumb_ORIGINAL]], "DARWIN CITY"), SUBSTITUTE(Table1[[#This Row],[breadcrumb_ORIGINAL]], Table1[[#This Row],[breadcrumb_ORIGINAL]], "DARWIN"))</f>
        <v>DARWIN</v>
      </c>
      <c r="D266" s="16" t="s">
        <v>3466</v>
      </c>
      <c r="E266" t="s">
        <v>697</v>
      </c>
      <c r="F266" s="3" t="s">
        <v>2924</v>
      </c>
      <c r="G266" t="s">
        <v>29</v>
      </c>
      <c r="H266" t="s">
        <v>965</v>
      </c>
      <c r="I266" t="str">
        <f>IF(Table1[[#This Row],[building_size_ORIGINAL]]="","",LEFT(Table1[[#This Row],[building_size_ORIGINAL]], LEN(Table1[[#This Row],[building_size_ORIGINAL]])-LEN(RIGHT(Table1[[#This Row],[building_size_ORIGINAL]], 3))))</f>
        <v>330</v>
      </c>
      <c r="J266" s="19">
        <v>330</v>
      </c>
      <c r="K266" t="s">
        <v>755</v>
      </c>
      <c r="L266" s="19">
        <v>2</v>
      </c>
      <c r="M266" t="s">
        <v>755</v>
      </c>
      <c r="N266" s="19">
        <v>2</v>
      </c>
      <c r="O266" s="19">
        <f>IF(Table1[[#This Row],[building_size_mВІ_cleaned]]&lt;&gt;Table1[[#This Row],[preferred_size_mBI_cleaned]], IF(Table1[[#This Row],[land_size_mBI_cleaned]]&lt;&gt;Table1[[#This Row],[preferred_size_mBI_cleaned]], 0, 1), 1)</f>
        <v>1</v>
      </c>
      <c r="P266" t="s">
        <v>946</v>
      </c>
      <c r="Q266" t="str">
        <f>IF(LEN(Table1[[#This Row],[open_date]])&gt;0, IF(ISNUMBER(SEARCH("Added", Table1[[#This Row],[open_date]])), SUBSTITUTE(Table1[[#This Row],[open_date]], "Added ", ""), Table1[[#This Row],[open_date]]), NA())</f>
        <v>4 days ago</v>
      </c>
      <c r="R266" t="s">
        <v>3483</v>
      </c>
      <c r="S266" t="s">
        <v>297</v>
      </c>
      <c r="T266" t="s">
        <v>210</v>
      </c>
      <c r="U266" s="13">
        <v>1050000</v>
      </c>
      <c r="V266" s="13" t="s">
        <v>2934</v>
      </c>
      <c r="W266">
        <v>139412583</v>
      </c>
      <c r="X266" t="s">
        <v>966</v>
      </c>
      <c r="Y266" t="s">
        <v>967</v>
      </c>
      <c r="Z266" t="s">
        <v>968</v>
      </c>
      <c r="AA266" t="s">
        <v>37</v>
      </c>
      <c r="AB266">
        <v>834</v>
      </c>
      <c r="AC266" s="14" t="str">
        <f>"0"&amp;Table1[[#This Row],[zip_code]]</f>
        <v>0834</v>
      </c>
      <c r="AD266">
        <v>429826650</v>
      </c>
      <c r="AG266" t="s">
        <v>38</v>
      </c>
      <c r="AH266" t="str">
        <f>PROPER(Table1[[#This Row],[product_depth_DELETE]])</f>
        <v>Premiere</v>
      </c>
      <c r="AI266">
        <v>4</v>
      </c>
      <c r="AJ266">
        <v>2</v>
      </c>
      <c r="AK266">
        <v>4</v>
      </c>
      <c r="AL266" s="2">
        <v>44708.662557870368</v>
      </c>
      <c r="AM266" s="15">
        <v>44708.662557870368</v>
      </c>
    </row>
    <row r="267" spans="1:39" x14ac:dyDescent="0.25">
      <c r="A267">
        <v>1351249</v>
      </c>
      <c r="B267" t="s">
        <v>696</v>
      </c>
      <c r="C267" t="str">
        <f>IF(Table1[[#This Row],[breadcrumb_ORIGINAL]]="Buy&gt;NT&gt;DARWIN CITY", SUBSTITUTE(Table1[[#This Row],[breadcrumb_ORIGINAL]], Table1[[#This Row],[breadcrumb_ORIGINAL]], "DARWIN CITY"), SUBSTITUTE(Table1[[#This Row],[breadcrumb_ORIGINAL]], Table1[[#This Row],[breadcrumb_ORIGINAL]], "DARWIN"))</f>
        <v>DARWIN</v>
      </c>
      <c r="D267" s="16" t="s">
        <v>3466</v>
      </c>
      <c r="E267" t="s">
        <v>697</v>
      </c>
      <c r="F267" s="3" t="s">
        <v>2924</v>
      </c>
      <c r="G267" t="s">
        <v>29</v>
      </c>
      <c r="I267" t="str">
        <f>IF(Table1[[#This Row],[building_size_ORIGINAL]]="","",LEFT(Table1[[#This Row],[building_size_ORIGINAL]], LEN(Table1[[#This Row],[building_size_ORIGINAL]])-LEN(RIGHT(Table1[[#This Row],[building_size_ORIGINAL]], 3))))</f>
        <v/>
      </c>
      <c r="J267" s="11" t="s">
        <v>2934</v>
      </c>
      <c r="K267" t="s">
        <v>969</v>
      </c>
      <c r="L267" s="19">
        <v>829</v>
      </c>
      <c r="M267" t="s">
        <v>969</v>
      </c>
      <c r="N267" s="19">
        <v>829</v>
      </c>
      <c r="O267" s="19">
        <f>IF(Table1[[#This Row],[building_size_mВІ_cleaned]]&lt;&gt;Table1[[#This Row],[preferred_size_mBI_cleaned]], IF(Table1[[#This Row],[land_size_mBI_cleaned]]&lt;&gt;Table1[[#This Row],[preferred_size_mBI_cleaned]], 0, 1), 1)</f>
        <v>1</v>
      </c>
      <c r="P267" t="s">
        <v>946</v>
      </c>
      <c r="Q267" t="str">
        <f>IF(LEN(Table1[[#This Row],[open_date]])&gt;0, IF(ISNUMBER(SEARCH("Added", Table1[[#This Row],[open_date]])), SUBSTITUTE(Table1[[#This Row],[open_date]], "Added ", ""), Table1[[#This Row],[open_date]]), NA())</f>
        <v>4 days ago</v>
      </c>
      <c r="R267" t="s">
        <v>3483</v>
      </c>
      <c r="S267" t="s">
        <v>131</v>
      </c>
      <c r="T267" t="s">
        <v>970</v>
      </c>
      <c r="U267" s="13">
        <v>570000</v>
      </c>
      <c r="V267" s="13" t="s">
        <v>2934</v>
      </c>
      <c r="W267">
        <v>139412287</v>
      </c>
      <c r="X267" t="s">
        <v>971</v>
      </c>
      <c r="Y267" t="s">
        <v>972</v>
      </c>
      <c r="Z267" t="s">
        <v>973</v>
      </c>
      <c r="AA267" t="s">
        <v>37</v>
      </c>
      <c r="AB267">
        <v>830</v>
      </c>
      <c r="AC267" s="14" t="str">
        <f>"0"&amp;Table1[[#This Row],[zip_code]]</f>
        <v>0830</v>
      </c>
      <c r="AD267" s="1">
        <v>419592414</v>
      </c>
      <c r="AG267" t="s">
        <v>135</v>
      </c>
      <c r="AH267" t="str">
        <f>PROPER(Table1[[#This Row],[product_depth_DELETE]])</f>
        <v>Midtier</v>
      </c>
      <c r="AI267">
        <v>4</v>
      </c>
      <c r="AJ267">
        <v>2</v>
      </c>
      <c r="AK267">
        <v>2</v>
      </c>
      <c r="AL267" s="2">
        <v>44708.662557870368</v>
      </c>
      <c r="AM267" s="15">
        <v>44708.662557870368</v>
      </c>
    </row>
    <row r="268" spans="1:39" x14ac:dyDescent="0.25">
      <c r="A268">
        <v>1351250</v>
      </c>
      <c r="B268" t="s">
        <v>696</v>
      </c>
      <c r="C268" t="str">
        <f>IF(Table1[[#This Row],[breadcrumb_ORIGINAL]]="Buy&gt;NT&gt;DARWIN CITY", SUBSTITUTE(Table1[[#This Row],[breadcrumb_ORIGINAL]], Table1[[#This Row],[breadcrumb_ORIGINAL]], "DARWIN CITY"), SUBSTITUTE(Table1[[#This Row],[breadcrumb_ORIGINAL]], Table1[[#This Row],[breadcrumb_ORIGINAL]], "DARWIN"))</f>
        <v>DARWIN</v>
      </c>
      <c r="D268" s="16" t="s">
        <v>3466</v>
      </c>
      <c r="E268" t="s">
        <v>697</v>
      </c>
      <c r="F268" s="3" t="s">
        <v>2924</v>
      </c>
      <c r="G268" t="s">
        <v>29</v>
      </c>
      <c r="I268" t="str">
        <f>IF(Table1[[#This Row],[building_size_ORIGINAL]]="","",LEFT(Table1[[#This Row],[building_size_ORIGINAL]], LEN(Table1[[#This Row],[building_size_ORIGINAL]])-LEN(RIGHT(Table1[[#This Row],[building_size_ORIGINAL]], 3))))</f>
        <v/>
      </c>
      <c r="J268" s="11" t="s">
        <v>2934</v>
      </c>
      <c r="K268" t="s">
        <v>974</v>
      </c>
      <c r="L268" s="19">
        <v>419</v>
      </c>
      <c r="M268" t="s">
        <v>974</v>
      </c>
      <c r="N268" s="19">
        <v>419</v>
      </c>
      <c r="O268" s="19">
        <f>IF(Table1[[#This Row],[building_size_mВІ_cleaned]]&lt;&gt;Table1[[#This Row],[preferred_size_mBI_cleaned]], IF(Table1[[#This Row],[land_size_mBI_cleaned]]&lt;&gt;Table1[[#This Row],[preferred_size_mBI_cleaned]], 0, 1), 1)</f>
        <v>1</v>
      </c>
      <c r="P268" t="s">
        <v>946</v>
      </c>
      <c r="Q268" t="str">
        <f>IF(LEN(Table1[[#This Row],[open_date]])&gt;0, IF(ISNUMBER(SEARCH("Added", Table1[[#This Row],[open_date]])), SUBSTITUTE(Table1[[#This Row],[open_date]], "Added ", ""), Table1[[#This Row],[open_date]]), NA())</f>
        <v>4 days ago</v>
      </c>
      <c r="R268" t="s">
        <v>3483</v>
      </c>
      <c r="S268" t="s">
        <v>123</v>
      </c>
      <c r="T268" t="s">
        <v>768</v>
      </c>
      <c r="U268" s="13">
        <v>419000</v>
      </c>
      <c r="V268" s="13" t="s">
        <v>2934</v>
      </c>
      <c r="W268">
        <v>139412239</v>
      </c>
      <c r="X268" t="s">
        <v>975</v>
      </c>
      <c r="Y268" t="s">
        <v>976</v>
      </c>
      <c r="Z268" t="s">
        <v>941</v>
      </c>
      <c r="AA268" t="s">
        <v>37</v>
      </c>
      <c r="AB268">
        <v>832</v>
      </c>
      <c r="AC268" s="14" t="str">
        <f>"0"&amp;Table1[[#This Row],[zip_code]]</f>
        <v>0832</v>
      </c>
      <c r="AD268" s="1">
        <v>889328858</v>
      </c>
      <c r="AG268" t="s">
        <v>38</v>
      </c>
      <c r="AH268" t="str">
        <f>PROPER(Table1[[#This Row],[product_depth_DELETE]])</f>
        <v>Premiere</v>
      </c>
      <c r="AI268">
        <v>3</v>
      </c>
      <c r="AJ268">
        <v>2</v>
      </c>
      <c r="AK268">
        <v>2</v>
      </c>
      <c r="AL268" s="2">
        <v>44708.662557870368</v>
      </c>
      <c r="AM268" s="15">
        <v>44708.662557870368</v>
      </c>
    </row>
    <row r="269" spans="1:39" x14ac:dyDescent="0.25">
      <c r="A269">
        <v>1351251</v>
      </c>
      <c r="B269" t="s">
        <v>696</v>
      </c>
      <c r="C269" t="str">
        <f>IF(Table1[[#This Row],[breadcrumb_ORIGINAL]]="Buy&gt;NT&gt;DARWIN CITY", SUBSTITUTE(Table1[[#This Row],[breadcrumb_ORIGINAL]], Table1[[#This Row],[breadcrumb_ORIGINAL]], "DARWIN CITY"), SUBSTITUTE(Table1[[#This Row],[breadcrumb_ORIGINAL]], Table1[[#This Row],[breadcrumb_ORIGINAL]], "DARWIN"))</f>
        <v>DARWIN</v>
      </c>
      <c r="D269" s="16" t="s">
        <v>3466</v>
      </c>
      <c r="E269" t="s">
        <v>697</v>
      </c>
      <c r="F269" s="3" t="s">
        <v>2924</v>
      </c>
      <c r="G269" t="s">
        <v>46</v>
      </c>
      <c r="H269" t="s">
        <v>977</v>
      </c>
      <c r="I269" t="str">
        <f>IF(Table1[[#This Row],[building_size_ORIGINAL]]="","",LEFT(Table1[[#This Row],[building_size_ORIGINAL]], LEN(Table1[[#This Row],[building_size_ORIGINAL]])-LEN(RIGHT(Table1[[#This Row],[building_size_ORIGINAL]], 3))))</f>
        <v>64</v>
      </c>
      <c r="J269" s="19">
        <v>64</v>
      </c>
      <c r="K269" t="s">
        <v>978</v>
      </c>
      <c r="L269" s="19">
        <v>84</v>
      </c>
      <c r="M269" t="s">
        <v>977</v>
      </c>
      <c r="N269" s="19">
        <v>64</v>
      </c>
      <c r="O269" s="19">
        <f>IF(Table1[[#This Row],[building_size_mВІ_cleaned]]&lt;&gt;Table1[[#This Row],[preferred_size_mBI_cleaned]], IF(Table1[[#This Row],[land_size_mBI_cleaned]]&lt;&gt;Table1[[#This Row],[preferred_size_mBI_cleaned]], 0, 1), 1)</f>
        <v>1</v>
      </c>
      <c r="P269" t="s">
        <v>946</v>
      </c>
      <c r="Q269" t="str">
        <f>IF(LEN(Table1[[#This Row],[open_date]])&gt;0, IF(ISNUMBER(SEARCH("Added", Table1[[#This Row],[open_date]])), SUBSTITUTE(Table1[[#This Row],[open_date]], "Added ", ""), Table1[[#This Row],[open_date]]), NA())</f>
        <v>4 days ago</v>
      </c>
      <c r="R269" t="s">
        <v>3483</v>
      </c>
      <c r="S269" t="s">
        <v>311</v>
      </c>
      <c r="T269" t="s">
        <v>979</v>
      </c>
      <c r="U269" s="13">
        <v>285000</v>
      </c>
      <c r="V269" s="13" t="s">
        <v>3145</v>
      </c>
      <c r="W269">
        <v>139411639</v>
      </c>
      <c r="X269" t="s">
        <v>980</v>
      </c>
      <c r="Y269" t="s">
        <v>981</v>
      </c>
      <c r="Z269" t="s">
        <v>773</v>
      </c>
      <c r="AA269" t="s">
        <v>37</v>
      </c>
      <c r="AB269">
        <v>820</v>
      </c>
      <c r="AC269" s="14" t="str">
        <f>"0"&amp;Table1[[#This Row],[zip_code]]</f>
        <v>0820</v>
      </c>
      <c r="AD269" s="1">
        <v>1300299377</v>
      </c>
      <c r="AG269" t="s">
        <v>135</v>
      </c>
      <c r="AH269" t="str">
        <f>PROPER(Table1[[#This Row],[product_depth_DELETE]])</f>
        <v>Midtier</v>
      </c>
      <c r="AI269">
        <v>2</v>
      </c>
      <c r="AJ269">
        <v>1</v>
      </c>
      <c r="AK269">
        <v>1</v>
      </c>
      <c r="AL269" s="2">
        <v>44708.662557870368</v>
      </c>
      <c r="AM269" s="15">
        <v>44708.662557870368</v>
      </c>
    </row>
    <row r="270" spans="1:39" x14ac:dyDescent="0.25">
      <c r="A270">
        <v>1351252</v>
      </c>
      <c r="B270" t="s">
        <v>696</v>
      </c>
      <c r="C270" t="str">
        <f>IF(Table1[[#This Row],[breadcrumb_ORIGINAL]]="Buy&gt;NT&gt;DARWIN CITY", SUBSTITUTE(Table1[[#This Row],[breadcrumb_ORIGINAL]], Table1[[#This Row],[breadcrumb_ORIGINAL]], "DARWIN CITY"), SUBSTITUTE(Table1[[#This Row],[breadcrumb_ORIGINAL]], Table1[[#This Row],[breadcrumb_ORIGINAL]], "DARWIN"))</f>
        <v>DARWIN</v>
      </c>
      <c r="D270" s="16" t="s">
        <v>3466</v>
      </c>
      <c r="E270" t="s">
        <v>697</v>
      </c>
      <c r="F270" s="3" t="s">
        <v>2924</v>
      </c>
      <c r="G270" t="s">
        <v>46</v>
      </c>
      <c r="I270" t="str">
        <f>IF(Table1[[#This Row],[building_size_ORIGINAL]]="","",LEFT(Table1[[#This Row],[building_size_ORIGINAL]], LEN(Table1[[#This Row],[building_size_ORIGINAL]])-LEN(RIGHT(Table1[[#This Row],[building_size_ORIGINAL]], 3))))</f>
        <v/>
      </c>
      <c r="J270" s="11" t="s">
        <v>2934</v>
      </c>
      <c r="L270" s="12" t="s">
        <v>2934</v>
      </c>
      <c r="N270" t="s">
        <v>2934</v>
      </c>
      <c r="O270">
        <f>IF(Table1[[#This Row],[building_size_mВІ_cleaned]]&lt;&gt;Table1[[#This Row],[preferred_size_mBI_cleaned]], IF(Table1[[#This Row],[land_size_mBI_cleaned]]&lt;&gt;Table1[[#This Row],[preferred_size_mBI_cleaned]], 0, 1), 1)</f>
        <v>1</v>
      </c>
      <c r="P270" t="s">
        <v>78</v>
      </c>
      <c r="Q270" t="str">
        <f>IF(LEN(Table1[[#This Row],[open_date]])&gt;0, IF(ISNUMBER(SEARCH("Added", Table1[[#This Row],[open_date]])), SUBSTITUTE(Table1[[#This Row],[open_date]], "Added ", ""), Table1[[#This Row],[open_date]]), NA())</f>
        <v>6 days ago</v>
      </c>
      <c r="R270" t="s">
        <v>3476</v>
      </c>
      <c r="S270" t="s">
        <v>79</v>
      </c>
      <c r="T270" t="s">
        <v>59</v>
      </c>
      <c r="U270" s="13">
        <v>439000</v>
      </c>
      <c r="V270" s="13" t="s">
        <v>2934</v>
      </c>
      <c r="W270">
        <v>139407883</v>
      </c>
      <c r="X270" t="s">
        <v>80</v>
      </c>
      <c r="Y270" t="s">
        <v>81</v>
      </c>
      <c r="Z270" t="s">
        <v>36</v>
      </c>
      <c r="AA270" t="s">
        <v>37</v>
      </c>
      <c r="AB270">
        <v>800</v>
      </c>
      <c r="AC270" s="14" t="str">
        <f>"0"&amp;Table1[[#This Row],[zip_code]]</f>
        <v>0800</v>
      </c>
      <c r="AD270" s="1">
        <v>889433000</v>
      </c>
      <c r="AG270" t="s">
        <v>38</v>
      </c>
      <c r="AH270" t="str">
        <f>PROPER(Table1[[#This Row],[product_depth_DELETE]])</f>
        <v>Premiere</v>
      </c>
      <c r="AI270">
        <v>2</v>
      </c>
      <c r="AJ270">
        <v>2</v>
      </c>
      <c r="AK270">
        <v>1</v>
      </c>
      <c r="AL270" s="2">
        <v>44708.662557870368</v>
      </c>
      <c r="AM270" s="15">
        <v>44708.662557870368</v>
      </c>
    </row>
    <row r="271" spans="1:39" x14ac:dyDescent="0.25">
      <c r="A271">
        <v>1351253</v>
      </c>
      <c r="B271" t="s">
        <v>696</v>
      </c>
      <c r="C271" t="str">
        <f>IF(Table1[[#This Row],[breadcrumb_ORIGINAL]]="Buy&gt;NT&gt;DARWIN CITY", SUBSTITUTE(Table1[[#This Row],[breadcrumb_ORIGINAL]], Table1[[#This Row],[breadcrumb_ORIGINAL]], "DARWIN CITY"), SUBSTITUTE(Table1[[#This Row],[breadcrumb_ORIGINAL]], Table1[[#This Row],[breadcrumb_ORIGINAL]], "DARWIN"))</f>
        <v>DARWIN</v>
      </c>
      <c r="D271" s="16" t="s">
        <v>3466</v>
      </c>
      <c r="E271" t="s">
        <v>697</v>
      </c>
      <c r="F271" s="3" t="s">
        <v>2924</v>
      </c>
      <c r="G271" t="s">
        <v>29</v>
      </c>
      <c r="I271" t="str">
        <f>IF(Table1[[#This Row],[building_size_ORIGINAL]]="","",LEFT(Table1[[#This Row],[building_size_ORIGINAL]], LEN(Table1[[#This Row],[building_size_ORIGINAL]])-LEN(RIGHT(Table1[[#This Row],[building_size_ORIGINAL]], 3))))</f>
        <v/>
      </c>
      <c r="J271" s="11" t="s">
        <v>2934</v>
      </c>
      <c r="K271" t="s">
        <v>862</v>
      </c>
      <c r="L271" s="19">
        <v>800</v>
      </c>
      <c r="M271" t="s">
        <v>862</v>
      </c>
      <c r="N271" s="19">
        <v>800</v>
      </c>
      <c r="O271" s="19">
        <f>IF(Table1[[#This Row],[building_size_mВІ_cleaned]]&lt;&gt;Table1[[#This Row],[preferred_size_mBI_cleaned]], IF(Table1[[#This Row],[land_size_mBI_cleaned]]&lt;&gt;Table1[[#This Row],[preferred_size_mBI_cleaned]], 0, 1), 1)</f>
        <v>1</v>
      </c>
      <c r="P271" t="s">
        <v>78</v>
      </c>
      <c r="Q271" t="str">
        <f>IF(LEN(Table1[[#This Row],[open_date]])&gt;0, IF(ISNUMBER(SEARCH("Added", Table1[[#This Row],[open_date]])), SUBSTITUTE(Table1[[#This Row],[open_date]], "Added ", ""), Table1[[#This Row],[open_date]]), NA())</f>
        <v>6 days ago</v>
      </c>
      <c r="R271" t="s">
        <v>3476</v>
      </c>
      <c r="S271" t="s">
        <v>293</v>
      </c>
      <c r="T271" t="s">
        <v>982</v>
      </c>
      <c r="U271" s="13">
        <v>470000</v>
      </c>
      <c r="V271" s="13" t="s">
        <v>3146</v>
      </c>
      <c r="W271">
        <v>139407867</v>
      </c>
      <c r="X271" t="s">
        <v>983</v>
      </c>
      <c r="Y271" t="s">
        <v>984</v>
      </c>
      <c r="Z271" t="s">
        <v>743</v>
      </c>
      <c r="AA271" t="s">
        <v>37</v>
      </c>
      <c r="AB271">
        <v>830</v>
      </c>
      <c r="AC271" s="14" t="str">
        <f>"0"&amp;Table1[[#This Row],[zip_code]]</f>
        <v>0830</v>
      </c>
      <c r="AD271" s="1">
        <v>1300850855</v>
      </c>
      <c r="AG271" t="s">
        <v>274</v>
      </c>
      <c r="AH271" t="str">
        <f>PROPER(Table1[[#This Row],[product_depth_DELETE]])</f>
        <v>Standard</v>
      </c>
      <c r="AI271">
        <v>3</v>
      </c>
      <c r="AJ271">
        <v>1</v>
      </c>
      <c r="AK271">
        <v>3</v>
      </c>
      <c r="AL271" s="2">
        <v>44708.662557870368</v>
      </c>
      <c r="AM271" s="15">
        <v>44708.662557870368</v>
      </c>
    </row>
    <row r="272" spans="1:39" x14ac:dyDescent="0.25">
      <c r="A272">
        <v>1351254</v>
      </c>
      <c r="B272" t="s">
        <v>696</v>
      </c>
      <c r="C272" t="str">
        <f>IF(Table1[[#This Row],[breadcrumb_ORIGINAL]]="Buy&gt;NT&gt;DARWIN CITY", SUBSTITUTE(Table1[[#This Row],[breadcrumb_ORIGINAL]], Table1[[#This Row],[breadcrumb_ORIGINAL]], "DARWIN CITY"), SUBSTITUTE(Table1[[#This Row],[breadcrumb_ORIGINAL]], Table1[[#This Row],[breadcrumb_ORIGINAL]], "DARWIN"))</f>
        <v>DARWIN</v>
      </c>
      <c r="D272" s="16" t="s">
        <v>3466</v>
      </c>
      <c r="E272" t="s">
        <v>697</v>
      </c>
      <c r="F272" s="3" t="s">
        <v>2924</v>
      </c>
      <c r="G272" t="s">
        <v>985</v>
      </c>
      <c r="I272" t="str">
        <f>IF(Table1[[#This Row],[building_size_ORIGINAL]]="","",LEFT(Table1[[#This Row],[building_size_ORIGINAL]], LEN(Table1[[#This Row],[building_size_ORIGINAL]])-LEN(RIGHT(Table1[[#This Row],[building_size_ORIGINAL]], 3))))</f>
        <v/>
      </c>
      <c r="J272" s="11" t="s">
        <v>2934</v>
      </c>
      <c r="L272" s="12" t="s">
        <v>2934</v>
      </c>
      <c r="N272" t="s">
        <v>2934</v>
      </c>
      <c r="O272">
        <f>IF(Table1[[#This Row],[building_size_mВІ_cleaned]]&lt;&gt;Table1[[#This Row],[preferred_size_mBI_cleaned]], IF(Table1[[#This Row],[land_size_mBI_cleaned]]&lt;&gt;Table1[[#This Row],[preferred_size_mBI_cleaned]], 0, 1), 1)</f>
        <v>1</v>
      </c>
      <c r="P272" t="s">
        <v>78</v>
      </c>
      <c r="Q272" t="str">
        <f>IF(LEN(Table1[[#This Row],[open_date]])&gt;0, IF(ISNUMBER(SEARCH("Added", Table1[[#This Row],[open_date]])), SUBSTITUTE(Table1[[#This Row],[open_date]], "Added ", ""), Table1[[#This Row],[open_date]]), NA())</f>
        <v>6 days ago</v>
      </c>
      <c r="R272" t="s">
        <v>3476</v>
      </c>
      <c r="S272" t="s">
        <v>79</v>
      </c>
      <c r="T272" t="s">
        <v>986</v>
      </c>
      <c r="U272" s="13" t="s">
        <v>2934</v>
      </c>
      <c r="V272" s="13" t="s">
        <v>3147</v>
      </c>
      <c r="W272">
        <v>139407859</v>
      </c>
      <c r="X272" t="s">
        <v>987</v>
      </c>
      <c r="Y272" t="s">
        <v>988</v>
      </c>
      <c r="Z272" t="s">
        <v>968</v>
      </c>
      <c r="AA272" t="s">
        <v>37</v>
      </c>
      <c r="AB272">
        <v>834</v>
      </c>
      <c r="AC272" s="14" t="str">
        <f>"0"&amp;Table1[[#This Row],[zip_code]]</f>
        <v>0834</v>
      </c>
      <c r="AD272" s="1">
        <v>889433000</v>
      </c>
      <c r="AG272" t="s">
        <v>38</v>
      </c>
      <c r="AH272" t="str">
        <f>PROPER(Table1[[#This Row],[product_depth_DELETE]])</f>
        <v>Premiere</v>
      </c>
      <c r="AI272">
        <v>2</v>
      </c>
      <c r="AJ272">
        <v>2</v>
      </c>
      <c r="AK272">
        <v>10</v>
      </c>
      <c r="AL272" s="2">
        <v>44708.662557870368</v>
      </c>
      <c r="AM272" s="15">
        <v>44708.662557870368</v>
      </c>
    </row>
    <row r="273" spans="1:39" x14ac:dyDescent="0.25">
      <c r="A273">
        <v>1351255</v>
      </c>
      <c r="B273" t="s">
        <v>696</v>
      </c>
      <c r="C273" t="str">
        <f>IF(Table1[[#This Row],[breadcrumb_ORIGINAL]]="Buy&gt;NT&gt;DARWIN CITY", SUBSTITUTE(Table1[[#This Row],[breadcrumb_ORIGINAL]], Table1[[#This Row],[breadcrumb_ORIGINAL]], "DARWIN CITY"), SUBSTITUTE(Table1[[#This Row],[breadcrumb_ORIGINAL]], Table1[[#This Row],[breadcrumb_ORIGINAL]], "DARWIN"))</f>
        <v>DARWIN</v>
      </c>
      <c r="D273" s="16" t="s">
        <v>3466</v>
      </c>
      <c r="E273" t="s">
        <v>697</v>
      </c>
      <c r="F273" s="3" t="s">
        <v>2924</v>
      </c>
      <c r="G273" t="s">
        <v>46</v>
      </c>
      <c r="I273" t="str">
        <f>IF(Table1[[#This Row],[building_size_ORIGINAL]]="","",LEFT(Table1[[#This Row],[building_size_ORIGINAL]], LEN(Table1[[#This Row],[building_size_ORIGINAL]])-LEN(RIGHT(Table1[[#This Row],[building_size_ORIGINAL]], 3))))</f>
        <v/>
      </c>
      <c r="J273" s="11" t="s">
        <v>2934</v>
      </c>
      <c r="K273" t="s">
        <v>989</v>
      </c>
      <c r="L273" s="19">
        <v>124</v>
      </c>
      <c r="M273" t="s">
        <v>989</v>
      </c>
      <c r="N273" s="19">
        <v>124</v>
      </c>
      <c r="O273" s="19">
        <f>IF(Table1[[#This Row],[building_size_mВІ_cleaned]]&lt;&gt;Table1[[#This Row],[preferred_size_mBI_cleaned]], IF(Table1[[#This Row],[land_size_mBI_cleaned]]&lt;&gt;Table1[[#This Row],[preferred_size_mBI_cleaned]], 0, 1), 1)</f>
        <v>1</v>
      </c>
      <c r="P273" t="s">
        <v>78</v>
      </c>
      <c r="Q273" t="str">
        <f>IF(LEN(Table1[[#This Row],[open_date]])&gt;0, IF(ISNUMBER(SEARCH("Added", Table1[[#This Row],[open_date]])), SUBSTITUTE(Table1[[#This Row],[open_date]], "Added ", ""), Table1[[#This Row],[open_date]]), NA())</f>
        <v>6 days ago</v>
      </c>
      <c r="R273" t="s">
        <v>3476</v>
      </c>
      <c r="S273" t="s">
        <v>185</v>
      </c>
      <c r="T273" t="s">
        <v>990</v>
      </c>
      <c r="U273" s="13">
        <v>365000</v>
      </c>
      <c r="V273" s="13" t="s">
        <v>2934</v>
      </c>
      <c r="W273">
        <v>139406391</v>
      </c>
      <c r="X273" t="s">
        <v>991</v>
      </c>
      <c r="Y273" t="s">
        <v>992</v>
      </c>
      <c r="Z273" t="s">
        <v>909</v>
      </c>
      <c r="AA273" t="s">
        <v>37</v>
      </c>
      <c r="AB273">
        <v>820</v>
      </c>
      <c r="AC273" s="14" t="str">
        <f>"0"&amp;Table1[[#This Row],[zip_code]]</f>
        <v>0820</v>
      </c>
      <c r="AD273" s="1">
        <v>889240900</v>
      </c>
      <c r="AG273" t="s">
        <v>38</v>
      </c>
      <c r="AH273" t="str">
        <f>PROPER(Table1[[#This Row],[product_depth_DELETE]])</f>
        <v>Premiere</v>
      </c>
      <c r="AI273">
        <v>2</v>
      </c>
      <c r="AJ273">
        <v>2</v>
      </c>
      <c r="AK273">
        <v>2</v>
      </c>
      <c r="AL273" s="2">
        <v>44708.662557870368</v>
      </c>
      <c r="AM273" s="15">
        <v>44708.662557870368</v>
      </c>
    </row>
    <row r="274" spans="1:39" x14ac:dyDescent="0.25">
      <c r="A274">
        <v>1351256</v>
      </c>
      <c r="B274" t="s">
        <v>696</v>
      </c>
      <c r="C274" t="str">
        <f>IF(Table1[[#This Row],[breadcrumb_ORIGINAL]]="Buy&gt;NT&gt;DARWIN CITY", SUBSTITUTE(Table1[[#This Row],[breadcrumb_ORIGINAL]], Table1[[#This Row],[breadcrumb_ORIGINAL]], "DARWIN CITY"), SUBSTITUTE(Table1[[#This Row],[breadcrumb_ORIGINAL]], Table1[[#This Row],[breadcrumb_ORIGINAL]], "DARWIN"))</f>
        <v>DARWIN</v>
      </c>
      <c r="D274" s="16" t="s">
        <v>3466</v>
      </c>
      <c r="E274" t="s">
        <v>697</v>
      </c>
      <c r="F274" s="3" t="s">
        <v>2924</v>
      </c>
      <c r="G274" t="s">
        <v>46</v>
      </c>
      <c r="H274" t="s">
        <v>993</v>
      </c>
      <c r="I274" t="str">
        <f>IF(Table1[[#This Row],[building_size_ORIGINAL]]="","",LEFT(Table1[[#This Row],[building_size_ORIGINAL]], LEN(Table1[[#This Row],[building_size_ORIGINAL]])-LEN(RIGHT(Table1[[#This Row],[building_size_ORIGINAL]], 3))))</f>
        <v>65</v>
      </c>
      <c r="J274" s="19">
        <v>65</v>
      </c>
      <c r="K274" t="s">
        <v>993</v>
      </c>
      <c r="L274" s="19">
        <v>65</v>
      </c>
      <c r="M274" t="s">
        <v>993</v>
      </c>
      <c r="N274" s="19">
        <v>65</v>
      </c>
      <c r="O274" s="19">
        <f>IF(Table1[[#This Row],[building_size_mВІ_cleaned]]&lt;&gt;Table1[[#This Row],[preferred_size_mBI_cleaned]], IF(Table1[[#This Row],[land_size_mBI_cleaned]]&lt;&gt;Table1[[#This Row],[preferred_size_mBI_cleaned]], 0, 1), 1)</f>
        <v>1</v>
      </c>
      <c r="Q274" t="e">
        <f>IF(LEN(Table1[[#This Row],[open_date]])&gt;0, IF(ISNUMBER(SEARCH("Added", Table1[[#This Row],[open_date]])), SUBSTITUTE(Table1[[#This Row],[open_date]], "Added ", ""), Table1[[#This Row],[open_date]]), NA())</f>
        <v>#N/A</v>
      </c>
      <c r="R274" t="e">
        <v>#N/A</v>
      </c>
      <c r="S274" t="s">
        <v>82</v>
      </c>
      <c r="T274" t="s">
        <v>266</v>
      </c>
      <c r="U274" s="13">
        <v>299000</v>
      </c>
      <c r="V274" s="13" t="s">
        <v>2934</v>
      </c>
      <c r="W274">
        <v>139403051</v>
      </c>
      <c r="X274" t="s">
        <v>994</v>
      </c>
      <c r="Y274" t="s">
        <v>995</v>
      </c>
      <c r="Z274" t="s">
        <v>737</v>
      </c>
      <c r="AA274" t="s">
        <v>37</v>
      </c>
      <c r="AB274">
        <v>810</v>
      </c>
      <c r="AC274" s="14" t="str">
        <f>"0"&amp;Table1[[#This Row],[zip_code]]</f>
        <v>0810</v>
      </c>
      <c r="AD274" s="1">
        <v>889433000</v>
      </c>
      <c r="AG274" t="s">
        <v>38</v>
      </c>
      <c r="AH274" t="str">
        <f>PROPER(Table1[[#This Row],[product_depth_DELETE]])</f>
        <v>Premiere</v>
      </c>
      <c r="AI274">
        <v>2</v>
      </c>
      <c r="AJ274">
        <v>1</v>
      </c>
      <c r="AK274">
        <v>1</v>
      </c>
      <c r="AL274" s="2">
        <v>44708.662557870368</v>
      </c>
      <c r="AM274" s="15">
        <v>44708.662557870368</v>
      </c>
    </row>
    <row r="275" spans="1:39" x14ac:dyDescent="0.25">
      <c r="A275">
        <v>1351257</v>
      </c>
      <c r="B275" t="s">
        <v>696</v>
      </c>
      <c r="C275" t="str">
        <f>IF(Table1[[#This Row],[breadcrumb_ORIGINAL]]="Buy&gt;NT&gt;DARWIN CITY", SUBSTITUTE(Table1[[#This Row],[breadcrumb_ORIGINAL]], Table1[[#This Row],[breadcrumb_ORIGINAL]], "DARWIN CITY"), SUBSTITUTE(Table1[[#This Row],[breadcrumb_ORIGINAL]], Table1[[#This Row],[breadcrumb_ORIGINAL]], "DARWIN"))</f>
        <v>DARWIN</v>
      </c>
      <c r="D275" s="16" t="s">
        <v>3466</v>
      </c>
      <c r="E275" t="s">
        <v>697</v>
      </c>
      <c r="F275" s="3" t="s">
        <v>2924</v>
      </c>
      <c r="G275" t="s">
        <v>29</v>
      </c>
      <c r="I275" t="str">
        <f>IF(Table1[[#This Row],[building_size_ORIGINAL]]="","",LEFT(Table1[[#This Row],[building_size_ORIGINAL]], LEN(Table1[[#This Row],[building_size_ORIGINAL]])-LEN(RIGHT(Table1[[#This Row],[building_size_ORIGINAL]], 3))))</f>
        <v/>
      </c>
      <c r="J275" s="11" t="s">
        <v>2934</v>
      </c>
      <c r="K275" t="s">
        <v>996</v>
      </c>
      <c r="L275" s="19">
        <v>853</v>
      </c>
      <c r="M275" t="s">
        <v>996</v>
      </c>
      <c r="N275" s="19">
        <v>853</v>
      </c>
      <c r="O275" s="19">
        <f>IF(Table1[[#This Row],[building_size_mВІ_cleaned]]&lt;&gt;Table1[[#This Row],[preferred_size_mBI_cleaned]], IF(Table1[[#This Row],[land_size_mBI_cleaned]]&lt;&gt;Table1[[#This Row],[preferred_size_mBI_cleaned]], 0, 1), 1)</f>
        <v>1</v>
      </c>
      <c r="Q275" t="e">
        <f>IF(LEN(Table1[[#This Row],[open_date]])&gt;0, IF(ISNUMBER(SEARCH("Added", Table1[[#This Row],[open_date]])), SUBSTITUTE(Table1[[#This Row],[open_date]], "Added ", ""), Table1[[#This Row],[open_date]]), NA())</f>
        <v>#N/A</v>
      </c>
      <c r="R275" t="e">
        <v>#N/A</v>
      </c>
      <c r="S275" t="s">
        <v>185</v>
      </c>
      <c r="T275" t="s">
        <v>639</v>
      </c>
      <c r="U275" s="13">
        <v>499000</v>
      </c>
      <c r="V275" s="13" t="s">
        <v>2934</v>
      </c>
      <c r="W275">
        <v>139402963</v>
      </c>
      <c r="X275" t="s">
        <v>997</v>
      </c>
      <c r="Y275" t="s">
        <v>998</v>
      </c>
      <c r="Z275" t="s">
        <v>791</v>
      </c>
      <c r="AA275" t="s">
        <v>37</v>
      </c>
      <c r="AB275">
        <v>832</v>
      </c>
      <c r="AC275" s="14" t="str">
        <f>"0"&amp;Table1[[#This Row],[zip_code]]</f>
        <v>0832</v>
      </c>
      <c r="AD275" s="1">
        <v>889240900</v>
      </c>
      <c r="AG275" t="s">
        <v>38</v>
      </c>
      <c r="AH275" t="str">
        <f>PROPER(Table1[[#This Row],[product_depth_DELETE]])</f>
        <v>Premiere</v>
      </c>
      <c r="AI275">
        <v>3</v>
      </c>
      <c r="AJ275">
        <v>2</v>
      </c>
      <c r="AK275">
        <v>2</v>
      </c>
      <c r="AL275" s="2">
        <v>44708.662557870368</v>
      </c>
      <c r="AM275" s="15">
        <v>44708.662557870368</v>
      </c>
    </row>
    <row r="276" spans="1:39" x14ac:dyDescent="0.25">
      <c r="A276">
        <v>1351258</v>
      </c>
      <c r="B276" t="s">
        <v>696</v>
      </c>
      <c r="C276" t="str">
        <f>IF(Table1[[#This Row],[breadcrumb_ORIGINAL]]="Buy&gt;NT&gt;DARWIN CITY", SUBSTITUTE(Table1[[#This Row],[breadcrumb_ORIGINAL]], Table1[[#This Row],[breadcrumb_ORIGINAL]], "DARWIN CITY"), SUBSTITUTE(Table1[[#This Row],[breadcrumb_ORIGINAL]], Table1[[#This Row],[breadcrumb_ORIGINAL]], "DARWIN"))</f>
        <v>DARWIN</v>
      </c>
      <c r="D276" s="16" t="s">
        <v>3466</v>
      </c>
      <c r="E276" t="s">
        <v>697</v>
      </c>
      <c r="F276" s="3" t="s">
        <v>2924</v>
      </c>
      <c r="G276" t="s">
        <v>46</v>
      </c>
      <c r="I276" t="str">
        <f>IF(Table1[[#This Row],[building_size_ORIGINAL]]="","",LEFT(Table1[[#This Row],[building_size_ORIGINAL]], LEN(Table1[[#This Row],[building_size_ORIGINAL]])-LEN(RIGHT(Table1[[#This Row],[building_size_ORIGINAL]], 3))))</f>
        <v/>
      </c>
      <c r="J276" s="11" t="s">
        <v>2934</v>
      </c>
      <c r="K276" t="s">
        <v>999</v>
      </c>
      <c r="L276" s="19">
        <v>208</v>
      </c>
      <c r="M276" t="s">
        <v>999</v>
      </c>
      <c r="N276" s="19">
        <v>208</v>
      </c>
      <c r="O276" s="19">
        <f>IF(Table1[[#This Row],[building_size_mВІ_cleaned]]&lt;&gt;Table1[[#This Row],[preferred_size_mBI_cleaned]], IF(Table1[[#This Row],[land_size_mBI_cleaned]]&lt;&gt;Table1[[#This Row],[preferred_size_mBI_cleaned]], 0, 1), 1)</f>
        <v>1</v>
      </c>
      <c r="Q276" t="e">
        <f>IF(LEN(Table1[[#This Row],[open_date]])&gt;0, IF(ISNUMBER(SEARCH("Added", Table1[[#This Row],[open_date]])), SUBSTITUTE(Table1[[#This Row],[open_date]], "Added ", ""), Table1[[#This Row],[open_date]]), NA())</f>
        <v>#N/A</v>
      </c>
      <c r="R276" t="e">
        <v>#N/A</v>
      </c>
      <c r="S276" t="s">
        <v>145</v>
      </c>
      <c r="T276" t="s">
        <v>1000</v>
      </c>
      <c r="U276" s="13">
        <v>420000</v>
      </c>
      <c r="V276" s="13" t="s">
        <v>3149</v>
      </c>
      <c r="W276">
        <v>139400443</v>
      </c>
      <c r="X276" t="s">
        <v>1001</v>
      </c>
      <c r="Y276" t="s">
        <v>1002</v>
      </c>
      <c r="Z276" t="s">
        <v>707</v>
      </c>
      <c r="AA276" t="s">
        <v>37</v>
      </c>
      <c r="AB276">
        <v>820</v>
      </c>
      <c r="AC276" s="14" t="str">
        <f>"0"&amp;Table1[[#This Row],[zip_code]]</f>
        <v>0820</v>
      </c>
      <c r="AD276" s="1">
        <v>889306600</v>
      </c>
      <c r="AG276" t="s">
        <v>38</v>
      </c>
      <c r="AH276" t="str">
        <f>PROPER(Table1[[#This Row],[product_depth_DELETE]])</f>
        <v>Premiere</v>
      </c>
      <c r="AI276">
        <v>2</v>
      </c>
      <c r="AJ276">
        <v>2</v>
      </c>
      <c r="AK276">
        <v>2</v>
      </c>
      <c r="AL276" s="2">
        <v>44708.662557870368</v>
      </c>
      <c r="AM276" s="15">
        <v>44708.662557870368</v>
      </c>
    </row>
    <row r="277" spans="1:39" x14ac:dyDescent="0.25">
      <c r="A277">
        <v>1351259</v>
      </c>
      <c r="B277" t="s">
        <v>696</v>
      </c>
      <c r="C277" t="str">
        <f>IF(Table1[[#This Row],[breadcrumb_ORIGINAL]]="Buy&gt;NT&gt;DARWIN CITY", SUBSTITUTE(Table1[[#This Row],[breadcrumb_ORIGINAL]], Table1[[#This Row],[breadcrumb_ORIGINAL]], "DARWIN CITY"), SUBSTITUTE(Table1[[#This Row],[breadcrumb_ORIGINAL]], Table1[[#This Row],[breadcrumb_ORIGINAL]], "DARWIN"))</f>
        <v>DARWIN</v>
      </c>
      <c r="D277" s="16" t="s">
        <v>3466</v>
      </c>
      <c r="E277" t="s">
        <v>697</v>
      </c>
      <c r="F277" s="3" t="s">
        <v>2924</v>
      </c>
      <c r="G277" t="s">
        <v>46</v>
      </c>
      <c r="I277" t="str">
        <f>IF(Table1[[#This Row],[building_size_ORIGINAL]]="","",LEFT(Table1[[#This Row],[building_size_ORIGINAL]], LEN(Table1[[#This Row],[building_size_ORIGINAL]])-LEN(RIGHT(Table1[[#This Row],[building_size_ORIGINAL]], 3))))</f>
        <v/>
      </c>
      <c r="J277" s="11" t="s">
        <v>2934</v>
      </c>
      <c r="L277" s="12" t="s">
        <v>2934</v>
      </c>
      <c r="N277" t="s">
        <v>2934</v>
      </c>
      <c r="O277">
        <f>IF(Table1[[#This Row],[building_size_mВІ_cleaned]]&lt;&gt;Table1[[#This Row],[preferred_size_mBI_cleaned]], IF(Table1[[#This Row],[land_size_mBI_cleaned]]&lt;&gt;Table1[[#This Row],[preferred_size_mBI_cleaned]], 0, 1), 1)</f>
        <v>1</v>
      </c>
      <c r="Q277" t="e">
        <f>IF(LEN(Table1[[#This Row],[open_date]])&gt;0, IF(ISNUMBER(SEARCH("Added", Table1[[#This Row],[open_date]])), SUBSTITUTE(Table1[[#This Row],[open_date]], "Added ", ""), Table1[[#This Row],[open_date]]), NA())</f>
        <v>#N/A</v>
      </c>
      <c r="R277" t="e">
        <v>#N/A</v>
      </c>
      <c r="S277" t="s">
        <v>82</v>
      </c>
      <c r="T277" t="s">
        <v>423</v>
      </c>
      <c r="U277" s="13">
        <v>270000</v>
      </c>
      <c r="V277" s="13" t="s">
        <v>2934</v>
      </c>
      <c r="W277">
        <v>139400367</v>
      </c>
      <c r="X277" t="s">
        <v>1003</v>
      </c>
      <c r="Y277" t="s">
        <v>1004</v>
      </c>
      <c r="Z277" t="s">
        <v>1005</v>
      </c>
      <c r="AA277" t="s">
        <v>37</v>
      </c>
      <c r="AB277">
        <v>810</v>
      </c>
      <c r="AC277" s="14" t="str">
        <f>"0"&amp;Table1[[#This Row],[zip_code]]</f>
        <v>0810</v>
      </c>
      <c r="AD277" s="1">
        <v>889433000</v>
      </c>
      <c r="AG277" t="s">
        <v>38</v>
      </c>
      <c r="AH277" t="str">
        <f>PROPER(Table1[[#This Row],[product_depth_DELETE]])</f>
        <v>Premiere</v>
      </c>
      <c r="AI277">
        <v>2</v>
      </c>
      <c r="AJ277">
        <v>1</v>
      </c>
      <c r="AK277">
        <v>0</v>
      </c>
      <c r="AL277" s="2">
        <v>44708.662557870368</v>
      </c>
      <c r="AM277" s="15">
        <v>44708.662557870368</v>
      </c>
    </row>
    <row r="278" spans="1:39" x14ac:dyDescent="0.25">
      <c r="A278">
        <v>1351260</v>
      </c>
      <c r="B278" t="s">
        <v>696</v>
      </c>
      <c r="C278" t="str">
        <f>IF(Table1[[#This Row],[breadcrumb_ORIGINAL]]="Buy&gt;NT&gt;DARWIN CITY", SUBSTITUTE(Table1[[#This Row],[breadcrumb_ORIGINAL]], Table1[[#This Row],[breadcrumb_ORIGINAL]], "DARWIN CITY"), SUBSTITUTE(Table1[[#This Row],[breadcrumb_ORIGINAL]], Table1[[#This Row],[breadcrumb_ORIGINAL]], "DARWIN"))</f>
        <v>DARWIN</v>
      </c>
      <c r="D278" s="16" t="s">
        <v>3466</v>
      </c>
      <c r="E278" t="s">
        <v>697</v>
      </c>
      <c r="F278" s="3" t="s">
        <v>2924</v>
      </c>
      <c r="G278" t="s">
        <v>46</v>
      </c>
      <c r="I278" t="str">
        <f>IF(Table1[[#This Row],[building_size_ORIGINAL]]="","",LEFT(Table1[[#This Row],[building_size_ORIGINAL]], LEN(Table1[[#This Row],[building_size_ORIGINAL]])-LEN(RIGHT(Table1[[#This Row],[building_size_ORIGINAL]], 3))))</f>
        <v/>
      </c>
      <c r="J278" s="11" t="s">
        <v>2934</v>
      </c>
      <c r="K278" t="s">
        <v>269</v>
      </c>
      <c r="L278" s="19">
        <v>74</v>
      </c>
      <c r="M278" t="s">
        <v>269</v>
      </c>
      <c r="N278" s="19">
        <v>74</v>
      </c>
      <c r="O278" s="19">
        <f>IF(Table1[[#This Row],[building_size_mВІ_cleaned]]&lt;&gt;Table1[[#This Row],[preferred_size_mBI_cleaned]], IF(Table1[[#This Row],[land_size_mBI_cleaned]]&lt;&gt;Table1[[#This Row],[preferred_size_mBI_cleaned]], 0, 1), 1)</f>
        <v>1</v>
      </c>
      <c r="Q278" t="e">
        <f>IF(LEN(Table1[[#This Row],[open_date]])&gt;0, IF(ISNUMBER(SEARCH("Added", Table1[[#This Row],[open_date]])), SUBSTITUTE(Table1[[#This Row],[open_date]], "Added ", ""), Table1[[#This Row],[open_date]]), NA())</f>
        <v>#N/A</v>
      </c>
      <c r="R278" t="e">
        <v>#N/A</v>
      </c>
      <c r="S278" t="s">
        <v>346</v>
      </c>
      <c r="T278" t="s">
        <v>86</v>
      </c>
      <c r="U278" s="13">
        <v>280000</v>
      </c>
      <c r="V278" s="13" t="s">
        <v>2934</v>
      </c>
      <c r="W278">
        <v>139400079</v>
      </c>
      <c r="X278" t="s">
        <v>1006</v>
      </c>
      <c r="Y278" t="s">
        <v>1007</v>
      </c>
      <c r="Z278" t="s">
        <v>707</v>
      </c>
      <c r="AA278" t="s">
        <v>37</v>
      </c>
      <c r="AB278">
        <v>820</v>
      </c>
      <c r="AC278" s="14" t="str">
        <f>"0"&amp;Table1[[#This Row],[zip_code]]</f>
        <v>0820</v>
      </c>
      <c r="AD278" s="1">
        <v>889867131</v>
      </c>
      <c r="AG278" t="s">
        <v>38</v>
      </c>
      <c r="AH278" t="str">
        <f>PROPER(Table1[[#This Row],[product_depth_DELETE]])</f>
        <v>Premiere</v>
      </c>
      <c r="AI278">
        <v>2</v>
      </c>
      <c r="AJ278">
        <v>1</v>
      </c>
      <c r="AK278">
        <v>1</v>
      </c>
      <c r="AL278" s="2">
        <v>44708.662557870368</v>
      </c>
      <c r="AM278" s="15">
        <v>44708.662557870368</v>
      </c>
    </row>
    <row r="279" spans="1:39" x14ac:dyDescent="0.25">
      <c r="A279">
        <v>1351261</v>
      </c>
      <c r="B279" t="s">
        <v>696</v>
      </c>
      <c r="C279" t="str">
        <f>IF(Table1[[#This Row],[breadcrumb_ORIGINAL]]="Buy&gt;NT&gt;DARWIN CITY", SUBSTITUTE(Table1[[#This Row],[breadcrumb_ORIGINAL]], Table1[[#This Row],[breadcrumb_ORIGINAL]], "DARWIN CITY"), SUBSTITUTE(Table1[[#This Row],[breadcrumb_ORIGINAL]], Table1[[#This Row],[breadcrumb_ORIGINAL]], "DARWIN"))</f>
        <v>DARWIN</v>
      </c>
      <c r="D279" s="16" t="s">
        <v>3466</v>
      </c>
      <c r="E279" t="s">
        <v>697</v>
      </c>
      <c r="F279" s="3" t="s">
        <v>2924</v>
      </c>
      <c r="G279" t="s">
        <v>46</v>
      </c>
      <c r="I279" t="str">
        <f>IF(Table1[[#This Row],[building_size_ORIGINAL]]="","",LEFT(Table1[[#This Row],[building_size_ORIGINAL]], LEN(Table1[[#This Row],[building_size_ORIGINAL]])-LEN(RIGHT(Table1[[#This Row],[building_size_ORIGINAL]], 3))))</f>
        <v/>
      </c>
      <c r="J279" s="11" t="s">
        <v>2934</v>
      </c>
      <c r="K279" t="s">
        <v>1008</v>
      </c>
      <c r="L279" s="19">
        <v>320</v>
      </c>
      <c r="M279" t="s">
        <v>1008</v>
      </c>
      <c r="N279" s="19">
        <v>320</v>
      </c>
      <c r="O279" s="19">
        <f>IF(Table1[[#This Row],[building_size_mВІ_cleaned]]&lt;&gt;Table1[[#This Row],[preferred_size_mBI_cleaned]], IF(Table1[[#This Row],[land_size_mBI_cleaned]]&lt;&gt;Table1[[#This Row],[preferred_size_mBI_cleaned]], 0, 1), 1)</f>
        <v>1</v>
      </c>
      <c r="Q279" t="e">
        <f>IF(LEN(Table1[[#This Row],[open_date]])&gt;0, IF(ISNUMBER(SEARCH("Added", Table1[[#This Row],[open_date]])), SUBSTITUTE(Table1[[#This Row],[open_date]], "Added ", ""), Table1[[#This Row],[open_date]]), NA())</f>
        <v>#N/A</v>
      </c>
      <c r="R279" t="e">
        <v>#N/A</v>
      </c>
      <c r="S279" t="s">
        <v>181</v>
      </c>
      <c r="T279" t="s">
        <v>1009</v>
      </c>
      <c r="U279" s="13">
        <v>275000</v>
      </c>
      <c r="V279" s="13" t="s">
        <v>3447</v>
      </c>
      <c r="W279">
        <v>139399967</v>
      </c>
      <c r="X279" t="s">
        <v>1010</v>
      </c>
      <c r="Y279" t="s">
        <v>1011</v>
      </c>
      <c r="Z279" t="s">
        <v>791</v>
      </c>
      <c r="AA279" t="s">
        <v>37</v>
      </c>
      <c r="AB279">
        <v>832</v>
      </c>
      <c r="AC279" s="14" t="str">
        <f>"0"&amp;Table1[[#This Row],[zip_code]]</f>
        <v>0832</v>
      </c>
      <c r="AD279" s="1">
        <v>889418941</v>
      </c>
      <c r="AG279" t="s">
        <v>38</v>
      </c>
      <c r="AH279" t="str">
        <f>PROPER(Table1[[#This Row],[product_depth_DELETE]])</f>
        <v>Premiere</v>
      </c>
      <c r="AI279">
        <v>2</v>
      </c>
      <c r="AJ279">
        <v>1</v>
      </c>
      <c r="AK279">
        <v>3</v>
      </c>
      <c r="AL279" s="2">
        <v>44708.662557870368</v>
      </c>
      <c r="AM279" s="15">
        <v>44708.662557870368</v>
      </c>
    </row>
    <row r="280" spans="1:39" x14ac:dyDescent="0.25">
      <c r="A280">
        <v>1351262</v>
      </c>
      <c r="B280" t="s">
        <v>696</v>
      </c>
      <c r="C280" t="str">
        <f>IF(Table1[[#This Row],[breadcrumb_ORIGINAL]]="Buy&gt;NT&gt;DARWIN CITY", SUBSTITUTE(Table1[[#This Row],[breadcrumb_ORIGINAL]], Table1[[#This Row],[breadcrumb_ORIGINAL]], "DARWIN CITY"), SUBSTITUTE(Table1[[#This Row],[breadcrumb_ORIGINAL]], Table1[[#This Row],[breadcrumb_ORIGINAL]], "DARWIN"))</f>
        <v>DARWIN</v>
      </c>
      <c r="D280" s="16" t="s">
        <v>3466</v>
      </c>
      <c r="E280" t="s">
        <v>697</v>
      </c>
      <c r="F280" s="3" t="s">
        <v>2924</v>
      </c>
      <c r="G280" t="s">
        <v>704</v>
      </c>
      <c r="I280" t="str">
        <f>IF(Table1[[#This Row],[building_size_ORIGINAL]]="","",LEFT(Table1[[#This Row],[building_size_ORIGINAL]], LEN(Table1[[#This Row],[building_size_ORIGINAL]])-LEN(RIGHT(Table1[[#This Row],[building_size_ORIGINAL]], 3))))</f>
        <v/>
      </c>
      <c r="J280" s="11" t="s">
        <v>2934</v>
      </c>
      <c r="K280" t="s">
        <v>1012</v>
      </c>
      <c r="L280" s="19">
        <v>627</v>
      </c>
      <c r="M280" t="s">
        <v>1012</v>
      </c>
      <c r="N280" s="19">
        <v>627</v>
      </c>
      <c r="O280" s="19">
        <f>IF(Table1[[#This Row],[building_size_mВІ_cleaned]]&lt;&gt;Table1[[#This Row],[preferred_size_mBI_cleaned]], IF(Table1[[#This Row],[land_size_mBI_cleaned]]&lt;&gt;Table1[[#This Row],[preferred_size_mBI_cleaned]], 0, 1), 1)</f>
        <v>1</v>
      </c>
      <c r="Q280" t="e">
        <f>IF(LEN(Table1[[#This Row],[open_date]])&gt;0, IF(ISNUMBER(SEARCH("Added", Table1[[#This Row],[open_date]])), SUBSTITUTE(Table1[[#This Row],[open_date]], "Added ", ""), Table1[[#This Row],[open_date]]), NA())</f>
        <v>#N/A</v>
      </c>
      <c r="R280" t="e">
        <v>#N/A</v>
      </c>
      <c r="S280" t="s">
        <v>403</v>
      </c>
      <c r="T280" t="s">
        <v>1013</v>
      </c>
      <c r="U280" s="13">
        <v>269000</v>
      </c>
      <c r="V280" s="13" t="s">
        <v>2934</v>
      </c>
      <c r="W280">
        <v>203327539</v>
      </c>
      <c r="X280" t="s">
        <v>1014</v>
      </c>
      <c r="Y280" t="s">
        <v>1015</v>
      </c>
      <c r="Z280" t="s">
        <v>1016</v>
      </c>
      <c r="AA280" t="s">
        <v>37</v>
      </c>
      <c r="AB280">
        <v>830</v>
      </c>
      <c r="AC280" s="14" t="str">
        <f>"0"&amp;Table1[[#This Row],[zip_code]]</f>
        <v>0830</v>
      </c>
      <c r="AD280" s="1">
        <v>889828282</v>
      </c>
      <c r="AG280" t="s">
        <v>38</v>
      </c>
      <c r="AH280" t="str">
        <f>PROPER(Table1[[#This Row],[product_depth_DELETE]])</f>
        <v>Premiere</v>
      </c>
      <c r="AL280" s="2">
        <v>44708.662557870368</v>
      </c>
      <c r="AM280" s="15">
        <v>44708.662557870368</v>
      </c>
    </row>
    <row r="281" spans="1:39" x14ac:dyDescent="0.25">
      <c r="A281">
        <v>1351263</v>
      </c>
      <c r="B281" t="s">
        <v>696</v>
      </c>
      <c r="C281" t="str">
        <f>IF(Table1[[#This Row],[breadcrumb_ORIGINAL]]="Buy&gt;NT&gt;DARWIN CITY", SUBSTITUTE(Table1[[#This Row],[breadcrumb_ORIGINAL]], Table1[[#This Row],[breadcrumb_ORIGINAL]], "DARWIN CITY"), SUBSTITUTE(Table1[[#This Row],[breadcrumb_ORIGINAL]], Table1[[#This Row],[breadcrumb_ORIGINAL]], "DARWIN"))</f>
        <v>DARWIN</v>
      </c>
      <c r="D281" s="16" t="s">
        <v>3466</v>
      </c>
      <c r="E281" t="s">
        <v>697</v>
      </c>
      <c r="F281" s="3" t="s">
        <v>2924</v>
      </c>
      <c r="G281" t="s">
        <v>985</v>
      </c>
      <c r="I281" t="str">
        <f>IF(Table1[[#This Row],[building_size_ORIGINAL]]="","",LEFT(Table1[[#This Row],[building_size_ORIGINAL]], LEN(Table1[[#This Row],[building_size_ORIGINAL]])-LEN(RIGHT(Table1[[#This Row],[building_size_ORIGINAL]], 3))))</f>
        <v/>
      </c>
      <c r="J281" s="11" t="s">
        <v>2934</v>
      </c>
      <c r="K281" t="s">
        <v>755</v>
      </c>
      <c r="L281" s="19">
        <v>2</v>
      </c>
      <c r="M281" t="s">
        <v>755</v>
      </c>
      <c r="N281" s="19">
        <v>2</v>
      </c>
      <c r="O281" s="19">
        <f>IF(Table1[[#This Row],[building_size_mВІ_cleaned]]&lt;&gt;Table1[[#This Row],[preferred_size_mBI_cleaned]], IF(Table1[[#This Row],[land_size_mBI_cleaned]]&lt;&gt;Table1[[#This Row],[preferred_size_mBI_cleaned]], 0, 1), 1)</f>
        <v>1</v>
      </c>
      <c r="P281" t="s">
        <v>126</v>
      </c>
      <c r="Q281" t="str">
        <f>IF(LEN(Table1[[#This Row],[open_date]])&gt;0, IF(ISNUMBER(SEARCH("Added", Table1[[#This Row],[open_date]])), SUBSTITUTE(Table1[[#This Row],[open_date]], "Added ", ""), Table1[[#This Row],[open_date]]), NA())</f>
        <v>Under offer</v>
      </c>
      <c r="R281" t="s">
        <v>126</v>
      </c>
      <c r="S281" t="s">
        <v>1017</v>
      </c>
      <c r="T281" t="s">
        <v>1018</v>
      </c>
      <c r="U281" s="13">
        <v>750000</v>
      </c>
      <c r="V281" s="13" t="s">
        <v>2934</v>
      </c>
      <c r="W281">
        <v>139398515</v>
      </c>
      <c r="X281" t="s">
        <v>1019</v>
      </c>
      <c r="Y281" t="s">
        <v>1020</v>
      </c>
      <c r="Z281" t="s">
        <v>759</v>
      </c>
      <c r="AA281" t="s">
        <v>37</v>
      </c>
      <c r="AB281">
        <v>836</v>
      </c>
      <c r="AC281" s="14" t="str">
        <f>"0"&amp;Table1[[#This Row],[zip_code]]</f>
        <v>0836</v>
      </c>
      <c r="AD281" s="1">
        <v>889882343</v>
      </c>
      <c r="AG281" t="s">
        <v>38</v>
      </c>
      <c r="AH281" t="str">
        <f>PROPER(Table1[[#This Row],[product_depth_DELETE]])</f>
        <v>Premiere</v>
      </c>
      <c r="AI281">
        <v>4</v>
      </c>
      <c r="AJ281">
        <v>2</v>
      </c>
      <c r="AK281">
        <v>6</v>
      </c>
      <c r="AL281" s="2">
        <v>44708.662557870368</v>
      </c>
      <c r="AM281" s="15">
        <v>44708.662557870368</v>
      </c>
    </row>
    <row r="282" spans="1:39" x14ac:dyDescent="0.25">
      <c r="A282">
        <v>1351264</v>
      </c>
      <c r="B282" t="s">
        <v>696</v>
      </c>
      <c r="C282" t="str">
        <f>IF(Table1[[#This Row],[breadcrumb_ORIGINAL]]="Buy&gt;NT&gt;DARWIN CITY", SUBSTITUTE(Table1[[#This Row],[breadcrumb_ORIGINAL]], Table1[[#This Row],[breadcrumb_ORIGINAL]], "DARWIN CITY"), SUBSTITUTE(Table1[[#This Row],[breadcrumb_ORIGINAL]], Table1[[#This Row],[breadcrumb_ORIGINAL]], "DARWIN"))</f>
        <v>DARWIN</v>
      </c>
      <c r="D282" s="16" t="s">
        <v>3466</v>
      </c>
      <c r="E282" t="s">
        <v>697</v>
      </c>
      <c r="F282" s="3" t="s">
        <v>2924</v>
      </c>
      <c r="G282" t="s">
        <v>46</v>
      </c>
      <c r="I282" t="str">
        <f>IF(Table1[[#This Row],[building_size_ORIGINAL]]="","",LEFT(Table1[[#This Row],[building_size_ORIGINAL]], LEN(Table1[[#This Row],[building_size_ORIGINAL]])-LEN(RIGHT(Table1[[#This Row],[building_size_ORIGINAL]], 3))))</f>
        <v/>
      </c>
      <c r="J282" s="11" t="s">
        <v>2934</v>
      </c>
      <c r="K282" t="s">
        <v>1021</v>
      </c>
      <c r="L282" s="19">
        <v>174</v>
      </c>
      <c r="M282" t="s">
        <v>1021</v>
      </c>
      <c r="N282" s="19">
        <v>174</v>
      </c>
      <c r="O282" s="19">
        <f>IF(Table1[[#This Row],[building_size_mВІ_cleaned]]&lt;&gt;Table1[[#This Row],[preferred_size_mBI_cleaned]], IF(Table1[[#This Row],[land_size_mBI_cleaned]]&lt;&gt;Table1[[#This Row],[preferred_size_mBI_cleaned]], 0, 1), 1)</f>
        <v>1</v>
      </c>
      <c r="Q282" t="e">
        <f>IF(LEN(Table1[[#This Row],[open_date]])&gt;0, IF(ISNUMBER(SEARCH("Added", Table1[[#This Row],[open_date]])), SUBSTITUTE(Table1[[#This Row],[open_date]], "Added ", ""), Table1[[#This Row],[open_date]]), NA())</f>
        <v>#N/A</v>
      </c>
      <c r="R282" t="e">
        <v>#N/A</v>
      </c>
      <c r="S282" t="s">
        <v>209</v>
      </c>
      <c r="T282" t="s">
        <v>1022</v>
      </c>
      <c r="U282" s="13">
        <v>285000</v>
      </c>
      <c r="V282" s="13" t="s">
        <v>3152</v>
      </c>
      <c r="W282">
        <v>139397735</v>
      </c>
      <c r="X282" t="s">
        <v>1023</v>
      </c>
      <c r="Y282" t="s">
        <v>1024</v>
      </c>
      <c r="Z282" t="s">
        <v>791</v>
      </c>
      <c r="AA282" t="s">
        <v>37</v>
      </c>
      <c r="AB282">
        <v>832</v>
      </c>
      <c r="AC282" s="14" t="str">
        <f>"0"&amp;Table1[[#This Row],[zip_code]]</f>
        <v>0832</v>
      </c>
      <c r="AD282" s="1">
        <v>889428942</v>
      </c>
      <c r="AG282" t="s">
        <v>38</v>
      </c>
      <c r="AH282" t="str">
        <f>PROPER(Table1[[#This Row],[product_depth_DELETE]])</f>
        <v>Premiere</v>
      </c>
      <c r="AI282">
        <v>2</v>
      </c>
      <c r="AJ282">
        <v>1</v>
      </c>
      <c r="AK282">
        <v>1</v>
      </c>
      <c r="AL282" s="2">
        <v>44708.662557870368</v>
      </c>
      <c r="AM282" s="15">
        <v>44708.662557870368</v>
      </c>
    </row>
    <row r="283" spans="1:39" x14ac:dyDescent="0.25">
      <c r="A283">
        <v>1351265</v>
      </c>
      <c r="B283" t="s">
        <v>696</v>
      </c>
      <c r="C283" t="str">
        <f>IF(Table1[[#This Row],[breadcrumb_ORIGINAL]]="Buy&gt;NT&gt;DARWIN CITY", SUBSTITUTE(Table1[[#This Row],[breadcrumb_ORIGINAL]], Table1[[#This Row],[breadcrumb_ORIGINAL]], "DARWIN CITY"), SUBSTITUTE(Table1[[#This Row],[breadcrumb_ORIGINAL]], Table1[[#This Row],[breadcrumb_ORIGINAL]], "DARWIN"))</f>
        <v>DARWIN</v>
      </c>
      <c r="D283" s="16" t="s">
        <v>3466</v>
      </c>
      <c r="E283" t="s">
        <v>697</v>
      </c>
      <c r="F283" s="3" t="s">
        <v>2924</v>
      </c>
      <c r="G283" t="s">
        <v>29</v>
      </c>
      <c r="H283" t="s">
        <v>469</v>
      </c>
      <c r="I283" t="str">
        <f>IF(Table1[[#This Row],[building_size_ORIGINAL]]="","",LEFT(Table1[[#This Row],[building_size_ORIGINAL]], LEN(Table1[[#This Row],[building_size_ORIGINAL]])-LEN(RIGHT(Table1[[#This Row],[building_size_ORIGINAL]], 3))))</f>
        <v>243</v>
      </c>
      <c r="J283" s="19">
        <v>243</v>
      </c>
      <c r="K283" t="s">
        <v>1025</v>
      </c>
      <c r="L283" s="19">
        <v>766</v>
      </c>
      <c r="M283" t="s">
        <v>1025</v>
      </c>
      <c r="N283" s="19">
        <v>766</v>
      </c>
      <c r="O283" s="19">
        <f>IF(Table1[[#This Row],[building_size_mВІ_cleaned]]&lt;&gt;Table1[[#This Row],[preferred_size_mBI_cleaned]], IF(Table1[[#This Row],[land_size_mBI_cleaned]]&lt;&gt;Table1[[#This Row],[preferred_size_mBI_cleaned]], 0, 1), 1)</f>
        <v>1</v>
      </c>
      <c r="Q283" t="e">
        <f>IF(LEN(Table1[[#This Row],[open_date]])&gt;0, IF(ISNUMBER(SEARCH("Added", Table1[[#This Row],[open_date]])), SUBSTITUTE(Table1[[#This Row],[open_date]], "Added ", ""), Table1[[#This Row],[open_date]]), NA())</f>
        <v>#N/A</v>
      </c>
      <c r="R283" t="e">
        <v>#N/A</v>
      </c>
      <c r="S283" t="s">
        <v>123</v>
      </c>
      <c r="T283" t="s">
        <v>835</v>
      </c>
      <c r="U283" s="13">
        <v>599000</v>
      </c>
      <c r="V283" s="13" t="s">
        <v>2934</v>
      </c>
      <c r="W283">
        <v>139396347</v>
      </c>
      <c r="X283" t="s">
        <v>1026</v>
      </c>
      <c r="Y283" t="s">
        <v>1027</v>
      </c>
      <c r="Z283" t="s">
        <v>716</v>
      </c>
      <c r="AA283" t="s">
        <v>37</v>
      </c>
      <c r="AB283">
        <v>830</v>
      </c>
      <c r="AC283" s="14" t="str">
        <f>"0"&amp;Table1[[#This Row],[zip_code]]</f>
        <v>0830</v>
      </c>
      <c r="AD283" s="1">
        <v>889328858</v>
      </c>
      <c r="AG283" t="s">
        <v>38</v>
      </c>
      <c r="AH283" t="str">
        <f>PROPER(Table1[[#This Row],[product_depth_DELETE]])</f>
        <v>Premiere</v>
      </c>
      <c r="AI283">
        <v>4</v>
      </c>
      <c r="AJ283">
        <v>2</v>
      </c>
      <c r="AK283">
        <v>2</v>
      </c>
      <c r="AL283" s="2">
        <v>44708.662557870368</v>
      </c>
      <c r="AM283" s="15">
        <v>44708.662557870368</v>
      </c>
    </row>
    <row r="284" spans="1:39" x14ac:dyDescent="0.25">
      <c r="A284">
        <v>1351266</v>
      </c>
      <c r="B284" t="s">
        <v>696</v>
      </c>
      <c r="C284" t="str">
        <f>IF(Table1[[#This Row],[breadcrumb_ORIGINAL]]="Buy&gt;NT&gt;DARWIN CITY", SUBSTITUTE(Table1[[#This Row],[breadcrumb_ORIGINAL]], Table1[[#This Row],[breadcrumb_ORIGINAL]], "DARWIN CITY"), SUBSTITUTE(Table1[[#This Row],[breadcrumb_ORIGINAL]], Table1[[#This Row],[breadcrumb_ORIGINAL]], "DARWIN"))</f>
        <v>DARWIN</v>
      </c>
      <c r="D284" s="16" t="s">
        <v>3466</v>
      </c>
      <c r="E284" t="s">
        <v>697</v>
      </c>
      <c r="F284" s="3" t="s">
        <v>2924</v>
      </c>
      <c r="G284" t="s">
        <v>39</v>
      </c>
      <c r="I284" t="str">
        <f>IF(Table1[[#This Row],[building_size_ORIGINAL]]="","",LEFT(Table1[[#This Row],[building_size_ORIGINAL]], LEN(Table1[[#This Row],[building_size_ORIGINAL]])-LEN(RIGHT(Table1[[#This Row],[building_size_ORIGINAL]], 3))))</f>
        <v/>
      </c>
      <c r="J284" s="11" t="s">
        <v>2934</v>
      </c>
      <c r="L284" s="12" t="s">
        <v>2934</v>
      </c>
      <c r="N284" t="s">
        <v>2934</v>
      </c>
      <c r="O284">
        <f>IF(Table1[[#This Row],[building_size_mВІ_cleaned]]&lt;&gt;Table1[[#This Row],[preferred_size_mBI_cleaned]], IF(Table1[[#This Row],[land_size_mBI_cleaned]]&lt;&gt;Table1[[#This Row],[preferred_size_mBI_cleaned]], 0, 1), 1)</f>
        <v>1</v>
      </c>
      <c r="Q284" t="e">
        <f>IF(LEN(Table1[[#This Row],[open_date]])&gt;0, IF(ISNUMBER(SEARCH("Added", Table1[[#This Row],[open_date]])), SUBSTITUTE(Table1[[#This Row],[open_date]], "Added ", ""), Table1[[#This Row],[open_date]]), NA())</f>
        <v>#N/A</v>
      </c>
      <c r="R284" t="e">
        <v>#N/A</v>
      </c>
      <c r="S284" t="s">
        <v>82</v>
      </c>
      <c r="T284" t="s">
        <v>83</v>
      </c>
      <c r="U284" s="13">
        <v>455000</v>
      </c>
      <c r="V284" s="13" t="s">
        <v>2934</v>
      </c>
      <c r="W284">
        <v>139395811</v>
      </c>
      <c r="X284" t="s">
        <v>84</v>
      </c>
      <c r="Y284" t="s">
        <v>85</v>
      </c>
      <c r="Z284" t="s">
        <v>36</v>
      </c>
      <c r="AA284" t="s">
        <v>37</v>
      </c>
      <c r="AB284">
        <v>800</v>
      </c>
      <c r="AC284" s="14" t="str">
        <f>"0"&amp;Table1[[#This Row],[zip_code]]</f>
        <v>0800</v>
      </c>
      <c r="AD284" s="1">
        <v>889433000</v>
      </c>
      <c r="AG284" t="s">
        <v>38</v>
      </c>
      <c r="AH284" t="str">
        <f>PROPER(Table1[[#This Row],[product_depth_DELETE]])</f>
        <v>Premiere</v>
      </c>
      <c r="AI284">
        <v>2</v>
      </c>
      <c r="AJ284">
        <v>2</v>
      </c>
      <c r="AK284">
        <v>1</v>
      </c>
      <c r="AL284" s="2">
        <v>44708.662557870368</v>
      </c>
      <c r="AM284" s="15">
        <v>44708.662557870368</v>
      </c>
    </row>
    <row r="285" spans="1:39" x14ac:dyDescent="0.25">
      <c r="A285">
        <v>1351267</v>
      </c>
      <c r="B285" t="s">
        <v>696</v>
      </c>
      <c r="C285" t="str">
        <f>IF(Table1[[#This Row],[breadcrumb_ORIGINAL]]="Buy&gt;NT&gt;DARWIN CITY", SUBSTITUTE(Table1[[#This Row],[breadcrumb_ORIGINAL]], Table1[[#This Row],[breadcrumb_ORIGINAL]], "DARWIN CITY"), SUBSTITUTE(Table1[[#This Row],[breadcrumb_ORIGINAL]], Table1[[#This Row],[breadcrumb_ORIGINAL]], "DARWIN"))</f>
        <v>DARWIN</v>
      </c>
      <c r="D285" s="16" t="s">
        <v>3466</v>
      </c>
      <c r="E285" t="s">
        <v>697</v>
      </c>
      <c r="F285" s="3" t="s">
        <v>2924</v>
      </c>
      <c r="G285" t="s">
        <v>29</v>
      </c>
      <c r="I285" t="str">
        <f>IF(Table1[[#This Row],[building_size_ORIGINAL]]="","",LEFT(Table1[[#This Row],[building_size_ORIGINAL]], LEN(Table1[[#This Row],[building_size_ORIGINAL]])-LEN(RIGHT(Table1[[#This Row],[building_size_ORIGINAL]], 3))))</f>
        <v/>
      </c>
      <c r="J285" s="11" t="s">
        <v>2934</v>
      </c>
      <c r="L285" s="12" t="s">
        <v>2934</v>
      </c>
      <c r="N285" t="s">
        <v>2934</v>
      </c>
      <c r="O285">
        <f>IF(Table1[[#This Row],[building_size_mВІ_cleaned]]&lt;&gt;Table1[[#This Row],[preferred_size_mBI_cleaned]], IF(Table1[[#This Row],[land_size_mBI_cleaned]]&lt;&gt;Table1[[#This Row],[preferred_size_mBI_cleaned]], 0, 1), 1)</f>
        <v>1</v>
      </c>
      <c r="Q285" t="e">
        <f>IF(LEN(Table1[[#This Row],[open_date]])&gt;0, IF(ISNUMBER(SEARCH("Added", Table1[[#This Row],[open_date]])), SUBSTITUTE(Table1[[#This Row],[open_date]], "Added ", ""), Table1[[#This Row],[open_date]]), NA())</f>
        <v>#N/A</v>
      </c>
      <c r="R285" t="e">
        <v>#N/A</v>
      </c>
      <c r="S285" t="s">
        <v>79</v>
      </c>
      <c r="T285" t="s">
        <v>89</v>
      </c>
      <c r="U285" s="13" t="s">
        <v>2934</v>
      </c>
      <c r="V285" s="13" t="s">
        <v>2971</v>
      </c>
      <c r="W285">
        <v>139395087</v>
      </c>
      <c r="X285" t="s">
        <v>1028</v>
      </c>
      <c r="Y285" t="s">
        <v>1029</v>
      </c>
      <c r="Z285" t="s">
        <v>1030</v>
      </c>
      <c r="AA285" t="s">
        <v>37</v>
      </c>
      <c r="AB285">
        <v>810</v>
      </c>
      <c r="AC285" s="14" t="str">
        <f>"0"&amp;Table1[[#This Row],[zip_code]]</f>
        <v>0810</v>
      </c>
      <c r="AD285" s="1">
        <v>889433000</v>
      </c>
      <c r="AG285" t="s">
        <v>38</v>
      </c>
      <c r="AH285" t="str">
        <f>PROPER(Table1[[#This Row],[product_depth_DELETE]])</f>
        <v>Premiere</v>
      </c>
      <c r="AI285">
        <v>3</v>
      </c>
      <c r="AJ285">
        <v>1</v>
      </c>
      <c r="AK285">
        <v>2</v>
      </c>
      <c r="AL285" s="2">
        <v>44708.662557870368</v>
      </c>
      <c r="AM285" s="15">
        <v>44708.662557870368</v>
      </c>
    </row>
    <row r="286" spans="1:39" x14ac:dyDescent="0.25">
      <c r="A286">
        <v>1351268</v>
      </c>
      <c r="B286" t="s">
        <v>696</v>
      </c>
      <c r="C286" t="str">
        <f>IF(Table1[[#This Row],[breadcrumb_ORIGINAL]]="Buy&gt;NT&gt;DARWIN CITY", SUBSTITUTE(Table1[[#This Row],[breadcrumb_ORIGINAL]], Table1[[#This Row],[breadcrumb_ORIGINAL]], "DARWIN CITY"), SUBSTITUTE(Table1[[#This Row],[breadcrumb_ORIGINAL]], Table1[[#This Row],[breadcrumb_ORIGINAL]], "DARWIN"))</f>
        <v>DARWIN</v>
      </c>
      <c r="D286" s="16" t="s">
        <v>3466</v>
      </c>
      <c r="E286" t="s">
        <v>697</v>
      </c>
      <c r="F286" s="3" t="s">
        <v>2924</v>
      </c>
      <c r="G286" t="s">
        <v>46</v>
      </c>
      <c r="I286" t="str">
        <f>IF(Table1[[#This Row],[building_size_ORIGINAL]]="","",LEFT(Table1[[#This Row],[building_size_ORIGINAL]], LEN(Table1[[#This Row],[building_size_ORIGINAL]])-LEN(RIGHT(Table1[[#This Row],[building_size_ORIGINAL]], 3))))</f>
        <v/>
      </c>
      <c r="J286" s="11" t="s">
        <v>2934</v>
      </c>
      <c r="L286" s="12" t="s">
        <v>2934</v>
      </c>
      <c r="N286" t="s">
        <v>2934</v>
      </c>
      <c r="O286">
        <f>IF(Table1[[#This Row],[building_size_mВІ_cleaned]]&lt;&gt;Table1[[#This Row],[preferred_size_mBI_cleaned]], IF(Table1[[#This Row],[land_size_mBI_cleaned]]&lt;&gt;Table1[[#This Row],[preferred_size_mBI_cleaned]], 0, 1), 1)</f>
        <v>1</v>
      </c>
      <c r="Q286" t="e">
        <f>IF(LEN(Table1[[#This Row],[open_date]])&gt;0, IF(ISNUMBER(SEARCH("Added", Table1[[#This Row],[open_date]])), SUBSTITUTE(Table1[[#This Row],[open_date]], "Added ", ""), Table1[[#This Row],[open_date]]), NA())</f>
        <v>#N/A</v>
      </c>
      <c r="R286" t="e">
        <v>#N/A</v>
      </c>
      <c r="S286" t="s">
        <v>185</v>
      </c>
      <c r="T286" t="s">
        <v>1031</v>
      </c>
      <c r="U286" s="13" t="s">
        <v>2934</v>
      </c>
      <c r="V286" s="13" t="s">
        <v>3153</v>
      </c>
      <c r="W286">
        <v>139394699</v>
      </c>
      <c r="X286" t="s">
        <v>1032</v>
      </c>
      <c r="Y286" t="s">
        <v>1033</v>
      </c>
      <c r="Z286" t="s">
        <v>773</v>
      </c>
      <c r="AA286" t="s">
        <v>37</v>
      </c>
      <c r="AB286">
        <v>820</v>
      </c>
      <c r="AC286" s="14" t="str">
        <f>"0"&amp;Table1[[#This Row],[zip_code]]</f>
        <v>0820</v>
      </c>
      <c r="AD286" s="1">
        <v>889240900</v>
      </c>
      <c r="AG286" t="s">
        <v>38</v>
      </c>
      <c r="AH286" t="str">
        <f>PROPER(Table1[[#This Row],[product_depth_DELETE]])</f>
        <v>Premiere</v>
      </c>
      <c r="AI286">
        <v>1</v>
      </c>
      <c r="AJ286">
        <v>1</v>
      </c>
      <c r="AK286">
        <v>0</v>
      </c>
      <c r="AL286" s="2">
        <v>44708.662557870368</v>
      </c>
      <c r="AM286" s="15">
        <v>44708.662557870368</v>
      </c>
    </row>
    <row r="287" spans="1:39" x14ac:dyDescent="0.25">
      <c r="A287">
        <v>1351269</v>
      </c>
      <c r="B287" t="s">
        <v>696</v>
      </c>
      <c r="C287" t="str">
        <f>IF(Table1[[#This Row],[breadcrumb_ORIGINAL]]="Buy&gt;NT&gt;DARWIN CITY", SUBSTITUTE(Table1[[#This Row],[breadcrumb_ORIGINAL]], Table1[[#This Row],[breadcrumb_ORIGINAL]], "DARWIN CITY"), SUBSTITUTE(Table1[[#This Row],[breadcrumb_ORIGINAL]], Table1[[#This Row],[breadcrumb_ORIGINAL]], "DARWIN"))</f>
        <v>DARWIN</v>
      </c>
      <c r="D287" s="16" t="s">
        <v>3466</v>
      </c>
      <c r="E287" t="s">
        <v>697</v>
      </c>
      <c r="F287" s="3" t="s">
        <v>2924</v>
      </c>
      <c r="G287" t="s">
        <v>46</v>
      </c>
      <c r="I287" t="str">
        <f>IF(Table1[[#This Row],[building_size_ORIGINAL]]="","",LEFT(Table1[[#This Row],[building_size_ORIGINAL]], LEN(Table1[[#This Row],[building_size_ORIGINAL]])-LEN(RIGHT(Table1[[#This Row],[building_size_ORIGINAL]], 3))))</f>
        <v/>
      </c>
      <c r="J287" s="11" t="s">
        <v>2934</v>
      </c>
      <c r="K287" t="s">
        <v>1034</v>
      </c>
      <c r="L287" s="19">
        <v>261</v>
      </c>
      <c r="M287" t="s">
        <v>1034</v>
      </c>
      <c r="N287" s="19">
        <v>261</v>
      </c>
      <c r="O287" s="19">
        <f>IF(Table1[[#This Row],[building_size_mВІ_cleaned]]&lt;&gt;Table1[[#This Row],[preferred_size_mBI_cleaned]], IF(Table1[[#This Row],[land_size_mBI_cleaned]]&lt;&gt;Table1[[#This Row],[preferred_size_mBI_cleaned]], 0, 1), 1)</f>
        <v>1</v>
      </c>
      <c r="Q287" t="e">
        <f>IF(LEN(Table1[[#This Row],[open_date]])&gt;0, IF(ISNUMBER(SEARCH("Added", Table1[[#This Row],[open_date]])), SUBSTITUTE(Table1[[#This Row],[open_date]], "Added ", ""), Table1[[#This Row],[open_date]]), NA())</f>
        <v>#N/A</v>
      </c>
      <c r="R287" t="e">
        <v>#N/A</v>
      </c>
      <c r="S287" t="s">
        <v>93</v>
      </c>
      <c r="T287" t="s">
        <v>713</v>
      </c>
      <c r="U287" s="13">
        <v>575000</v>
      </c>
      <c r="V287" s="13" t="s">
        <v>3108</v>
      </c>
      <c r="W287">
        <v>139393795</v>
      </c>
      <c r="X287" t="s">
        <v>1035</v>
      </c>
      <c r="Y287" t="s">
        <v>1036</v>
      </c>
      <c r="Z287" t="s">
        <v>737</v>
      </c>
      <c r="AA287" t="s">
        <v>37</v>
      </c>
      <c r="AB287">
        <v>810</v>
      </c>
      <c r="AC287" s="14" t="str">
        <f>"0"&amp;Table1[[#This Row],[zip_code]]</f>
        <v>0810</v>
      </c>
      <c r="AD287" s="1">
        <v>889460500</v>
      </c>
      <c r="AG287" t="s">
        <v>38</v>
      </c>
      <c r="AH287" t="str">
        <f>PROPER(Table1[[#This Row],[product_depth_DELETE]])</f>
        <v>Premiere</v>
      </c>
      <c r="AI287">
        <v>3</v>
      </c>
      <c r="AJ287">
        <v>2</v>
      </c>
      <c r="AK287">
        <v>3</v>
      </c>
      <c r="AL287" s="2">
        <v>44708.662557870368</v>
      </c>
      <c r="AM287" s="15">
        <v>44708.662557870368</v>
      </c>
    </row>
    <row r="288" spans="1:39" x14ac:dyDescent="0.25">
      <c r="A288">
        <v>1351270</v>
      </c>
      <c r="B288" t="s">
        <v>696</v>
      </c>
      <c r="C288" t="str">
        <f>IF(Table1[[#This Row],[breadcrumb_ORIGINAL]]="Buy&gt;NT&gt;DARWIN CITY", SUBSTITUTE(Table1[[#This Row],[breadcrumb_ORIGINAL]], Table1[[#This Row],[breadcrumb_ORIGINAL]], "DARWIN CITY"), SUBSTITUTE(Table1[[#This Row],[breadcrumb_ORIGINAL]], Table1[[#This Row],[breadcrumb_ORIGINAL]], "DARWIN"))</f>
        <v>DARWIN</v>
      </c>
      <c r="D288" s="16" t="s">
        <v>3466</v>
      </c>
      <c r="E288" t="s">
        <v>697</v>
      </c>
      <c r="F288" s="3" t="s">
        <v>2924</v>
      </c>
      <c r="G288" t="s">
        <v>29</v>
      </c>
      <c r="I288" t="str">
        <f>IF(Table1[[#This Row],[building_size_ORIGINAL]]="","",LEFT(Table1[[#This Row],[building_size_ORIGINAL]], LEN(Table1[[#This Row],[building_size_ORIGINAL]])-LEN(RIGHT(Table1[[#This Row],[building_size_ORIGINAL]], 3))))</f>
        <v/>
      </c>
      <c r="J288" s="11" t="s">
        <v>2934</v>
      </c>
      <c r="K288" t="s">
        <v>1037</v>
      </c>
      <c r="L288" s="19">
        <v>838</v>
      </c>
      <c r="M288" t="s">
        <v>1037</v>
      </c>
      <c r="N288" s="19">
        <v>838</v>
      </c>
      <c r="O288" s="19">
        <f>IF(Table1[[#This Row],[building_size_mВІ_cleaned]]&lt;&gt;Table1[[#This Row],[preferred_size_mBI_cleaned]], IF(Table1[[#This Row],[land_size_mBI_cleaned]]&lt;&gt;Table1[[#This Row],[preferred_size_mBI_cleaned]], 0, 1), 1)</f>
        <v>1</v>
      </c>
      <c r="Q288" t="e">
        <f>IF(LEN(Table1[[#This Row],[open_date]])&gt;0, IF(ISNUMBER(SEARCH("Added", Table1[[#This Row],[open_date]])), SUBSTITUTE(Table1[[#This Row],[open_date]], "Added ", ""), Table1[[#This Row],[open_date]]), NA())</f>
        <v>#N/A</v>
      </c>
      <c r="R288" t="e">
        <v>#N/A</v>
      </c>
      <c r="S288" t="s">
        <v>93</v>
      </c>
      <c r="T288" t="s">
        <v>1038</v>
      </c>
      <c r="U288" s="13" t="s">
        <v>2934</v>
      </c>
      <c r="V288" s="13" t="s">
        <v>3154</v>
      </c>
      <c r="W288">
        <v>139393387</v>
      </c>
      <c r="X288" t="s">
        <v>1039</v>
      </c>
      <c r="Y288" t="s">
        <v>1040</v>
      </c>
      <c r="Z288" t="s">
        <v>954</v>
      </c>
      <c r="AA288" t="s">
        <v>37</v>
      </c>
      <c r="AB288">
        <v>812</v>
      </c>
      <c r="AC288" s="14" t="str">
        <f>"0"&amp;Table1[[#This Row],[zip_code]]</f>
        <v>0812</v>
      </c>
      <c r="AD288" s="1">
        <v>889460500</v>
      </c>
      <c r="AG288" t="s">
        <v>38</v>
      </c>
      <c r="AH288" t="str">
        <f>PROPER(Table1[[#This Row],[product_depth_DELETE]])</f>
        <v>Premiere</v>
      </c>
      <c r="AI288">
        <v>4</v>
      </c>
      <c r="AJ288">
        <v>2</v>
      </c>
      <c r="AK288">
        <v>3</v>
      </c>
      <c r="AL288" s="2">
        <v>44708.662557870368</v>
      </c>
      <c r="AM288" s="15">
        <v>44708.662557870368</v>
      </c>
    </row>
    <row r="289" spans="1:39" x14ac:dyDescent="0.25">
      <c r="A289">
        <v>1351271</v>
      </c>
      <c r="B289" t="s">
        <v>696</v>
      </c>
      <c r="C289" t="str">
        <f>IF(Table1[[#This Row],[breadcrumb_ORIGINAL]]="Buy&gt;NT&gt;DARWIN CITY", SUBSTITUTE(Table1[[#This Row],[breadcrumb_ORIGINAL]], Table1[[#This Row],[breadcrumb_ORIGINAL]], "DARWIN CITY"), SUBSTITUTE(Table1[[#This Row],[breadcrumb_ORIGINAL]], Table1[[#This Row],[breadcrumb_ORIGINAL]], "DARWIN"))</f>
        <v>DARWIN</v>
      </c>
      <c r="D289" s="16" t="s">
        <v>3466</v>
      </c>
      <c r="E289" t="s">
        <v>697</v>
      </c>
      <c r="F289" s="3" t="s">
        <v>2924</v>
      </c>
      <c r="G289" t="s">
        <v>39</v>
      </c>
      <c r="I289" t="str">
        <f>IF(Table1[[#This Row],[building_size_ORIGINAL]]="","",LEFT(Table1[[#This Row],[building_size_ORIGINAL]], LEN(Table1[[#This Row],[building_size_ORIGINAL]])-LEN(RIGHT(Table1[[#This Row],[building_size_ORIGINAL]], 3))))</f>
        <v/>
      </c>
      <c r="J289" s="11" t="s">
        <v>2934</v>
      </c>
      <c r="L289" s="12" t="s">
        <v>2934</v>
      </c>
      <c r="N289" t="s">
        <v>2934</v>
      </c>
      <c r="O289">
        <f>IF(Table1[[#This Row],[building_size_mВІ_cleaned]]&lt;&gt;Table1[[#This Row],[preferred_size_mBI_cleaned]], IF(Table1[[#This Row],[land_size_mBI_cleaned]]&lt;&gt;Table1[[#This Row],[preferred_size_mBI_cleaned]], 0, 1), 1)</f>
        <v>1</v>
      </c>
      <c r="Q289" t="e">
        <f>IF(LEN(Table1[[#This Row],[open_date]])&gt;0, IF(ISNUMBER(SEARCH("Added", Table1[[#This Row],[open_date]])), SUBSTITUTE(Table1[[#This Row],[open_date]], "Added ", ""), Table1[[#This Row],[open_date]]), NA())</f>
        <v>#N/A</v>
      </c>
      <c r="R289" t="e">
        <v>#N/A</v>
      </c>
      <c r="S289" t="s">
        <v>31</v>
      </c>
      <c r="T289" t="s">
        <v>86</v>
      </c>
      <c r="U289" s="13">
        <v>280000</v>
      </c>
      <c r="V289" s="13" t="s">
        <v>2934</v>
      </c>
      <c r="W289">
        <v>139393067</v>
      </c>
      <c r="X289" t="s">
        <v>87</v>
      </c>
      <c r="Y289" t="s">
        <v>88</v>
      </c>
      <c r="Z289" t="s">
        <v>36</v>
      </c>
      <c r="AA289" t="s">
        <v>37</v>
      </c>
      <c r="AB289">
        <v>800</v>
      </c>
      <c r="AC289" s="14" t="str">
        <f>"0"&amp;Table1[[#This Row],[zip_code]]</f>
        <v>0800</v>
      </c>
      <c r="AD289" s="1">
        <v>889418289</v>
      </c>
      <c r="AG289" t="s">
        <v>38</v>
      </c>
      <c r="AH289" t="str">
        <f>PROPER(Table1[[#This Row],[product_depth_DELETE]])</f>
        <v>Premiere</v>
      </c>
      <c r="AI289">
        <v>1</v>
      </c>
      <c r="AJ289">
        <v>1</v>
      </c>
      <c r="AK289">
        <v>1</v>
      </c>
      <c r="AL289" s="2">
        <v>44708.662557870368</v>
      </c>
      <c r="AM289" s="15">
        <v>44708.662557870368</v>
      </c>
    </row>
    <row r="290" spans="1:39" x14ac:dyDescent="0.25">
      <c r="A290">
        <v>1351272</v>
      </c>
      <c r="B290" t="s">
        <v>696</v>
      </c>
      <c r="C290" t="str">
        <f>IF(Table1[[#This Row],[breadcrumb_ORIGINAL]]="Buy&gt;NT&gt;DARWIN CITY", SUBSTITUTE(Table1[[#This Row],[breadcrumb_ORIGINAL]], Table1[[#This Row],[breadcrumb_ORIGINAL]], "DARWIN CITY"), SUBSTITUTE(Table1[[#This Row],[breadcrumb_ORIGINAL]], Table1[[#This Row],[breadcrumb_ORIGINAL]], "DARWIN"))</f>
        <v>DARWIN</v>
      </c>
      <c r="D290" s="16" t="s">
        <v>3466</v>
      </c>
      <c r="E290" t="s">
        <v>697</v>
      </c>
      <c r="F290" s="3" t="s">
        <v>2924</v>
      </c>
      <c r="G290" t="s">
        <v>29</v>
      </c>
      <c r="I290" t="str">
        <f>IF(Table1[[#This Row],[building_size_ORIGINAL]]="","",LEFT(Table1[[#This Row],[building_size_ORIGINAL]], LEN(Table1[[#This Row],[building_size_ORIGINAL]])-LEN(RIGHT(Table1[[#This Row],[building_size_ORIGINAL]], 3))))</f>
        <v/>
      </c>
      <c r="J290" s="11" t="s">
        <v>2934</v>
      </c>
      <c r="L290" s="12" t="s">
        <v>2934</v>
      </c>
      <c r="N290" t="s">
        <v>2934</v>
      </c>
      <c r="O290">
        <f>IF(Table1[[#This Row],[building_size_mВІ_cleaned]]&lt;&gt;Table1[[#This Row],[preferred_size_mBI_cleaned]], IF(Table1[[#This Row],[land_size_mBI_cleaned]]&lt;&gt;Table1[[#This Row],[preferred_size_mBI_cleaned]], 0, 1), 1)</f>
        <v>1</v>
      </c>
      <c r="Q290" t="e">
        <f>IF(LEN(Table1[[#This Row],[open_date]])&gt;0, IF(ISNUMBER(SEARCH("Added", Table1[[#This Row],[open_date]])), SUBSTITUTE(Table1[[#This Row],[open_date]], "Added ", ""), Table1[[#This Row],[open_date]]), NA())</f>
        <v>#N/A</v>
      </c>
      <c r="R290" t="e">
        <v>#N/A</v>
      </c>
      <c r="S290" t="s">
        <v>82</v>
      </c>
      <c r="T290" t="s">
        <v>831</v>
      </c>
      <c r="U290" s="13" t="s">
        <v>2934</v>
      </c>
      <c r="V290" s="13" t="s">
        <v>3124</v>
      </c>
      <c r="W290">
        <v>139391611</v>
      </c>
      <c r="X290" t="s">
        <v>1041</v>
      </c>
      <c r="Y290" t="s">
        <v>1042</v>
      </c>
      <c r="Z290" t="s">
        <v>737</v>
      </c>
      <c r="AA290" t="s">
        <v>37</v>
      </c>
      <c r="AB290">
        <v>810</v>
      </c>
      <c r="AC290" s="14" t="str">
        <f>"0"&amp;Table1[[#This Row],[zip_code]]</f>
        <v>0810</v>
      </c>
      <c r="AD290" s="1">
        <v>889433000</v>
      </c>
      <c r="AG290" t="s">
        <v>38</v>
      </c>
      <c r="AH290" t="str">
        <f>PROPER(Table1[[#This Row],[product_depth_DELETE]])</f>
        <v>Premiere</v>
      </c>
      <c r="AI290">
        <v>4</v>
      </c>
      <c r="AJ290">
        <v>3</v>
      </c>
      <c r="AK290">
        <v>2</v>
      </c>
      <c r="AL290" s="2">
        <v>44708.662557870368</v>
      </c>
      <c r="AM290" s="15">
        <v>44708.662557870368</v>
      </c>
    </row>
    <row r="291" spans="1:39" x14ac:dyDescent="0.25">
      <c r="A291">
        <v>1351273</v>
      </c>
      <c r="B291" t="s">
        <v>696</v>
      </c>
      <c r="C291" t="str">
        <f>IF(Table1[[#This Row],[breadcrumb_ORIGINAL]]="Buy&gt;NT&gt;DARWIN CITY", SUBSTITUTE(Table1[[#This Row],[breadcrumb_ORIGINAL]], Table1[[#This Row],[breadcrumb_ORIGINAL]], "DARWIN CITY"), SUBSTITUTE(Table1[[#This Row],[breadcrumb_ORIGINAL]], Table1[[#This Row],[breadcrumb_ORIGINAL]], "DARWIN"))</f>
        <v>DARWIN</v>
      </c>
      <c r="D291" s="16" t="s">
        <v>3466</v>
      </c>
      <c r="E291" t="s">
        <v>697</v>
      </c>
      <c r="F291" s="3" t="s">
        <v>2924</v>
      </c>
      <c r="G291" t="s">
        <v>29</v>
      </c>
      <c r="I291" t="str">
        <f>IF(Table1[[#This Row],[building_size_ORIGINAL]]="","",LEFT(Table1[[#This Row],[building_size_ORIGINAL]], LEN(Table1[[#This Row],[building_size_ORIGINAL]])-LEN(RIGHT(Table1[[#This Row],[building_size_ORIGINAL]], 3))))</f>
        <v/>
      </c>
      <c r="J291" s="11" t="s">
        <v>2934</v>
      </c>
      <c r="K291" t="s">
        <v>815</v>
      </c>
      <c r="L291" s="19">
        <v>450</v>
      </c>
      <c r="M291" t="s">
        <v>815</v>
      </c>
      <c r="N291" s="19">
        <v>450</v>
      </c>
      <c r="O291" s="19">
        <f>IF(Table1[[#This Row],[building_size_mВІ_cleaned]]&lt;&gt;Table1[[#This Row],[preferred_size_mBI_cleaned]], IF(Table1[[#This Row],[land_size_mBI_cleaned]]&lt;&gt;Table1[[#This Row],[preferred_size_mBI_cleaned]], 0, 1), 1)</f>
        <v>1</v>
      </c>
      <c r="Q291" t="e">
        <f>IF(LEN(Table1[[#This Row],[open_date]])&gt;0, IF(ISNUMBER(SEARCH("Added", Table1[[#This Row],[open_date]])), SUBSTITUTE(Table1[[#This Row],[open_date]], "Added ", ""), Table1[[#This Row],[open_date]]), NA())</f>
        <v>#N/A</v>
      </c>
      <c r="R291" t="e">
        <v>#N/A</v>
      </c>
      <c r="S291" t="s">
        <v>408</v>
      </c>
      <c r="T291" t="s">
        <v>1043</v>
      </c>
      <c r="U291" s="13">
        <v>579000</v>
      </c>
      <c r="V291" s="13" t="s">
        <v>2934</v>
      </c>
      <c r="W291">
        <v>139390543</v>
      </c>
      <c r="X291" t="s">
        <v>1044</v>
      </c>
      <c r="Y291" t="s">
        <v>1045</v>
      </c>
      <c r="Z291" t="s">
        <v>917</v>
      </c>
      <c r="AA291" t="s">
        <v>37</v>
      </c>
      <c r="AB291">
        <v>832</v>
      </c>
      <c r="AC291" s="14" t="str">
        <f>"0"&amp;Table1[[#This Row],[zip_code]]</f>
        <v>0832</v>
      </c>
      <c r="AD291" s="1">
        <v>1300114970</v>
      </c>
      <c r="AG291" t="s">
        <v>274</v>
      </c>
      <c r="AH291" t="str">
        <f>PROPER(Table1[[#This Row],[product_depth_DELETE]])</f>
        <v>Standard</v>
      </c>
      <c r="AI291">
        <v>4</v>
      </c>
      <c r="AJ291">
        <v>2</v>
      </c>
      <c r="AK291">
        <v>2</v>
      </c>
      <c r="AL291" s="2">
        <v>44708.662557870368</v>
      </c>
      <c r="AM291" s="15">
        <v>44708.662557870368</v>
      </c>
    </row>
    <row r="292" spans="1:39" x14ac:dyDescent="0.25">
      <c r="A292">
        <v>1351274</v>
      </c>
      <c r="B292" t="s">
        <v>696</v>
      </c>
      <c r="C292" t="str">
        <f>IF(Table1[[#This Row],[breadcrumb_ORIGINAL]]="Buy&gt;NT&gt;DARWIN CITY", SUBSTITUTE(Table1[[#This Row],[breadcrumb_ORIGINAL]], Table1[[#This Row],[breadcrumb_ORIGINAL]], "DARWIN CITY"), SUBSTITUTE(Table1[[#This Row],[breadcrumb_ORIGINAL]], Table1[[#This Row],[breadcrumb_ORIGINAL]], "DARWIN"))</f>
        <v>DARWIN</v>
      </c>
      <c r="D292" s="16" t="s">
        <v>3466</v>
      </c>
      <c r="E292" t="s">
        <v>697</v>
      </c>
      <c r="F292" s="3" t="s">
        <v>2924</v>
      </c>
      <c r="G292" t="s">
        <v>29</v>
      </c>
      <c r="I292" t="str">
        <f>IF(Table1[[#This Row],[building_size_ORIGINAL]]="","",LEFT(Table1[[#This Row],[building_size_ORIGINAL]], LEN(Table1[[#This Row],[building_size_ORIGINAL]])-LEN(RIGHT(Table1[[#This Row],[building_size_ORIGINAL]], 3))))</f>
        <v/>
      </c>
      <c r="J292" s="11" t="s">
        <v>2934</v>
      </c>
      <c r="K292" t="s">
        <v>1046</v>
      </c>
      <c r="L292" s="19">
        <v>807</v>
      </c>
      <c r="M292" t="s">
        <v>1046</v>
      </c>
      <c r="N292" s="19">
        <v>807</v>
      </c>
      <c r="O292" s="19">
        <f>IF(Table1[[#This Row],[building_size_mВІ_cleaned]]&lt;&gt;Table1[[#This Row],[preferred_size_mBI_cleaned]], IF(Table1[[#This Row],[land_size_mBI_cleaned]]&lt;&gt;Table1[[#This Row],[preferred_size_mBI_cleaned]], 0, 1), 1)</f>
        <v>1</v>
      </c>
      <c r="Q292" t="e">
        <f>IF(LEN(Table1[[#This Row],[open_date]])&gt;0, IF(ISNUMBER(SEARCH("Added", Table1[[#This Row],[open_date]])), SUBSTITUTE(Table1[[#This Row],[open_date]], "Added ", ""), Table1[[#This Row],[open_date]]), NA())</f>
        <v>#N/A</v>
      </c>
      <c r="R292" t="e">
        <v>#N/A</v>
      </c>
      <c r="S292" t="s">
        <v>209</v>
      </c>
      <c r="T292" t="s">
        <v>1047</v>
      </c>
      <c r="U292" s="13" t="s">
        <v>2934</v>
      </c>
      <c r="V292" s="13" t="s">
        <v>3156</v>
      </c>
      <c r="W292">
        <v>139389739</v>
      </c>
      <c r="X292" t="s">
        <v>1048</v>
      </c>
      <c r="Y292" t="s">
        <v>1049</v>
      </c>
      <c r="Z292" t="s">
        <v>844</v>
      </c>
      <c r="AA292" t="s">
        <v>37</v>
      </c>
      <c r="AB292">
        <v>820</v>
      </c>
      <c r="AC292" s="14" t="str">
        <f>"0"&amp;Table1[[#This Row],[zip_code]]</f>
        <v>0820</v>
      </c>
      <c r="AD292" s="1">
        <v>889428942</v>
      </c>
      <c r="AG292" t="s">
        <v>38</v>
      </c>
      <c r="AH292" t="str">
        <f>PROPER(Table1[[#This Row],[product_depth_DELETE]])</f>
        <v>Premiere</v>
      </c>
      <c r="AI292">
        <v>4</v>
      </c>
      <c r="AJ292">
        <v>3</v>
      </c>
      <c r="AK292">
        <v>2</v>
      </c>
      <c r="AL292" s="2">
        <v>44708.662557870368</v>
      </c>
      <c r="AM292" s="15">
        <v>44708.662557870368</v>
      </c>
    </row>
    <row r="293" spans="1:39" x14ac:dyDescent="0.25">
      <c r="A293">
        <v>1351275</v>
      </c>
      <c r="B293" t="s">
        <v>696</v>
      </c>
      <c r="C293" t="str">
        <f>IF(Table1[[#This Row],[breadcrumb_ORIGINAL]]="Buy&gt;NT&gt;DARWIN CITY", SUBSTITUTE(Table1[[#This Row],[breadcrumb_ORIGINAL]], Table1[[#This Row],[breadcrumb_ORIGINAL]], "DARWIN CITY"), SUBSTITUTE(Table1[[#This Row],[breadcrumb_ORIGINAL]], Table1[[#This Row],[breadcrumb_ORIGINAL]], "DARWIN"))</f>
        <v>DARWIN</v>
      </c>
      <c r="D293" s="16" t="s">
        <v>3466</v>
      </c>
      <c r="E293" t="s">
        <v>697</v>
      </c>
      <c r="F293" s="3" t="s">
        <v>2924</v>
      </c>
      <c r="G293" t="s">
        <v>29</v>
      </c>
      <c r="I293" t="str">
        <f>IF(Table1[[#This Row],[building_size_ORIGINAL]]="","",LEFT(Table1[[#This Row],[building_size_ORIGINAL]], LEN(Table1[[#This Row],[building_size_ORIGINAL]])-LEN(RIGHT(Table1[[#This Row],[building_size_ORIGINAL]], 3))))</f>
        <v/>
      </c>
      <c r="J293" s="11" t="s">
        <v>2934</v>
      </c>
      <c r="K293" t="s">
        <v>794</v>
      </c>
      <c r="L293" s="19">
        <v>801</v>
      </c>
      <c r="M293" t="s">
        <v>794</v>
      </c>
      <c r="N293" s="19">
        <v>801</v>
      </c>
      <c r="O293" s="19">
        <f>IF(Table1[[#This Row],[building_size_mВІ_cleaned]]&lt;&gt;Table1[[#This Row],[preferred_size_mBI_cleaned]], IF(Table1[[#This Row],[land_size_mBI_cleaned]]&lt;&gt;Table1[[#This Row],[preferred_size_mBI_cleaned]], 0, 1), 1)</f>
        <v>1</v>
      </c>
      <c r="Q293" t="e">
        <f>IF(LEN(Table1[[#This Row],[open_date]])&gt;0, IF(ISNUMBER(SEARCH("Added", Table1[[#This Row],[open_date]])), SUBSTITUTE(Table1[[#This Row],[open_date]], "Added ", ""), Table1[[#This Row],[open_date]]), NA())</f>
        <v>#N/A</v>
      </c>
      <c r="R293" t="e">
        <v>#N/A</v>
      </c>
      <c r="S293" t="s">
        <v>93</v>
      </c>
      <c r="T293" t="s">
        <v>1050</v>
      </c>
      <c r="U293" s="13">
        <v>530000</v>
      </c>
      <c r="V293" s="13" t="s">
        <v>3157</v>
      </c>
      <c r="W293">
        <v>139388739</v>
      </c>
      <c r="X293" t="s">
        <v>1051</v>
      </c>
      <c r="Y293" t="s">
        <v>1052</v>
      </c>
      <c r="Z293" t="s">
        <v>798</v>
      </c>
      <c r="AA293" t="s">
        <v>37</v>
      </c>
      <c r="AB293">
        <v>812</v>
      </c>
      <c r="AC293" s="14" t="str">
        <f>"0"&amp;Table1[[#This Row],[zip_code]]</f>
        <v>0812</v>
      </c>
      <c r="AD293" s="1">
        <v>889460500</v>
      </c>
      <c r="AG293" t="s">
        <v>38</v>
      </c>
      <c r="AH293" t="str">
        <f>PROPER(Table1[[#This Row],[product_depth_DELETE]])</f>
        <v>Premiere</v>
      </c>
      <c r="AI293">
        <v>3</v>
      </c>
      <c r="AJ293">
        <v>1</v>
      </c>
      <c r="AK293">
        <v>2</v>
      </c>
      <c r="AL293" s="2">
        <v>44708.662557870368</v>
      </c>
      <c r="AM293" s="15">
        <v>44708.662557870368</v>
      </c>
    </row>
    <row r="294" spans="1:39" x14ac:dyDescent="0.25">
      <c r="A294">
        <v>1351276</v>
      </c>
      <c r="B294" t="s">
        <v>696</v>
      </c>
      <c r="C294" t="str">
        <f>IF(Table1[[#This Row],[breadcrumb_ORIGINAL]]="Buy&gt;NT&gt;DARWIN CITY", SUBSTITUTE(Table1[[#This Row],[breadcrumb_ORIGINAL]], Table1[[#This Row],[breadcrumb_ORIGINAL]], "DARWIN CITY"), SUBSTITUTE(Table1[[#This Row],[breadcrumb_ORIGINAL]], Table1[[#This Row],[breadcrumb_ORIGINAL]], "DARWIN"))</f>
        <v>DARWIN</v>
      </c>
      <c r="D294" s="16" t="s">
        <v>3466</v>
      </c>
      <c r="E294" t="s">
        <v>697</v>
      </c>
      <c r="F294" s="3" t="s">
        <v>2924</v>
      </c>
      <c r="G294" t="s">
        <v>29</v>
      </c>
      <c r="I294" t="str">
        <f>IF(Table1[[#This Row],[building_size_ORIGINAL]]="","",LEFT(Table1[[#This Row],[building_size_ORIGINAL]], LEN(Table1[[#This Row],[building_size_ORIGINAL]])-LEN(RIGHT(Table1[[#This Row],[building_size_ORIGINAL]], 3))))</f>
        <v/>
      </c>
      <c r="J294" s="11" t="s">
        <v>2934</v>
      </c>
      <c r="K294" t="s">
        <v>1053</v>
      </c>
      <c r="L294" s="19">
        <v>592</v>
      </c>
      <c r="M294" t="s">
        <v>1053</v>
      </c>
      <c r="N294" s="19">
        <v>592</v>
      </c>
      <c r="O294" s="19">
        <f>IF(Table1[[#This Row],[building_size_mВІ_cleaned]]&lt;&gt;Table1[[#This Row],[preferred_size_mBI_cleaned]], IF(Table1[[#This Row],[land_size_mBI_cleaned]]&lt;&gt;Table1[[#This Row],[preferred_size_mBI_cleaned]], 0, 1), 1)</f>
        <v>1</v>
      </c>
      <c r="Q294" t="e">
        <f>IF(LEN(Table1[[#This Row],[open_date]])&gt;0, IF(ISNUMBER(SEARCH("Added", Table1[[#This Row],[open_date]])), SUBSTITUTE(Table1[[#This Row],[open_date]], "Added ", ""), Table1[[#This Row],[open_date]]), NA())</f>
        <v>#N/A</v>
      </c>
      <c r="R294" t="e">
        <v>#N/A</v>
      </c>
      <c r="S294" t="s">
        <v>93</v>
      </c>
      <c r="T294" t="s">
        <v>1038</v>
      </c>
      <c r="U294" s="13" t="s">
        <v>2934</v>
      </c>
      <c r="V294" s="13" t="s">
        <v>3154</v>
      </c>
      <c r="W294">
        <v>139387895</v>
      </c>
      <c r="X294" t="s">
        <v>1054</v>
      </c>
      <c r="Y294" t="s">
        <v>1055</v>
      </c>
      <c r="Z294" t="s">
        <v>716</v>
      </c>
      <c r="AA294" t="s">
        <v>37</v>
      </c>
      <c r="AB294">
        <v>830</v>
      </c>
      <c r="AC294" s="14" t="str">
        <f>"0"&amp;Table1[[#This Row],[zip_code]]</f>
        <v>0830</v>
      </c>
      <c r="AD294" s="1">
        <v>889460500</v>
      </c>
      <c r="AG294" t="s">
        <v>38</v>
      </c>
      <c r="AH294" t="str">
        <f>PROPER(Table1[[#This Row],[product_depth_DELETE]])</f>
        <v>Premiere</v>
      </c>
      <c r="AI294">
        <v>4</v>
      </c>
      <c r="AJ294">
        <v>2</v>
      </c>
      <c r="AK294">
        <v>2</v>
      </c>
      <c r="AL294" s="2">
        <v>44708.662557870368</v>
      </c>
      <c r="AM294" s="15">
        <v>44708.662557870368</v>
      </c>
    </row>
    <row r="295" spans="1:39" x14ac:dyDescent="0.25">
      <c r="A295">
        <v>1351277</v>
      </c>
      <c r="B295" t="s">
        <v>696</v>
      </c>
      <c r="C295" t="str">
        <f>IF(Table1[[#This Row],[breadcrumb_ORIGINAL]]="Buy&gt;NT&gt;DARWIN CITY", SUBSTITUTE(Table1[[#This Row],[breadcrumb_ORIGINAL]], Table1[[#This Row],[breadcrumb_ORIGINAL]], "DARWIN CITY"), SUBSTITUTE(Table1[[#This Row],[breadcrumb_ORIGINAL]], Table1[[#This Row],[breadcrumb_ORIGINAL]], "DARWIN"))</f>
        <v>DARWIN</v>
      </c>
      <c r="D295" s="16" t="s">
        <v>3466</v>
      </c>
      <c r="E295" t="s">
        <v>697</v>
      </c>
      <c r="F295" s="3" t="s">
        <v>2924</v>
      </c>
      <c r="G295" t="s">
        <v>29</v>
      </c>
      <c r="I295" t="str">
        <f>IF(Table1[[#This Row],[building_size_ORIGINAL]]="","",LEFT(Table1[[#This Row],[building_size_ORIGINAL]], LEN(Table1[[#This Row],[building_size_ORIGINAL]])-LEN(RIGHT(Table1[[#This Row],[building_size_ORIGINAL]], 3))))</f>
        <v/>
      </c>
      <c r="J295" s="11" t="s">
        <v>2934</v>
      </c>
      <c r="L295" s="12" t="s">
        <v>2934</v>
      </c>
      <c r="N295" t="s">
        <v>2934</v>
      </c>
      <c r="O295">
        <f>IF(Table1[[#This Row],[building_size_mВІ_cleaned]]&lt;&gt;Table1[[#This Row],[preferred_size_mBI_cleaned]], IF(Table1[[#This Row],[land_size_mBI_cleaned]]&lt;&gt;Table1[[#This Row],[preferred_size_mBI_cleaned]], 0, 1), 1)</f>
        <v>1</v>
      </c>
      <c r="Q295" t="e">
        <f>IF(LEN(Table1[[#This Row],[open_date]])&gt;0, IF(ISNUMBER(SEARCH("Added", Table1[[#This Row],[open_date]])), SUBSTITUTE(Table1[[#This Row],[open_date]], "Added ", ""), Table1[[#This Row],[open_date]]), NA())</f>
        <v>#N/A</v>
      </c>
      <c r="R295" t="e">
        <v>#N/A</v>
      </c>
      <c r="S295" t="s">
        <v>82</v>
      </c>
      <c r="T295" t="s">
        <v>89</v>
      </c>
      <c r="U295" s="13" t="s">
        <v>2934</v>
      </c>
      <c r="V295" s="13" t="s">
        <v>2971</v>
      </c>
      <c r="W295">
        <v>139387107</v>
      </c>
      <c r="X295" t="s">
        <v>1056</v>
      </c>
      <c r="Y295" t="s">
        <v>1057</v>
      </c>
      <c r="Z295" t="s">
        <v>743</v>
      </c>
      <c r="AA295" t="s">
        <v>37</v>
      </c>
      <c r="AB295">
        <v>830</v>
      </c>
      <c r="AC295" s="14" t="str">
        <f>"0"&amp;Table1[[#This Row],[zip_code]]</f>
        <v>0830</v>
      </c>
      <c r="AD295" s="1">
        <v>889433000</v>
      </c>
      <c r="AG295" t="s">
        <v>38</v>
      </c>
      <c r="AH295" t="str">
        <f>PROPER(Table1[[#This Row],[product_depth_DELETE]])</f>
        <v>Premiere</v>
      </c>
      <c r="AI295">
        <v>5</v>
      </c>
      <c r="AJ295">
        <v>3</v>
      </c>
      <c r="AK295">
        <v>3</v>
      </c>
      <c r="AL295" s="2">
        <v>44708.662557870368</v>
      </c>
      <c r="AM295" s="15">
        <v>44708.662557870368</v>
      </c>
    </row>
    <row r="296" spans="1:39" x14ac:dyDescent="0.25">
      <c r="A296">
        <v>1351278</v>
      </c>
      <c r="B296" t="s">
        <v>696</v>
      </c>
      <c r="C296" t="str">
        <f>IF(Table1[[#This Row],[breadcrumb_ORIGINAL]]="Buy&gt;NT&gt;DARWIN CITY", SUBSTITUTE(Table1[[#This Row],[breadcrumb_ORIGINAL]], Table1[[#This Row],[breadcrumb_ORIGINAL]], "DARWIN CITY"), SUBSTITUTE(Table1[[#This Row],[breadcrumb_ORIGINAL]], Table1[[#This Row],[breadcrumb_ORIGINAL]], "DARWIN"))</f>
        <v>DARWIN</v>
      </c>
      <c r="D296" s="16" t="s">
        <v>3466</v>
      </c>
      <c r="E296" t="s">
        <v>697</v>
      </c>
      <c r="F296" s="3" t="s">
        <v>2924</v>
      </c>
      <c r="G296" t="s">
        <v>748</v>
      </c>
      <c r="I296" t="str">
        <f>IF(Table1[[#This Row],[building_size_ORIGINAL]]="","",LEFT(Table1[[#This Row],[building_size_ORIGINAL]], LEN(Table1[[#This Row],[building_size_ORIGINAL]])-LEN(RIGHT(Table1[[#This Row],[building_size_ORIGINAL]], 3))))</f>
        <v/>
      </c>
      <c r="J296" s="11" t="s">
        <v>2934</v>
      </c>
      <c r="K296" t="s">
        <v>777</v>
      </c>
      <c r="L296" s="19">
        <v>287</v>
      </c>
      <c r="M296" t="s">
        <v>777</v>
      </c>
      <c r="N296" s="19">
        <v>287</v>
      </c>
      <c r="O296" s="19">
        <f>IF(Table1[[#This Row],[building_size_mВІ_cleaned]]&lt;&gt;Table1[[#This Row],[preferred_size_mBI_cleaned]], IF(Table1[[#This Row],[land_size_mBI_cleaned]]&lt;&gt;Table1[[#This Row],[preferred_size_mBI_cleaned]], 0, 1), 1)</f>
        <v>1</v>
      </c>
      <c r="P296" t="s">
        <v>126</v>
      </c>
      <c r="Q296" t="str">
        <f>IF(LEN(Table1[[#This Row],[open_date]])&gt;0, IF(ISNUMBER(SEARCH("Added", Table1[[#This Row],[open_date]])), SUBSTITUTE(Table1[[#This Row],[open_date]], "Added ", ""), Table1[[#This Row],[open_date]]), NA())</f>
        <v>Under offer</v>
      </c>
      <c r="R296" t="s">
        <v>126</v>
      </c>
      <c r="S296" t="s">
        <v>53</v>
      </c>
      <c r="T296" t="s">
        <v>1058</v>
      </c>
      <c r="U296" s="13" t="s">
        <v>2934</v>
      </c>
      <c r="V296" s="13" t="s">
        <v>3158</v>
      </c>
      <c r="W296">
        <v>139387071</v>
      </c>
      <c r="X296" t="s">
        <v>1059</v>
      </c>
      <c r="Y296" t="s">
        <v>1060</v>
      </c>
      <c r="Z296" t="s">
        <v>707</v>
      </c>
      <c r="AA296" t="s">
        <v>37</v>
      </c>
      <c r="AB296">
        <v>820</v>
      </c>
      <c r="AC296" s="14" t="str">
        <f>"0"&amp;Table1[[#This Row],[zip_code]]</f>
        <v>0820</v>
      </c>
      <c r="AD296" s="1">
        <v>889822403</v>
      </c>
      <c r="AG296" t="s">
        <v>38</v>
      </c>
      <c r="AH296" t="str">
        <f>PROPER(Table1[[#This Row],[product_depth_DELETE]])</f>
        <v>Premiere</v>
      </c>
      <c r="AI296">
        <v>3</v>
      </c>
      <c r="AJ296">
        <v>3</v>
      </c>
      <c r="AK296">
        <v>3</v>
      </c>
      <c r="AL296" s="2">
        <v>44708.662557870368</v>
      </c>
      <c r="AM296" s="15">
        <v>44708.662557870368</v>
      </c>
    </row>
    <row r="297" spans="1:39" x14ac:dyDescent="0.25">
      <c r="A297">
        <v>1351279</v>
      </c>
      <c r="B297" t="s">
        <v>696</v>
      </c>
      <c r="C297" t="str">
        <f>IF(Table1[[#This Row],[breadcrumb_ORIGINAL]]="Buy&gt;NT&gt;DARWIN CITY", SUBSTITUTE(Table1[[#This Row],[breadcrumb_ORIGINAL]], Table1[[#This Row],[breadcrumb_ORIGINAL]], "DARWIN CITY"), SUBSTITUTE(Table1[[#This Row],[breadcrumb_ORIGINAL]], Table1[[#This Row],[breadcrumb_ORIGINAL]], "DARWIN"))</f>
        <v>DARWIN</v>
      </c>
      <c r="D297" s="16" t="s">
        <v>3466</v>
      </c>
      <c r="E297" t="s">
        <v>697</v>
      </c>
      <c r="F297" s="3" t="s">
        <v>2924</v>
      </c>
      <c r="G297" t="s">
        <v>29</v>
      </c>
      <c r="H297" t="s">
        <v>1061</v>
      </c>
      <c r="I297" t="str">
        <f>IF(Table1[[#This Row],[building_size_ORIGINAL]]="","",LEFT(Table1[[#This Row],[building_size_ORIGINAL]], LEN(Table1[[#This Row],[building_size_ORIGINAL]])-LEN(RIGHT(Table1[[#This Row],[building_size_ORIGINAL]], 3))))</f>
        <v>337</v>
      </c>
      <c r="J297" s="19">
        <v>337</v>
      </c>
      <c r="K297" t="s">
        <v>1062</v>
      </c>
      <c r="L297" s="12" t="s">
        <v>2934</v>
      </c>
      <c r="M297" t="s">
        <v>1062</v>
      </c>
      <c r="N297" t="s">
        <v>2934</v>
      </c>
      <c r="O297">
        <f>IF(Table1[[#This Row],[building_size_mВІ_cleaned]]&lt;&gt;Table1[[#This Row],[preferred_size_mBI_cleaned]], IF(Table1[[#This Row],[land_size_mBI_cleaned]]&lt;&gt;Table1[[#This Row],[preferred_size_mBI_cleaned]], 0, 1), 1)</f>
        <v>1</v>
      </c>
      <c r="Q297" t="e">
        <f>IF(LEN(Table1[[#This Row],[open_date]])&gt;0, IF(ISNUMBER(SEARCH("Added", Table1[[#This Row],[open_date]])), SUBSTITUTE(Table1[[#This Row],[open_date]], "Added ", ""), Table1[[#This Row],[open_date]]), NA())</f>
        <v>#N/A</v>
      </c>
      <c r="R297" t="e">
        <v>#N/A</v>
      </c>
      <c r="S297" t="s">
        <v>712</v>
      </c>
      <c r="T297" t="s">
        <v>825</v>
      </c>
      <c r="U297" s="13">
        <v>739000</v>
      </c>
      <c r="V297" s="13" t="s">
        <v>2934</v>
      </c>
      <c r="W297">
        <v>139386923</v>
      </c>
      <c r="X297" t="s">
        <v>1063</v>
      </c>
      <c r="Y297" t="s">
        <v>1064</v>
      </c>
      <c r="Z297" t="s">
        <v>1065</v>
      </c>
      <c r="AA297" t="s">
        <v>37</v>
      </c>
      <c r="AB297">
        <v>838</v>
      </c>
      <c r="AC297" s="14" t="str">
        <f>"0"&amp;Table1[[#This Row],[zip_code]]</f>
        <v>0838</v>
      </c>
      <c r="AD297" s="1">
        <v>889315000</v>
      </c>
      <c r="AG297" t="s">
        <v>38</v>
      </c>
      <c r="AH297" t="str">
        <f>PROPER(Table1[[#This Row],[product_depth_DELETE]])</f>
        <v>Premiere</v>
      </c>
      <c r="AI297">
        <v>4</v>
      </c>
      <c r="AJ297">
        <v>2</v>
      </c>
      <c r="AK297">
        <v>2</v>
      </c>
      <c r="AL297" s="2">
        <v>44708.662557870368</v>
      </c>
      <c r="AM297" s="15">
        <v>44708.662557870368</v>
      </c>
    </row>
    <row r="298" spans="1:39" x14ac:dyDescent="0.25">
      <c r="A298">
        <v>1351280</v>
      </c>
      <c r="B298" t="s">
        <v>696</v>
      </c>
      <c r="C298" t="str">
        <f>IF(Table1[[#This Row],[breadcrumb_ORIGINAL]]="Buy&gt;NT&gt;DARWIN CITY", SUBSTITUTE(Table1[[#This Row],[breadcrumb_ORIGINAL]], Table1[[#This Row],[breadcrumb_ORIGINAL]], "DARWIN CITY"), SUBSTITUTE(Table1[[#This Row],[breadcrumb_ORIGINAL]], Table1[[#This Row],[breadcrumb_ORIGINAL]], "DARWIN"))</f>
        <v>DARWIN</v>
      </c>
      <c r="D298" s="16" t="s">
        <v>3466</v>
      </c>
      <c r="E298" t="s">
        <v>697</v>
      </c>
      <c r="F298" s="3" t="s">
        <v>2924</v>
      </c>
      <c r="G298" t="s">
        <v>29</v>
      </c>
      <c r="H298" t="s">
        <v>1066</v>
      </c>
      <c r="I298" t="str">
        <f>IF(Table1[[#This Row],[building_size_ORIGINAL]]="","",LEFT(Table1[[#This Row],[building_size_ORIGINAL]], LEN(Table1[[#This Row],[building_size_ORIGINAL]])-LEN(RIGHT(Table1[[#This Row],[building_size_ORIGINAL]], 3))))</f>
        <v>356</v>
      </c>
      <c r="J298" s="19">
        <v>356</v>
      </c>
      <c r="K298" t="s">
        <v>1067</v>
      </c>
      <c r="L298" s="19">
        <v>850</v>
      </c>
      <c r="M298" t="s">
        <v>1067</v>
      </c>
      <c r="N298" s="19">
        <v>850</v>
      </c>
      <c r="O298" s="19">
        <f>IF(Table1[[#This Row],[building_size_mВІ_cleaned]]&lt;&gt;Table1[[#This Row],[preferred_size_mBI_cleaned]], IF(Table1[[#This Row],[land_size_mBI_cleaned]]&lt;&gt;Table1[[#This Row],[preferred_size_mBI_cleaned]], 0, 1), 1)</f>
        <v>1</v>
      </c>
      <c r="Q298" t="e">
        <f>IF(LEN(Table1[[#This Row],[open_date]])&gt;0, IF(ISNUMBER(SEARCH("Added", Table1[[#This Row],[open_date]])), SUBSTITUTE(Table1[[#This Row],[open_date]], "Added ", ""), Table1[[#This Row],[open_date]]), NA())</f>
        <v>#N/A</v>
      </c>
      <c r="R298" t="e">
        <v>#N/A</v>
      </c>
      <c r="S298" t="s">
        <v>712</v>
      </c>
      <c r="T298" t="s">
        <v>1068</v>
      </c>
      <c r="U298" s="13">
        <v>750000</v>
      </c>
      <c r="V298" s="13" t="s">
        <v>3159</v>
      </c>
      <c r="W298">
        <v>139385719</v>
      </c>
      <c r="X298" t="s">
        <v>1069</v>
      </c>
      <c r="Y298" t="s">
        <v>1070</v>
      </c>
      <c r="Z298" t="s">
        <v>781</v>
      </c>
      <c r="AA298" t="s">
        <v>37</v>
      </c>
      <c r="AB298">
        <v>832</v>
      </c>
      <c r="AC298" s="14" t="str">
        <f>"0"&amp;Table1[[#This Row],[zip_code]]</f>
        <v>0832</v>
      </c>
      <c r="AD298" s="1">
        <v>889315000</v>
      </c>
      <c r="AG298" t="s">
        <v>38</v>
      </c>
      <c r="AH298" t="str">
        <f>PROPER(Table1[[#This Row],[product_depth_DELETE]])</f>
        <v>Premiere</v>
      </c>
      <c r="AI298">
        <v>4</v>
      </c>
      <c r="AJ298">
        <v>2</v>
      </c>
      <c r="AK298">
        <v>3</v>
      </c>
      <c r="AL298" s="2">
        <v>44708.662557870368</v>
      </c>
      <c r="AM298" s="15">
        <v>44708.662557870368</v>
      </c>
    </row>
    <row r="299" spans="1:39" x14ac:dyDescent="0.25">
      <c r="A299">
        <v>1351281</v>
      </c>
      <c r="B299" t="s">
        <v>696</v>
      </c>
      <c r="C299" t="str">
        <f>IF(Table1[[#This Row],[breadcrumb_ORIGINAL]]="Buy&gt;NT&gt;DARWIN CITY", SUBSTITUTE(Table1[[#This Row],[breadcrumb_ORIGINAL]], Table1[[#This Row],[breadcrumb_ORIGINAL]], "DARWIN CITY"), SUBSTITUTE(Table1[[#This Row],[breadcrumb_ORIGINAL]], Table1[[#This Row],[breadcrumb_ORIGINAL]], "DARWIN"))</f>
        <v>DARWIN</v>
      </c>
      <c r="D299" s="16" t="s">
        <v>3466</v>
      </c>
      <c r="E299" t="s">
        <v>697</v>
      </c>
      <c r="F299" s="3" t="s">
        <v>2924</v>
      </c>
      <c r="G299" t="s">
        <v>29</v>
      </c>
      <c r="H299" t="s">
        <v>1071</v>
      </c>
      <c r="I299" t="str">
        <f>IF(Table1[[#This Row],[building_size_ORIGINAL]]="","",LEFT(Table1[[#This Row],[building_size_ORIGINAL]], LEN(Table1[[#This Row],[building_size_ORIGINAL]])-LEN(RIGHT(Table1[[#This Row],[building_size_ORIGINAL]], 3))))</f>
        <v>225</v>
      </c>
      <c r="J299" s="19">
        <v>225</v>
      </c>
      <c r="K299" t="s">
        <v>1072</v>
      </c>
      <c r="L299" s="19">
        <v>796</v>
      </c>
      <c r="M299" t="s">
        <v>1072</v>
      </c>
      <c r="N299" s="19">
        <v>796</v>
      </c>
      <c r="O299" s="19">
        <f>IF(Table1[[#This Row],[building_size_mВІ_cleaned]]&lt;&gt;Table1[[#This Row],[preferred_size_mBI_cleaned]], IF(Table1[[#This Row],[land_size_mBI_cleaned]]&lt;&gt;Table1[[#This Row],[preferred_size_mBI_cleaned]], 0, 1), 1)</f>
        <v>1</v>
      </c>
      <c r="P299" t="s">
        <v>126</v>
      </c>
      <c r="Q299" t="str">
        <f>IF(LEN(Table1[[#This Row],[open_date]])&gt;0, IF(ISNUMBER(SEARCH("Added", Table1[[#This Row],[open_date]])), SUBSTITUTE(Table1[[#This Row],[open_date]], "Added ", ""), Table1[[#This Row],[open_date]]), NA())</f>
        <v>Under offer</v>
      </c>
      <c r="R299" t="s">
        <v>126</v>
      </c>
      <c r="S299" t="s">
        <v>98</v>
      </c>
      <c r="T299" t="s">
        <v>127</v>
      </c>
      <c r="U299" s="13" t="s">
        <v>2934</v>
      </c>
      <c r="V299" s="13" t="s">
        <v>2979</v>
      </c>
      <c r="W299">
        <v>139385383</v>
      </c>
      <c r="X299" t="s">
        <v>1073</v>
      </c>
      <c r="Y299" t="s">
        <v>1074</v>
      </c>
      <c r="Z299" t="s">
        <v>941</v>
      </c>
      <c r="AA299" t="s">
        <v>37</v>
      </c>
      <c r="AB299">
        <v>832</v>
      </c>
      <c r="AC299" s="14" t="str">
        <f>"0"&amp;Table1[[#This Row],[zip_code]]</f>
        <v>0832</v>
      </c>
      <c r="AD299" s="1">
        <v>889822500</v>
      </c>
      <c r="AG299" t="s">
        <v>38</v>
      </c>
      <c r="AH299" t="str">
        <f>PROPER(Table1[[#This Row],[product_depth_DELETE]])</f>
        <v>Premiere</v>
      </c>
      <c r="AI299">
        <v>6</v>
      </c>
      <c r="AJ299">
        <v>2</v>
      </c>
      <c r="AK299">
        <v>2</v>
      </c>
      <c r="AL299" s="2">
        <v>44708.662557870368</v>
      </c>
      <c r="AM299" s="15">
        <v>44708.662557870368</v>
      </c>
    </row>
    <row r="300" spans="1:39" x14ac:dyDescent="0.25">
      <c r="A300">
        <v>1351282</v>
      </c>
      <c r="B300" t="s">
        <v>696</v>
      </c>
      <c r="C300" t="str">
        <f>IF(Table1[[#This Row],[breadcrumb_ORIGINAL]]="Buy&gt;NT&gt;DARWIN CITY", SUBSTITUTE(Table1[[#This Row],[breadcrumb_ORIGINAL]], Table1[[#This Row],[breadcrumb_ORIGINAL]], "DARWIN CITY"), SUBSTITUTE(Table1[[#This Row],[breadcrumb_ORIGINAL]], Table1[[#This Row],[breadcrumb_ORIGINAL]], "DARWIN"))</f>
        <v>DARWIN</v>
      </c>
      <c r="D300" s="16" t="s">
        <v>3466</v>
      </c>
      <c r="E300" t="s">
        <v>697</v>
      </c>
      <c r="F300" s="3" t="s">
        <v>2924</v>
      </c>
      <c r="G300" t="s">
        <v>29</v>
      </c>
      <c r="I300" t="str">
        <f>IF(Table1[[#This Row],[building_size_ORIGINAL]]="","",LEFT(Table1[[#This Row],[building_size_ORIGINAL]], LEN(Table1[[#This Row],[building_size_ORIGINAL]])-LEN(RIGHT(Table1[[#This Row],[building_size_ORIGINAL]], 3))))</f>
        <v/>
      </c>
      <c r="J300" s="11" t="s">
        <v>2934</v>
      </c>
      <c r="K300" t="s">
        <v>862</v>
      </c>
      <c r="L300" s="19">
        <v>800</v>
      </c>
      <c r="M300" t="s">
        <v>862</v>
      </c>
      <c r="N300" s="19">
        <v>800</v>
      </c>
      <c r="O300" s="19">
        <f>IF(Table1[[#This Row],[building_size_mВІ_cleaned]]&lt;&gt;Table1[[#This Row],[preferred_size_mBI_cleaned]], IF(Table1[[#This Row],[land_size_mBI_cleaned]]&lt;&gt;Table1[[#This Row],[preferred_size_mBI_cleaned]], 0, 1), 1)</f>
        <v>1</v>
      </c>
      <c r="Q300" t="e">
        <f>IF(LEN(Table1[[#This Row],[open_date]])&gt;0, IF(ISNUMBER(SEARCH("Added", Table1[[#This Row],[open_date]])), SUBSTITUTE(Table1[[#This Row],[open_date]], "Added ", ""), Table1[[#This Row],[open_date]]), NA())</f>
        <v>#N/A</v>
      </c>
      <c r="R300" t="e">
        <v>#N/A</v>
      </c>
      <c r="S300" t="s">
        <v>145</v>
      </c>
      <c r="T300" t="s">
        <v>1075</v>
      </c>
      <c r="U300" s="13">
        <v>535000</v>
      </c>
      <c r="V300" s="13" t="s">
        <v>3160</v>
      </c>
      <c r="W300">
        <v>139383779</v>
      </c>
      <c r="X300" t="s">
        <v>1076</v>
      </c>
      <c r="Y300" t="s">
        <v>1077</v>
      </c>
      <c r="Z300" t="s">
        <v>973</v>
      </c>
      <c r="AA300" t="s">
        <v>37</v>
      </c>
      <c r="AB300">
        <v>830</v>
      </c>
      <c r="AC300" s="14" t="str">
        <f>"0"&amp;Table1[[#This Row],[zip_code]]</f>
        <v>0830</v>
      </c>
      <c r="AD300" s="1">
        <v>889306600</v>
      </c>
      <c r="AG300" t="s">
        <v>38</v>
      </c>
      <c r="AH300" t="str">
        <f>PROPER(Table1[[#This Row],[product_depth_DELETE]])</f>
        <v>Premiere</v>
      </c>
      <c r="AI300">
        <v>4</v>
      </c>
      <c r="AJ300">
        <v>3</v>
      </c>
      <c r="AK300">
        <v>6</v>
      </c>
      <c r="AL300" s="2">
        <v>44708.662557870368</v>
      </c>
      <c r="AM300" s="15">
        <v>44708.662557870368</v>
      </c>
    </row>
    <row r="301" spans="1:39" x14ac:dyDescent="0.25">
      <c r="A301">
        <v>1351283</v>
      </c>
      <c r="B301" t="s">
        <v>696</v>
      </c>
      <c r="C301" t="str">
        <f>IF(Table1[[#This Row],[breadcrumb_ORIGINAL]]="Buy&gt;NT&gt;DARWIN CITY", SUBSTITUTE(Table1[[#This Row],[breadcrumb_ORIGINAL]], Table1[[#This Row],[breadcrumb_ORIGINAL]], "DARWIN CITY"), SUBSTITUTE(Table1[[#This Row],[breadcrumb_ORIGINAL]], Table1[[#This Row],[breadcrumb_ORIGINAL]], "DARWIN"))</f>
        <v>DARWIN</v>
      </c>
      <c r="D301" s="16" t="s">
        <v>3466</v>
      </c>
      <c r="E301" t="s">
        <v>697</v>
      </c>
      <c r="F301" s="3" t="s">
        <v>2924</v>
      </c>
      <c r="G301" t="s">
        <v>29</v>
      </c>
      <c r="I301" t="str">
        <f>IF(Table1[[#This Row],[building_size_ORIGINAL]]="","",LEFT(Table1[[#This Row],[building_size_ORIGINAL]], LEN(Table1[[#This Row],[building_size_ORIGINAL]])-LEN(RIGHT(Table1[[#This Row],[building_size_ORIGINAL]], 3))))</f>
        <v/>
      </c>
      <c r="J301" s="11" t="s">
        <v>2934</v>
      </c>
      <c r="K301" t="s">
        <v>1078</v>
      </c>
      <c r="L301" s="19">
        <v>3</v>
      </c>
      <c r="M301" t="s">
        <v>1078</v>
      </c>
      <c r="N301" s="19">
        <v>3</v>
      </c>
      <c r="O301" s="19">
        <f>IF(Table1[[#This Row],[building_size_mВІ_cleaned]]&lt;&gt;Table1[[#This Row],[preferred_size_mBI_cleaned]], IF(Table1[[#This Row],[land_size_mBI_cleaned]]&lt;&gt;Table1[[#This Row],[preferred_size_mBI_cleaned]], 0, 1), 1)</f>
        <v>1</v>
      </c>
      <c r="Q301" t="e">
        <f>IF(LEN(Table1[[#This Row],[open_date]])&gt;0, IF(ISNUMBER(SEARCH("Added", Table1[[#This Row],[open_date]])), SUBSTITUTE(Table1[[#This Row],[open_date]], "Added ", ""), Table1[[#This Row],[open_date]]), NA())</f>
        <v>#N/A</v>
      </c>
      <c r="R301" t="e">
        <v>#N/A</v>
      </c>
      <c r="S301" t="s">
        <v>1079</v>
      </c>
      <c r="T301" t="s">
        <v>1080</v>
      </c>
      <c r="U301" s="13">
        <v>629000</v>
      </c>
      <c r="V301" s="13" t="s">
        <v>2934</v>
      </c>
      <c r="W301">
        <v>139383619</v>
      </c>
      <c r="X301" t="s">
        <v>1081</v>
      </c>
      <c r="Y301" t="s">
        <v>1082</v>
      </c>
      <c r="Z301" t="s">
        <v>759</v>
      </c>
      <c r="AA301" t="s">
        <v>37</v>
      </c>
      <c r="AB301">
        <v>836</v>
      </c>
      <c r="AC301" s="14" t="str">
        <f>"0"&amp;Table1[[#This Row],[zip_code]]</f>
        <v>0836</v>
      </c>
      <c r="AD301">
        <v>422315897</v>
      </c>
      <c r="AG301" t="s">
        <v>38</v>
      </c>
      <c r="AH301" t="str">
        <f>PROPER(Table1[[#This Row],[product_depth_DELETE]])</f>
        <v>Premiere</v>
      </c>
      <c r="AI301">
        <v>3</v>
      </c>
      <c r="AJ301">
        <v>1</v>
      </c>
      <c r="AK301">
        <v>4</v>
      </c>
      <c r="AL301" s="2">
        <v>44708.662557870368</v>
      </c>
      <c r="AM301" s="15">
        <v>44708.662557870368</v>
      </c>
    </row>
    <row r="302" spans="1:39" x14ac:dyDescent="0.25">
      <c r="A302">
        <v>1351284</v>
      </c>
      <c r="B302" t="s">
        <v>696</v>
      </c>
      <c r="C302" t="str">
        <f>IF(Table1[[#This Row],[breadcrumb_ORIGINAL]]="Buy&gt;NT&gt;DARWIN CITY", SUBSTITUTE(Table1[[#This Row],[breadcrumb_ORIGINAL]], Table1[[#This Row],[breadcrumb_ORIGINAL]], "DARWIN CITY"), SUBSTITUTE(Table1[[#This Row],[breadcrumb_ORIGINAL]], Table1[[#This Row],[breadcrumb_ORIGINAL]], "DARWIN"))</f>
        <v>DARWIN</v>
      </c>
      <c r="D302" s="16" t="s">
        <v>3466</v>
      </c>
      <c r="E302" t="s">
        <v>697</v>
      </c>
      <c r="F302" s="3" t="s">
        <v>2924</v>
      </c>
      <c r="G302" t="s">
        <v>46</v>
      </c>
      <c r="I302" t="str">
        <f>IF(Table1[[#This Row],[building_size_ORIGINAL]]="","",LEFT(Table1[[#This Row],[building_size_ORIGINAL]], LEN(Table1[[#This Row],[building_size_ORIGINAL]])-LEN(RIGHT(Table1[[#This Row],[building_size_ORIGINAL]], 3))))</f>
        <v/>
      </c>
      <c r="J302" s="11" t="s">
        <v>2934</v>
      </c>
      <c r="K302" t="s">
        <v>989</v>
      </c>
      <c r="L302" s="19">
        <v>124</v>
      </c>
      <c r="M302" t="s">
        <v>989</v>
      </c>
      <c r="N302" s="19">
        <v>124</v>
      </c>
      <c r="O302" s="19">
        <f>IF(Table1[[#This Row],[building_size_mВІ_cleaned]]&lt;&gt;Table1[[#This Row],[preferred_size_mBI_cleaned]], IF(Table1[[#This Row],[land_size_mBI_cleaned]]&lt;&gt;Table1[[#This Row],[preferred_size_mBI_cleaned]], 0, 1), 1)</f>
        <v>1</v>
      </c>
      <c r="Q302" t="e">
        <f>IF(LEN(Table1[[#This Row],[open_date]])&gt;0, IF(ISNUMBER(SEARCH("Added", Table1[[#This Row],[open_date]])), SUBSTITUTE(Table1[[#This Row],[open_date]], "Added ", ""), Table1[[#This Row],[open_date]]), NA())</f>
        <v>#N/A</v>
      </c>
      <c r="R302" t="e">
        <v>#N/A</v>
      </c>
      <c r="S302" t="s">
        <v>145</v>
      </c>
      <c r="T302" t="s">
        <v>1083</v>
      </c>
      <c r="U302" s="13">
        <v>275000</v>
      </c>
      <c r="V302" s="13" t="s">
        <v>3162</v>
      </c>
      <c r="W302">
        <v>139383231</v>
      </c>
      <c r="X302" t="s">
        <v>1084</v>
      </c>
      <c r="Y302" t="s">
        <v>1085</v>
      </c>
      <c r="Z302" t="s">
        <v>707</v>
      </c>
      <c r="AA302" t="s">
        <v>37</v>
      </c>
      <c r="AB302">
        <v>820</v>
      </c>
      <c r="AC302" s="14" t="str">
        <f>"0"&amp;Table1[[#This Row],[zip_code]]</f>
        <v>0820</v>
      </c>
      <c r="AD302" s="1">
        <v>889306600</v>
      </c>
      <c r="AG302" t="s">
        <v>38</v>
      </c>
      <c r="AH302" t="str">
        <f>PROPER(Table1[[#This Row],[product_depth_DELETE]])</f>
        <v>Premiere</v>
      </c>
      <c r="AI302">
        <v>1</v>
      </c>
      <c r="AJ302">
        <v>1</v>
      </c>
      <c r="AK302">
        <v>1</v>
      </c>
      <c r="AL302" s="2">
        <v>44708.662557870368</v>
      </c>
      <c r="AM302" s="15">
        <v>44708.662557870368</v>
      </c>
    </row>
    <row r="303" spans="1:39" x14ac:dyDescent="0.25">
      <c r="A303">
        <v>1351285</v>
      </c>
      <c r="B303" t="s">
        <v>696</v>
      </c>
      <c r="C303" t="str">
        <f>IF(Table1[[#This Row],[breadcrumb_ORIGINAL]]="Buy&gt;NT&gt;DARWIN CITY", SUBSTITUTE(Table1[[#This Row],[breadcrumb_ORIGINAL]], Table1[[#This Row],[breadcrumb_ORIGINAL]], "DARWIN CITY"), SUBSTITUTE(Table1[[#This Row],[breadcrumb_ORIGINAL]], Table1[[#This Row],[breadcrumb_ORIGINAL]], "DARWIN"))</f>
        <v>DARWIN</v>
      </c>
      <c r="D303" s="16" t="s">
        <v>3466</v>
      </c>
      <c r="E303" t="s">
        <v>697</v>
      </c>
      <c r="F303" s="3" t="s">
        <v>2924</v>
      </c>
      <c r="G303" t="s">
        <v>46</v>
      </c>
      <c r="I303" t="str">
        <f>IF(Table1[[#This Row],[building_size_ORIGINAL]]="","",LEFT(Table1[[#This Row],[building_size_ORIGINAL]], LEN(Table1[[#This Row],[building_size_ORIGINAL]])-LEN(RIGHT(Table1[[#This Row],[building_size_ORIGINAL]], 3))))</f>
        <v/>
      </c>
      <c r="J303" s="11" t="s">
        <v>2934</v>
      </c>
      <c r="L303" s="12" t="s">
        <v>2934</v>
      </c>
      <c r="N303" t="s">
        <v>2934</v>
      </c>
      <c r="O303">
        <f>IF(Table1[[#This Row],[building_size_mВІ_cleaned]]&lt;&gt;Table1[[#This Row],[preferred_size_mBI_cleaned]], IF(Table1[[#This Row],[land_size_mBI_cleaned]]&lt;&gt;Table1[[#This Row],[preferred_size_mBI_cleaned]], 0, 1), 1)</f>
        <v>1</v>
      </c>
      <c r="Q303" t="e">
        <f>IF(LEN(Table1[[#This Row],[open_date]])&gt;0, IF(ISNUMBER(SEARCH("Added", Table1[[#This Row],[open_date]])), SUBSTITUTE(Table1[[#This Row],[open_date]], "Added ", ""), Table1[[#This Row],[open_date]]), NA())</f>
        <v>#N/A</v>
      </c>
      <c r="R303" t="e">
        <v>#N/A</v>
      </c>
      <c r="S303" t="s">
        <v>739</v>
      </c>
      <c r="T303" t="s">
        <v>1086</v>
      </c>
      <c r="U303" s="13" t="s">
        <v>2934</v>
      </c>
      <c r="V303" s="13" t="s">
        <v>3163</v>
      </c>
      <c r="W303">
        <v>139382907</v>
      </c>
      <c r="X303" t="s">
        <v>1087</v>
      </c>
      <c r="Y303" t="s">
        <v>1088</v>
      </c>
      <c r="Z303" t="s">
        <v>844</v>
      </c>
      <c r="AA303" t="s">
        <v>37</v>
      </c>
      <c r="AB303">
        <v>820</v>
      </c>
      <c r="AC303" s="14" t="str">
        <f>"0"&amp;Table1[[#This Row],[zip_code]]</f>
        <v>0820</v>
      </c>
      <c r="AD303" s="1">
        <v>739998324</v>
      </c>
      <c r="AG303" t="s">
        <v>38</v>
      </c>
      <c r="AH303" t="str">
        <f>PROPER(Table1[[#This Row],[product_depth_DELETE]])</f>
        <v>Premiere</v>
      </c>
      <c r="AI303">
        <v>3</v>
      </c>
      <c r="AJ303">
        <v>2</v>
      </c>
      <c r="AK303">
        <v>2</v>
      </c>
      <c r="AL303" s="2">
        <v>44708.662557870368</v>
      </c>
      <c r="AM303" s="15">
        <v>44708.662557870368</v>
      </c>
    </row>
    <row r="304" spans="1:39" x14ac:dyDescent="0.25">
      <c r="A304">
        <v>1351286</v>
      </c>
      <c r="B304" t="s">
        <v>696</v>
      </c>
      <c r="C304" t="str">
        <f>IF(Table1[[#This Row],[breadcrumb_ORIGINAL]]="Buy&gt;NT&gt;DARWIN CITY", SUBSTITUTE(Table1[[#This Row],[breadcrumb_ORIGINAL]], Table1[[#This Row],[breadcrumb_ORIGINAL]], "DARWIN CITY"), SUBSTITUTE(Table1[[#This Row],[breadcrumb_ORIGINAL]], Table1[[#This Row],[breadcrumb_ORIGINAL]], "DARWIN"))</f>
        <v>DARWIN</v>
      </c>
      <c r="D304" s="16" t="s">
        <v>3466</v>
      </c>
      <c r="E304" t="s">
        <v>697</v>
      </c>
      <c r="F304" s="3" t="s">
        <v>2924</v>
      </c>
      <c r="G304" t="s">
        <v>29</v>
      </c>
      <c r="I304" t="str">
        <f>IF(Table1[[#This Row],[building_size_ORIGINAL]]="","",LEFT(Table1[[#This Row],[building_size_ORIGINAL]], LEN(Table1[[#This Row],[building_size_ORIGINAL]])-LEN(RIGHT(Table1[[#This Row],[building_size_ORIGINAL]], 3))))</f>
        <v/>
      </c>
      <c r="J304" s="11" t="s">
        <v>2934</v>
      </c>
      <c r="L304" s="12" t="s">
        <v>2934</v>
      </c>
      <c r="N304" t="s">
        <v>2934</v>
      </c>
      <c r="O304">
        <f>IF(Table1[[#This Row],[building_size_mВІ_cleaned]]&lt;&gt;Table1[[#This Row],[preferred_size_mBI_cleaned]], IF(Table1[[#This Row],[land_size_mBI_cleaned]]&lt;&gt;Table1[[#This Row],[preferred_size_mBI_cleaned]], 0, 1), 1)</f>
        <v>1</v>
      </c>
      <c r="Q304" t="e">
        <f>IF(LEN(Table1[[#This Row],[open_date]])&gt;0, IF(ISNUMBER(SEARCH("Added", Table1[[#This Row],[open_date]])), SUBSTITUTE(Table1[[#This Row],[open_date]], "Added ", ""), Table1[[#This Row],[open_date]]), NA())</f>
        <v>#N/A</v>
      </c>
      <c r="R304" t="e">
        <v>#N/A</v>
      </c>
      <c r="S304" t="s">
        <v>181</v>
      </c>
      <c r="T304" t="s">
        <v>1089</v>
      </c>
      <c r="U304" s="13">
        <v>550000</v>
      </c>
      <c r="V304" s="13" t="s">
        <v>3164</v>
      </c>
      <c r="W304">
        <v>139382119</v>
      </c>
      <c r="X304" t="s">
        <v>1090</v>
      </c>
      <c r="Y304" t="s">
        <v>1091</v>
      </c>
      <c r="Z304" t="s">
        <v>1092</v>
      </c>
      <c r="AA304" t="s">
        <v>37</v>
      </c>
      <c r="AB304">
        <v>812</v>
      </c>
      <c r="AC304" s="14" t="str">
        <f>"0"&amp;Table1[[#This Row],[zip_code]]</f>
        <v>0812</v>
      </c>
      <c r="AD304" s="1">
        <v>889418941</v>
      </c>
      <c r="AG304" t="s">
        <v>38</v>
      </c>
      <c r="AH304" t="str">
        <f>PROPER(Table1[[#This Row],[product_depth_DELETE]])</f>
        <v>Premiere</v>
      </c>
      <c r="AI304">
        <v>3</v>
      </c>
      <c r="AJ304">
        <v>1</v>
      </c>
      <c r="AK304">
        <v>2</v>
      </c>
      <c r="AL304" s="2">
        <v>44708.662557870368</v>
      </c>
      <c r="AM304" s="15">
        <v>44708.662557870368</v>
      </c>
    </row>
    <row r="305" spans="1:39" x14ac:dyDescent="0.25">
      <c r="A305">
        <v>1351287</v>
      </c>
      <c r="B305" t="s">
        <v>696</v>
      </c>
      <c r="C305" t="str">
        <f>IF(Table1[[#This Row],[breadcrumb_ORIGINAL]]="Buy&gt;NT&gt;DARWIN CITY", SUBSTITUTE(Table1[[#This Row],[breadcrumb_ORIGINAL]], Table1[[#This Row],[breadcrumb_ORIGINAL]], "DARWIN CITY"), SUBSTITUTE(Table1[[#This Row],[breadcrumb_ORIGINAL]], Table1[[#This Row],[breadcrumb_ORIGINAL]], "DARWIN"))</f>
        <v>DARWIN</v>
      </c>
      <c r="D305" s="16" t="s">
        <v>3466</v>
      </c>
      <c r="E305" t="s">
        <v>697</v>
      </c>
      <c r="F305" s="3" t="s">
        <v>2924</v>
      </c>
      <c r="G305" t="s">
        <v>29</v>
      </c>
      <c r="I305" t="str">
        <f>IF(Table1[[#This Row],[building_size_ORIGINAL]]="","",LEFT(Table1[[#This Row],[building_size_ORIGINAL]], LEN(Table1[[#This Row],[building_size_ORIGINAL]])-LEN(RIGHT(Table1[[#This Row],[building_size_ORIGINAL]], 3))))</f>
        <v/>
      </c>
      <c r="J305" s="11" t="s">
        <v>2934</v>
      </c>
      <c r="L305" s="12" t="s">
        <v>2934</v>
      </c>
      <c r="N305" t="s">
        <v>2934</v>
      </c>
      <c r="O305">
        <f>IF(Table1[[#This Row],[building_size_mВІ_cleaned]]&lt;&gt;Table1[[#This Row],[preferred_size_mBI_cleaned]], IF(Table1[[#This Row],[land_size_mBI_cleaned]]&lt;&gt;Table1[[#This Row],[preferred_size_mBI_cleaned]], 0, 1), 1)</f>
        <v>1</v>
      </c>
      <c r="Q305" t="e">
        <f>IF(LEN(Table1[[#This Row],[open_date]])&gt;0, IF(ISNUMBER(SEARCH("Added", Table1[[#This Row],[open_date]])), SUBSTITUTE(Table1[[#This Row],[open_date]], "Added ", ""), Table1[[#This Row],[open_date]]), NA())</f>
        <v>#N/A</v>
      </c>
      <c r="R305" t="e">
        <v>#N/A</v>
      </c>
      <c r="S305" t="s">
        <v>1093</v>
      </c>
      <c r="T305" t="s">
        <v>1094</v>
      </c>
      <c r="U305" s="13">
        <v>639000</v>
      </c>
      <c r="V305" s="13" t="s">
        <v>2934</v>
      </c>
      <c r="W305">
        <v>139381639</v>
      </c>
      <c r="X305" t="s">
        <v>1095</v>
      </c>
      <c r="Y305" t="s">
        <v>1096</v>
      </c>
      <c r="Z305" t="s">
        <v>909</v>
      </c>
      <c r="AA305" t="s">
        <v>37</v>
      </c>
      <c r="AB305">
        <v>820</v>
      </c>
      <c r="AC305" s="14" t="str">
        <f>"0"&amp;Table1[[#This Row],[zip_code]]</f>
        <v>0820</v>
      </c>
      <c r="AD305" t="s">
        <v>1097</v>
      </c>
      <c r="AG305" t="s">
        <v>38</v>
      </c>
      <c r="AH305" t="str">
        <f>PROPER(Table1[[#This Row],[product_depth_DELETE]])</f>
        <v>Premiere</v>
      </c>
      <c r="AI305">
        <v>3</v>
      </c>
      <c r="AJ305">
        <v>2</v>
      </c>
      <c r="AK305">
        <v>1</v>
      </c>
      <c r="AL305" s="2">
        <v>44708.662557870368</v>
      </c>
      <c r="AM305" s="15">
        <v>44708.662557870368</v>
      </c>
    </row>
    <row r="306" spans="1:39" x14ac:dyDescent="0.25">
      <c r="A306">
        <v>1351288</v>
      </c>
      <c r="B306" t="s">
        <v>696</v>
      </c>
      <c r="C306" t="str">
        <f>IF(Table1[[#This Row],[breadcrumb_ORIGINAL]]="Buy&gt;NT&gt;DARWIN CITY", SUBSTITUTE(Table1[[#This Row],[breadcrumb_ORIGINAL]], Table1[[#This Row],[breadcrumb_ORIGINAL]], "DARWIN CITY"), SUBSTITUTE(Table1[[#This Row],[breadcrumb_ORIGINAL]], Table1[[#This Row],[breadcrumb_ORIGINAL]], "DARWIN"))</f>
        <v>DARWIN</v>
      </c>
      <c r="D306" s="16" t="s">
        <v>3466</v>
      </c>
      <c r="E306" t="s">
        <v>697</v>
      </c>
      <c r="F306" s="3" t="s">
        <v>2924</v>
      </c>
      <c r="G306" t="s">
        <v>748</v>
      </c>
      <c r="I306" t="str">
        <f>IF(Table1[[#This Row],[building_size_ORIGINAL]]="","",LEFT(Table1[[#This Row],[building_size_ORIGINAL]], LEN(Table1[[#This Row],[building_size_ORIGINAL]])-LEN(RIGHT(Table1[[#This Row],[building_size_ORIGINAL]], 3))))</f>
        <v/>
      </c>
      <c r="J306" s="11" t="s">
        <v>2934</v>
      </c>
      <c r="K306" t="s">
        <v>1098</v>
      </c>
      <c r="L306" s="19">
        <v>442</v>
      </c>
      <c r="M306" t="s">
        <v>1098</v>
      </c>
      <c r="N306" s="19">
        <v>442</v>
      </c>
      <c r="O306" s="19">
        <f>IF(Table1[[#This Row],[building_size_mВІ_cleaned]]&lt;&gt;Table1[[#This Row],[preferred_size_mBI_cleaned]], IF(Table1[[#This Row],[land_size_mBI_cleaned]]&lt;&gt;Table1[[#This Row],[preferred_size_mBI_cleaned]], 0, 1), 1)</f>
        <v>1</v>
      </c>
      <c r="Q306" t="e">
        <f>IF(LEN(Table1[[#This Row],[open_date]])&gt;0, IF(ISNUMBER(SEARCH("Added", Table1[[#This Row],[open_date]])), SUBSTITUTE(Table1[[#This Row],[open_date]], "Added ", ""), Table1[[#This Row],[open_date]]), NA())</f>
        <v>#N/A</v>
      </c>
      <c r="R306" t="e">
        <v>#N/A</v>
      </c>
      <c r="S306" t="s">
        <v>93</v>
      </c>
      <c r="T306" t="s">
        <v>119</v>
      </c>
      <c r="U306" s="13" t="s">
        <v>2934</v>
      </c>
      <c r="V306" s="13" t="s">
        <v>2978</v>
      </c>
      <c r="W306">
        <v>139380823</v>
      </c>
      <c r="X306" t="s">
        <v>1099</v>
      </c>
      <c r="Y306" t="s">
        <v>1100</v>
      </c>
      <c r="Z306" t="s">
        <v>1101</v>
      </c>
      <c r="AA306" t="s">
        <v>37</v>
      </c>
      <c r="AB306">
        <v>820</v>
      </c>
      <c r="AC306" s="14" t="str">
        <f>"0"&amp;Table1[[#This Row],[zip_code]]</f>
        <v>0820</v>
      </c>
      <c r="AD306" s="1">
        <v>889460500</v>
      </c>
      <c r="AG306" t="s">
        <v>38</v>
      </c>
      <c r="AH306" t="str">
        <f>PROPER(Table1[[#This Row],[product_depth_DELETE]])</f>
        <v>Premiere</v>
      </c>
      <c r="AI306">
        <v>3</v>
      </c>
      <c r="AJ306">
        <v>2</v>
      </c>
      <c r="AK306">
        <v>2</v>
      </c>
      <c r="AL306" s="2">
        <v>44708.662557870368</v>
      </c>
      <c r="AM306" s="15">
        <v>44708.662557870368</v>
      </c>
    </row>
    <row r="307" spans="1:39" x14ac:dyDescent="0.25">
      <c r="A307">
        <v>1351289</v>
      </c>
      <c r="B307" t="s">
        <v>696</v>
      </c>
      <c r="C307" t="str">
        <f>IF(Table1[[#This Row],[breadcrumb_ORIGINAL]]="Buy&gt;NT&gt;DARWIN CITY", SUBSTITUTE(Table1[[#This Row],[breadcrumb_ORIGINAL]], Table1[[#This Row],[breadcrumb_ORIGINAL]], "DARWIN CITY"), SUBSTITUTE(Table1[[#This Row],[breadcrumb_ORIGINAL]], Table1[[#This Row],[breadcrumb_ORIGINAL]], "DARWIN"))</f>
        <v>DARWIN</v>
      </c>
      <c r="D307" s="16" t="s">
        <v>3466</v>
      </c>
      <c r="E307" t="s">
        <v>697</v>
      </c>
      <c r="F307" s="3" t="s">
        <v>2924</v>
      </c>
      <c r="G307" t="s">
        <v>29</v>
      </c>
      <c r="I307" t="str">
        <f>IF(Table1[[#This Row],[building_size_ORIGINAL]]="","",LEFT(Table1[[#This Row],[building_size_ORIGINAL]], LEN(Table1[[#This Row],[building_size_ORIGINAL]])-LEN(RIGHT(Table1[[#This Row],[building_size_ORIGINAL]], 3))))</f>
        <v/>
      </c>
      <c r="J307" s="11" t="s">
        <v>2934</v>
      </c>
      <c r="K307" t="s">
        <v>787</v>
      </c>
      <c r="L307" s="19">
        <v>815</v>
      </c>
      <c r="M307" t="s">
        <v>787</v>
      </c>
      <c r="N307" s="19">
        <v>815</v>
      </c>
      <c r="O307" s="19">
        <f>IF(Table1[[#This Row],[building_size_mВІ_cleaned]]&lt;&gt;Table1[[#This Row],[preferred_size_mBI_cleaned]], IF(Table1[[#This Row],[land_size_mBI_cleaned]]&lt;&gt;Table1[[#This Row],[preferred_size_mBI_cleaned]], 0, 1), 1)</f>
        <v>1</v>
      </c>
      <c r="Q307" t="e">
        <f>IF(LEN(Table1[[#This Row],[open_date]])&gt;0, IF(ISNUMBER(SEARCH("Added", Table1[[#This Row],[open_date]])), SUBSTITUTE(Table1[[#This Row],[open_date]], "Added ", ""), Table1[[#This Row],[open_date]]), NA())</f>
        <v>#N/A</v>
      </c>
      <c r="R307" t="e">
        <v>#N/A</v>
      </c>
      <c r="S307" t="s">
        <v>209</v>
      </c>
      <c r="T307" t="s">
        <v>1102</v>
      </c>
      <c r="U307" s="13">
        <v>650000</v>
      </c>
      <c r="V307" s="13" t="s">
        <v>3166</v>
      </c>
      <c r="W307">
        <v>139378407</v>
      </c>
      <c r="X307" t="s">
        <v>1103</v>
      </c>
      <c r="Y307" t="s">
        <v>1104</v>
      </c>
      <c r="Z307" t="s">
        <v>781</v>
      </c>
      <c r="AA307" t="s">
        <v>37</v>
      </c>
      <c r="AB307">
        <v>832</v>
      </c>
      <c r="AC307" s="14" t="str">
        <f>"0"&amp;Table1[[#This Row],[zip_code]]</f>
        <v>0832</v>
      </c>
      <c r="AD307" s="1">
        <v>889428942</v>
      </c>
      <c r="AG307" t="s">
        <v>38</v>
      </c>
      <c r="AH307" t="str">
        <f>PROPER(Table1[[#This Row],[product_depth_DELETE]])</f>
        <v>Premiere</v>
      </c>
      <c r="AI307">
        <v>4</v>
      </c>
      <c r="AJ307">
        <v>2</v>
      </c>
      <c r="AK307">
        <v>2</v>
      </c>
      <c r="AL307" s="2">
        <v>44708.662557870368</v>
      </c>
      <c r="AM307" s="15">
        <v>44708.662557870368</v>
      </c>
    </row>
    <row r="308" spans="1:39" x14ac:dyDescent="0.25">
      <c r="A308">
        <v>1351290</v>
      </c>
      <c r="B308" t="s">
        <v>696</v>
      </c>
      <c r="C308" t="str">
        <f>IF(Table1[[#This Row],[breadcrumb_ORIGINAL]]="Buy&gt;NT&gt;DARWIN CITY", SUBSTITUTE(Table1[[#This Row],[breadcrumb_ORIGINAL]], Table1[[#This Row],[breadcrumb_ORIGINAL]], "DARWIN CITY"), SUBSTITUTE(Table1[[#This Row],[breadcrumb_ORIGINAL]], Table1[[#This Row],[breadcrumb_ORIGINAL]], "DARWIN"))</f>
        <v>DARWIN</v>
      </c>
      <c r="D308" s="16" t="s">
        <v>3466</v>
      </c>
      <c r="E308" t="s">
        <v>697</v>
      </c>
      <c r="F308" s="3" t="s">
        <v>2924</v>
      </c>
      <c r="G308" t="s">
        <v>29</v>
      </c>
      <c r="I308" t="str">
        <f>IF(Table1[[#This Row],[building_size_ORIGINAL]]="","",LEFT(Table1[[#This Row],[building_size_ORIGINAL]], LEN(Table1[[#This Row],[building_size_ORIGINAL]])-LEN(RIGHT(Table1[[#This Row],[building_size_ORIGINAL]], 3))))</f>
        <v/>
      </c>
      <c r="J308" s="11" t="s">
        <v>2934</v>
      </c>
      <c r="L308" s="12" t="s">
        <v>2934</v>
      </c>
      <c r="N308" t="s">
        <v>2934</v>
      </c>
      <c r="O308">
        <f>IF(Table1[[#This Row],[building_size_mВІ_cleaned]]&lt;&gt;Table1[[#This Row],[preferred_size_mBI_cleaned]], IF(Table1[[#This Row],[land_size_mBI_cleaned]]&lt;&gt;Table1[[#This Row],[preferred_size_mBI_cleaned]], 0, 1), 1)</f>
        <v>1</v>
      </c>
      <c r="Q308" t="e">
        <f>IF(LEN(Table1[[#This Row],[open_date]])&gt;0, IF(ISNUMBER(SEARCH("Added", Table1[[#This Row],[open_date]])), SUBSTITUTE(Table1[[#This Row],[open_date]], "Added ", ""), Table1[[#This Row],[open_date]]), NA())</f>
        <v>#N/A</v>
      </c>
      <c r="R308" t="e">
        <v>#N/A</v>
      </c>
      <c r="S308" t="s">
        <v>82</v>
      </c>
      <c r="T308" t="s">
        <v>831</v>
      </c>
      <c r="U308" s="13" t="s">
        <v>2934</v>
      </c>
      <c r="V308" s="13" t="s">
        <v>3124</v>
      </c>
      <c r="W308">
        <v>139377791</v>
      </c>
      <c r="X308" t="s">
        <v>1105</v>
      </c>
      <c r="Y308" t="s">
        <v>1106</v>
      </c>
      <c r="Z308" t="s">
        <v>773</v>
      </c>
      <c r="AA308" t="s">
        <v>37</v>
      </c>
      <c r="AB308">
        <v>820</v>
      </c>
      <c r="AC308" s="14" t="str">
        <f>"0"&amp;Table1[[#This Row],[zip_code]]</f>
        <v>0820</v>
      </c>
      <c r="AD308" s="1">
        <v>889433000</v>
      </c>
      <c r="AG308" t="s">
        <v>38</v>
      </c>
      <c r="AH308" t="str">
        <f>PROPER(Table1[[#This Row],[product_depth_DELETE]])</f>
        <v>Premiere</v>
      </c>
      <c r="AI308">
        <v>5</v>
      </c>
      <c r="AJ308">
        <v>4</v>
      </c>
      <c r="AK308">
        <v>4</v>
      </c>
      <c r="AL308" s="2">
        <v>44708.662557870368</v>
      </c>
      <c r="AM308" s="15">
        <v>44708.662557870368</v>
      </c>
    </row>
    <row r="309" spans="1:39" x14ac:dyDescent="0.25">
      <c r="A309">
        <v>1351291</v>
      </c>
      <c r="B309" t="s">
        <v>696</v>
      </c>
      <c r="C309" t="str">
        <f>IF(Table1[[#This Row],[breadcrumb_ORIGINAL]]="Buy&gt;NT&gt;DARWIN CITY", SUBSTITUTE(Table1[[#This Row],[breadcrumb_ORIGINAL]], Table1[[#This Row],[breadcrumb_ORIGINAL]], "DARWIN CITY"), SUBSTITUTE(Table1[[#This Row],[breadcrumb_ORIGINAL]], Table1[[#This Row],[breadcrumb_ORIGINAL]], "DARWIN"))</f>
        <v>DARWIN</v>
      </c>
      <c r="D309" s="16" t="s">
        <v>3466</v>
      </c>
      <c r="E309" t="s">
        <v>697</v>
      </c>
      <c r="F309" s="3" t="s">
        <v>2924</v>
      </c>
      <c r="G309" t="s">
        <v>29</v>
      </c>
      <c r="I309" t="str">
        <f>IF(Table1[[#This Row],[building_size_ORIGINAL]]="","",LEFT(Table1[[#This Row],[building_size_ORIGINAL]], LEN(Table1[[#This Row],[building_size_ORIGINAL]])-LEN(RIGHT(Table1[[#This Row],[building_size_ORIGINAL]], 3))))</f>
        <v/>
      </c>
      <c r="J309" s="11" t="s">
        <v>2934</v>
      </c>
      <c r="K309" t="s">
        <v>862</v>
      </c>
      <c r="L309" s="19">
        <v>800</v>
      </c>
      <c r="M309" t="s">
        <v>862</v>
      </c>
      <c r="N309" s="19">
        <v>800</v>
      </c>
      <c r="O309" s="19">
        <f>IF(Table1[[#This Row],[building_size_mВІ_cleaned]]&lt;&gt;Table1[[#This Row],[preferred_size_mBI_cleaned]], IF(Table1[[#This Row],[land_size_mBI_cleaned]]&lt;&gt;Table1[[#This Row],[preferred_size_mBI_cleaned]], 0, 1), 1)</f>
        <v>1</v>
      </c>
      <c r="P309" t="s">
        <v>126</v>
      </c>
      <c r="Q309" t="str">
        <f>IF(LEN(Table1[[#This Row],[open_date]])&gt;0, IF(ISNUMBER(SEARCH("Added", Table1[[#This Row],[open_date]])), SUBSTITUTE(Table1[[#This Row],[open_date]], "Added ", ""), Table1[[#This Row],[open_date]]), NA())</f>
        <v>Under offer</v>
      </c>
      <c r="R309" t="s">
        <v>126</v>
      </c>
      <c r="S309" t="s">
        <v>93</v>
      </c>
      <c r="T309" t="s">
        <v>127</v>
      </c>
      <c r="U309" s="13" t="s">
        <v>2934</v>
      </c>
      <c r="V309" s="13" t="s">
        <v>2979</v>
      </c>
      <c r="W309">
        <v>139376807</v>
      </c>
      <c r="X309" t="s">
        <v>1107</v>
      </c>
      <c r="Y309" t="s">
        <v>1108</v>
      </c>
      <c r="Z309" t="s">
        <v>1109</v>
      </c>
      <c r="AA309" t="s">
        <v>37</v>
      </c>
      <c r="AB309">
        <v>812</v>
      </c>
      <c r="AC309" s="14" t="str">
        <f>"0"&amp;Table1[[#This Row],[zip_code]]</f>
        <v>0812</v>
      </c>
      <c r="AD309" s="1">
        <v>889460500</v>
      </c>
      <c r="AG309" t="s">
        <v>38</v>
      </c>
      <c r="AH309" t="str">
        <f>PROPER(Table1[[#This Row],[product_depth_DELETE]])</f>
        <v>Premiere</v>
      </c>
      <c r="AI309">
        <v>3</v>
      </c>
      <c r="AJ309">
        <v>3</v>
      </c>
      <c r="AK309">
        <v>6</v>
      </c>
      <c r="AL309" s="2">
        <v>44708.662557870368</v>
      </c>
      <c r="AM309" s="15">
        <v>44708.662557870368</v>
      </c>
    </row>
    <row r="310" spans="1:39" x14ac:dyDescent="0.25">
      <c r="A310">
        <v>1351292</v>
      </c>
      <c r="B310" t="s">
        <v>696</v>
      </c>
      <c r="C310" t="str">
        <f>IF(Table1[[#This Row],[breadcrumb_ORIGINAL]]="Buy&gt;NT&gt;DARWIN CITY", SUBSTITUTE(Table1[[#This Row],[breadcrumb_ORIGINAL]], Table1[[#This Row],[breadcrumb_ORIGINAL]], "DARWIN CITY"), SUBSTITUTE(Table1[[#This Row],[breadcrumb_ORIGINAL]], Table1[[#This Row],[breadcrumb_ORIGINAL]], "DARWIN"))</f>
        <v>DARWIN</v>
      </c>
      <c r="D310" s="16" t="s">
        <v>3466</v>
      </c>
      <c r="E310" t="s">
        <v>697</v>
      </c>
      <c r="F310" s="3" t="s">
        <v>2924</v>
      </c>
      <c r="G310" t="s">
        <v>39</v>
      </c>
      <c r="I310" t="str">
        <f>IF(Table1[[#This Row],[building_size_ORIGINAL]]="","",LEFT(Table1[[#This Row],[building_size_ORIGINAL]], LEN(Table1[[#This Row],[building_size_ORIGINAL]])-LEN(RIGHT(Table1[[#This Row],[building_size_ORIGINAL]], 3))))</f>
        <v/>
      </c>
      <c r="J310" s="11" t="s">
        <v>2934</v>
      </c>
      <c r="L310" s="12" t="s">
        <v>2934</v>
      </c>
      <c r="N310" t="s">
        <v>2934</v>
      </c>
      <c r="O310">
        <f>IF(Table1[[#This Row],[building_size_mВІ_cleaned]]&lt;&gt;Table1[[#This Row],[preferred_size_mBI_cleaned]], IF(Table1[[#This Row],[land_size_mBI_cleaned]]&lt;&gt;Table1[[#This Row],[preferred_size_mBI_cleaned]], 0, 1), 1)</f>
        <v>1</v>
      </c>
      <c r="P310" t="s">
        <v>126</v>
      </c>
      <c r="Q310" t="str">
        <f>IF(LEN(Table1[[#This Row],[open_date]])&gt;0, IF(ISNUMBER(SEARCH("Added", Table1[[#This Row],[open_date]])), SUBSTITUTE(Table1[[#This Row],[open_date]], "Added ", ""), Table1[[#This Row],[open_date]]), NA())</f>
        <v>Under offer</v>
      </c>
      <c r="R310" t="s">
        <v>126</v>
      </c>
      <c r="S310" t="s">
        <v>82</v>
      </c>
      <c r="T310" t="s">
        <v>1110</v>
      </c>
      <c r="U310" s="13" t="s">
        <v>2934</v>
      </c>
      <c r="V310" s="13" t="s">
        <v>3167</v>
      </c>
      <c r="W310">
        <v>139376015</v>
      </c>
      <c r="X310" t="s">
        <v>1111</v>
      </c>
      <c r="Y310" t="s">
        <v>1112</v>
      </c>
      <c r="Z310" t="s">
        <v>731</v>
      </c>
      <c r="AA310" t="s">
        <v>37</v>
      </c>
      <c r="AB310">
        <v>810</v>
      </c>
      <c r="AC310" s="14" t="str">
        <f>"0"&amp;Table1[[#This Row],[zip_code]]</f>
        <v>0810</v>
      </c>
      <c r="AD310" s="1">
        <v>889433000</v>
      </c>
      <c r="AG310" t="s">
        <v>38</v>
      </c>
      <c r="AH310" t="str">
        <f>PROPER(Table1[[#This Row],[product_depth_DELETE]])</f>
        <v>Premiere</v>
      </c>
      <c r="AI310">
        <v>1</v>
      </c>
      <c r="AJ310">
        <v>1</v>
      </c>
      <c r="AK310">
        <v>1</v>
      </c>
      <c r="AL310" s="2">
        <v>44708.662557870368</v>
      </c>
      <c r="AM310" s="15">
        <v>44708.662557870368</v>
      </c>
    </row>
    <row r="311" spans="1:39" x14ac:dyDescent="0.25">
      <c r="A311">
        <v>1351293</v>
      </c>
      <c r="B311" t="s">
        <v>696</v>
      </c>
      <c r="C311" t="str">
        <f>IF(Table1[[#This Row],[breadcrumb_ORIGINAL]]="Buy&gt;NT&gt;DARWIN CITY", SUBSTITUTE(Table1[[#This Row],[breadcrumb_ORIGINAL]], Table1[[#This Row],[breadcrumb_ORIGINAL]], "DARWIN CITY"), SUBSTITUTE(Table1[[#This Row],[breadcrumb_ORIGINAL]], Table1[[#This Row],[breadcrumb_ORIGINAL]], "DARWIN"))</f>
        <v>DARWIN</v>
      </c>
      <c r="D311" s="16" t="s">
        <v>3466</v>
      </c>
      <c r="E311" t="s">
        <v>697</v>
      </c>
      <c r="F311" s="3" t="s">
        <v>2924</v>
      </c>
      <c r="G311" t="s">
        <v>748</v>
      </c>
      <c r="I311" t="str">
        <f>IF(Table1[[#This Row],[building_size_ORIGINAL]]="","",LEFT(Table1[[#This Row],[building_size_ORIGINAL]], LEN(Table1[[#This Row],[building_size_ORIGINAL]])-LEN(RIGHT(Table1[[#This Row],[building_size_ORIGINAL]], 3))))</f>
        <v/>
      </c>
      <c r="J311" s="11" t="s">
        <v>2934</v>
      </c>
      <c r="K311" t="s">
        <v>1113</v>
      </c>
      <c r="L311" s="19">
        <v>45</v>
      </c>
      <c r="M311" t="s">
        <v>1113</v>
      </c>
      <c r="N311" s="19">
        <v>45</v>
      </c>
      <c r="O311" s="19">
        <f>IF(Table1[[#This Row],[building_size_mВІ_cleaned]]&lt;&gt;Table1[[#This Row],[preferred_size_mBI_cleaned]], IF(Table1[[#This Row],[land_size_mBI_cleaned]]&lt;&gt;Table1[[#This Row],[preferred_size_mBI_cleaned]], 0, 1), 1)</f>
        <v>1</v>
      </c>
      <c r="Q311" t="e">
        <f>IF(LEN(Table1[[#This Row],[open_date]])&gt;0, IF(ISNUMBER(SEARCH("Added", Table1[[#This Row],[open_date]])), SUBSTITUTE(Table1[[#This Row],[open_date]], "Added ", ""), Table1[[#This Row],[open_date]]), NA())</f>
        <v>#N/A</v>
      </c>
      <c r="R311" t="e">
        <v>#N/A</v>
      </c>
      <c r="S311" t="s">
        <v>209</v>
      </c>
      <c r="T311" t="s">
        <v>573</v>
      </c>
      <c r="U311" s="13">
        <v>329000</v>
      </c>
      <c r="V311" s="13" t="s">
        <v>2934</v>
      </c>
      <c r="W311">
        <v>139375779</v>
      </c>
      <c r="X311" t="s">
        <v>1114</v>
      </c>
      <c r="Y311" t="s">
        <v>1115</v>
      </c>
      <c r="Z311" t="s">
        <v>1116</v>
      </c>
      <c r="AA311" t="s">
        <v>37</v>
      </c>
      <c r="AB311">
        <v>810</v>
      </c>
      <c r="AC311" s="14" t="str">
        <f>"0"&amp;Table1[[#This Row],[zip_code]]</f>
        <v>0810</v>
      </c>
      <c r="AD311" s="1">
        <v>889428942</v>
      </c>
      <c r="AG311" t="s">
        <v>38</v>
      </c>
      <c r="AH311" t="str">
        <f>PROPER(Table1[[#This Row],[product_depth_DELETE]])</f>
        <v>Premiere</v>
      </c>
      <c r="AI311">
        <v>2</v>
      </c>
      <c r="AJ311">
        <v>1</v>
      </c>
      <c r="AK311">
        <v>1</v>
      </c>
      <c r="AL311" s="2">
        <v>44708.662557870368</v>
      </c>
      <c r="AM311" s="15">
        <v>44708.662557870368</v>
      </c>
    </row>
    <row r="312" spans="1:39" x14ac:dyDescent="0.25">
      <c r="A312">
        <v>1351294</v>
      </c>
      <c r="B312" t="s">
        <v>696</v>
      </c>
      <c r="C312" t="str">
        <f>IF(Table1[[#This Row],[breadcrumb_ORIGINAL]]="Buy&gt;NT&gt;DARWIN CITY", SUBSTITUTE(Table1[[#This Row],[breadcrumb_ORIGINAL]], Table1[[#This Row],[breadcrumb_ORIGINAL]], "DARWIN CITY"), SUBSTITUTE(Table1[[#This Row],[breadcrumb_ORIGINAL]], Table1[[#This Row],[breadcrumb_ORIGINAL]], "DARWIN"))</f>
        <v>DARWIN</v>
      </c>
      <c r="D312" s="16" t="s">
        <v>3466</v>
      </c>
      <c r="E312" t="s">
        <v>697</v>
      </c>
      <c r="F312" s="3" t="s">
        <v>2924</v>
      </c>
      <c r="G312" t="s">
        <v>39</v>
      </c>
      <c r="I312" t="str">
        <f>IF(Table1[[#This Row],[building_size_ORIGINAL]]="","",LEFT(Table1[[#This Row],[building_size_ORIGINAL]], LEN(Table1[[#This Row],[building_size_ORIGINAL]])-LEN(RIGHT(Table1[[#This Row],[building_size_ORIGINAL]], 3))))</f>
        <v/>
      </c>
      <c r="J312" s="11" t="s">
        <v>2934</v>
      </c>
      <c r="L312" s="12" t="s">
        <v>2934</v>
      </c>
      <c r="N312" t="s">
        <v>2934</v>
      </c>
      <c r="O312">
        <f>IF(Table1[[#This Row],[building_size_mВІ_cleaned]]&lt;&gt;Table1[[#This Row],[preferred_size_mBI_cleaned]], IF(Table1[[#This Row],[land_size_mBI_cleaned]]&lt;&gt;Table1[[#This Row],[preferred_size_mBI_cleaned]], 0, 1), 1)</f>
        <v>1</v>
      </c>
      <c r="Q312" t="e">
        <f>IF(LEN(Table1[[#This Row],[open_date]])&gt;0, IF(ISNUMBER(SEARCH("Added", Table1[[#This Row],[open_date]])), SUBSTITUTE(Table1[[#This Row],[open_date]], "Added ", ""), Table1[[#This Row],[open_date]]), NA())</f>
        <v>#N/A</v>
      </c>
      <c r="R312" t="e">
        <v>#N/A</v>
      </c>
      <c r="S312" t="s">
        <v>82</v>
      </c>
      <c r="T312" t="s">
        <v>89</v>
      </c>
      <c r="U312" s="13" t="s">
        <v>2934</v>
      </c>
      <c r="V312" s="13" t="s">
        <v>2971</v>
      </c>
      <c r="W312">
        <v>139373983</v>
      </c>
      <c r="X312" t="s">
        <v>90</v>
      </c>
      <c r="Y312" t="s">
        <v>91</v>
      </c>
      <c r="Z312" t="s">
        <v>36</v>
      </c>
      <c r="AA312" t="s">
        <v>37</v>
      </c>
      <c r="AB312">
        <v>800</v>
      </c>
      <c r="AC312" s="14" t="str">
        <f>"0"&amp;Table1[[#This Row],[zip_code]]</f>
        <v>0800</v>
      </c>
      <c r="AD312" s="1">
        <v>889433000</v>
      </c>
      <c r="AG312" t="s">
        <v>38</v>
      </c>
      <c r="AH312" t="str">
        <f>PROPER(Table1[[#This Row],[product_depth_DELETE]])</f>
        <v>Premiere</v>
      </c>
      <c r="AI312">
        <v>3</v>
      </c>
      <c r="AJ312">
        <v>2</v>
      </c>
      <c r="AK312">
        <v>2</v>
      </c>
      <c r="AL312" s="2">
        <v>44708.662557870368</v>
      </c>
      <c r="AM312" s="15">
        <v>44708.662557870368</v>
      </c>
    </row>
    <row r="313" spans="1:39" x14ac:dyDescent="0.25">
      <c r="A313">
        <v>1351295</v>
      </c>
      <c r="B313" t="s">
        <v>696</v>
      </c>
      <c r="C313" t="str">
        <f>IF(Table1[[#This Row],[breadcrumb_ORIGINAL]]="Buy&gt;NT&gt;DARWIN CITY", SUBSTITUTE(Table1[[#This Row],[breadcrumb_ORIGINAL]], Table1[[#This Row],[breadcrumb_ORIGINAL]], "DARWIN CITY"), SUBSTITUTE(Table1[[#This Row],[breadcrumb_ORIGINAL]], Table1[[#This Row],[breadcrumb_ORIGINAL]], "DARWIN"))</f>
        <v>DARWIN</v>
      </c>
      <c r="D313" s="16" t="s">
        <v>3466</v>
      </c>
      <c r="E313" t="s">
        <v>697</v>
      </c>
      <c r="F313" s="3" t="s">
        <v>2924</v>
      </c>
      <c r="G313" t="s">
        <v>39</v>
      </c>
      <c r="H313" t="s">
        <v>599</v>
      </c>
      <c r="I313" t="str">
        <f>IF(Table1[[#This Row],[building_size_ORIGINAL]]="","",LEFT(Table1[[#This Row],[building_size_ORIGINAL]], LEN(Table1[[#This Row],[building_size_ORIGINAL]])-LEN(RIGHT(Table1[[#This Row],[building_size_ORIGINAL]], 3))))</f>
        <v>184</v>
      </c>
      <c r="J313" s="19">
        <v>184</v>
      </c>
      <c r="L313" s="12" t="s">
        <v>2934</v>
      </c>
      <c r="M313" t="s">
        <v>599</v>
      </c>
      <c r="N313" s="19">
        <v>184</v>
      </c>
      <c r="O313" s="19">
        <f>IF(Table1[[#This Row],[building_size_mВІ_cleaned]]&lt;&gt;Table1[[#This Row],[preferred_size_mBI_cleaned]], IF(Table1[[#This Row],[land_size_mBI_cleaned]]&lt;&gt;Table1[[#This Row],[preferred_size_mBI_cleaned]], 0, 1), 1)</f>
        <v>1</v>
      </c>
      <c r="P313" t="s">
        <v>126</v>
      </c>
      <c r="Q313" t="str">
        <f>IF(LEN(Table1[[#This Row],[open_date]])&gt;0, IF(ISNUMBER(SEARCH("Added", Table1[[#This Row],[open_date]])), SUBSTITUTE(Table1[[#This Row],[open_date]], "Added ", ""), Table1[[#This Row],[open_date]]), NA())</f>
        <v>Under offer</v>
      </c>
      <c r="R313" t="s">
        <v>126</v>
      </c>
      <c r="S313" t="s">
        <v>1117</v>
      </c>
      <c r="T313" t="s">
        <v>1118</v>
      </c>
      <c r="U313" s="13">
        <v>385000</v>
      </c>
      <c r="V313" s="13" t="s">
        <v>2934</v>
      </c>
      <c r="W313">
        <v>139372067</v>
      </c>
      <c r="X313" t="s">
        <v>1119</v>
      </c>
      <c r="Y313" t="s">
        <v>1120</v>
      </c>
      <c r="Z313" t="s">
        <v>707</v>
      </c>
      <c r="AA313" t="s">
        <v>37</v>
      </c>
      <c r="AB313">
        <v>820</v>
      </c>
      <c r="AC313" s="14" t="str">
        <f>"0"&amp;Table1[[#This Row],[zip_code]]</f>
        <v>0820</v>
      </c>
      <c r="AD313">
        <v>417272077</v>
      </c>
      <c r="AG313" t="s">
        <v>38</v>
      </c>
      <c r="AH313" t="str">
        <f>PROPER(Table1[[#This Row],[product_depth_DELETE]])</f>
        <v>Premiere</v>
      </c>
      <c r="AI313">
        <v>2</v>
      </c>
      <c r="AJ313">
        <v>2</v>
      </c>
      <c r="AK313">
        <v>2</v>
      </c>
      <c r="AL313" s="2">
        <v>44708.662557870368</v>
      </c>
      <c r="AM313" s="15">
        <v>44708.662557870368</v>
      </c>
    </row>
    <row r="314" spans="1:39" x14ac:dyDescent="0.25">
      <c r="A314">
        <v>1351296</v>
      </c>
      <c r="B314" t="s">
        <v>696</v>
      </c>
      <c r="C314" t="str">
        <f>IF(Table1[[#This Row],[breadcrumb_ORIGINAL]]="Buy&gt;NT&gt;DARWIN CITY", SUBSTITUTE(Table1[[#This Row],[breadcrumb_ORIGINAL]], Table1[[#This Row],[breadcrumb_ORIGINAL]], "DARWIN CITY"), SUBSTITUTE(Table1[[#This Row],[breadcrumb_ORIGINAL]], Table1[[#This Row],[breadcrumb_ORIGINAL]], "DARWIN"))</f>
        <v>DARWIN</v>
      </c>
      <c r="D314" s="16" t="s">
        <v>3466</v>
      </c>
      <c r="E314" t="s">
        <v>697</v>
      </c>
      <c r="F314" s="3" t="s">
        <v>2924</v>
      </c>
      <c r="G314" t="s">
        <v>39</v>
      </c>
      <c r="H314" t="s">
        <v>1121</v>
      </c>
      <c r="I314" t="str">
        <f>IF(Table1[[#This Row],[building_size_ORIGINAL]]="","",LEFT(Table1[[#This Row],[building_size_ORIGINAL]], LEN(Table1[[#This Row],[building_size_ORIGINAL]])-LEN(RIGHT(Table1[[#This Row],[building_size_ORIGINAL]], 3))))</f>
        <v>167</v>
      </c>
      <c r="J314" s="19">
        <v>167</v>
      </c>
      <c r="L314" s="12" t="s">
        <v>2934</v>
      </c>
      <c r="M314" t="s">
        <v>1121</v>
      </c>
      <c r="N314" s="19">
        <v>167</v>
      </c>
      <c r="O314" s="19">
        <f>IF(Table1[[#This Row],[building_size_mВІ_cleaned]]&lt;&gt;Table1[[#This Row],[preferred_size_mBI_cleaned]], IF(Table1[[#This Row],[land_size_mBI_cleaned]]&lt;&gt;Table1[[#This Row],[preferred_size_mBI_cleaned]], 0, 1), 1)</f>
        <v>1</v>
      </c>
      <c r="Q314" t="e">
        <f>IF(LEN(Table1[[#This Row],[open_date]])&gt;0, IF(ISNUMBER(SEARCH("Added", Table1[[#This Row],[open_date]])), SUBSTITUTE(Table1[[#This Row],[open_date]], "Added ", ""), Table1[[#This Row],[open_date]]), NA())</f>
        <v>#N/A</v>
      </c>
      <c r="R314" t="e">
        <v>#N/A</v>
      </c>
      <c r="S314" t="s">
        <v>181</v>
      </c>
      <c r="T314" t="s">
        <v>1122</v>
      </c>
      <c r="U314" s="13">
        <v>550000</v>
      </c>
      <c r="V314" s="13" t="s">
        <v>2934</v>
      </c>
      <c r="W314">
        <v>139371843</v>
      </c>
      <c r="X314" t="s">
        <v>1123</v>
      </c>
      <c r="Y314" t="s">
        <v>1124</v>
      </c>
      <c r="Z314" t="s">
        <v>1101</v>
      </c>
      <c r="AA314" t="s">
        <v>37</v>
      </c>
      <c r="AB314">
        <v>820</v>
      </c>
      <c r="AC314" s="14" t="str">
        <f>"0"&amp;Table1[[#This Row],[zip_code]]</f>
        <v>0820</v>
      </c>
      <c r="AD314" s="1">
        <v>889418941</v>
      </c>
      <c r="AG314" t="s">
        <v>38</v>
      </c>
      <c r="AH314" t="str">
        <f>PROPER(Table1[[#This Row],[product_depth_DELETE]])</f>
        <v>Premiere</v>
      </c>
      <c r="AI314">
        <v>3</v>
      </c>
      <c r="AJ314">
        <v>2</v>
      </c>
      <c r="AK314">
        <v>2</v>
      </c>
      <c r="AL314" s="2">
        <v>44708.662557870368</v>
      </c>
      <c r="AM314" s="15">
        <v>44708.662557870368</v>
      </c>
    </row>
    <row r="315" spans="1:39" x14ac:dyDescent="0.25">
      <c r="A315">
        <v>1351297</v>
      </c>
      <c r="B315" t="s">
        <v>696</v>
      </c>
      <c r="C315" t="str">
        <f>IF(Table1[[#This Row],[breadcrumb_ORIGINAL]]="Buy&gt;NT&gt;DARWIN CITY", SUBSTITUTE(Table1[[#This Row],[breadcrumb_ORIGINAL]], Table1[[#This Row],[breadcrumb_ORIGINAL]], "DARWIN CITY"), SUBSTITUTE(Table1[[#This Row],[breadcrumb_ORIGINAL]], Table1[[#This Row],[breadcrumb_ORIGINAL]], "DARWIN"))</f>
        <v>DARWIN</v>
      </c>
      <c r="D315" s="16" t="s">
        <v>3466</v>
      </c>
      <c r="E315" t="s">
        <v>697</v>
      </c>
      <c r="F315" s="3" t="s">
        <v>2924</v>
      </c>
      <c r="G315" t="s">
        <v>29</v>
      </c>
      <c r="H315" t="s">
        <v>1021</v>
      </c>
      <c r="I315" t="str">
        <f>IF(Table1[[#This Row],[building_size_ORIGINAL]]="","",LEFT(Table1[[#This Row],[building_size_ORIGINAL]], LEN(Table1[[#This Row],[building_size_ORIGINAL]])-LEN(RIGHT(Table1[[#This Row],[building_size_ORIGINAL]], 3))))</f>
        <v>174</v>
      </c>
      <c r="J315" s="19">
        <v>174</v>
      </c>
      <c r="K315" t="s">
        <v>1125</v>
      </c>
      <c r="L315" s="19">
        <v>680</v>
      </c>
      <c r="M315" t="s">
        <v>1125</v>
      </c>
      <c r="N315" s="19">
        <v>680</v>
      </c>
      <c r="O315" s="19">
        <f>IF(Table1[[#This Row],[building_size_mВІ_cleaned]]&lt;&gt;Table1[[#This Row],[preferred_size_mBI_cleaned]], IF(Table1[[#This Row],[land_size_mBI_cleaned]]&lt;&gt;Table1[[#This Row],[preferred_size_mBI_cleaned]], 0, 1), 1)</f>
        <v>1</v>
      </c>
      <c r="Q315" t="e">
        <f>IF(LEN(Table1[[#This Row],[open_date]])&gt;0, IF(ISNUMBER(SEARCH("Added", Table1[[#This Row],[open_date]])), SUBSTITUTE(Table1[[#This Row],[open_date]], "Added ", ""), Table1[[#This Row],[open_date]]), NA())</f>
        <v>#N/A</v>
      </c>
      <c r="R315" t="e">
        <v>#N/A</v>
      </c>
      <c r="S315" t="s">
        <v>181</v>
      </c>
      <c r="T315" t="s">
        <v>1126</v>
      </c>
      <c r="U315" s="13">
        <v>549000</v>
      </c>
      <c r="V315" s="13" t="s">
        <v>3170</v>
      </c>
      <c r="W315">
        <v>139369823</v>
      </c>
      <c r="X315" t="s">
        <v>1127</v>
      </c>
      <c r="Y315" t="s">
        <v>1128</v>
      </c>
      <c r="Z315" t="s">
        <v>747</v>
      </c>
      <c r="AA315" t="s">
        <v>37</v>
      </c>
      <c r="AB315">
        <v>830</v>
      </c>
      <c r="AC315" s="14" t="str">
        <f>"0"&amp;Table1[[#This Row],[zip_code]]</f>
        <v>0830</v>
      </c>
      <c r="AD315" s="1">
        <v>889418941</v>
      </c>
      <c r="AG315" t="s">
        <v>38</v>
      </c>
      <c r="AH315" t="str">
        <f>PROPER(Table1[[#This Row],[product_depth_DELETE]])</f>
        <v>Premiere</v>
      </c>
      <c r="AI315">
        <v>5</v>
      </c>
      <c r="AJ315">
        <v>2</v>
      </c>
      <c r="AK315">
        <v>4</v>
      </c>
      <c r="AL315" s="2">
        <v>44708.662557870368</v>
      </c>
      <c r="AM315" s="15">
        <v>44708.662557870368</v>
      </c>
    </row>
    <row r="316" spans="1:39" x14ac:dyDescent="0.25">
      <c r="A316">
        <v>1351298</v>
      </c>
      <c r="B316" t="s">
        <v>696</v>
      </c>
      <c r="C316" t="str">
        <f>IF(Table1[[#This Row],[breadcrumb_ORIGINAL]]="Buy&gt;NT&gt;DARWIN CITY", SUBSTITUTE(Table1[[#This Row],[breadcrumb_ORIGINAL]], Table1[[#This Row],[breadcrumb_ORIGINAL]], "DARWIN CITY"), SUBSTITUTE(Table1[[#This Row],[breadcrumb_ORIGINAL]], Table1[[#This Row],[breadcrumb_ORIGINAL]], "DARWIN"))</f>
        <v>DARWIN</v>
      </c>
      <c r="D316" s="16" t="s">
        <v>3466</v>
      </c>
      <c r="E316" t="s">
        <v>697</v>
      </c>
      <c r="F316" s="3" t="s">
        <v>2924</v>
      </c>
      <c r="G316" t="s">
        <v>46</v>
      </c>
      <c r="H316" t="s">
        <v>336</v>
      </c>
      <c r="I316" t="str">
        <f>IF(Table1[[#This Row],[building_size_ORIGINAL]]="","",LEFT(Table1[[#This Row],[building_size_ORIGINAL]], LEN(Table1[[#This Row],[building_size_ORIGINAL]])-LEN(RIGHT(Table1[[#This Row],[building_size_ORIGINAL]], 3))))</f>
        <v>83</v>
      </c>
      <c r="J316" s="19">
        <v>83</v>
      </c>
      <c r="L316" s="12" t="s">
        <v>2934</v>
      </c>
      <c r="M316" t="s">
        <v>336</v>
      </c>
      <c r="N316" s="19">
        <v>83</v>
      </c>
      <c r="O316" s="19">
        <f>IF(Table1[[#This Row],[building_size_mВІ_cleaned]]&lt;&gt;Table1[[#This Row],[preferred_size_mBI_cleaned]], IF(Table1[[#This Row],[land_size_mBI_cleaned]]&lt;&gt;Table1[[#This Row],[preferred_size_mBI_cleaned]], 0, 1), 1)</f>
        <v>1</v>
      </c>
      <c r="Q316" t="e">
        <f>IF(LEN(Table1[[#This Row],[open_date]])&gt;0, IF(ISNUMBER(SEARCH("Added", Table1[[#This Row],[open_date]])), SUBSTITUTE(Table1[[#This Row],[open_date]], "Added ", ""), Table1[[#This Row],[open_date]]), NA())</f>
        <v>#N/A</v>
      </c>
      <c r="R316" t="e">
        <v>#N/A</v>
      </c>
      <c r="S316" t="s">
        <v>42</v>
      </c>
      <c r="T316" t="s">
        <v>1129</v>
      </c>
      <c r="U316" s="13">
        <v>300000</v>
      </c>
      <c r="V316" s="13" t="s">
        <v>3171</v>
      </c>
      <c r="W316">
        <v>139369455</v>
      </c>
      <c r="X316" t="s">
        <v>1130</v>
      </c>
      <c r="Y316" t="s">
        <v>1131</v>
      </c>
      <c r="Z316" t="s">
        <v>703</v>
      </c>
      <c r="AA316" t="s">
        <v>37</v>
      </c>
      <c r="AB316">
        <v>812</v>
      </c>
      <c r="AC316" s="14" t="str">
        <f>"0"&amp;Table1[[#This Row],[zip_code]]</f>
        <v>0812</v>
      </c>
      <c r="AD316">
        <v>411724000</v>
      </c>
      <c r="AG316" t="s">
        <v>38</v>
      </c>
      <c r="AH316" t="str">
        <f>PROPER(Table1[[#This Row],[product_depth_DELETE]])</f>
        <v>Premiere</v>
      </c>
      <c r="AI316">
        <v>2</v>
      </c>
      <c r="AJ316">
        <v>1</v>
      </c>
      <c r="AK316">
        <v>1</v>
      </c>
      <c r="AL316" s="2">
        <v>44708.662557870368</v>
      </c>
      <c r="AM316" s="15">
        <v>44708.662557870368</v>
      </c>
    </row>
    <row r="317" spans="1:39" x14ac:dyDescent="0.25">
      <c r="A317">
        <v>1351299</v>
      </c>
      <c r="B317" t="s">
        <v>696</v>
      </c>
      <c r="C317" t="str">
        <f>IF(Table1[[#This Row],[breadcrumb_ORIGINAL]]="Buy&gt;NT&gt;DARWIN CITY", SUBSTITUTE(Table1[[#This Row],[breadcrumb_ORIGINAL]], Table1[[#This Row],[breadcrumb_ORIGINAL]], "DARWIN CITY"), SUBSTITUTE(Table1[[#This Row],[breadcrumb_ORIGINAL]], Table1[[#This Row],[breadcrumb_ORIGINAL]], "DARWIN"))</f>
        <v>DARWIN</v>
      </c>
      <c r="D317" s="16" t="s">
        <v>3466</v>
      </c>
      <c r="E317" t="s">
        <v>697</v>
      </c>
      <c r="F317" s="3" t="s">
        <v>2924</v>
      </c>
      <c r="G317" t="s">
        <v>39</v>
      </c>
      <c r="I317" t="str">
        <f>IF(Table1[[#This Row],[building_size_ORIGINAL]]="","",LEFT(Table1[[#This Row],[building_size_ORIGINAL]], LEN(Table1[[#This Row],[building_size_ORIGINAL]])-LEN(RIGHT(Table1[[#This Row],[building_size_ORIGINAL]], 3))))</f>
        <v/>
      </c>
      <c r="J317" s="11" t="s">
        <v>2934</v>
      </c>
      <c r="L317" s="12" t="s">
        <v>2934</v>
      </c>
      <c r="N317" t="s">
        <v>2934</v>
      </c>
      <c r="O317">
        <f>IF(Table1[[#This Row],[building_size_mВІ_cleaned]]&lt;&gt;Table1[[#This Row],[preferred_size_mBI_cleaned]], IF(Table1[[#This Row],[land_size_mBI_cleaned]]&lt;&gt;Table1[[#This Row],[preferred_size_mBI_cleaned]], 0, 1), 1)</f>
        <v>1</v>
      </c>
      <c r="Q317" t="e">
        <f>IF(LEN(Table1[[#This Row],[open_date]])&gt;0, IF(ISNUMBER(SEARCH("Added", Table1[[#This Row],[open_date]])), SUBSTITUTE(Table1[[#This Row],[open_date]], "Added ", ""), Table1[[#This Row],[open_date]]), NA())</f>
        <v>#N/A</v>
      </c>
      <c r="R317" t="e">
        <v>#N/A</v>
      </c>
      <c r="S317" t="s">
        <v>412</v>
      </c>
      <c r="T317" t="s">
        <v>1132</v>
      </c>
      <c r="U317" s="13">
        <v>387000</v>
      </c>
      <c r="V317" s="13" t="s">
        <v>2934</v>
      </c>
      <c r="W317">
        <v>139368543</v>
      </c>
      <c r="X317" t="s">
        <v>1133</v>
      </c>
      <c r="Y317" t="s">
        <v>1134</v>
      </c>
      <c r="Z317" t="s">
        <v>1135</v>
      </c>
      <c r="AA317" t="s">
        <v>37</v>
      </c>
      <c r="AB317">
        <v>820</v>
      </c>
      <c r="AC317" s="14" t="str">
        <f>"0"&amp;Table1[[#This Row],[zip_code]]</f>
        <v>0820</v>
      </c>
      <c r="AD317" s="1">
        <v>889422283</v>
      </c>
      <c r="AG317" t="s">
        <v>274</v>
      </c>
      <c r="AH317" t="str">
        <f>PROPER(Table1[[#This Row],[product_depth_DELETE]])</f>
        <v>Standard</v>
      </c>
      <c r="AI317">
        <v>2</v>
      </c>
      <c r="AJ317">
        <v>2</v>
      </c>
      <c r="AK317">
        <v>1</v>
      </c>
      <c r="AL317" s="2">
        <v>44708.662557870368</v>
      </c>
      <c r="AM317" s="15">
        <v>44708.662557870368</v>
      </c>
    </row>
    <row r="318" spans="1:39" x14ac:dyDescent="0.25">
      <c r="A318">
        <v>1351300</v>
      </c>
      <c r="B318" t="s">
        <v>696</v>
      </c>
      <c r="C318" t="str">
        <f>IF(Table1[[#This Row],[breadcrumb_ORIGINAL]]="Buy&gt;NT&gt;DARWIN CITY", SUBSTITUTE(Table1[[#This Row],[breadcrumb_ORIGINAL]], Table1[[#This Row],[breadcrumb_ORIGINAL]], "DARWIN CITY"), SUBSTITUTE(Table1[[#This Row],[breadcrumb_ORIGINAL]], Table1[[#This Row],[breadcrumb_ORIGINAL]], "DARWIN"))</f>
        <v>DARWIN</v>
      </c>
      <c r="D318" s="16" t="s">
        <v>3466</v>
      </c>
      <c r="E318" t="s">
        <v>697</v>
      </c>
      <c r="F318" s="3" t="s">
        <v>2924</v>
      </c>
      <c r="G318" t="s">
        <v>29</v>
      </c>
      <c r="I318" t="str">
        <f>IF(Table1[[#This Row],[building_size_ORIGINAL]]="","",LEFT(Table1[[#This Row],[building_size_ORIGINAL]], LEN(Table1[[#This Row],[building_size_ORIGINAL]])-LEN(RIGHT(Table1[[#This Row],[building_size_ORIGINAL]], 3))))</f>
        <v/>
      </c>
      <c r="J318" s="11" t="s">
        <v>2934</v>
      </c>
      <c r="K318" t="s">
        <v>1136</v>
      </c>
      <c r="L318" s="19">
        <v>818</v>
      </c>
      <c r="M318" t="s">
        <v>1136</v>
      </c>
      <c r="N318" s="19">
        <v>818</v>
      </c>
      <c r="O318" s="19">
        <f>IF(Table1[[#This Row],[building_size_mВІ_cleaned]]&lt;&gt;Table1[[#This Row],[preferred_size_mBI_cleaned]], IF(Table1[[#This Row],[land_size_mBI_cleaned]]&lt;&gt;Table1[[#This Row],[preferred_size_mBI_cleaned]], 0, 1), 1)</f>
        <v>1</v>
      </c>
      <c r="Q318" t="e">
        <f>IF(LEN(Table1[[#This Row],[open_date]])&gt;0, IF(ISNUMBER(SEARCH("Added", Table1[[#This Row],[open_date]])), SUBSTITUTE(Table1[[#This Row],[open_date]], "Added ", ""), Table1[[#This Row],[open_date]]), NA())</f>
        <v>#N/A</v>
      </c>
      <c r="R318" t="e">
        <v>#N/A</v>
      </c>
      <c r="S318" t="s">
        <v>265</v>
      </c>
      <c r="T318" t="s">
        <v>347</v>
      </c>
      <c r="U318" s="13">
        <v>420000</v>
      </c>
      <c r="V318" s="13" t="s">
        <v>2934</v>
      </c>
      <c r="W318">
        <v>139367687</v>
      </c>
      <c r="X318" t="s">
        <v>1137</v>
      </c>
      <c r="Y318" t="s">
        <v>1138</v>
      </c>
      <c r="Z318" t="s">
        <v>743</v>
      </c>
      <c r="AA318" t="s">
        <v>37</v>
      </c>
      <c r="AB318">
        <v>830</v>
      </c>
      <c r="AC318" s="14" t="str">
        <f>"0"&amp;Table1[[#This Row],[zip_code]]</f>
        <v>0830</v>
      </c>
      <c r="AD318" s="1">
        <v>417718149</v>
      </c>
      <c r="AG318" t="s">
        <v>38</v>
      </c>
      <c r="AH318" t="str">
        <f>PROPER(Table1[[#This Row],[product_depth_DELETE]])</f>
        <v>Premiere</v>
      </c>
      <c r="AI318">
        <v>3</v>
      </c>
      <c r="AJ318">
        <v>1</v>
      </c>
      <c r="AK318">
        <v>4</v>
      </c>
      <c r="AL318" s="2">
        <v>44708.662557870368</v>
      </c>
      <c r="AM318" s="15">
        <v>44708.662557870368</v>
      </c>
    </row>
    <row r="319" spans="1:39" x14ac:dyDescent="0.25">
      <c r="A319">
        <v>1351301</v>
      </c>
      <c r="B319" t="s">
        <v>696</v>
      </c>
      <c r="C319" t="str">
        <f>IF(Table1[[#This Row],[breadcrumb_ORIGINAL]]="Buy&gt;NT&gt;DARWIN CITY", SUBSTITUTE(Table1[[#This Row],[breadcrumb_ORIGINAL]], Table1[[#This Row],[breadcrumb_ORIGINAL]], "DARWIN CITY"), SUBSTITUTE(Table1[[#This Row],[breadcrumb_ORIGINAL]], Table1[[#This Row],[breadcrumb_ORIGINAL]], "DARWIN"))</f>
        <v>DARWIN</v>
      </c>
      <c r="D319" s="16" t="s">
        <v>3466</v>
      </c>
      <c r="E319" t="s">
        <v>697</v>
      </c>
      <c r="F319" s="3" t="s">
        <v>2924</v>
      </c>
      <c r="G319" t="s">
        <v>29</v>
      </c>
      <c r="I319" t="str">
        <f>IF(Table1[[#This Row],[building_size_ORIGINAL]]="","",LEFT(Table1[[#This Row],[building_size_ORIGINAL]], LEN(Table1[[#This Row],[building_size_ORIGINAL]])-LEN(RIGHT(Table1[[#This Row],[building_size_ORIGINAL]], 3))))</f>
        <v/>
      </c>
      <c r="J319" s="11" t="s">
        <v>2934</v>
      </c>
      <c r="K319" t="s">
        <v>951</v>
      </c>
      <c r="L319" s="19">
        <v>817</v>
      </c>
      <c r="M319" t="s">
        <v>951</v>
      </c>
      <c r="N319" s="19">
        <v>817</v>
      </c>
      <c r="O319" s="19">
        <f>IF(Table1[[#This Row],[building_size_mВІ_cleaned]]&lt;&gt;Table1[[#This Row],[preferred_size_mBI_cleaned]], IF(Table1[[#This Row],[land_size_mBI_cleaned]]&lt;&gt;Table1[[#This Row],[preferred_size_mBI_cleaned]], 0, 1), 1)</f>
        <v>1</v>
      </c>
      <c r="Q319" t="e">
        <f>IF(LEN(Table1[[#This Row],[open_date]])&gt;0, IF(ISNUMBER(SEARCH("Added", Table1[[#This Row],[open_date]])), SUBSTITUTE(Table1[[#This Row],[open_date]], "Added ", ""), Table1[[#This Row],[open_date]]), NA())</f>
        <v>#N/A</v>
      </c>
      <c r="R319" t="e">
        <v>#N/A</v>
      </c>
      <c r="S319" t="s">
        <v>82</v>
      </c>
      <c r="T319" t="s">
        <v>89</v>
      </c>
      <c r="U319" s="13" t="s">
        <v>2934</v>
      </c>
      <c r="V319" s="13" t="s">
        <v>2971</v>
      </c>
      <c r="W319">
        <v>139367311</v>
      </c>
      <c r="X319" t="s">
        <v>1139</v>
      </c>
      <c r="Y319" t="s">
        <v>1140</v>
      </c>
      <c r="Z319" t="s">
        <v>1109</v>
      </c>
      <c r="AA319" t="s">
        <v>37</v>
      </c>
      <c r="AB319">
        <v>812</v>
      </c>
      <c r="AC319" s="14" t="str">
        <f>"0"&amp;Table1[[#This Row],[zip_code]]</f>
        <v>0812</v>
      </c>
      <c r="AD319" s="1">
        <v>889433000</v>
      </c>
      <c r="AG319" t="s">
        <v>38</v>
      </c>
      <c r="AH319" t="str">
        <f>PROPER(Table1[[#This Row],[product_depth_DELETE]])</f>
        <v>Premiere</v>
      </c>
      <c r="AI319">
        <v>3</v>
      </c>
      <c r="AJ319">
        <v>1</v>
      </c>
      <c r="AK319">
        <v>2</v>
      </c>
      <c r="AL319" s="2">
        <v>44708.662557870368</v>
      </c>
      <c r="AM319" s="15">
        <v>44708.662557870368</v>
      </c>
    </row>
    <row r="320" spans="1:39" x14ac:dyDescent="0.25">
      <c r="A320">
        <v>1351302</v>
      </c>
      <c r="B320" t="s">
        <v>696</v>
      </c>
      <c r="C320" t="str">
        <f>IF(Table1[[#This Row],[breadcrumb_ORIGINAL]]="Buy&gt;NT&gt;DARWIN CITY", SUBSTITUTE(Table1[[#This Row],[breadcrumb_ORIGINAL]], Table1[[#This Row],[breadcrumb_ORIGINAL]], "DARWIN CITY"), SUBSTITUTE(Table1[[#This Row],[breadcrumb_ORIGINAL]], Table1[[#This Row],[breadcrumb_ORIGINAL]], "DARWIN"))</f>
        <v>DARWIN</v>
      </c>
      <c r="D320" s="16" t="s">
        <v>3466</v>
      </c>
      <c r="E320" t="s">
        <v>697</v>
      </c>
      <c r="F320" s="3" t="s">
        <v>2924</v>
      </c>
      <c r="G320" t="s">
        <v>748</v>
      </c>
      <c r="I320" t="str">
        <f>IF(Table1[[#This Row],[building_size_ORIGINAL]]="","",LEFT(Table1[[#This Row],[building_size_ORIGINAL]], LEN(Table1[[#This Row],[building_size_ORIGINAL]])-LEN(RIGHT(Table1[[#This Row],[building_size_ORIGINAL]], 3))))</f>
        <v/>
      </c>
      <c r="J320" s="11" t="s">
        <v>2934</v>
      </c>
      <c r="L320" s="12" t="s">
        <v>2934</v>
      </c>
      <c r="N320" t="s">
        <v>2934</v>
      </c>
      <c r="O320">
        <f>IF(Table1[[#This Row],[building_size_mВІ_cleaned]]&lt;&gt;Table1[[#This Row],[preferred_size_mBI_cleaned]], IF(Table1[[#This Row],[land_size_mBI_cleaned]]&lt;&gt;Table1[[#This Row],[preferred_size_mBI_cleaned]], 0, 1), 1)</f>
        <v>1</v>
      </c>
      <c r="Q320" t="e">
        <f>IF(LEN(Table1[[#This Row],[open_date]])&gt;0, IF(ISNUMBER(SEARCH("Added", Table1[[#This Row],[open_date]])), SUBSTITUTE(Table1[[#This Row],[open_date]], "Added ", ""), Table1[[#This Row],[open_date]]), NA())</f>
        <v>#N/A</v>
      </c>
      <c r="R320" t="e">
        <v>#N/A</v>
      </c>
      <c r="S320" t="s">
        <v>1141</v>
      </c>
      <c r="T320" t="s">
        <v>1142</v>
      </c>
      <c r="U320" s="13">
        <v>590000</v>
      </c>
      <c r="V320" s="13" t="s">
        <v>2934</v>
      </c>
      <c r="W320">
        <v>139366871</v>
      </c>
      <c r="X320" t="s">
        <v>1143</v>
      </c>
      <c r="Y320" t="s">
        <v>1144</v>
      </c>
      <c r="Z320" t="s">
        <v>1101</v>
      </c>
      <c r="AA320" t="s">
        <v>37</v>
      </c>
      <c r="AB320">
        <v>820</v>
      </c>
      <c r="AC320" s="14" t="str">
        <f>"0"&amp;Table1[[#This Row],[zip_code]]</f>
        <v>0820</v>
      </c>
      <c r="AD320" s="1">
        <v>408952595</v>
      </c>
      <c r="AG320" t="s">
        <v>38</v>
      </c>
      <c r="AH320" t="str">
        <f>PROPER(Table1[[#This Row],[product_depth_DELETE]])</f>
        <v>Premiere</v>
      </c>
      <c r="AI320">
        <v>3</v>
      </c>
      <c r="AJ320">
        <v>3</v>
      </c>
      <c r="AK320">
        <v>3</v>
      </c>
      <c r="AL320" s="2">
        <v>44708.662557870368</v>
      </c>
      <c r="AM320" s="15">
        <v>44708.662557870368</v>
      </c>
    </row>
    <row r="321" spans="1:39" x14ac:dyDescent="0.25">
      <c r="A321">
        <v>1351303</v>
      </c>
      <c r="B321" t="s">
        <v>696</v>
      </c>
      <c r="C321" t="str">
        <f>IF(Table1[[#This Row],[breadcrumb_ORIGINAL]]="Buy&gt;NT&gt;DARWIN CITY", SUBSTITUTE(Table1[[#This Row],[breadcrumb_ORIGINAL]], Table1[[#This Row],[breadcrumb_ORIGINAL]], "DARWIN CITY"), SUBSTITUTE(Table1[[#This Row],[breadcrumb_ORIGINAL]], Table1[[#This Row],[breadcrumb_ORIGINAL]], "DARWIN"))</f>
        <v>DARWIN</v>
      </c>
      <c r="D321" s="16" t="s">
        <v>3466</v>
      </c>
      <c r="E321" t="s">
        <v>697</v>
      </c>
      <c r="F321" s="3" t="s">
        <v>2924</v>
      </c>
      <c r="G321" t="s">
        <v>29</v>
      </c>
      <c r="I321" t="str">
        <f>IF(Table1[[#This Row],[building_size_ORIGINAL]]="","",LEFT(Table1[[#This Row],[building_size_ORIGINAL]], LEN(Table1[[#This Row],[building_size_ORIGINAL]])-LEN(RIGHT(Table1[[#This Row],[building_size_ORIGINAL]], 3))))</f>
        <v/>
      </c>
      <c r="J321" s="11" t="s">
        <v>2934</v>
      </c>
      <c r="K321" t="s">
        <v>1145</v>
      </c>
      <c r="L321" s="19">
        <v>494</v>
      </c>
      <c r="M321" t="s">
        <v>1145</v>
      </c>
      <c r="N321" s="19">
        <v>494</v>
      </c>
      <c r="O321" s="19">
        <f>IF(Table1[[#This Row],[building_size_mВІ_cleaned]]&lt;&gt;Table1[[#This Row],[preferred_size_mBI_cleaned]], IF(Table1[[#This Row],[land_size_mBI_cleaned]]&lt;&gt;Table1[[#This Row],[preferred_size_mBI_cleaned]], 0, 1), 1)</f>
        <v>1</v>
      </c>
      <c r="P321" t="s">
        <v>126</v>
      </c>
      <c r="Q321" t="str">
        <f>IF(LEN(Table1[[#This Row],[open_date]])&gt;0, IF(ISNUMBER(SEARCH("Added", Table1[[#This Row],[open_date]])), SUBSTITUTE(Table1[[#This Row],[open_date]], "Added ", ""), Table1[[#This Row],[open_date]]), NA())</f>
        <v>Under offer</v>
      </c>
      <c r="R321" t="s">
        <v>126</v>
      </c>
      <c r="S321" t="s">
        <v>123</v>
      </c>
      <c r="T321" t="s">
        <v>1146</v>
      </c>
      <c r="U321" s="13">
        <v>489000</v>
      </c>
      <c r="V321" s="13" t="s">
        <v>3174</v>
      </c>
      <c r="W321">
        <v>139365199</v>
      </c>
      <c r="X321" t="s">
        <v>1147</v>
      </c>
      <c r="Y321" t="s">
        <v>1148</v>
      </c>
      <c r="Z321" t="s">
        <v>716</v>
      </c>
      <c r="AA321" t="s">
        <v>37</v>
      </c>
      <c r="AB321">
        <v>830</v>
      </c>
      <c r="AC321" s="14" t="str">
        <f>"0"&amp;Table1[[#This Row],[zip_code]]</f>
        <v>0830</v>
      </c>
      <c r="AD321" s="1">
        <v>889328858</v>
      </c>
      <c r="AG321" t="s">
        <v>38</v>
      </c>
      <c r="AH321" t="str">
        <f>PROPER(Table1[[#This Row],[product_depth_DELETE]])</f>
        <v>Premiere</v>
      </c>
      <c r="AI321">
        <v>3</v>
      </c>
      <c r="AJ321">
        <v>2</v>
      </c>
      <c r="AK321">
        <v>2</v>
      </c>
      <c r="AL321" s="2">
        <v>44708.662557870368</v>
      </c>
      <c r="AM321" s="15">
        <v>44708.662557870368</v>
      </c>
    </row>
    <row r="322" spans="1:39" x14ac:dyDescent="0.25">
      <c r="A322">
        <v>1351304</v>
      </c>
      <c r="B322" t="s">
        <v>696</v>
      </c>
      <c r="C322" t="str">
        <f>IF(Table1[[#This Row],[breadcrumb_ORIGINAL]]="Buy&gt;NT&gt;DARWIN CITY", SUBSTITUTE(Table1[[#This Row],[breadcrumb_ORIGINAL]], Table1[[#This Row],[breadcrumb_ORIGINAL]], "DARWIN CITY"), SUBSTITUTE(Table1[[#This Row],[breadcrumb_ORIGINAL]], Table1[[#This Row],[breadcrumb_ORIGINAL]], "DARWIN"))</f>
        <v>DARWIN</v>
      </c>
      <c r="D322" s="16" t="s">
        <v>3466</v>
      </c>
      <c r="E322" t="s">
        <v>697</v>
      </c>
      <c r="F322" s="3" t="s">
        <v>2924</v>
      </c>
      <c r="G322" t="s">
        <v>29</v>
      </c>
      <c r="I322" t="str">
        <f>IF(Table1[[#This Row],[building_size_ORIGINAL]]="","",LEFT(Table1[[#This Row],[building_size_ORIGINAL]], LEN(Table1[[#This Row],[building_size_ORIGINAL]])-LEN(RIGHT(Table1[[#This Row],[building_size_ORIGINAL]], 3))))</f>
        <v/>
      </c>
      <c r="J322" s="11" t="s">
        <v>2934</v>
      </c>
      <c r="K322" t="s">
        <v>1149</v>
      </c>
      <c r="L322" s="19">
        <v>485</v>
      </c>
      <c r="M322" t="s">
        <v>1149</v>
      </c>
      <c r="N322" s="19">
        <v>485</v>
      </c>
      <c r="O322" s="19">
        <f>IF(Table1[[#This Row],[building_size_mВІ_cleaned]]&lt;&gt;Table1[[#This Row],[preferred_size_mBI_cleaned]], IF(Table1[[#This Row],[land_size_mBI_cleaned]]&lt;&gt;Table1[[#This Row],[preferred_size_mBI_cleaned]], 0, 1), 1)</f>
        <v>1</v>
      </c>
      <c r="Q322" t="e">
        <f>IF(LEN(Table1[[#This Row],[open_date]])&gt;0, IF(ISNUMBER(SEARCH("Added", Table1[[#This Row],[open_date]])), SUBSTITUTE(Table1[[#This Row],[open_date]], "Added ", ""), Table1[[#This Row],[open_date]]), NA())</f>
        <v>#N/A</v>
      </c>
      <c r="R322" t="e">
        <v>#N/A</v>
      </c>
      <c r="S322" t="s">
        <v>185</v>
      </c>
      <c r="T322" t="s">
        <v>1150</v>
      </c>
      <c r="U322" s="13">
        <v>569000</v>
      </c>
      <c r="V322" s="13" t="s">
        <v>3175</v>
      </c>
      <c r="W322">
        <v>139364171</v>
      </c>
      <c r="X322" t="s">
        <v>1151</v>
      </c>
      <c r="Y322" t="s">
        <v>1152</v>
      </c>
      <c r="Z322" t="s">
        <v>917</v>
      </c>
      <c r="AA322" t="s">
        <v>37</v>
      </c>
      <c r="AB322">
        <v>832</v>
      </c>
      <c r="AC322" s="14" t="str">
        <f>"0"&amp;Table1[[#This Row],[zip_code]]</f>
        <v>0832</v>
      </c>
      <c r="AD322" s="1">
        <v>889240900</v>
      </c>
      <c r="AG322" t="s">
        <v>38</v>
      </c>
      <c r="AH322" t="str">
        <f>PROPER(Table1[[#This Row],[product_depth_DELETE]])</f>
        <v>Premiere</v>
      </c>
      <c r="AI322">
        <v>4</v>
      </c>
      <c r="AJ322">
        <v>2</v>
      </c>
      <c r="AK322">
        <v>2</v>
      </c>
      <c r="AL322" s="2">
        <v>44708.662557870368</v>
      </c>
      <c r="AM322" s="15">
        <v>44708.662557870368</v>
      </c>
    </row>
    <row r="323" spans="1:39" x14ac:dyDescent="0.25">
      <c r="A323">
        <v>1351305</v>
      </c>
      <c r="B323" t="s">
        <v>696</v>
      </c>
      <c r="C323" t="str">
        <f>IF(Table1[[#This Row],[breadcrumb_ORIGINAL]]="Buy&gt;NT&gt;DARWIN CITY", SUBSTITUTE(Table1[[#This Row],[breadcrumb_ORIGINAL]], Table1[[#This Row],[breadcrumb_ORIGINAL]], "DARWIN CITY"), SUBSTITUTE(Table1[[#This Row],[breadcrumb_ORIGINAL]], Table1[[#This Row],[breadcrumb_ORIGINAL]], "DARWIN"))</f>
        <v>DARWIN</v>
      </c>
      <c r="D323" s="16" t="s">
        <v>3466</v>
      </c>
      <c r="E323" t="s">
        <v>697</v>
      </c>
      <c r="F323" s="3" t="s">
        <v>2924</v>
      </c>
      <c r="G323" t="s">
        <v>29</v>
      </c>
      <c r="I323" t="str">
        <f>IF(Table1[[#This Row],[building_size_ORIGINAL]]="","",LEFT(Table1[[#This Row],[building_size_ORIGINAL]], LEN(Table1[[#This Row],[building_size_ORIGINAL]])-LEN(RIGHT(Table1[[#This Row],[building_size_ORIGINAL]], 3))))</f>
        <v/>
      </c>
      <c r="J323" s="11" t="s">
        <v>2934</v>
      </c>
      <c r="K323" t="s">
        <v>1153</v>
      </c>
      <c r="L323" s="19">
        <v>813</v>
      </c>
      <c r="M323" t="s">
        <v>1153</v>
      </c>
      <c r="N323" s="19">
        <v>813</v>
      </c>
      <c r="O323" s="19">
        <f>IF(Table1[[#This Row],[building_size_mВІ_cleaned]]&lt;&gt;Table1[[#This Row],[preferred_size_mBI_cleaned]], IF(Table1[[#This Row],[land_size_mBI_cleaned]]&lt;&gt;Table1[[#This Row],[preferred_size_mBI_cleaned]], 0, 1), 1)</f>
        <v>1</v>
      </c>
      <c r="Q323" t="e">
        <f>IF(LEN(Table1[[#This Row],[open_date]])&gt;0, IF(ISNUMBER(SEARCH("Added", Table1[[#This Row],[open_date]])), SUBSTITUTE(Table1[[#This Row],[open_date]], "Added ", ""), Table1[[#This Row],[open_date]]), NA())</f>
        <v>#N/A</v>
      </c>
      <c r="R323" t="e">
        <v>#N/A</v>
      </c>
      <c r="S323" t="s">
        <v>225</v>
      </c>
      <c r="T323" t="s">
        <v>1154</v>
      </c>
      <c r="U323" s="13">
        <v>435000</v>
      </c>
      <c r="V323" s="13" t="s">
        <v>3176</v>
      </c>
      <c r="W323">
        <v>139364059</v>
      </c>
      <c r="X323" t="s">
        <v>1155</v>
      </c>
      <c r="Y323" t="s">
        <v>1156</v>
      </c>
      <c r="Z323" t="s">
        <v>743</v>
      </c>
      <c r="AA323" t="s">
        <v>37</v>
      </c>
      <c r="AB323">
        <v>830</v>
      </c>
      <c r="AC323" s="14" t="str">
        <f>"0"&amp;Table1[[#This Row],[zip_code]]</f>
        <v>0830</v>
      </c>
      <c r="AD323" s="1">
        <v>438404848</v>
      </c>
      <c r="AG323" t="s">
        <v>38</v>
      </c>
      <c r="AH323" t="str">
        <f>PROPER(Table1[[#This Row],[product_depth_DELETE]])</f>
        <v>Premiere</v>
      </c>
      <c r="AI323">
        <v>3</v>
      </c>
      <c r="AJ323">
        <v>1</v>
      </c>
      <c r="AK323">
        <v>2</v>
      </c>
      <c r="AL323" s="2">
        <v>44708.662557870368</v>
      </c>
      <c r="AM323" s="15">
        <v>44708.662557870368</v>
      </c>
    </row>
    <row r="324" spans="1:39" x14ac:dyDescent="0.25">
      <c r="A324">
        <v>1351306</v>
      </c>
      <c r="B324" t="s">
        <v>696</v>
      </c>
      <c r="C324" t="str">
        <f>IF(Table1[[#This Row],[breadcrumb_ORIGINAL]]="Buy&gt;NT&gt;DARWIN CITY", SUBSTITUTE(Table1[[#This Row],[breadcrumb_ORIGINAL]], Table1[[#This Row],[breadcrumb_ORIGINAL]], "DARWIN CITY"), SUBSTITUTE(Table1[[#This Row],[breadcrumb_ORIGINAL]], Table1[[#This Row],[breadcrumb_ORIGINAL]], "DARWIN"))</f>
        <v>DARWIN</v>
      </c>
      <c r="D324" s="16" t="s">
        <v>3466</v>
      </c>
      <c r="E324" t="s">
        <v>697</v>
      </c>
      <c r="F324" s="3" t="s">
        <v>2924</v>
      </c>
      <c r="G324" t="s">
        <v>29</v>
      </c>
      <c r="H324" t="s">
        <v>1157</v>
      </c>
      <c r="I324" t="str">
        <f>IF(Table1[[#This Row],[building_size_ORIGINAL]]="","",LEFT(Table1[[#This Row],[building_size_ORIGINAL]], LEN(Table1[[#This Row],[building_size_ORIGINAL]])-LEN(RIGHT(Table1[[#This Row],[building_size_ORIGINAL]], 3))))</f>
        <v>275</v>
      </c>
      <c r="J324" s="19">
        <v>275</v>
      </c>
      <c r="K324" t="s">
        <v>1158</v>
      </c>
      <c r="L324" s="19">
        <v>1.8</v>
      </c>
      <c r="M324" t="s">
        <v>1158</v>
      </c>
      <c r="N324" s="19">
        <v>1.8</v>
      </c>
      <c r="O324" s="19">
        <f>IF(Table1[[#This Row],[building_size_mВІ_cleaned]]&lt;&gt;Table1[[#This Row],[preferred_size_mBI_cleaned]], IF(Table1[[#This Row],[land_size_mBI_cleaned]]&lt;&gt;Table1[[#This Row],[preferred_size_mBI_cleaned]], 0, 1), 1)</f>
        <v>1</v>
      </c>
      <c r="Q324" t="e">
        <f>IF(LEN(Table1[[#This Row],[open_date]])&gt;0, IF(ISNUMBER(SEARCH("Added", Table1[[#This Row],[open_date]])), SUBSTITUTE(Table1[[#This Row],[open_date]], "Added ", ""), Table1[[#This Row],[open_date]]), NA())</f>
        <v>#N/A</v>
      </c>
      <c r="R324" t="e">
        <v>#N/A</v>
      </c>
      <c r="S324" t="s">
        <v>82</v>
      </c>
      <c r="T324" t="s">
        <v>1159</v>
      </c>
      <c r="U324" s="13">
        <v>1650000</v>
      </c>
      <c r="V324" s="13" t="s">
        <v>2934</v>
      </c>
      <c r="W324">
        <v>139363919</v>
      </c>
      <c r="X324" t="s">
        <v>1160</v>
      </c>
      <c r="Y324" t="s">
        <v>1161</v>
      </c>
      <c r="Z324" t="s">
        <v>1162</v>
      </c>
      <c r="AA324" t="s">
        <v>37</v>
      </c>
      <c r="AB324">
        <v>835</v>
      </c>
      <c r="AC324" s="14" t="str">
        <f>"0"&amp;Table1[[#This Row],[zip_code]]</f>
        <v>0835</v>
      </c>
      <c r="AD324" s="1">
        <v>889433000</v>
      </c>
      <c r="AG324" t="s">
        <v>38</v>
      </c>
      <c r="AH324" t="str">
        <f>PROPER(Table1[[#This Row],[product_depth_DELETE]])</f>
        <v>Premiere</v>
      </c>
      <c r="AI324">
        <v>4</v>
      </c>
      <c r="AJ324">
        <v>4</v>
      </c>
      <c r="AK324">
        <v>10</v>
      </c>
      <c r="AL324" s="2">
        <v>44708.662557870368</v>
      </c>
      <c r="AM324" s="15">
        <v>44708.662557870368</v>
      </c>
    </row>
    <row r="325" spans="1:39" x14ac:dyDescent="0.25">
      <c r="A325">
        <v>1351307</v>
      </c>
      <c r="B325" t="s">
        <v>696</v>
      </c>
      <c r="C325" t="str">
        <f>IF(Table1[[#This Row],[breadcrumb_ORIGINAL]]="Buy&gt;NT&gt;DARWIN CITY", SUBSTITUTE(Table1[[#This Row],[breadcrumb_ORIGINAL]], Table1[[#This Row],[breadcrumb_ORIGINAL]], "DARWIN CITY"), SUBSTITUTE(Table1[[#This Row],[breadcrumb_ORIGINAL]], Table1[[#This Row],[breadcrumb_ORIGINAL]], "DARWIN"))</f>
        <v>DARWIN</v>
      </c>
      <c r="D325" s="16" t="s">
        <v>3466</v>
      </c>
      <c r="E325" t="s">
        <v>697</v>
      </c>
      <c r="F325" s="3" t="s">
        <v>2924</v>
      </c>
      <c r="G325" t="s">
        <v>704</v>
      </c>
      <c r="I325" t="str">
        <f>IF(Table1[[#This Row],[building_size_ORIGINAL]]="","",LEFT(Table1[[#This Row],[building_size_ORIGINAL]], LEN(Table1[[#This Row],[building_size_ORIGINAL]])-LEN(RIGHT(Table1[[#This Row],[building_size_ORIGINAL]], 3))))</f>
        <v/>
      </c>
      <c r="J325" s="11" t="s">
        <v>2934</v>
      </c>
      <c r="K325" t="s">
        <v>815</v>
      </c>
      <c r="L325" s="19">
        <v>450</v>
      </c>
      <c r="M325" t="s">
        <v>815</v>
      </c>
      <c r="N325" s="19">
        <v>450</v>
      </c>
      <c r="O325" s="19">
        <f>IF(Table1[[#This Row],[building_size_mВІ_cleaned]]&lt;&gt;Table1[[#This Row],[preferred_size_mBI_cleaned]], IF(Table1[[#This Row],[land_size_mBI_cleaned]]&lt;&gt;Table1[[#This Row],[preferred_size_mBI_cleaned]], 0, 1), 1)</f>
        <v>1</v>
      </c>
      <c r="Q325" t="e">
        <f>IF(LEN(Table1[[#This Row],[open_date]])&gt;0, IF(ISNUMBER(SEARCH("Added", Table1[[#This Row],[open_date]])), SUBSTITUTE(Table1[[#This Row],[open_date]], "Added ", ""), Table1[[#This Row],[open_date]]), NA())</f>
        <v>#N/A</v>
      </c>
      <c r="R325" t="e">
        <v>#N/A</v>
      </c>
      <c r="S325" t="s">
        <v>1163</v>
      </c>
      <c r="T325" t="s">
        <v>1164</v>
      </c>
      <c r="U325" s="13">
        <v>293000</v>
      </c>
      <c r="V325" s="13" t="s">
        <v>2934</v>
      </c>
      <c r="W325">
        <v>600031186</v>
      </c>
      <c r="Z325" t="s">
        <v>1165</v>
      </c>
      <c r="AA325" t="s">
        <v>37</v>
      </c>
      <c r="AB325">
        <v>810</v>
      </c>
      <c r="AC325" s="14" t="str">
        <f>"0"&amp;Table1[[#This Row],[zip_code]]</f>
        <v>0810</v>
      </c>
      <c r="AD325" s="1">
        <v>1300737589</v>
      </c>
      <c r="AG325" t="s">
        <v>38</v>
      </c>
      <c r="AH325" t="str">
        <f>PROPER(Table1[[#This Row],[product_depth_DELETE]])</f>
        <v>Premiere</v>
      </c>
      <c r="AL325" s="2">
        <v>44708.662557870368</v>
      </c>
      <c r="AM325" s="15">
        <v>44708.662557870368</v>
      </c>
    </row>
    <row r="326" spans="1:39" x14ac:dyDescent="0.25">
      <c r="A326">
        <v>1351308</v>
      </c>
      <c r="B326" t="s">
        <v>696</v>
      </c>
      <c r="C326" t="str">
        <f>IF(Table1[[#This Row],[breadcrumb_ORIGINAL]]="Buy&gt;NT&gt;DARWIN CITY", SUBSTITUTE(Table1[[#This Row],[breadcrumb_ORIGINAL]], Table1[[#This Row],[breadcrumb_ORIGINAL]], "DARWIN CITY"), SUBSTITUTE(Table1[[#This Row],[breadcrumb_ORIGINAL]], Table1[[#This Row],[breadcrumb_ORIGINAL]], "DARWIN"))</f>
        <v>DARWIN</v>
      </c>
      <c r="D326" s="16" t="s">
        <v>3466</v>
      </c>
      <c r="E326" t="s">
        <v>697</v>
      </c>
      <c r="F326" s="3" t="s">
        <v>2924</v>
      </c>
      <c r="G326" t="s">
        <v>704</v>
      </c>
      <c r="I326" t="str">
        <f>IF(Table1[[#This Row],[building_size_ORIGINAL]]="","",LEFT(Table1[[#This Row],[building_size_ORIGINAL]], LEN(Table1[[#This Row],[building_size_ORIGINAL]])-LEN(RIGHT(Table1[[#This Row],[building_size_ORIGINAL]], 3))))</f>
        <v/>
      </c>
      <c r="J326" s="11" t="s">
        <v>2934</v>
      </c>
      <c r="K326" t="s">
        <v>815</v>
      </c>
      <c r="L326" s="19">
        <v>450</v>
      </c>
      <c r="M326" t="s">
        <v>815</v>
      </c>
      <c r="N326" s="19">
        <v>450</v>
      </c>
      <c r="O326" s="19">
        <f>IF(Table1[[#This Row],[building_size_mВІ_cleaned]]&lt;&gt;Table1[[#This Row],[preferred_size_mBI_cleaned]], IF(Table1[[#This Row],[land_size_mBI_cleaned]]&lt;&gt;Table1[[#This Row],[preferred_size_mBI_cleaned]], 0, 1), 1)</f>
        <v>1</v>
      </c>
      <c r="Q326" t="e">
        <f>IF(LEN(Table1[[#This Row],[open_date]])&gt;0, IF(ISNUMBER(SEARCH("Added", Table1[[#This Row],[open_date]])), SUBSTITUTE(Table1[[#This Row],[open_date]], "Added ", ""), Table1[[#This Row],[open_date]]), NA())</f>
        <v>#N/A</v>
      </c>
      <c r="R326" t="e">
        <v>#N/A</v>
      </c>
      <c r="S326" t="s">
        <v>1163</v>
      </c>
      <c r="T326" t="s">
        <v>1164</v>
      </c>
      <c r="U326" s="13">
        <v>293000</v>
      </c>
      <c r="V326" s="13" t="s">
        <v>2934</v>
      </c>
      <c r="W326">
        <v>600031186</v>
      </c>
      <c r="Z326" t="s">
        <v>1165</v>
      </c>
      <c r="AA326" t="s">
        <v>37</v>
      </c>
      <c r="AB326">
        <v>810</v>
      </c>
      <c r="AC326" s="14" t="str">
        <f>"0"&amp;Table1[[#This Row],[zip_code]]</f>
        <v>0810</v>
      </c>
      <c r="AD326" s="1">
        <v>1300737589</v>
      </c>
      <c r="AG326" t="s">
        <v>38</v>
      </c>
      <c r="AH326" t="str">
        <f>PROPER(Table1[[#This Row],[product_depth_DELETE]])</f>
        <v>Premiere</v>
      </c>
      <c r="AL326" s="2">
        <v>44708.662557870368</v>
      </c>
      <c r="AM326" s="15">
        <v>44708.662557870368</v>
      </c>
    </row>
    <row r="327" spans="1:39" x14ac:dyDescent="0.25">
      <c r="A327">
        <v>1351309</v>
      </c>
      <c r="B327" t="s">
        <v>696</v>
      </c>
      <c r="C327" t="str">
        <f>IF(Table1[[#This Row],[breadcrumb_ORIGINAL]]="Buy&gt;NT&gt;DARWIN CITY", SUBSTITUTE(Table1[[#This Row],[breadcrumb_ORIGINAL]], Table1[[#This Row],[breadcrumb_ORIGINAL]], "DARWIN CITY"), SUBSTITUTE(Table1[[#This Row],[breadcrumb_ORIGINAL]], Table1[[#This Row],[breadcrumb_ORIGINAL]], "DARWIN"))</f>
        <v>DARWIN</v>
      </c>
      <c r="D327" s="16" t="s">
        <v>3466</v>
      </c>
      <c r="E327" t="s">
        <v>697</v>
      </c>
      <c r="F327" s="3" t="s">
        <v>2924</v>
      </c>
      <c r="G327" t="s">
        <v>704</v>
      </c>
      <c r="I327" t="str">
        <f>IF(Table1[[#This Row],[building_size_ORIGINAL]]="","",LEFT(Table1[[#This Row],[building_size_ORIGINAL]], LEN(Table1[[#This Row],[building_size_ORIGINAL]])-LEN(RIGHT(Table1[[#This Row],[building_size_ORIGINAL]], 3))))</f>
        <v/>
      </c>
      <c r="J327" s="11" t="s">
        <v>2934</v>
      </c>
      <c r="K327" t="s">
        <v>815</v>
      </c>
      <c r="L327" s="19">
        <v>450</v>
      </c>
      <c r="M327" t="s">
        <v>815</v>
      </c>
      <c r="N327" s="19">
        <v>450</v>
      </c>
      <c r="O327" s="19">
        <f>IF(Table1[[#This Row],[building_size_mВІ_cleaned]]&lt;&gt;Table1[[#This Row],[preferred_size_mBI_cleaned]], IF(Table1[[#This Row],[land_size_mBI_cleaned]]&lt;&gt;Table1[[#This Row],[preferred_size_mBI_cleaned]], 0, 1), 1)</f>
        <v>1</v>
      </c>
      <c r="Q327" t="e">
        <f>IF(LEN(Table1[[#This Row],[open_date]])&gt;0, IF(ISNUMBER(SEARCH("Added", Table1[[#This Row],[open_date]])), SUBSTITUTE(Table1[[#This Row],[open_date]], "Added ", ""), Table1[[#This Row],[open_date]]), NA())</f>
        <v>#N/A</v>
      </c>
      <c r="R327" t="e">
        <v>#N/A</v>
      </c>
      <c r="S327" t="s">
        <v>1163</v>
      </c>
      <c r="T327" t="s">
        <v>1164</v>
      </c>
      <c r="U327" s="13">
        <v>293000</v>
      </c>
      <c r="V327" s="13" t="s">
        <v>2934</v>
      </c>
      <c r="W327">
        <v>600031186</v>
      </c>
      <c r="X327" t="s">
        <v>1166</v>
      </c>
      <c r="Y327" t="s">
        <v>1167</v>
      </c>
      <c r="Z327" t="s">
        <v>1165</v>
      </c>
      <c r="AA327" t="s">
        <v>37</v>
      </c>
      <c r="AB327">
        <v>810</v>
      </c>
      <c r="AC327" s="14" t="str">
        <f>"0"&amp;Table1[[#This Row],[zip_code]]</f>
        <v>0810</v>
      </c>
      <c r="AD327" s="1">
        <v>1300737589</v>
      </c>
      <c r="AG327" t="s">
        <v>38</v>
      </c>
      <c r="AH327" t="str">
        <f>PROPER(Table1[[#This Row],[product_depth_DELETE]])</f>
        <v>Premiere</v>
      </c>
      <c r="AL327" s="2">
        <v>44708.662557870368</v>
      </c>
      <c r="AM327" s="15">
        <v>44708.662557870368</v>
      </c>
    </row>
    <row r="328" spans="1:39" x14ac:dyDescent="0.25">
      <c r="A328">
        <v>1351310</v>
      </c>
      <c r="B328" t="s">
        <v>696</v>
      </c>
      <c r="C328" t="str">
        <f>IF(Table1[[#This Row],[breadcrumb_ORIGINAL]]="Buy&gt;NT&gt;DARWIN CITY", SUBSTITUTE(Table1[[#This Row],[breadcrumb_ORIGINAL]], Table1[[#This Row],[breadcrumb_ORIGINAL]], "DARWIN CITY"), SUBSTITUTE(Table1[[#This Row],[breadcrumb_ORIGINAL]], Table1[[#This Row],[breadcrumb_ORIGINAL]], "DARWIN"))</f>
        <v>DARWIN</v>
      </c>
      <c r="D328" s="16" t="s">
        <v>3466</v>
      </c>
      <c r="E328" t="s">
        <v>697</v>
      </c>
      <c r="F328" s="3" t="s">
        <v>2924</v>
      </c>
      <c r="G328" t="s">
        <v>1168</v>
      </c>
      <c r="I328" t="str">
        <f>IF(Table1[[#This Row],[building_size_ORIGINAL]]="","",LEFT(Table1[[#This Row],[building_size_ORIGINAL]], LEN(Table1[[#This Row],[building_size_ORIGINAL]])-LEN(RIGHT(Table1[[#This Row],[building_size_ORIGINAL]], 3))))</f>
        <v/>
      </c>
      <c r="J328" s="11" t="s">
        <v>2934</v>
      </c>
      <c r="L328" s="12" t="s">
        <v>2934</v>
      </c>
      <c r="N328" t="s">
        <v>2934</v>
      </c>
      <c r="O328">
        <f>IF(Table1[[#This Row],[building_size_mВІ_cleaned]]&lt;&gt;Table1[[#This Row],[preferred_size_mBI_cleaned]], IF(Table1[[#This Row],[land_size_mBI_cleaned]]&lt;&gt;Table1[[#This Row],[preferred_size_mBI_cleaned]], 0, 1), 1)</f>
        <v>1</v>
      </c>
      <c r="Q328" t="e">
        <f>IF(LEN(Table1[[#This Row],[open_date]])&gt;0, IF(ISNUMBER(SEARCH("Added", Table1[[#This Row],[open_date]])), SUBSTITUTE(Table1[[#This Row],[open_date]], "Added ", ""), Table1[[#This Row],[open_date]]), NA())</f>
        <v>#N/A</v>
      </c>
      <c r="R328" t="e">
        <v>#N/A</v>
      </c>
      <c r="S328" t="s">
        <v>412</v>
      </c>
      <c r="T328" t="s">
        <v>1169</v>
      </c>
      <c r="U328" s="13">
        <v>495000</v>
      </c>
      <c r="V328" s="13" t="s">
        <v>2934</v>
      </c>
      <c r="W328">
        <v>139363619</v>
      </c>
      <c r="X328" t="s">
        <v>1170</v>
      </c>
      <c r="Y328" t="s">
        <v>1171</v>
      </c>
      <c r="Z328" t="s">
        <v>737</v>
      </c>
      <c r="AA328" t="s">
        <v>37</v>
      </c>
      <c r="AB328">
        <v>810</v>
      </c>
      <c r="AC328" s="14" t="str">
        <f>"0"&amp;Table1[[#This Row],[zip_code]]</f>
        <v>0810</v>
      </c>
      <c r="AD328" s="1">
        <v>889422283</v>
      </c>
      <c r="AG328" t="s">
        <v>274</v>
      </c>
      <c r="AH328" t="str">
        <f>PROPER(Table1[[#This Row],[product_depth_DELETE]])</f>
        <v>Standard</v>
      </c>
      <c r="AI328">
        <v>3</v>
      </c>
      <c r="AJ328">
        <v>1</v>
      </c>
      <c r="AK328">
        <v>1</v>
      </c>
      <c r="AL328" s="2">
        <v>44708.662557870368</v>
      </c>
      <c r="AM328" s="15">
        <v>44708.662557870368</v>
      </c>
    </row>
    <row r="329" spans="1:39" x14ac:dyDescent="0.25">
      <c r="A329">
        <v>1351311</v>
      </c>
      <c r="B329" t="s">
        <v>696</v>
      </c>
      <c r="C329" t="str">
        <f>IF(Table1[[#This Row],[breadcrumb_ORIGINAL]]="Buy&gt;NT&gt;DARWIN CITY", SUBSTITUTE(Table1[[#This Row],[breadcrumb_ORIGINAL]], Table1[[#This Row],[breadcrumb_ORIGINAL]], "DARWIN CITY"), SUBSTITUTE(Table1[[#This Row],[breadcrumb_ORIGINAL]], Table1[[#This Row],[breadcrumb_ORIGINAL]], "DARWIN"))</f>
        <v>DARWIN</v>
      </c>
      <c r="D329" s="16" t="s">
        <v>3466</v>
      </c>
      <c r="E329" t="s">
        <v>697</v>
      </c>
      <c r="F329" s="3" t="s">
        <v>2924</v>
      </c>
      <c r="G329" t="s">
        <v>46</v>
      </c>
      <c r="H329" t="s">
        <v>92</v>
      </c>
      <c r="I329" t="str">
        <f>IF(Table1[[#This Row],[building_size_ORIGINAL]]="","",LEFT(Table1[[#This Row],[building_size_ORIGINAL]], LEN(Table1[[#This Row],[building_size_ORIGINAL]])-LEN(RIGHT(Table1[[#This Row],[building_size_ORIGINAL]], 3))))</f>
        <v>173</v>
      </c>
      <c r="J329" s="19">
        <v>173</v>
      </c>
      <c r="L329" s="12" t="s">
        <v>2934</v>
      </c>
      <c r="M329" t="s">
        <v>92</v>
      </c>
      <c r="N329" s="19">
        <v>173</v>
      </c>
      <c r="O329" s="19">
        <f>IF(Table1[[#This Row],[building_size_mВІ_cleaned]]&lt;&gt;Table1[[#This Row],[preferred_size_mBI_cleaned]], IF(Table1[[#This Row],[land_size_mBI_cleaned]]&lt;&gt;Table1[[#This Row],[preferred_size_mBI_cleaned]], 0, 1), 1)</f>
        <v>1</v>
      </c>
      <c r="Q329" t="e">
        <f>IF(LEN(Table1[[#This Row],[open_date]])&gt;0, IF(ISNUMBER(SEARCH("Added", Table1[[#This Row],[open_date]])), SUBSTITUTE(Table1[[#This Row],[open_date]], "Added ", ""), Table1[[#This Row],[open_date]]), NA())</f>
        <v>#N/A</v>
      </c>
      <c r="R329" t="e">
        <v>#N/A</v>
      </c>
      <c r="S329" t="s">
        <v>93</v>
      </c>
      <c r="T329" t="s">
        <v>94</v>
      </c>
      <c r="U329" s="13">
        <v>439000</v>
      </c>
      <c r="V329" s="13" t="s">
        <v>2972</v>
      </c>
      <c r="W329">
        <v>139363187</v>
      </c>
      <c r="X329" t="s">
        <v>95</v>
      </c>
      <c r="Y329" t="s">
        <v>96</v>
      </c>
      <c r="Z329" t="s">
        <v>36</v>
      </c>
      <c r="AA329" t="s">
        <v>37</v>
      </c>
      <c r="AB329">
        <v>800</v>
      </c>
      <c r="AC329" s="14" t="str">
        <f>"0"&amp;Table1[[#This Row],[zip_code]]</f>
        <v>0800</v>
      </c>
      <c r="AD329" s="1">
        <v>889460500</v>
      </c>
      <c r="AG329" t="s">
        <v>38</v>
      </c>
      <c r="AH329" t="str">
        <f>PROPER(Table1[[#This Row],[product_depth_DELETE]])</f>
        <v>Premiere</v>
      </c>
      <c r="AI329">
        <v>2</v>
      </c>
      <c r="AJ329">
        <v>2</v>
      </c>
      <c r="AK329">
        <v>2</v>
      </c>
      <c r="AL329" s="2">
        <v>44708.662557870368</v>
      </c>
      <c r="AM329" s="15">
        <v>44708.662557870368</v>
      </c>
    </row>
    <row r="330" spans="1:39" x14ac:dyDescent="0.25">
      <c r="A330">
        <v>1351312</v>
      </c>
      <c r="B330" t="s">
        <v>696</v>
      </c>
      <c r="C330" t="str">
        <f>IF(Table1[[#This Row],[breadcrumb_ORIGINAL]]="Buy&gt;NT&gt;DARWIN CITY", SUBSTITUTE(Table1[[#This Row],[breadcrumb_ORIGINAL]], Table1[[#This Row],[breadcrumb_ORIGINAL]], "DARWIN CITY"), SUBSTITUTE(Table1[[#This Row],[breadcrumb_ORIGINAL]], Table1[[#This Row],[breadcrumb_ORIGINAL]], "DARWIN"))</f>
        <v>DARWIN</v>
      </c>
      <c r="D330" s="16" t="s">
        <v>3466</v>
      </c>
      <c r="E330" t="s">
        <v>697</v>
      </c>
      <c r="F330" s="3" t="s">
        <v>2924</v>
      </c>
      <c r="G330" t="s">
        <v>985</v>
      </c>
      <c r="I330" t="str">
        <f>IF(Table1[[#This Row],[building_size_ORIGINAL]]="","",LEFT(Table1[[#This Row],[building_size_ORIGINAL]], LEN(Table1[[#This Row],[building_size_ORIGINAL]])-LEN(RIGHT(Table1[[#This Row],[building_size_ORIGINAL]], 3))))</f>
        <v/>
      </c>
      <c r="J330" s="11" t="s">
        <v>2934</v>
      </c>
      <c r="K330" t="s">
        <v>1062</v>
      </c>
      <c r="L330" s="12" t="s">
        <v>2934</v>
      </c>
      <c r="M330" t="s">
        <v>1062</v>
      </c>
      <c r="N330" t="s">
        <v>2934</v>
      </c>
      <c r="O330">
        <f>IF(Table1[[#This Row],[building_size_mВІ_cleaned]]&lt;&gt;Table1[[#This Row],[preferred_size_mBI_cleaned]], IF(Table1[[#This Row],[land_size_mBI_cleaned]]&lt;&gt;Table1[[#This Row],[preferred_size_mBI_cleaned]], 0, 1), 1)</f>
        <v>1</v>
      </c>
      <c r="Q330" t="e">
        <f>IF(LEN(Table1[[#This Row],[open_date]])&gt;0, IF(ISNUMBER(SEARCH("Added", Table1[[#This Row],[open_date]])), SUBSTITUTE(Table1[[#This Row],[open_date]], "Added ", ""), Table1[[#This Row],[open_date]]), NA())</f>
        <v>#N/A</v>
      </c>
      <c r="R330" t="e">
        <v>#N/A</v>
      </c>
      <c r="S330" t="s">
        <v>293</v>
      </c>
      <c r="T330" t="s">
        <v>1172</v>
      </c>
      <c r="U330" s="13">
        <v>875000</v>
      </c>
      <c r="V330" s="13" t="s">
        <v>3180</v>
      </c>
      <c r="W330">
        <v>139362975</v>
      </c>
      <c r="X330" t="s">
        <v>1173</v>
      </c>
      <c r="Y330" t="s">
        <v>1174</v>
      </c>
      <c r="Z330" t="s">
        <v>759</v>
      </c>
      <c r="AA330" t="s">
        <v>37</v>
      </c>
      <c r="AB330">
        <v>836</v>
      </c>
      <c r="AC330" s="14" t="str">
        <f>"0"&amp;Table1[[#This Row],[zip_code]]</f>
        <v>0836</v>
      </c>
      <c r="AD330" s="1">
        <v>1300850855</v>
      </c>
      <c r="AG330" t="s">
        <v>274</v>
      </c>
      <c r="AH330" t="str">
        <f>PROPER(Table1[[#This Row],[product_depth_DELETE]])</f>
        <v>Standard</v>
      </c>
      <c r="AI330">
        <v>4</v>
      </c>
      <c r="AJ330">
        <v>2</v>
      </c>
      <c r="AK330">
        <v>3</v>
      </c>
      <c r="AL330" s="2">
        <v>44708.662557870368</v>
      </c>
      <c r="AM330" s="15">
        <v>44708.662557870368</v>
      </c>
    </row>
    <row r="331" spans="1:39" x14ac:dyDescent="0.25">
      <c r="A331">
        <v>1351313</v>
      </c>
      <c r="B331" t="s">
        <v>696</v>
      </c>
      <c r="C331" t="str">
        <f>IF(Table1[[#This Row],[breadcrumb_ORIGINAL]]="Buy&gt;NT&gt;DARWIN CITY", SUBSTITUTE(Table1[[#This Row],[breadcrumb_ORIGINAL]], Table1[[#This Row],[breadcrumb_ORIGINAL]], "DARWIN CITY"), SUBSTITUTE(Table1[[#This Row],[breadcrumb_ORIGINAL]], Table1[[#This Row],[breadcrumb_ORIGINAL]], "DARWIN"))</f>
        <v>DARWIN</v>
      </c>
      <c r="D331" s="16" t="s">
        <v>3466</v>
      </c>
      <c r="E331" t="s">
        <v>697</v>
      </c>
      <c r="F331" s="3" t="s">
        <v>2924</v>
      </c>
      <c r="G331" t="s">
        <v>29</v>
      </c>
      <c r="I331" t="str">
        <f>IF(Table1[[#This Row],[building_size_ORIGINAL]]="","",LEFT(Table1[[#This Row],[building_size_ORIGINAL]], LEN(Table1[[#This Row],[building_size_ORIGINAL]])-LEN(RIGHT(Table1[[#This Row],[building_size_ORIGINAL]], 3))))</f>
        <v/>
      </c>
      <c r="J331" s="11" t="s">
        <v>2934</v>
      </c>
      <c r="L331" s="12" t="s">
        <v>2934</v>
      </c>
      <c r="N331" t="s">
        <v>2934</v>
      </c>
      <c r="O331">
        <f>IF(Table1[[#This Row],[building_size_mВІ_cleaned]]&lt;&gt;Table1[[#This Row],[preferred_size_mBI_cleaned]], IF(Table1[[#This Row],[land_size_mBI_cleaned]]&lt;&gt;Table1[[#This Row],[preferred_size_mBI_cleaned]], 0, 1), 1)</f>
        <v>1</v>
      </c>
      <c r="Q331" t="e">
        <f>IF(LEN(Table1[[#This Row],[open_date]])&gt;0, IF(ISNUMBER(SEARCH("Added", Table1[[#This Row],[open_date]])), SUBSTITUTE(Table1[[#This Row],[open_date]], "Added ", ""), Table1[[#This Row],[open_date]]), NA())</f>
        <v>#N/A</v>
      </c>
      <c r="R331" t="e">
        <v>#N/A</v>
      </c>
      <c r="S331" t="s">
        <v>228</v>
      </c>
      <c r="T331" t="s">
        <v>1175</v>
      </c>
      <c r="U331" s="13" t="s">
        <v>2934</v>
      </c>
      <c r="V331" s="13" t="s">
        <v>3181</v>
      </c>
      <c r="W331">
        <v>139362087</v>
      </c>
      <c r="X331" t="s">
        <v>1176</v>
      </c>
      <c r="Y331" t="s">
        <v>1177</v>
      </c>
      <c r="Z331" t="s">
        <v>1178</v>
      </c>
      <c r="AA331" t="s">
        <v>37</v>
      </c>
      <c r="AB331">
        <v>810</v>
      </c>
      <c r="AC331" s="14" t="str">
        <f>"0"&amp;Table1[[#This Row],[zip_code]]</f>
        <v>0810</v>
      </c>
      <c r="AD331" s="1">
        <v>889419959</v>
      </c>
      <c r="AG331" t="s">
        <v>38</v>
      </c>
      <c r="AH331" t="str">
        <f>PROPER(Table1[[#This Row],[product_depth_DELETE]])</f>
        <v>Premiere</v>
      </c>
      <c r="AI331">
        <v>3</v>
      </c>
      <c r="AJ331">
        <v>1</v>
      </c>
      <c r="AK331">
        <v>3</v>
      </c>
      <c r="AL331" s="2">
        <v>44708.662557870368</v>
      </c>
      <c r="AM331" s="15">
        <v>44708.662557870368</v>
      </c>
    </row>
    <row r="332" spans="1:39" x14ac:dyDescent="0.25">
      <c r="A332">
        <v>1351314</v>
      </c>
      <c r="B332" t="s">
        <v>696</v>
      </c>
      <c r="C332" t="str">
        <f>IF(Table1[[#This Row],[breadcrumb_ORIGINAL]]="Buy&gt;NT&gt;DARWIN CITY", SUBSTITUTE(Table1[[#This Row],[breadcrumb_ORIGINAL]], Table1[[#This Row],[breadcrumb_ORIGINAL]], "DARWIN CITY"), SUBSTITUTE(Table1[[#This Row],[breadcrumb_ORIGINAL]], Table1[[#This Row],[breadcrumb_ORIGINAL]], "DARWIN"))</f>
        <v>DARWIN</v>
      </c>
      <c r="D332" s="16" t="s">
        <v>3466</v>
      </c>
      <c r="E332" t="s">
        <v>697</v>
      </c>
      <c r="F332" s="3" t="s">
        <v>2924</v>
      </c>
      <c r="G332" t="s">
        <v>39</v>
      </c>
      <c r="I332" t="str">
        <f>IF(Table1[[#This Row],[building_size_ORIGINAL]]="","",LEFT(Table1[[#This Row],[building_size_ORIGINAL]], LEN(Table1[[#This Row],[building_size_ORIGINAL]])-LEN(RIGHT(Table1[[#This Row],[building_size_ORIGINAL]], 3))))</f>
        <v/>
      </c>
      <c r="J332" s="11" t="s">
        <v>2934</v>
      </c>
      <c r="L332" s="12" t="s">
        <v>2934</v>
      </c>
      <c r="N332" t="s">
        <v>2934</v>
      </c>
      <c r="O332">
        <f>IF(Table1[[#This Row],[building_size_mВІ_cleaned]]&lt;&gt;Table1[[#This Row],[preferred_size_mBI_cleaned]], IF(Table1[[#This Row],[land_size_mBI_cleaned]]&lt;&gt;Table1[[#This Row],[preferred_size_mBI_cleaned]], 0, 1), 1)</f>
        <v>1</v>
      </c>
      <c r="P332" t="s">
        <v>126</v>
      </c>
      <c r="Q332" t="str">
        <f>IF(LEN(Table1[[#This Row],[open_date]])&gt;0, IF(ISNUMBER(SEARCH("Added", Table1[[#This Row],[open_date]])), SUBSTITUTE(Table1[[#This Row],[open_date]], "Added ", ""), Table1[[#This Row],[open_date]]), NA())</f>
        <v>Under offer</v>
      </c>
      <c r="R332" t="s">
        <v>126</v>
      </c>
      <c r="S332" t="s">
        <v>103</v>
      </c>
      <c r="T332" t="s">
        <v>127</v>
      </c>
      <c r="U332" s="13" t="s">
        <v>2934</v>
      </c>
      <c r="V332" s="13" t="s">
        <v>2979</v>
      </c>
      <c r="W332">
        <v>139356439</v>
      </c>
      <c r="X332" t="s">
        <v>1179</v>
      </c>
      <c r="Y332" t="s">
        <v>1180</v>
      </c>
      <c r="Z332" t="s">
        <v>1135</v>
      </c>
      <c r="AA332" t="s">
        <v>37</v>
      </c>
      <c r="AB332">
        <v>820</v>
      </c>
      <c r="AC332" s="14" t="str">
        <f>"0"&amp;Table1[[#This Row],[zip_code]]</f>
        <v>0820</v>
      </c>
      <c r="AD332">
        <v>416175735</v>
      </c>
      <c r="AG332" t="s">
        <v>38</v>
      </c>
      <c r="AH332" t="str">
        <f>PROPER(Table1[[#This Row],[product_depth_DELETE]])</f>
        <v>Premiere</v>
      </c>
      <c r="AI332">
        <v>2</v>
      </c>
      <c r="AJ332">
        <v>2</v>
      </c>
      <c r="AK332">
        <v>2</v>
      </c>
      <c r="AL332" s="2">
        <v>44708.662557870368</v>
      </c>
      <c r="AM332" s="15">
        <v>44708.662557870368</v>
      </c>
    </row>
    <row r="333" spans="1:39" x14ac:dyDescent="0.25">
      <c r="A333">
        <v>1351315</v>
      </c>
      <c r="B333" t="s">
        <v>696</v>
      </c>
      <c r="C333" t="str">
        <f>IF(Table1[[#This Row],[breadcrumb_ORIGINAL]]="Buy&gt;NT&gt;DARWIN CITY", SUBSTITUTE(Table1[[#This Row],[breadcrumb_ORIGINAL]], Table1[[#This Row],[breadcrumb_ORIGINAL]], "DARWIN CITY"), SUBSTITUTE(Table1[[#This Row],[breadcrumb_ORIGINAL]], Table1[[#This Row],[breadcrumb_ORIGINAL]], "DARWIN"))</f>
        <v>DARWIN</v>
      </c>
      <c r="D333" s="16" t="s">
        <v>3466</v>
      </c>
      <c r="E333" t="s">
        <v>697</v>
      </c>
      <c r="F333" s="3" t="s">
        <v>2924</v>
      </c>
      <c r="G333" t="s">
        <v>39</v>
      </c>
      <c r="I333" t="str">
        <f>IF(Table1[[#This Row],[building_size_ORIGINAL]]="","",LEFT(Table1[[#This Row],[building_size_ORIGINAL]], LEN(Table1[[#This Row],[building_size_ORIGINAL]])-LEN(RIGHT(Table1[[#This Row],[building_size_ORIGINAL]], 3))))</f>
        <v/>
      </c>
      <c r="J333" s="11" t="s">
        <v>2934</v>
      </c>
      <c r="L333" s="12" t="s">
        <v>2934</v>
      </c>
      <c r="N333" t="s">
        <v>2934</v>
      </c>
      <c r="O333">
        <f>IF(Table1[[#This Row],[building_size_mВІ_cleaned]]&lt;&gt;Table1[[#This Row],[preferred_size_mBI_cleaned]], IF(Table1[[#This Row],[land_size_mBI_cleaned]]&lt;&gt;Table1[[#This Row],[preferred_size_mBI_cleaned]], 0, 1), 1)</f>
        <v>1</v>
      </c>
      <c r="Q333" t="e">
        <f>IF(LEN(Table1[[#This Row],[open_date]])&gt;0, IF(ISNUMBER(SEARCH("Added", Table1[[#This Row],[open_date]])), SUBSTITUTE(Table1[[#This Row],[open_date]], "Added ", ""), Table1[[#This Row],[open_date]]), NA())</f>
        <v>#N/A</v>
      </c>
      <c r="R333" t="e">
        <v>#N/A</v>
      </c>
      <c r="S333" t="s">
        <v>1181</v>
      </c>
      <c r="T333" t="s">
        <v>413</v>
      </c>
      <c r="U333" s="13">
        <v>380000</v>
      </c>
      <c r="V333" s="13" t="s">
        <v>2934</v>
      </c>
      <c r="W333">
        <v>139361499</v>
      </c>
      <c r="X333" t="s">
        <v>1182</v>
      </c>
      <c r="Y333" t="s">
        <v>1183</v>
      </c>
      <c r="Z333" t="s">
        <v>781</v>
      </c>
      <c r="AA333" t="s">
        <v>37</v>
      </c>
      <c r="AB333">
        <v>832</v>
      </c>
      <c r="AC333" s="14" t="str">
        <f>"0"&amp;Table1[[#This Row],[zip_code]]</f>
        <v>0832</v>
      </c>
      <c r="AD333">
        <v>484067003</v>
      </c>
      <c r="AG333" t="s">
        <v>274</v>
      </c>
      <c r="AH333" t="str">
        <f>PROPER(Table1[[#This Row],[product_depth_DELETE]])</f>
        <v>Standard</v>
      </c>
      <c r="AI333">
        <v>3</v>
      </c>
      <c r="AJ333">
        <v>2</v>
      </c>
      <c r="AK333">
        <v>2</v>
      </c>
      <c r="AL333" s="2">
        <v>44708.662557870368</v>
      </c>
      <c r="AM333" s="15">
        <v>44708.662557870368</v>
      </c>
    </row>
    <row r="334" spans="1:39" x14ac:dyDescent="0.25">
      <c r="A334">
        <v>1351316</v>
      </c>
      <c r="B334" t="s">
        <v>696</v>
      </c>
      <c r="C334" t="str">
        <f>IF(Table1[[#This Row],[breadcrumb_ORIGINAL]]="Buy&gt;NT&gt;DARWIN CITY", SUBSTITUTE(Table1[[#This Row],[breadcrumb_ORIGINAL]], Table1[[#This Row],[breadcrumb_ORIGINAL]], "DARWIN CITY"), SUBSTITUTE(Table1[[#This Row],[breadcrumb_ORIGINAL]], Table1[[#This Row],[breadcrumb_ORIGINAL]], "DARWIN"))</f>
        <v>DARWIN</v>
      </c>
      <c r="D334" s="16" t="s">
        <v>3466</v>
      </c>
      <c r="E334" t="s">
        <v>697</v>
      </c>
      <c r="F334" s="3" t="s">
        <v>2924</v>
      </c>
      <c r="G334" t="s">
        <v>39</v>
      </c>
      <c r="I334" t="str">
        <f>IF(Table1[[#This Row],[building_size_ORIGINAL]]="","",LEFT(Table1[[#This Row],[building_size_ORIGINAL]], LEN(Table1[[#This Row],[building_size_ORIGINAL]])-LEN(RIGHT(Table1[[#This Row],[building_size_ORIGINAL]], 3))))</f>
        <v/>
      </c>
      <c r="J334" s="11" t="s">
        <v>2934</v>
      </c>
      <c r="L334" s="12" t="s">
        <v>2934</v>
      </c>
      <c r="N334" t="s">
        <v>2934</v>
      </c>
      <c r="O334">
        <f>IF(Table1[[#This Row],[building_size_mВІ_cleaned]]&lt;&gt;Table1[[#This Row],[preferred_size_mBI_cleaned]], IF(Table1[[#This Row],[land_size_mBI_cleaned]]&lt;&gt;Table1[[#This Row],[preferred_size_mBI_cleaned]], 0, 1), 1)</f>
        <v>1</v>
      </c>
      <c r="Q334" t="e">
        <f>IF(LEN(Table1[[#This Row],[open_date]])&gt;0, IF(ISNUMBER(SEARCH("Added", Table1[[#This Row],[open_date]])), SUBSTITUTE(Table1[[#This Row],[open_date]], "Added ", ""), Table1[[#This Row],[open_date]]), NA())</f>
        <v>#N/A</v>
      </c>
      <c r="R334" t="e">
        <v>#N/A</v>
      </c>
      <c r="S334" t="s">
        <v>1181</v>
      </c>
      <c r="T334" t="s">
        <v>1184</v>
      </c>
      <c r="U334" s="13">
        <v>240000</v>
      </c>
      <c r="V334" s="13" t="s">
        <v>2934</v>
      </c>
      <c r="W334">
        <v>139361483</v>
      </c>
      <c r="X334" t="s">
        <v>1185</v>
      </c>
      <c r="Y334" t="s">
        <v>1186</v>
      </c>
      <c r="Z334" t="s">
        <v>781</v>
      </c>
      <c r="AA334" t="s">
        <v>37</v>
      </c>
      <c r="AB334">
        <v>832</v>
      </c>
      <c r="AC334" s="14" t="str">
        <f>"0"&amp;Table1[[#This Row],[zip_code]]</f>
        <v>0832</v>
      </c>
      <c r="AD334">
        <v>484067003</v>
      </c>
      <c r="AG334" t="s">
        <v>274</v>
      </c>
      <c r="AH334" t="str">
        <f>PROPER(Table1[[#This Row],[product_depth_DELETE]])</f>
        <v>Standard</v>
      </c>
      <c r="AI334">
        <v>1</v>
      </c>
      <c r="AJ334">
        <v>1</v>
      </c>
      <c r="AK334">
        <v>1</v>
      </c>
      <c r="AL334" s="2">
        <v>44708.662557870368</v>
      </c>
      <c r="AM334" s="15">
        <v>44708.662557870368</v>
      </c>
    </row>
    <row r="335" spans="1:39" x14ac:dyDescent="0.25">
      <c r="A335">
        <v>1351317</v>
      </c>
      <c r="B335" t="s">
        <v>696</v>
      </c>
      <c r="C335" t="str">
        <f>IF(Table1[[#This Row],[breadcrumb_ORIGINAL]]="Buy&gt;NT&gt;DARWIN CITY", SUBSTITUTE(Table1[[#This Row],[breadcrumb_ORIGINAL]], Table1[[#This Row],[breadcrumb_ORIGINAL]], "DARWIN CITY"), SUBSTITUTE(Table1[[#This Row],[breadcrumb_ORIGINAL]], Table1[[#This Row],[breadcrumb_ORIGINAL]], "DARWIN"))</f>
        <v>DARWIN</v>
      </c>
      <c r="D335" s="16" t="s">
        <v>3466</v>
      </c>
      <c r="E335" t="s">
        <v>697</v>
      </c>
      <c r="F335" s="3" t="s">
        <v>2924</v>
      </c>
      <c r="G335" t="s">
        <v>39</v>
      </c>
      <c r="I335" t="str">
        <f>IF(Table1[[#This Row],[building_size_ORIGINAL]]="","",LEFT(Table1[[#This Row],[building_size_ORIGINAL]], LEN(Table1[[#This Row],[building_size_ORIGINAL]])-LEN(RIGHT(Table1[[#This Row],[building_size_ORIGINAL]], 3))))</f>
        <v/>
      </c>
      <c r="J335" s="11" t="s">
        <v>2934</v>
      </c>
      <c r="L335" s="12" t="s">
        <v>2934</v>
      </c>
      <c r="N335" t="s">
        <v>2934</v>
      </c>
      <c r="O335">
        <f>IF(Table1[[#This Row],[building_size_mВІ_cleaned]]&lt;&gt;Table1[[#This Row],[preferred_size_mBI_cleaned]], IF(Table1[[#This Row],[land_size_mBI_cleaned]]&lt;&gt;Table1[[#This Row],[preferred_size_mBI_cleaned]], 0, 1), 1)</f>
        <v>1</v>
      </c>
      <c r="Q335" t="e">
        <f>IF(LEN(Table1[[#This Row],[open_date]])&gt;0, IF(ISNUMBER(SEARCH("Added", Table1[[#This Row],[open_date]])), SUBSTITUTE(Table1[[#This Row],[open_date]], "Added ", ""), Table1[[#This Row],[open_date]]), NA())</f>
        <v>#N/A</v>
      </c>
      <c r="R335" t="e">
        <v>#N/A</v>
      </c>
      <c r="S335" t="s">
        <v>1181</v>
      </c>
      <c r="T335" t="s">
        <v>400</v>
      </c>
      <c r="U335" s="13">
        <v>315000</v>
      </c>
      <c r="V335" s="13" t="s">
        <v>2934</v>
      </c>
      <c r="W335">
        <v>139361427</v>
      </c>
      <c r="X335" t="s">
        <v>1187</v>
      </c>
      <c r="Y335" t="s">
        <v>1188</v>
      </c>
      <c r="Z335" t="s">
        <v>781</v>
      </c>
      <c r="AA335" t="s">
        <v>37</v>
      </c>
      <c r="AB335">
        <v>832</v>
      </c>
      <c r="AC335" s="14" t="str">
        <f>"0"&amp;Table1[[#This Row],[zip_code]]</f>
        <v>0832</v>
      </c>
      <c r="AD335">
        <v>484067003</v>
      </c>
      <c r="AG335" t="s">
        <v>274</v>
      </c>
      <c r="AH335" t="str">
        <f>PROPER(Table1[[#This Row],[product_depth_DELETE]])</f>
        <v>Standard</v>
      </c>
      <c r="AI335">
        <v>2</v>
      </c>
      <c r="AJ335">
        <v>2</v>
      </c>
      <c r="AK335">
        <v>2</v>
      </c>
      <c r="AL335" s="2">
        <v>44708.662557870368</v>
      </c>
      <c r="AM335" s="15">
        <v>44708.662557870368</v>
      </c>
    </row>
    <row r="336" spans="1:39" x14ac:dyDescent="0.25">
      <c r="A336">
        <v>1351318</v>
      </c>
      <c r="B336" t="s">
        <v>696</v>
      </c>
      <c r="C336" t="str">
        <f>IF(Table1[[#This Row],[breadcrumb_ORIGINAL]]="Buy&gt;NT&gt;DARWIN CITY", SUBSTITUTE(Table1[[#This Row],[breadcrumb_ORIGINAL]], Table1[[#This Row],[breadcrumb_ORIGINAL]], "DARWIN CITY"), SUBSTITUTE(Table1[[#This Row],[breadcrumb_ORIGINAL]], Table1[[#This Row],[breadcrumb_ORIGINAL]], "DARWIN"))</f>
        <v>DARWIN</v>
      </c>
      <c r="D336" s="16" t="s">
        <v>3466</v>
      </c>
      <c r="E336" t="s">
        <v>697</v>
      </c>
      <c r="F336" s="3" t="s">
        <v>2924</v>
      </c>
      <c r="G336" t="s">
        <v>29</v>
      </c>
      <c r="H336" t="s">
        <v>1189</v>
      </c>
      <c r="I336" t="str">
        <f>IF(Table1[[#This Row],[building_size_ORIGINAL]]="","",LEFT(Table1[[#This Row],[building_size_ORIGINAL]], LEN(Table1[[#This Row],[building_size_ORIGINAL]])-LEN(RIGHT(Table1[[#This Row],[building_size_ORIGINAL]], 3))))</f>
        <v>2,461.93</v>
      </c>
      <c r="J336" s="11" t="s">
        <v>2927</v>
      </c>
      <c r="K336" t="s">
        <v>1190</v>
      </c>
      <c r="L336" s="19">
        <v>806</v>
      </c>
      <c r="M336" t="s">
        <v>1190</v>
      </c>
      <c r="N336" s="19">
        <v>806</v>
      </c>
      <c r="O336" s="19">
        <f>IF(Table1[[#This Row],[building_size_mВІ_cleaned]]&lt;&gt;Table1[[#This Row],[preferred_size_mBI_cleaned]], IF(Table1[[#This Row],[land_size_mBI_cleaned]]&lt;&gt;Table1[[#This Row],[preferred_size_mBI_cleaned]], 0, 1), 1)</f>
        <v>1</v>
      </c>
      <c r="Q336" t="e">
        <f>IF(LEN(Table1[[#This Row],[open_date]])&gt;0, IF(ISNUMBER(SEARCH("Added", Table1[[#This Row],[open_date]])), SUBSTITUTE(Table1[[#This Row],[open_date]], "Added ", ""), Table1[[#This Row],[open_date]]), NA())</f>
        <v>#N/A</v>
      </c>
      <c r="R336" t="e">
        <v>#N/A</v>
      </c>
      <c r="S336" t="s">
        <v>1191</v>
      </c>
      <c r="T336" t="s">
        <v>1192</v>
      </c>
      <c r="U336" s="13">
        <v>570000</v>
      </c>
      <c r="V336" s="13" t="s">
        <v>3183</v>
      </c>
      <c r="W336">
        <v>139360135</v>
      </c>
      <c r="X336" t="s">
        <v>1193</v>
      </c>
      <c r="Y336" t="s">
        <v>1194</v>
      </c>
      <c r="Z336" t="s">
        <v>743</v>
      </c>
      <c r="AA336" t="s">
        <v>37</v>
      </c>
      <c r="AB336">
        <v>830</v>
      </c>
      <c r="AC336" s="14" t="str">
        <f>"0"&amp;Table1[[#This Row],[zip_code]]</f>
        <v>0830</v>
      </c>
      <c r="AD336" s="1">
        <v>417897921</v>
      </c>
      <c r="AG336" t="s">
        <v>38</v>
      </c>
      <c r="AH336" t="str">
        <f>PROPER(Table1[[#This Row],[product_depth_DELETE]])</f>
        <v>Premiere</v>
      </c>
      <c r="AI336">
        <v>4</v>
      </c>
      <c r="AJ336">
        <v>3</v>
      </c>
      <c r="AK336">
        <v>2</v>
      </c>
      <c r="AL336" s="2">
        <v>44708.662557870368</v>
      </c>
      <c r="AM336" s="15">
        <v>44708.662557870368</v>
      </c>
    </row>
    <row r="337" spans="1:39" x14ac:dyDescent="0.25">
      <c r="A337">
        <v>1351319</v>
      </c>
      <c r="B337" t="s">
        <v>696</v>
      </c>
      <c r="C337" t="str">
        <f>IF(Table1[[#This Row],[breadcrumb_ORIGINAL]]="Buy&gt;NT&gt;DARWIN CITY", SUBSTITUTE(Table1[[#This Row],[breadcrumb_ORIGINAL]], Table1[[#This Row],[breadcrumb_ORIGINAL]], "DARWIN CITY"), SUBSTITUTE(Table1[[#This Row],[breadcrumb_ORIGINAL]], Table1[[#This Row],[breadcrumb_ORIGINAL]], "DARWIN"))</f>
        <v>DARWIN</v>
      </c>
      <c r="D337" s="16" t="s">
        <v>3466</v>
      </c>
      <c r="E337" t="s">
        <v>697</v>
      </c>
      <c r="F337" s="3" t="s">
        <v>2924</v>
      </c>
      <c r="G337" t="s">
        <v>29</v>
      </c>
      <c r="I337" t="str">
        <f>IF(Table1[[#This Row],[building_size_ORIGINAL]]="","",LEFT(Table1[[#This Row],[building_size_ORIGINAL]], LEN(Table1[[#This Row],[building_size_ORIGINAL]])-LEN(RIGHT(Table1[[#This Row],[building_size_ORIGINAL]], 3))))</f>
        <v/>
      </c>
      <c r="J337" s="11" t="s">
        <v>2934</v>
      </c>
      <c r="L337" s="12" t="s">
        <v>2934</v>
      </c>
      <c r="N337" t="s">
        <v>2934</v>
      </c>
      <c r="O337">
        <f>IF(Table1[[#This Row],[building_size_mВІ_cleaned]]&lt;&gt;Table1[[#This Row],[preferred_size_mBI_cleaned]], IF(Table1[[#This Row],[land_size_mBI_cleaned]]&lt;&gt;Table1[[#This Row],[preferred_size_mBI_cleaned]], 0, 1), 1)</f>
        <v>1</v>
      </c>
      <c r="Q337" t="e">
        <f>IF(LEN(Table1[[#This Row],[open_date]])&gt;0, IF(ISNUMBER(SEARCH("Added", Table1[[#This Row],[open_date]])), SUBSTITUTE(Table1[[#This Row],[open_date]], "Added ", ""), Table1[[#This Row],[open_date]]), NA())</f>
        <v>#N/A</v>
      </c>
      <c r="R337" t="e">
        <v>#N/A</v>
      </c>
      <c r="S337" t="s">
        <v>177</v>
      </c>
      <c r="T337" t="s">
        <v>502</v>
      </c>
      <c r="U337" s="13">
        <v>460000</v>
      </c>
      <c r="V337" s="13" t="s">
        <v>2934</v>
      </c>
      <c r="W337">
        <v>139358871</v>
      </c>
      <c r="X337" t="s">
        <v>1195</v>
      </c>
      <c r="Y337" t="s">
        <v>1196</v>
      </c>
      <c r="Z337" t="s">
        <v>791</v>
      </c>
      <c r="AA337" t="s">
        <v>37</v>
      </c>
      <c r="AB337">
        <v>832</v>
      </c>
      <c r="AC337" s="14" t="str">
        <f>"0"&amp;Table1[[#This Row],[zip_code]]</f>
        <v>0832</v>
      </c>
      <c r="AD337" s="1">
        <v>889831800</v>
      </c>
      <c r="AG337" t="s">
        <v>38</v>
      </c>
      <c r="AH337" t="str">
        <f>PROPER(Table1[[#This Row],[product_depth_DELETE]])</f>
        <v>Premiere</v>
      </c>
      <c r="AI337">
        <v>3</v>
      </c>
      <c r="AJ337">
        <v>2</v>
      </c>
      <c r="AK337">
        <v>0</v>
      </c>
      <c r="AL337" s="2">
        <v>44708.662557870368</v>
      </c>
      <c r="AM337" s="15">
        <v>44708.662557870368</v>
      </c>
    </row>
    <row r="338" spans="1:39" x14ac:dyDescent="0.25">
      <c r="A338">
        <v>1351320</v>
      </c>
      <c r="B338" t="s">
        <v>696</v>
      </c>
      <c r="C338" t="str">
        <f>IF(Table1[[#This Row],[breadcrumb_ORIGINAL]]="Buy&gt;NT&gt;DARWIN CITY", SUBSTITUTE(Table1[[#This Row],[breadcrumb_ORIGINAL]], Table1[[#This Row],[breadcrumb_ORIGINAL]], "DARWIN CITY"), SUBSTITUTE(Table1[[#This Row],[breadcrumb_ORIGINAL]], Table1[[#This Row],[breadcrumb_ORIGINAL]], "DARWIN"))</f>
        <v>DARWIN</v>
      </c>
      <c r="D338" s="16" t="s">
        <v>3466</v>
      </c>
      <c r="E338" t="s">
        <v>697</v>
      </c>
      <c r="F338" s="3" t="s">
        <v>2924</v>
      </c>
      <c r="G338" t="s">
        <v>29</v>
      </c>
      <c r="I338" t="str">
        <f>IF(Table1[[#This Row],[building_size_ORIGINAL]]="","",LEFT(Table1[[#This Row],[building_size_ORIGINAL]], LEN(Table1[[#This Row],[building_size_ORIGINAL]])-LEN(RIGHT(Table1[[#This Row],[building_size_ORIGINAL]], 3))))</f>
        <v/>
      </c>
      <c r="J338" s="11" t="s">
        <v>2934</v>
      </c>
      <c r="K338" t="s">
        <v>1197</v>
      </c>
      <c r="L338" s="19">
        <v>811</v>
      </c>
      <c r="M338" t="s">
        <v>1197</v>
      </c>
      <c r="N338" s="19">
        <v>811</v>
      </c>
      <c r="O338" s="19">
        <f>IF(Table1[[#This Row],[building_size_mВІ_cleaned]]&lt;&gt;Table1[[#This Row],[preferred_size_mBI_cleaned]], IF(Table1[[#This Row],[land_size_mBI_cleaned]]&lt;&gt;Table1[[#This Row],[preferred_size_mBI_cleaned]], 0, 1), 1)</f>
        <v>1</v>
      </c>
      <c r="Q338" t="e">
        <f>IF(LEN(Table1[[#This Row],[open_date]])&gt;0, IF(ISNUMBER(SEARCH("Added", Table1[[#This Row],[open_date]])), SUBSTITUTE(Table1[[#This Row],[open_date]], "Added ", ""), Table1[[#This Row],[open_date]]), NA())</f>
        <v>#N/A</v>
      </c>
      <c r="R338" t="e">
        <v>#N/A</v>
      </c>
      <c r="S338" t="s">
        <v>408</v>
      </c>
      <c r="T338" t="s">
        <v>1198</v>
      </c>
      <c r="U338" s="13">
        <v>685000</v>
      </c>
      <c r="V338" s="13" t="s">
        <v>3184</v>
      </c>
      <c r="W338">
        <v>139356871</v>
      </c>
      <c r="X338" t="s">
        <v>1199</v>
      </c>
      <c r="Y338" t="s">
        <v>1200</v>
      </c>
      <c r="Z338" t="s">
        <v>703</v>
      </c>
      <c r="AA338" t="s">
        <v>37</v>
      </c>
      <c r="AB338">
        <v>812</v>
      </c>
      <c r="AC338" s="14" t="str">
        <f>"0"&amp;Table1[[#This Row],[zip_code]]</f>
        <v>0812</v>
      </c>
      <c r="AD338" s="1">
        <v>1300114970</v>
      </c>
      <c r="AG338" t="s">
        <v>274</v>
      </c>
      <c r="AH338" t="str">
        <f>PROPER(Table1[[#This Row],[product_depth_DELETE]])</f>
        <v>Standard</v>
      </c>
      <c r="AI338">
        <v>3</v>
      </c>
      <c r="AJ338">
        <v>1</v>
      </c>
      <c r="AK338">
        <v>5</v>
      </c>
      <c r="AL338" s="2">
        <v>44708.662557870368</v>
      </c>
      <c r="AM338" s="15">
        <v>44708.662557870368</v>
      </c>
    </row>
    <row r="339" spans="1:39" x14ac:dyDescent="0.25">
      <c r="A339">
        <v>1351321</v>
      </c>
      <c r="B339" t="s">
        <v>696</v>
      </c>
      <c r="C339" t="str">
        <f>IF(Table1[[#This Row],[breadcrumb_ORIGINAL]]="Buy&gt;NT&gt;DARWIN CITY", SUBSTITUTE(Table1[[#This Row],[breadcrumb_ORIGINAL]], Table1[[#This Row],[breadcrumb_ORIGINAL]], "DARWIN CITY"), SUBSTITUTE(Table1[[#This Row],[breadcrumb_ORIGINAL]], Table1[[#This Row],[breadcrumb_ORIGINAL]], "DARWIN"))</f>
        <v>DARWIN</v>
      </c>
      <c r="D339" s="16" t="s">
        <v>3466</v>
      </c>
      <c r="E339" t="s">
        <v>697</v>
      </c>
      <c r="F339" s="3" t="s">
        <v>2924</v>
      </c>
      <c r="G339" t="s">
        <v>29</v>
      </c>
      <c r="H339" t="s">
        <v>97</v>
      </c>
      <c r="I339" t="str">
        <f>IF(Table1[[#This Row],[building_size_ORIGINAL]]="","",LEFT(Table1[[#This Row],[building_size_ORIGINAL]], LEN(Table1[[#This Row],[building_size_ORIGINAL]])-LEN(RIGHT(Table1[[#This Row],[building_size_ORIGINAL]], 3))))</f>
        <v>236</v>
      </c>
      <c r="J339" s="19">
        <v>236</v>
      </c>
      <c r="L339" s="12" t="s">
        <v>2934</v>
      </c>
      <c r="M339" t="s">
        <v>97</v>
      </c>
      <c r="N339" s="19">
        <v>236</v>
      </c>
      <c r="O339" s="19">
        <f>IF(Table1[[#This Row],[building_size_mВІ_cleaned]]&lt;&gt;Table1[[#This Row],[preferred_size_mBI_cleaned]], IF(Table1[[#This Row],[land_size_mBI_cleaned]]&lt;&gt;Table1[[#This Row],[preferred_size_mBI_cleaned]], 0, 1), 1)</f>
        <v>1</v>
      </c>
      <c r="Q339" t="e">
        <f>IF(LEN(Table1[[#This Row],[open_date]])&gt;0, IF(ISNUMBER(SEARCH("Added", Table1[[#This Row],[open_date]])), SUBSTITUTE(Table1[[#This Row],[open_date]], "Added ", ""), Table1[[#This Row],[open_date]]), NA())</f>
        <v>#N/A</v>
      </c>
      <c r="R339" t="e">
        <v>#N/A</v>
      </c>
      <c r="S339" t="s">
        <v>98</v>
      </c>
      <c r="T339" t="s">
        <v>99</v>
      </c>
      <c r="U339" s="13">
        <v>775000</v>
      </c>
      <c r="V339" s="13" t="s">
        <v>2934</v>
      </c>
      <c r="W339">
        <v>139356543</v>
      </c>
      <c r="X339" t="s">
        <v>100</v>
      </c>
      <c r="Y339" t="s">
        <v>101</v>
      </c>
      <c r="Z339" t="s">
        <v>36</v>
      </c>
      <c r="AA339" t="s">
        <v>37</v>
      </c>
      <c r="AB339">
        <v>800</v>
      </c>
      <c r="AC339" s="14" t="str">
        <f>"0"&amp;Table1[[#This Row],[zip_code]]</f>
        <v>0800</v>
      </c>
      <c r="AD339" s="1">
        <v>889822500</v>
      </c>
      <c r="AG339" t="s">
        <v>38</v>
      </c>
      <c r="AH339" t="str">
        <f>PROPER(Table1[[#This Row],[product_depth_DELETE]])</f>
        <v>Premiere</v>
      </c>
      <c r="AI339">
        <v>3</v>
      </c>
      <c r="AJ339">
        <v>2</v>
      </c>
      <c r="AK339">
        <v>2</v>
      </c>
      <c r="AL339" s="2">
        <v>44708.662557870368</v>
      </c>
      <c r="AM339" s="15">
        <v>44708.662557870368</v>
      </c>
    </row>
    <row r="340" spans="1:39" x14ac:dyDescent="0.25">
      <c r="A340">
        <v>1351322</v>
      </c>
      <c r="B340" t="s">
        <v>696</v>
      </c>
      <c r="C340" t="str">
        <f>IF(Table1[[#This Row],[breadcrumb_ORIGINAL]]="Buy&gt;NT&gt;DARWIN CITY", SUBSTITUTE(Table1[[#This Row],[breadcrumb_ORIGINAL]], Table1[[#This Row],[breadcrumb_ORIGINAL]], "DARWIN CITY"), SUBSTITUTE(Table1[[#This Row],[breadcrumb_ORIGINAL]], Table1[[#This Row],[breadcrumb_ORIGINAL]], "DARWIN"))</f>
        <v>DARWIN</v>
      </c>
      <c r="D340" s="16" t="s">
        <v>3466</v>
      </c>
      <c r="E340" t="s">
        <v>697</v>
      </c>
      <c r="F340" s="3" t="s">
        <v>2924</v>
      </c>
      <c r="G340" t="s">
        <v>1201</v>
      </c>
      <c r="H340" t="s">
        <v>1202</v>
      </c>
      <c r="I340" t="str">
        <f>IF(Table1[[#This Row],[building_size_ORIGINAL]]="","",LEFT(Table1[[#This Row],[building_size_ORIGINAL]], LEN(Table1[[#This Row],[building_size_ORIGINAL]])-LEN(RIGHT(Table1[[#This Row],[building_size_ORIGINAL]], 3))))</f>
        <v>190</v>
      </c>
      <c r="J340" s="19">
        <v>190</v>
      </c>
      <c r="L340" s="12" t="s">
        <v>2934</v>
      </c>
      <c r="N340" t="s">
        <v>2934</v>
      </c>
      <c r="O340">
        <f>IF(Table1[[#This Row],[building_size_mВІ_cleaned]]&lt;&gt;Table1[[#This Row],[preferred_size_mBI_cleaned]], IF(Table1[[#This Row],[land_size_mBI_cleaned]]&lt;&gt;Table1[[#This Row],[preferred_size_mBI_cleaned]], 0, 1), 1)</f>
        <v>1</v>
      </c>
      <c r="Q340" t="e">
        <f>IF(LEN(Table1[[#This Row],[open_date]])&gt;0, IF(ISNUMBER(SEARCH("Added", Table1[[#This Row],[open_date]])), SUBSTITUTE(Table1[[#This Row],[open_date]], "Added ", ""), Table1[[#This Row],[open_date]]), NA())</f>
        <v>#N/A</v>
      </c>
      <c r="R340" t="e">
        <v>#N/A</v>
      </c>
      <c r="S340" t="s">
        <v>663</v>
      </c>
      <c r="T340" t="s">
        <v>614</v>
      </c>
      <c r="U340" s="13">
        <v>429000</v>
      </c>
      <c r="V340" s="13" t="s">
        <v>2934</v>
      </c>
      <c r="W340">
        <v>700199623</v>
      </c>
      <c r="X340" t="s">
        <v>1203</v>
      </c>
      <c r="Y340" t="s">
        <v>1204</v>
      </c>
      <c r="Z340" t="s">
        <v>707</v>
      </c>
      <c r="AA340" t="s">
        <v>37</v>
      </c>
      <c r="AB340">
        <v>820</v>
      </c>
      <c r="AC340" s="14" t="str">
        <f>"0"&amp;Table1[[#This Row],[zip_code]]</f>
        <v>0820</v>
      </c>
      <c r="AD340" s="1">
        <v>1300609392</v>
      </c>
      <c r="AG340" t="s">
        <v>274</v>
      </c>
      <c r="AH340" t="str">
        <f>PROPER(Table1[[#This Row],[product_depth_DELETE]])</f>
        <v>Standard</v>
      </c>
      <c r="AI340">
        <v>3</v>
      </c>
      <c r="AJ340">
        <v>2</v>
      </c>
      <c r="AK340">
        <v>2</v>
      </c>
      <c r="AL340" s="2">
        <v>44708.662557870368</v>
      </c>
      <c r="AM340" s="15">
        <v>44708.662557870368</v>
      </c>
    </row>
    <row r="341" spans="1:39" x14ac:dyDescent="0.25">
      <c r="A341">
        <v>1351323</v>
      </c>
      <c r="B341" t="s">
        <v>696</v>
      </c>
      <c r="C341" t="str">
        <f>IF(Table1[[#This Row],[breadcrumb_ORIGINAL]]="Buy&gt;NT&gt;DARWIN CITY", SUBSTITUTE(Table1[[#This Row],[breadcrumb_ORIGINAL]], Table1[[#This Row],[breadcrumb_ORIGINAL]], "DARWIN CITY"), SUBSTITUTE(Table1[[#This Row],[breadcrumb_ORIGINAL]], Table1[[#This Row],[breadcrumb_ORIGINAL]], "DARWIN"))</f>
        <v>DARWIN</v>
      </c>
      <c r="D341" s="16" t="s">
        <v>3466</v>
      </c>
      <c r="E341" t="s">
        <v>697</v>
      </c>
      <c r="F341" s="3" t="s">
        <v>2924</v>
      </c>
      <c r="G341" t="s">
        <v>29</v>
      </c>
      <c r="I341" t="str">
        <f>IF(Table1[[#This Row],[building_size_ORIGINAL]]="","",LEFT(Table1[[#This Row],[building_size_ORIGINAL]], LEN(Table1[[#This Row],[building_size_ORIGINAL]])-LEN(RIGHT(Table1[[#This Row],[building_size_ORIGINAL]], 3))))</f>
        <v/>
      </c>
      <c r="J341" s="11" t="s">
        <v>2934</v>
      </c>
      <c r="K341" t="s">
        <v>1205</v>
      </c>
      <c r="L341" s="19">
        <v>702</v>
      </c>
      <c r="M341" t="s">
        <v>1205</v>
      </c>
      <c r="N341" s="19">
        <v>702</v>
      </c>
      <c r="O341" s="19">
        <f>IF(Table1[[#This Row],[building_size_mВІ_cleaned]]&lt;&gt;Table1[[#This Row],[preferred_size_mBI_cleaned]], IF(Table1[[#This Row],[land_size_mBI_cleaned]]&lt;&gt;Table1[[#This Row],[preferred_size_mBI_cleaned]], 0, 1), 1)</f>
        <v>1</v>
      </c>
      <c r="Q341" t="e">
        <f>IF(LEN(Table1[[#This Row],[open_date]])&gt;0, IF(ISNUMBER(SEARCH("Added", Table1[[#This Row],[open_date]])), SUBSTITUTE(Table1[[#This Row],[open_date]], "Added ", ""), Table1[[#This Row],[open_date]]), NA())</f>
        <v>#N/A</v>
      </c>
      <c r="R341" t="e">
        <v>#N/A</v>
      </c>
      <c r="S341" t="s">
        <v>663</v>
      </c>
      <c r="T341" t="s">
        <v>1206</v>
      </c>
      <c r="U341" s="13">
        <v>635000</v>
      </c>
      <c r="V341" s="13" t="s">
        <v>3185</v>
      </c>
      <c r="W341">
        <v>139349547</v>
      </c>
      <c r="X341" t="s">
        <v>1207</v>
      </c>
      <c r="Y341" t="s">
        <v>1208</v>
      </c>
      <c r="Z341" t="s">
        <v>781</v>
      </c>
      <c r="AA341" t="s">
        <v>37</v>
      </c>
      <c r="AB341">
        <v>832</v>
      </c>
      <c r="AC341" s="14" t="str">
        <f>"0"&amp;Table1[[#This Row],[zip_code]]</f>
        <v>0832</v>
      </c>
      <c r="AD341" s="1">
        <v>1300609392</v>
      </c>
      <c r="AG341" t="s">
        <v>274</v>
      </c>
      <c r="AH341" t="str">
        <f>PROPER(Table1[[#This Row],[product_depth_DELETE]])</f>
        <v>Standard</v>
      </c>
      <c r="AI341">
        <v>4</v>
      </c>
      <c r="AJ341">
        <v>2</v>
      </c>
      <c r="AK341">
        <v>4</v>
      </c>
      <c r="AL341" s="2">
        <v>44708.662557870368</v>
      </c>
      <c r="AM341" s="15">
        <v>44708.662557870368</v>
      </c>
    </row>
    <row r="342" spans="1:39" x14ac:dyDescent="0.25">
      <c r="A342">
        <v>1351324</v>
      </c>
      <c r="B342" t="s">
        <v>696</v>
      </c>
      <c r="C342" t="str">
        <f>IF(Table1[[#This Row],[breadcrumb_ORIGINAL]]="Buy&gt;NT&gt;DARWIN CITY", SUBSTITUTE(Table1[[#This Row],[breadcrumb_ORIGINAL]], Table1[[#This Row],[breadcrumb_ORIGINAL]], "DARWIN CITY"), SUBSTITUTE(Table1[[#This Row],[breadcrumb_ORIGINAL]], Table1[[#This Row],[breadcrumb_ORIGINAL]], "DARWIN"))</f>
        <v>DARWIN</v>
      </c>
      <c r="D342" s="16" t="s">
        <v>3466</v>
      </c>
      <c r="E342" t="s">
        <v>697</v>
      </c>
      <c r="F342" s="3" t="s">
        <v>2924</v>
      </c>
      <c r="G342" t="s">
        <v>39</v>
      </c>
      <c r="H342" t="s">
        <v>102</v>
      </c>
      <c r="I342" t="str">
        <f>IF(Table1[[#This Row],[building_size_ORIGINAL]]="","",LEFT(Table1[[#This Row],[building_size_ORIGINAL]], LEN(Table1[[#This Row],[building_size_ORIGINAL]])-LEN(RIGHT(Table1[[#This Row],[building_size_ORIGINAL]], 3))))</f>
        <v>181</v>
      </c>
      <c r="J342" s="19">
        <v>181</v>
      </c>
      <c r="L342" s="12" t="s">
        <v>2934</v>
      </c>
      <c r="M342" t="s">
        <v>102</v>
      </c>
      <c r="N342" s="19">
        <v>181</v>
      </c>
      <c r="O342" s="19">
        <f>IF(Table1[[#This Row],[building_size_mВІ_cleaned]]&lt;&gt;Table1[[#This Row],[preferred_size_mBI_cleaned]], IF(Table1[[#This Row],[land_size_mBI_cleaned]]&lt;&gt;Table1[[#This Row],[preferred_size_mBI_cleaned]], 0, 1), 1)</f>
        <v>1</v>
      </c>
      <c r="Q342" t="e">
        <f>IF(LEN(Table1[[#This Row],[open_date]])&gt;0, IF(ISNUMBER(SEARCH("Added", Table1[[#This Row],[open_date]])), SUBSTITUTE(Table1[[#This Row],[open_date]], "Added ", ""), Table1[[#This Row],[open_date]]), NA())</f>
        <v>#N/A</v>
      </c>
      <c r="R342" t="e">
        <v>#N/A</v>
      </c>
      <c r="S342" t="s">
        <v>103</v>
      </c>
      <c r="T342" t="s">
        <v>104</v>
      </c>
      <c r="U342" s="13">
        <v>625000</v>
      </c>
      <c r="V342" s="13" t="s">
        <v>2934</v>
      </c>
      <c r="W342">
        <v>139349347</v>
      </c>
      <c r="X342" t="s">
        <v>105</v>
      </c>
      <c r="Y342" t="s">
        <v>106</v>
      </c>
      <c r="Z342" t="s">
        <v>36</v>
      </c>
      <c r="AA342" t="s">
        <v>37</v>
      </c>
      <c r="AB342">
        <v>800</v>
      </c>
      <c r="AC342" s="14" t="str">
        <f>"0"&amp;Table1[[#This Row],[zip_code]]</f>
        <v>0800</v>
      </c>
      <c r="AD342">
        <v>416175735</v>
      </c>
      <c r="AG342" t="s">
        <v>38</v>
      </c>
      <c r="AH342" t="str">
        <f>PROPER(Table1[[#This Row],[product_depth_DELETE]])</f>
        <v>Premiere</v>
      </c>
      <c r="AI342">
        <v>3</v>
      </c>
      <c r="AJ342">
        <v>2</v>
      </c>
      <c r="AK342">
        <v>2</v>
      </c>
      <c r="AL342" s="2">
        <v>44708.662557870368</v>
      </c>
      <c r="AM342" s="15">
        <v>44708.662557870368</v>
      </c>
    </row>
    <row r="343" spans="1:39" x14ac:dyDescent="0.25">
      <c r="A343">
        <v>1351325</v>
      </c>
      <c r="B343" t="s">
        <v>696</v>
      </c>
      <c r="C343" t="str">
        <f>IF(Table1[[#This Row],[breadcrumb_ORIGINAL]]="Buy&gt;NT&gt;DARWIN CITY", SUBSTITUTE(Table1[[#This Row],[breadcrumb_ORIGINAL]], Table1[[#This Row],[breadcrumb_ORIGINAL]], "DARWIN CITY"), SUBSTITUTE(Table1[[#This Row],[breadcrumb_ORIGINAL]], Table1[[#This Row],[breadcrumb_ORIGINAL]], "DARWIN"))</f>
        <v>DARWIN</v>
      </c>
      <c r="D343" s="16" t="s">
        <v>3466</v>
      </c>
      <c r="E343" t="s">
        <v>697</v>
      </c>
      <c r="F343" s="3" t="s">
        <v>2924</v>
      </c>
      <c r="G343" t="s">
        <v>29</v>
      </c>
      <c r="I343" t="str">
        <f>IF(Table1[[#This Row],[building_size_ORIGINAL]]="","",LEFT(Table1[[#This Row],[building_size_ORIGINAL]], LEN(Table1[[#This Row],[building_size_ORIGINAL]])-LEN(RIGHT(Table1[[#This Row],[building_size_ORIGINAL]], 3))))</f>
        <v/>
      </c>
      <c r="J343" s="11" t="s">
        <v>2934</v>
      </c>
      <c r="L343" s="12" t="s">
        <v>2934</v>
      </c>
      <c r="N343" t="s">
        <v>2934</v>
      </c>
      <c r="O343">
        <f>IF(Table1[[#This Row],[building_size_mВІ_cleaned]]&lt;&gt;Table1[[#This Row],[preferred_size_mBI_cleaned]], IF(Table1[[#This Row],[land_size_mBI_cleaned]]&lt;&gt;Table1[[#This Row],[preferred_size_mBI_cleaned]], 0, 1), 1)</f>
        <v>1</v>
      </c>
      <c r="Q343" t="e">
        <f>IF(LEN(Table1[[#This Row],[open_date]])&gt;0, IF(ISNUMBER(SEARCH("Added", Table1[[#This Row],[open_date]])), SUBSTITUTE(Table1[[#This Row],[open_date]], "Added ", ""), Table1[[#This Row],[open_date]]), NA())</f>
        <v>#N/A</v>
      </c>
      <c r="R343" t="e">
        <v>#N/A</v>
      </c>
      <c r="S343" t="s">
        <v>232</v>
      </c>
      <c r="T343" t="s">
        <v>271</v>
      </c>
      <c r="U343" s="13">
        <v>580000</v>
      </c>
      <c r="V343" s="13" t="s">
        <v>2934</v>
      </c>
      <c r="W343">
        <v>139349231</v>
      </c>
      <c r="X343" t="s">
        <v>1209</v>
      </c>
      <c r="Y343" t="s">
        <v>1210</v>
      </c>
      <c r="Z343" t="s">
        <v>781</v>
      </c>
      <c r="AA343" t="s">
        <v>37</v>
      </c>
      <c r="AB343">
        <v>832</v>
      </c>
      <c r="AC343" s="14" t="str">
        <f>"0"&amp;Table1[[#This Row],[zip_code]]</f>
        <v>0832</v>
      </c>
      <c r="AD343">
        <v>451125286</v>
      </c>
      <c r="AG343" t="s">
        <v>38</v>
      </c>
      <c r="AH343" t="str">
        <f>PROPER(Table1[[#This Row],[product_depth_DELETE]])</f>
        <v>Premiere</v>
      </c>
      <c r="AI343">
        <v>4</v>
      </c>
      <c r="AJ343">
        <v>2</v>
      </c>
      <c r="AK343">
        <v>0</v>
      </c>
      <c r="AL343" s="2">
        <v>44708.662557870368</v>
      </c>
      <c r="AM343" s="15">
        <v>44708.662557870368</v>
      </c>
    </row>
    <row r="344" spans="1:39" x14ac:dyDescent="0.25">
      <c r="A344">
        <v>1351326</v>
      </c>
      <c r="B344" t="s">
        <v>696</v>
      </c>
      <c r="C344" t="str">
        <f>IF(Table1[[#This Row],[breadcrumb_ORIGINAL]]="Buy&gt;NT&gt;DARWIN CITY", SUBSTITUTE(Table1[[#This Row],[breadcrumb_ORIGINAL]], Table1[[#This Row],[breadcrumb_ORIGINAL]], "DARWIN CITY"), SUBSTITUTE(Table1[[#This Row],[breadcrumb_ORIGINAL]], Table1[[#This Row],[breadcrumb_ORIGINAL]], "DARWIN"))</f>
        <v>DARWIN</v>
      </c>
      <c r="D344" s="16" t="s">
        <v>3466</v>
      </c>
      <c r="E344" t="s">
        <v>697</v>
      </c>
      <c r="F344" s="3" t="s">
        <v>2924</v>
      </c>
      <c r="G344" t="s">
        <v>29</v>
      </c>
      <c r="I344" t="str">
        <f>IF(Table1[[#This Row],[building_size_ORIGINAL]]="","",LEFT(Table1[[#This Row],[building_size_ORIGINAL]], LEN(Table1[[#This Row],[building_size_ORIGINAL]])-LEN(RIGHT(Table1[[#This Row],[building_size_ORIGINAL]], 3))))</f>
        <v/>
      </c>
      <c r="J344" s="11" t="s">
        <v>2934</v>
      </c>
      <c r="K344" t="s">
        <v>1062</v>
      </c>
      <c r="L344" s="12" t="s">
        <v>2934</v>
      </c>
      <c r="M344" t="s">
        <v>1062</v>
      </c>
      <c r="N344" t="s">
        <v>2934</v>
      </c>
      <c r="O344">
        <f>IF(Table1[[#This Row],[building_size_mВІ_cleaned]]&lt;&gt;Table1[[#This Row],[preferred_size_mBI_cleaned]], IF(Table1[[#This Row],[land_size_mBI_cleaned]]&lt;&gt;Table1[[#This Row],[preferred_size_mBI_cleaned]], 0, 1), 1)</f>
        <v>1</v>
      </c>
      <c r="Q344" t="e">
        <f>IF(LEN(Table1[[#This Row],[open_date]])&gt;0, IF(ISNUMBER(SEARCH("Added", Table1[[#This Row],[open_date]])), SUBSTITUTE(Table1[[#This Row],[open_date]], "Added ", ""), Table1[[#This Row],[open_date]]), NA())</f>
        <v>#N/A</v>
      </c>
      <c r="R344" t="e">
        <v>#N/A</v>
      </c>
      <c r="S344" t="s">
        <v>82</v>
      </c>
      <c r="T344" t="s">
        <v>1211</v>
      </c>
      <c r="U344" s="13">
        <v>700000</v>
      </c>
      <c r="V344" s="13" t="s">
        <v>2960</v>
      </c>
      <c r="W344">
        <v>139348191</v>
      </c>
      <c r="X344" t="s">
        <v>1212</v>
      </c>
      <c r="Y344" t="s">
        <v>1213</v>
      </c>
      <c r="Z344" t="s">
        <v>968</v>
      </c>
      <c r="AA344" t="s">
        <v>37</v>
      </c>
      <c r="AB344">
        <v>834</v>
      </c>
      <c r="AC344" s="14" t="str">
        <f>"0"&amp;Table1[[#This Row],[zip_code]]</f>
        <v>0834</v>
      </c>
      <c r="AD344" s="1">
        <v>889433000</v>
      </c>
      <c r="AG344" t="s">
        <v>38</v>
      </c>
      <c r="AH344" t="str">
        <f>PROPER(Table1[[#This Row],[product_depth_DELETE]])</f>
        <v>Premiere</v>
      </c>
      <c r="AI344">
        <v>4</v>
      </c>
      <c r="AJ344">
        <v>2</v>
      </c>
      <c r="AK344">
        <v>4</v>
      </c>
      <c r="AL344" s="2">
        <v>44708.662557870368</v>
      </c>
      <c r="AM344" s="15">
        <v>44708.662557870368</v>
      </c>
    </row>
    <row r="345" spans="1:39" x14ac:dyDescent="0.25">
      <c r="A345">
        <v>1351327</v>
      </c>
      <c r="B345" t="s">
        <v>696</v>
      </c>
      <c r="C345" t="str">
        <f>IF(Table1[[#This Row],[breadcrumb_ORIGINAL]]="Buy&gt;NT&gt;DARWIN CITY", SUBSTITUTE(Table1[[#This Row],[breadcrumb_ORIGINAL]], Table1[[#This Row],[breadcrumb_ORIGINAL]], "DARWIN CITY"), SUBSTITUTE(Table1[[#This Row],[breadcrumb_ORIGINAL]], Table1[[#This Row],[breadcrumb_ORIGINAL]], "DARWIN"))</f>
        <v>DARWIN</v>
      </c>
      <c r="D345" s="16" t="s">
        <v>3466</v>
      </c>
      <c r="E345" t="s">
        <v>697</v>
      </c>
      <c r="F345" s="3" t="s">
        <v>2924</v>
      </c>
      <c r="G345" t="s">
        <v>29</v>
      </c>
      <c r="H345" t="s">
        <v>893</v>
      </c>
      <c r="I345" t="str">
        <f>IF(Table1[[#This Row],[building_size_ORIGINAL]]="","",LEFT(Table1[[#This Row],[building_size_ORIGINAL]], LEN(Table1[[#This Row],[building_size_ORIGINAL]])-LEN(RIGHT(Table1[[#This Row],[building_size_ORIGINAL]], 3))))</f>
        <v>187</v>
      </c>
      <c r="J345" s="19">
        <v>187</v>
      </c>
      <c r="K345" t="s">
        <v>1214</v>
      </c>
      <c r="L345" s="19">
        <v>646</v>
      </c>
      <c r="M345" t="s">
        <v>1214</v>
      </c>
      <c r="N345" s="19">
        <v>646</v>
      </c>
      <c r="O345" s="19">
        <f>IF(Table1[[#This Row],[building_size_mВІ_cleaned]]&lt;&gt;Table1[[#This Row],[preferred_size_mBI_cleaned]], IF(Table1[[#This Row],[land_size_mBI_cleaned]]&lt;&gt;Table1[[#This Row],[preferred_size_mBI_cleaned]], 0, 1), 1)</f>
        <v>1</v>
      </c>
      <c r="Q345" t="e">
        <f>IF(LEN(Table1[[#This Row],[open_date]])&gt;0, IF(ISNUMBER(SEARCH("Added", Table1[[#This Row],[open_date]])), SUBSTITUTE(Table1[[#This Row],[open_date]], "Added ", ""), Table1[[#This Row],[open_date]]), NA())</f>
        <v>#N/A</v>
      </c>
      <c r="R345" t="e">
        <v>#N/A</v>
      </c>
      <c r="S345" t="s">
        <v>712</v>
      </c>
      <c r="T345" t="s">
        <v>1215</v>
      </c>
      <c r="U345" s="13" t="s">
        <v>2934</v>
      </c>
      <c r="V345" s="13" t="s">
        <v>3186</v>
      </c>
      <c r="W345">
        <v>139348015</v>
      </c>
      <c r="X345" t="s">
        <v>1216</v>
      </c>
      <c r="Y345" t="s">
        <v>1217</v>
      </c>
      <c r="Z345" t="s">
        <v>716</v>
      </c>
      <c r="AA345" t="s">
        <v>37</v>
      </c>
      <c r="AB345">
        <v>830</v>
      </c>
      <c r="AC345" s="14" t="str">
        <f>"0"&amp;Table1[[#This Row],[zip_code]]</f>
        <v>0830</v>
      </c>
      <c r="AD345" s="1">
        <v>889315000</v>
      </c>
      <c r="AG345" t="s">
        <v>38</v>
      </c>
      <c r="AH345" t="str">
        <f>PROPER(Table1[[#This Row],[product_depth_DELETE]])</f>
        <v>Premiere</v>
      </c>
      <c r="AI345">
        <v>5</v>
      </c>
      <c r="AJ345">
        <v>3</v>
      </c>
      <c r="AK345">
        <v>2</v>
      </c>
      <c r="AL345" s="2">
        <v>44708.662557870368</v>
      </c>
      <c r="AM345" s="15">
        <v>44708.662557870368</v>
      </c>
    </row>
    <row r="346" spans="1:39" x14ac:dyDescent="0.25">
      <c r="A346">
        <v>1351328</v>
      </c>
      <c r="B346" t="s">
        <v>696</v>
      </c>
      <c r="C346" t="str">
        <f>IF(Table1[[#This Row],[breadcrumb_ORIGINAL]]="Buy&gt;NT&gt;DARWIN CITY", SUBSTITUTE(Table1[[#This Row],[breadcrumb_ORIGINAL]], Table1[[#This Row],[breadcrumb_ORIGINAL]], "DARWIN CITY"), SUBSTITUTE(Table1[[#This Row],[breadcrumb_ORIGINAL]], Table1[[#This Row],[breadcrumb_ORIGINAL]], "DARWIN"))</f>
        <v>DARWIN</v>
      </c>
      <c r="D346" s="16" t="s">
        <v>3466</v>
      </c>
      <c r="E346" t="s">
        <v>697</v>
      </c>
      <c r="F346" s="3" t="s">
        <v>2924</v>
      </c>
      <c r="G346" t="s">
        <v>29</v>
      </c>
      <c r="I346" t="str">
        <f>IF(Table1[[#This Row],[building_size_ORIGINAL]]="","",LEFT(Table1[[#This Row],[building_size_ORIGINAL]], LEN(Table1[[#This Row],[building_size_ORIGINAL]])-LEN(RIGHT(Table1[[#This Row],[building_size_ORIGINAL]], 3))))</f>
        <v/>
      </c>
      <c r="J346" s="11" t="s">
        <v>2934</v>
      </c>
      <c r="L346" s="12" t="s">
        <v>2934</v>
      </c>
      <c r="N346" t="s">
        <v>2934</v>
      </c>
      <c r="O346">
        <f>IF(Table1[[#This Row],[building_size_mВІ_cleaned]]&lt;&gt;Table1[[#This Row],[preferred_size_mBI_cleaned]], IF(Table1[[#This Row],[land_size_mBI_cleaned]]&lt;&gt;Table1[[#This Row],[preferred_size_mBI_cleaned]], 0, 1), 1)</f>
        <v>1</v>
      </c>
      <c r="Q346" t="e">
        <f>IF(LEN(Table1[[#This Row],[open_date]])&gt;0, IF(ISNUMBER(SEARCH("Added", Table1[[#This Row],[open_date]])), SUBSTITUTE(Table1[[#This Row],[open_date]], "Added ", ""), Table1[[#This Row],[open_date]]), NA())</f>
        <v>#N/A</v>
      </c>
      <c r="R346" t="e">
        <v>#N/A</v>
      </c>
      <c r="S346" t="s">
        <v>412</v>
      </c>
      <c r="T346" t="s">
        <v>241</v>
      </c>
      <c r="U346" s="13">
        <v>399000</v>
      </c>
      <c r="V346" s="13" t="s">
        <v>2934</v>
      </c>
      <c r="W346">
        <v>139347107</v>
      </c>
      <c r="X346" t="s">
        <v>1218</v>
      </c>
      <c r="Y346" t="s">
        <v>1219</v>
      </c>
      <c r="Z346" t="s">
        <v>747</v>
      </c>
      <c r="AA346" t="s">
        <v>37</v>
      </c>
      <c r="AB346">
        <v>830</v>
      </c>
      <c r="AC346" s="14" t="str">
        <f>"0"&amp;Table1[[#This Row],[zip_code]]</f>
        <v>0830</v>
      </c>
      <c r="AD346" s="1">
        <v>889422283</v>
      </c>
      <c r="AG346" t="s">
        <v>274</v>
      </c>
      <c r="AH346" t="str">
        <f>PROPER(Table1[[#This Row],[product_depth_DELETE]])</f>
        <v>Standard</v>
      </c>
      <c r="AI346">
        <v>3</v>
      </c>
      <c r="AJ346">
        <v>1</v>
      </c>
      <c r="AK346">
        <v>1</v>
      </c>
      <c r="AL346" s="2">
        <v>44708.662557870368</v>
      </c>
      <c r="AM346" s="15">
        <v>44708.662557870368</v>
      </c>
    </row>
    <row r="347" spans="1:39" x14ac:dyDescent="0.25">
      <c r="A347">
        <v>1351329</v>
      </c>
      <c r="B347" t="s">
        <v>696</v>
      </c>
      <c r="C347" t="str">
        <f>IF(Table1[[#This Row],[breadcrumb_ORIGINAL]]="Buy&gt;NT&gt;DARWIN CITY", SUBSTITUTE(Table1[[#This Row],[breadcrumb_ORIGINAL]], Table1[[#This Row],[breadcrumb_ORIGINAL]], "DARWIN CITY"), SUBSTITUTE(Table1[[#This Row],[breadcrumb_ORIGINAL]], Table1[[#This Row],[breadcrumb_ORIGINAL]], "DARWIN"))</f>
        <v>DARWIN</v>
      </c>
      <c r="D347" s="16" t="s">
        <v>3466</v>
      </c>
      <c r="E347" t="s">
        <v>697</v>
      </c>
      <c r="F347" s="3" t="s">
        <v>2924</v>
      </c>
      <c r="G347" t="s">
        <v>29</v>
      </c>
      <c r="I347" t="str">
        <f>IF(Table1[[#This Row],[building_size_ORIGINAL]]="","",LEFT(Table1[[#This Row],[building_size_ORIGINAL]], LEN(Table1[[#This Row],[building_size_ORIGINAL]])-LEN(RIGHT(Table1[[#This Row],[building_size_ORIGINAL]], 3))))</f>
        <v/>
      </c>
      <c r="J347" s="11" t="s">
        <v>2934</v>
      </c>
      <c r="K347" t="s">
        <v>1220</v>
      </c>
      <c r="L347" s="19">
        <v>860</v>
      </c>
      <c r="M347" t="s">
        <v>1220</v>
      </c>
      <c r="N347" s="19">
        <v>860</v>
      </c>
      <c r="O347" s="19">
        <f>IF(Table1[[#This Row],[building_size_mВІ_cleaned]]&lt;&gt;Table1[[#This Row],[preferred_size_mBI_cleaned]], IF(Table1[[#This Row],[land_size_mBI_cleaned]]&lt;&gt;Table1[[#This Row],[preferred_size_mBI_cleaned]], 0, 1), 1)</f>
        <v>1</v>
      </c>
      <c r="Q347" t="e">
        <f>IF(LEN(Table1[[#This Row],[open_date]])&gt;0, IF(ISNUMBER(SEARCH("Added", Table1[[#This Row],[open_date]])), SUBSTITUTE(Table1[[#This Row],[open_date]], "Added ", ""), Table1[[#This Row],[open_date]]), NA())</f>
        <v>#N/A</v>
      </c>
      <c r="R347" t="e">
        <v>#N/A</v>
      </c>
      <c r="S347" t="s">
        <v>185</v>
      </c>
      <c r="T347" t="s">
        <v>1018</v>
      </c>
      <c r="U347" s="13">
        <v>750000</v>
      </c>
      <c r="V347" s="13" t="s">
        <v>2934</v>
      </c>
      <c r="W347">
        <v>139344487</v>
      </c>
      <c r="X347" t="s">
        <v>1221</v>
      </c>
      <c r="Y347" t="s">
        <v>1222</v>
      </c>
      <c r="Z347" t="s">
        <v>1223</v>
      </c>
      <c r="AA347" t="s">
        <v>37</v>
      </c>
      <c r="AB347">
        <v>832</v>
      </c>
      <c r="AC347" s="14" t="str">
        <f>"0"&amp;Table1[[#This Row],[zip_code]]</f>
        <v>0832</v>
      </c>
      <c r="AD347" s="1">
        <v>889240900</v>
      </c>
      <c r="AG347" t="s">
        <v>38</v>
      </c>
      <c r="AH347" t="str">
        <f>PROPER(Table1[[#This Row],[product_depth_DELETE]])</f>
        <v>Premiere</v>
      </c>
      <c r="AI347">
        <v>5</v>
      </c>
      <c r="AJ347">
        <v>2</v>
      </c>
      <c r="AK347">
        <v>2</v>
      </c>
      <c r="AL347" s="2">
        <v>44708.662557870368</v>
      </c>
      <c r="AM347" s="15">
        <v>44708.662557870368</v>
      </c>
    </row>
    <row r="348" spans="1:39" x14ac:dyDescent="0.25">
      <c r="A348">
        <v>1351330</v>
      </c>
      <c r="B348" t="s">
        <v>696</v>
      </c>
      <c r="C348" t="str">
        <f>IF(Table1[[#This Row],[breadcrumb_ORIGINAL]]="Buy&gt;NT&gt;DARWIN CITY", SUBSTITUTE(Table1[[#This Row],[breadcrumb_ORIGINAL]], Table1[[#This Row],[breadcrumb_ORIGINAL]], "DARWIN CITY"), SUBSTITUTE(Table1[[#This Row],[breadcrumb_ORIGINAL]], Table1[[#This Row],[breadcrumb_ORIGINAL]], "DARWIN"))</f>
        <v>DARWIN</v>
      </c>
      <c r="D348" s="16" t="s">
        <v>3466</v>
      </c>
      <c r="E348" t="s">
        <v>697</v>
      </c>
      <c r="F348" s="3" t="s">
        <v>2924</v>
      </c>
      <c r="G348" t="s">
        <v>29</v>
      </c>
      <c r="I348" t="str">
        <f>IF(Table1[[#This Row],[building_size_ORIGINAL]]="","",LEFT(Table1[[#This Row],[building_size_ORIGINAL]], LEN(Table1[[#This Row],[building_size_ORIGINAL]])-LEN(RIGHT(Table1[[#This Row],[building_size_ORIGINAL]], 3))))</f>
        <v/>
      </c>
      <c r="J348" s="11" t="s">
        <v>2934</v>
      </c>
      <c r="K348" t="s">
        <v>1224</v>
      </c>
      <c r="L348" s="19">
        <v>820</v>
      </c>
      <c r="M348" t="s">
        <v>1224</v>
      </c>
      <c r="N348" s="19">
        <v>820</v>
      </c>
      <c r="O348" s="19">
        <f>IF(Table1[[#This Row],[building_size_mВІ_cleaned]]&lt;&gt;Table1[[#This Row],[preferred_size_mBI_cleaned]], IF(Table1[[#This Row],[land_size_mBI_cleaned]]&lt;&gt;Table1[[#This Row],[preferred_size_mBI_cleaned]], 0, 1), 1)</f>
        <v>1</v>
      </c>
      <c r="Q348" t="e">
        <f>IF(LEN(Table1[[#This Row],[open_date]])&gt;0, IF(ISNUMBER(SEARCH("Added", Table1[[#This Row],[open_date]])), SUBSTITUTE(Table1[[#This Row],[open_date]], "Added ", ""), Table1[[#This Row],[open_date]]), NA())</f>
        <v>#N/A</v>
      </c>
      <c r="R348" t="e">
        <v>#N/A</v>
      </c>
      <c r="S348" t="s">
        <v>185</v>
      </c>
      <c r="T348" t="s">
        <v>644</v>
      </c>
      <c r="U348" s="13">
        <v>480000</v>
      </c>
      <c r="V348" s="13" t="s">
        <v>2934</v>
      </c>
      <c r="W348">
        <v>139344491</v>
      </c>
      <c r="X348" t="s">
        <v>1225</v>
      </c>
      <c r="Y348" t="s">
        <v>1226</v>
      </c>
      <c r="Z348" t="s">
        <v>941</v>
      </c>
      <c r="AA348" t="s">
        <v>37</v>
      </c>
      <c r="AB348">
        <v>832</v>
      </c>
      <c r="AC348" s="14" t="str">
        <f>"0"&amp;Table1[[#This Row],[zip_code]]</f>
        <v>0832</v>
      </c>
      <c r="AD348" s="1">
        <v>889240900</v>
      </c>
      <c r="AG348" t="s">
        <v>38</v>
      </c>
      <c r="AH348" t="str">
        <f>PROPER(Table1[[#This Row],[product_depth_DELETE]])</f>
        <v>Premiere</v>
      </c>
      <c r="AI348">
        <v>3</v>
      </c>
      <c r="AJ348">
        <v>1</v>
      </c>
      <c r="AK348">
        <v>2</v>
      </c>
      <c r="AL348" s="2">
        <v>44708.662557870368</v>
      </c>
      <c r="AM348" s="15">
        <v>44708.662557870368</v>
      </c>
    </row>
    <row r="349" spans="1:39" x14ac:dyDescent="0.25">
      <c r="A349">
        <v>1351331</v>
      </c>
      <c r="B349" t="s">
        <v>696</v>
      </c>
      <c r="C349" t="str">
        <f>IF(Table1[[#This Row],[breadcrumb_ORIGINAL]]="Buy&gt;NT&gt;DARWIN CITY", SUBSTITUTE(Table1[[#This Row],[breadcrumb_ORIGINAL]], Table1[[#This Row],[breadcrumb_ORIGINAL]], "DARWIN CITY"), SUBSTITUTE(Table1[[#This Row],[breadcrumb_ORIGINAL]], Table1[[#This Row],[breadcrumb_ORIGINAL]], "DARWIN"))</f>
        <v>DARWIN</v>
      </c>
      <c r="D349" s="16" t="s">
        <v>3466</v>
      </c>
      <c r="E349" t="s">
        <v>697</v>
      </c>
      <c r="F349" s="3" t="s">
        <v>2924</v>
      </c>
      <c r="G349" t="s">
        <v>29</v>
      </c>
      <c r="I349" t="str">
        <f>IF(Table1[[#This Row],[building_size_ORIGINAL]]="","",LEFT(Table1[[#This Row],[building_size_ORIGINAL]], LEN(Table1[[#This Row],[building_size_ORIGINAL]])-LEN(RIGHT(Table1[[#This Row],[building_size_ORIGINAL]], 3))))</f>
        <v/>
      </c>
      <c r="J349" s="11" t="s">
        <v>2934</v>
      </c>
      <c r="L349" s="12" t="s">
        <v>2934</v>
      </c>
      <c r="N349" t="s">
        <v>2934</v>
      </c>
      <c r="O349">
        <f>IF(Table1[[#This Row],[building_size_mВІ_cleaned]]&lt;&gt;Table1[[#This Row],[preferred_size_mBI_cleaned]], IF(Table1[[#This Row],[land_size_mBI_cleaned]]&lt;&gt;Table1[[#This Row],[preferred_size_mBI_cleaned]], 0, 1), 1)</f>
        <v>1</v>
      </c>
      <c r="Q349" t="e">
        <f>IF(LEN(Table1[[#This Row],[open_date]])&gt;0, IF(ISNUMBER(SEARCH("Added", Table1[[#This Row],[open_date]])), SUBSTITUTE(Table1[[#This Row],[open_date]], "Added ", ""), Table1[[#This Row],[open_date]]), NA())</f>
        <v>#N/A</v>
      </c>
      <c r="R349" t="e">
        <v>#N/A</v>
      </c>
      <c r="S349" t="s">
        <v>82</v>
      </c>
      <c r="T349" t="s">
        <v>89</v>
      </c>
      <c r="U349" s="13" t="s">
        <v>2934</v>
      </c>
      <c r="V349" s="13" t="s">
        <v>2971</v>
      </c>
      <c r="W349">
        <v>139342091</v>
      </c>
      <c r="X349" t="s">
        <v>1227</v>
      </c>
      <c r="Y349" t="s">
        <v>1228</v>
      </c>
      <c r="Z349" t="s">
        <v>1116</v>
      </c>
      <c r="AA349" t="s">
        <v>37</v>
      </c>
      <c r="AB349">
        <v>810</v>
      </c>
      <c r="AC349" s="14" t="str">
        <f>"0"&amp;Table1[[#This Row],[zip_code]]</f>
        <v>0810</v>
      </c>
      <c r="AD349" s="1">
        <v>889433000</v>
      </c>
      <c r="AG349" t="s">
        <v>38</v>
      </c>
      <c r="AH349" t="str">
        <f>PROPER(Table1[[#This Row],[product_depth_DELETE]])</f>
        <v>Premiere</v>
      </c>
      <c r="AI349">
        <v>3</v>
      </c>
      <c r="AJ349">
        <v>1</v>
      </c>
      <c r="AK349">
        <v>0</v>
      </c>
      <c r="AL349" s="2">
        <v>44708.662557870368</v>
      </c>
      <c r="AM349" s="15">
        <v>44708.662557870368</v>
      </c>
    </row>
    <row r="350" spans="1:39" x14ac:dyDescent="0.25">
      <c r="A350">
        <v>1351332</v>
      </c>
      <c r="B350" t="s">
        <v>696</v>
      </c>
      <c r="C350" t="str">
        <f>IF(Table1[[#This Row],[breadcrumb_ORIGINAL]]="Buy&gt;NT&gt;DARWIN CITY", SUBSTITUTE(Table1[[#This Row],[breadcrumb_ORIGINAL]], Table1[[#This Row],[breadcrumb_ORIGINAL]], "DARWIN CITY"), SUBSTITUTE(Table1[[#This Row],[breadcrumb_ORIGINAL]], Table1[[#This Row],[breadcrumb_ORIGINAL]], "DARWIN"))</f>
        <v>DARWIN</v>
      </c>
      <c r="D350" s="16" t="s">
        <v>3466</v>
      </c>
      <c r="E350" t="s">
        <v>697</v>
      </c>
      <c r="F350" s="3" t="s">
        <v>2924</v>
      </c>
      <c r="G350" t="s">
        <v>29</v>
      </c>
      <c r="H350" t="s">
        <v>1229</v>
      </c>
      <c r="I350" t="str">
        <f>IF(Table1[[#This Row],[building_size_ORIGINAL]]="","",LEFT(Table1[[#This Row],[building_size_ORIGINAL]], LEN(Table1[[#This Row],[building_size_ORIGINAL]])-LEN(RIGHT(Table1[[#This Row],[building_size_ORIGINAL]], 3))))</f>
        <v>228</v>
      </c>
      <c r="J350" s="19">
        <v>228</v>
      </c>
      <c r="K350" t="s">
        <v>1062</v>
      </c>
      <c r="L350" s="12" t="s">
        <v>2934</v>
      </c>
      <c r="M350" t="s">
        <v>1062</v>
      </c>
      <c r="N350" t="s">
        <v>2934</v>
      </c>
      <c r="O350">
        <f>IF(Table1[[#This Row],[building_size_mВІ_cleaned]]&lt;&gt;Table1[[#This Row],[preferred_size_mBI_cleaned]], IF(Table1[[#This Row],[land_size_mBI_cleaned]]&lt;&gt;Table1[[#This Row],[preferred_size_mBI_cleaned]], 0, 1), 1)</f>
        <v>1</v>
      </c>
      <c r="P350" t="s">
        <v>126</v>
      </c>
      <c r="Q350" t="str">
        <f>IF(LEN(Table1[[#This Row],[open_date]])&gt;0, IF(ISNUMBER(SEARCH("Added", Table1[[#This Row],[open_date]])), SUBSTITUTE(Table1[[#This Row],[open_date]], "Added ", ""), Table1[[#This Row],[open_date]]), NA())</f>
        <v>Under offer</v>
      </c>
      <c r="R350" t="s">
        <v>126</v>
      </c>
      <c r="S350" t="s">
        <v>712</v>
      </c>
      <c r="T350" t="s">
        <v>127</v>
      </c>
      <c r="U350" s="13" t="s">
        <v>2934</v>
      </c>
      <c r="V350" s="13" t="s">
        <v>2979</v>
      </c>
      <c r="W350">
        <v>139341183</v>
      </c>
      <c r="X350" t="s">
        <v>1230</v>
      </c>
      <c r="Y350" t="s">
        <v>1231</v>
      </c>
      <c r="Z350" t="s">
        <v>759</v>
      </c>
      <c r="AA350" t="s">
        <v>37</v>
      </c>
      <c r="AB350">
        <v>836</v>
      </c>
      <c r="AC350" s="14" t="str">
        <f>"0"&amp;Table1[[#This Row],[zip_code]]</f>
        <v>0836</v>
      </c>
      <c r="AD350" s="1">
        <v>889315000</v>
      </c>
      <c r="AG350" t="s">
        <v>38</v>
      </c>
      <c r="AH350" t="str">
        <f>PROPER(Table1[[#This Row],[product_depth_DELETE]])</f>
        <v>Premiere</v>
      </c>
      <c r="AI350">
        <v>3</v>
      </c>
      <c r="AJ350">
        <v>1</v>
      </c>
      <c r="AK350">
        <v>2</v>
      </c>
      <c r="AL350" s="2">
        <v>44708.662557870368</v>
      </c>
      <c r="AM350" s="15">
        <v>44708.662557870368</v>
      </c>
    </row>
    <row r="351" spans="1:39" x14ac:dyDescent="0.25">
      <c r="A351">
        <v>1351333</v>
      </c>
      <c r="B351" t="s">
        <v>696</v>
      </c>
      <c r="C351" t="str">
        <f>IF(Table1[[#This Row],[breadcrumb_ORIGINAL]]="Buy&gt;NT&gt;DARWIN CITY", SUBSTITUTE(Table1[[#This Row],[breadcrumb_ORIGINAL]], Table1[[#This Row],[breadcrumb_ORIGINAL]], "DARWIN CITY"), SUBSTITUTE(Table1[[#This Row],[breadcrumb_ORIGINAL]], Table1[[#This Row],[breadcrumb_ORIGINAL]], "DARWIN"))</f>
        <v>DARWIN</v>
      </c>
      <c r="D351" s="16" t="s">
        <v>3466</v>
      </c>
      <c r="E351" t="s">
        <v>697</v>
      </c>
      <c r="F351" s="3" t="s">
        <v>2924</v>
      </c>
      <c r="G351" t="s">
        <v>1168</v>
      </c>
      <c r="I351" t="str">
        <f>IF(Table1[[#This Row],[building_size_ORIGINAL]]="","",LEFT(Table1[[#This Row],[building_size_ORIGINAL]], LEN(Table1[[#This Row],[building_size_ORIGINAL]])-LEN(RIGHT(Table1[[#This Row],[building_size_ORIGINAL]], 3))))</f>
        <v/>
      </c>
      <c r="J351" s="11" t="s">
        <v>2934</v>
      </c>
      <c r="K351" t="s">
        <v>1232</v>
      </c>
      <c r="L351" s="19">
        <v>394</v>
      </c>
      <c r="M351" t="s">
        <v>1232</v>
      </c>
      <c r="N351" s="19">
        <v>394</v>
      </c>
      <c r="O351" s="19">
        <f>IF(Table1[[#This Row],[building_size_mВІ_cleaned]]&lt;&gt;Table1[[#This Row],[preferred_size_mBI_cleaned]], IF(Table1[[#This Row],[land_size_mBI_cleaned]]&lt;&gt;Table1[[#This Row],[preferred_size_mBI_cleaned]], 0, 1), 1)</f>
        <v>1</v>
      </c>
      <c r="Q351" t="e">
        <f>IF(LEN(Table1[[#This Row],[open_date]])&gt;0, IF(ISNUMBER(SEARCH("Added", Table1[[#This Row],[open_date]])), SUBSTITUTE(Table1[[#This Row],[open_date]], "Added ", ""), Table1[[#This Row],[open_date]]), NA())</f>
        <v>#N/A</v>
      </c>
      <c r="R351" t="e">
        <v>#N/A</v>
      </c>
      <c r="S351" t="s">
        <v>712</v>
      </c>
      <c r="T351" t="s">
        <v>1233</v>
      </c>
      <c r="U351" s="13">
        <v>529000</v>
      </c>
      <c r="V351" s="13" t="s">
        <v>2934</v>
      </c>
      <c r="W351">
        <v>139340991</v>
      </c>
      <c r="X351" t="s">
        <v>1234</v>
      </c>
      <c r="Y351" t="s">
        <v>1235</v>
      </c>
      <c r="Z351" t="s">
        <v>858</v>
      </c>
      <c r="AA351" t="s">
        <v>37</v>
      </c>
      <c r="AB351">
        <v>839</v>
      </c>
      <c r="AC351" s="14" t="str">
        <f>"0"&amp;Table1[[#This Row],[zip_code]]</f>
        <v>0839</v>
      </c>
      <c r="AD351" s="1">
        <v>889315000</v>
      </c>
      <c r="AG351" t="s">
        <v>38</v>
      </c>
      <c r="AH351" t="str">
        <f>PROPER(Table1[[#This Row],[product_depth_DELETE]])</f>
        <v>Premiere</v>
      </c>
      <c r="AI351">
        <v>3</v>
      </c>
      <c r="AJ351">
        <v>2</v>
      </c>
      <c r="AK351">
        <v>2</v>
      </c>
      <c r="AL351" s="2">
        <v>44708.662557870368</v>
      </c>
      <c r="AM351" s="15">
        <v>44708.662557870368</v>
      </c>
    </row>
    <row r="352" spans="1:39" x14ac:dyDescent="0.25">
      <c r="A352">
        <v>1351334</v>
      </c>
      <c r="B352" t="s">
        <v>696</v>
      </c>
      <c r="C352" t="str">
        <f>IF(Table1[[#This Row],[breadcrumb_ORIGINAL]]="Buy&gt;NT&gt;DARWIN CITY", SUBSTITUTE(Table1[[#This Row],[breadcrumb_ORIGINAL]], Table1[[#This Row],[breadcrumb_ORIGINAL]], "DARWIN CITY"), SUBSTITUTE(Table1[[#This Row],[breadcrumb_ORIGINAL]], Table1[[#This Row],[breadcrumb_ORIGINAL]], "DARWIN"))</f>
        <v>DARWIN</v>
      </c>
      <c r="D352" s="16" t="s">
        <v>3466</v>
      </c>
      <c r="E352" t="s">
        <v>697</v>
      </c>
      <c r="F352" s="3" t="s">
        <v>2924</v>
      </c>
      <c r="G352" t="s">
        <v>29</v>
      </c>
      <c r="H352" t="s">
        <v>1236</v>
      </c>
      <c r="I352" t="str">
        <f>IF(Table1[[#This Row],[building_size_ORIGINAL]]="","",LEFT(Table1[[#This Row],[building_size_ORIGINAL]], LEN(Table1[[#This Row],[building_size_ORIGINAL]])-LEN(RIGHT(Table1[[#This Row],[building_size_ORIGINAL]], 3))))</f>
        <v>212</v>
      </c>
      <c r="J352" s="19">
        <v>212</v>
      </c>
      <c r="K352" t="s">
        <v>1237</v>
      </c>
      <c r="L352" s="19">
        <v>2.2999999999999998</v>
      </c>
      <c r="M352" t="s">
        <v>1237</v>
      </c>
      <c r="N352" s="19">
        <v>2.2999999999999998</v>
      </c>
      <c r="O352" s="19">
        <f>IF(Table1[[#This Row],[building_size_mВІ_cleaned]]&lt;&gt;Table1[[#This Row],[preferred_size_mBI_cleaned]], IF(Table1[[#This Row],[land_size_mBI_cleaned]]&lt;&gt;Table1[[#This Row],[preferred_size_mBI_cleaned]], 0, 1), 1)</f>
        <v>1</v>
      </c>
      <c r="P352" t="s">
        <v>126</v>
      </c>
      <c r="Q352" t="str">
        <f>IF(LEN(Table1[[#This Row],[open_date]])&gt;0, IF(ISNUMBER(SEARCH("Added", Table1[[#This Row],[open_date]])), SUBSTITUTE(Table1[[#This Row],[open_date]], "Added ", ""), Table1[[#This Row],[open_date]]), NA())</f>
        <v>Under offer</v>
      </c>
      <c r="R352" t="s">
        <v>126</v>
      </c>
      <c r="S352" t="s">
        <v>297</v>
      </c>
      <c r="T352" t="s">
        <v>1238</v>
      </c>
      <c r="U352" s="13" t="s">
        <v>2934</v>
      </c>
      <c r="V352" s="13" t="s">
        <v>3188</v>
      </c>
      <c r="W352">
        <v>139340351</v>
      </c>
      <c r="X352" t="s">
        <v>1239</v>
      </c>
      <c r="Y352" t="s">
        <v>1240</v>
      </c>
      <c r="Z352" t="s">
        <v>725</v>
      </c>
      <c r="AA352" t="s">
        <v>37</v>
      </c>
      <c r="AB352">
        <v>836</v>
      </c>
      <c r="AC352" s="14" t="str">
        <f>"0"&amp;Table1[[#This Row],[zip_code]]</f>
        <v>0836</v>
      </c>
      <c r="AD352">
        <v>429826650</v>
      </c>
      <c r="AG352" t="s">
        <v>38</v>
      </c>
      <c r="AH352" t="str">
        <f>PROPER(Table1[[#This Row],[product_depth_DELETE]])</f>
        <v>Premiere</v>
      </c>
      <c r="AI352">
        <v>3</v>
      </c>
      <c r="AJ352">
        <v>2</v>
      </c>
      <c r="AK352">
        <v>2</v>
      </c>
      <c r="AL352" s="2">
        <v>44708.662557870368</v>
      </c>
      <c r="AM352" s="15">
        <v>44708.662557870368</v>
      </c>
    </row>
    <row r="353" spans="1:39" x14ac:dyDescent="0.25">
      <c r="A353">
        <v>1351335</v>
      </c>
      <c r="B353" t="s">
        <v>696</v>
      </c>
      <c r="C353" t="str">
        <f>IF(Table1[[#This Row],[breadcrumb_ORIGINAL]]="Buy&gt;NT&gt;DARWIN CITY", SUBSTITUTE(Table1[[#This Row],[breadcrumb_ORIGINAL]], Table1[[#This Row],[breadcrumb_ORIGINAL]], "DARWIN CITY"), SUBSTITUTE(Table1[[#This Row],[breadcrumb_ORIGINAL]], Table1[[#This Row],[breadcrumb_ORIGINAL]], "DARWIN"))</f>
        <v>DARWIN</v>
      </c>
      <c r="D353" s="16" t="s">
        <v>3466</v>
      </c>
      <c r="E353" t="s">
        <v>697</v>
      </c>
      <c r="F353" s="3" t="s">
        <v>2924</v>
      </c>
      <c r="G353" t="s">
        <v>29</v>
      </c>
      <c r="I353" t="str">
        <f>IF(Table1[[#This Row],[building_size_ORIGINAL]]="","",LEFT(Table1[[#This Row],[building_size_ORIGINAL]], LEN(Table1[[#This Row],[building_size_ORIGINAL]])-LEN(RIGHT(Table1[[#This Row],[building_size_ORIGINAL]], 3))))</f>
        <v/>
      </c>
      <c r="J353" s="11" t="s">
        <v>2934</v>
      </c>
      <c r="L353" s="12" t="s">
        <v>2934</v>
      </c>
      <c r="N353" t="s">
        <v>2934</v>
      </c>
      <c r="O353">
        <f>IF(Table1[[#This Row],[building_size_mВІ_cleaned]]&lt;&gt;Table1[[#This Row],[preferred_size_mBI_cleaned]], IF(Table1[[#This Row],[land_size_mBI_cleaned]]&lt;&gt;Table1[[#This Row],[preferred_size_mBI_cleaned]], 0, 1), 1)</f>
        <v>1</v>
      </c>
      <c r="Q353" t="e">
        <f>IF(LEN(Table1[[#This Row],[open_date]])&gt;0, IF(ISNUMBER(SEARCH("Added", Table1[[#This Row],[open_date]])), SUBSTITUTE(Table1[[#This Row],[open_date]], "Added ", ""), Table1[[#This Row],[open_date]]), NA())</f>
        <v>#N/A</v>
      </c>
      <c r="R353" t="e">
        <v>#N/A</v>
      </c>
      <c r="S353" t="s">
        <v>79</v>
      </c>
      <c r="T353" t="s">
        <v>1241</v>
      </c>
      <c r="U353" s="13">
        <v>650000</v>
      </c>
      <c r="V353" s="13" t="s">
        <v>3189</v>
      </c>
      <c r="W353">
        <v>139339651</v>
      </c>
      <c r="X353" t="s">
        <v>1242</v>
      </c>
      <c r="Y353" t="s">
        <v>1243</v>
      </c>
      <c r="Z353" t="s">
        <v>917</v>
      </c>
      <c r="AA353" t="s">
        <v>37</v>
      </c>
      <c r="AB353">
        <v>832</v>
      </c>
      <c r="AC353" s="14" t="str">
        <f>"0"&amp;Table1[[#This Row],[zip_code]]</f>
        <v>0832</v>
      </c>
      <c r="AD353" s="1">
        <v>889433000</v>
      </c>
      <c r="AG353" t="s">
        <v>38</v>
      </c>
      <c r="AH353" t="str">
        <f>PROPER(Table1[[#This Row],[product_depth_DELETE]])</f>
        <v>Premiere</v>
      </c>
      <c r="AI353">
        <v>4</v>
      </c>
      <c r="AJ353">
        <v>2</v>
      </c>
      <c r="AK353">
        <v>4</v>
      </c>
      <c r="AL353" s="2">
        <v>44708.662557870368</v>
      </c>
      <c r="AM353" s="15">
        <v>44708.662557870368</v>
      </c>
    </row>
    <row r="354" spans="1:39" x14ac:dyDescent="0.25">
      <c r="A354">
        <v>1351336</v>
      </c>
      <c r="B354" t="s">
        <v>696</v>
      </c>
      <c r="C354" t="str">
        <f>IF(Table1[[#This Row],[breadcrumb_ORIGINAL]]="Buy&gt;NT&gt;DARWIN CITY", SUBSTITUTE(Table1[[#This Row],[breadcrumb_ORIGINAL]], Table1[[#This Row],[breadcrumb_ORIGINAL]], "DARWIN CITY"), SUBSTITUTE(Table1[[#This Row],[breadcrumb_ORIGINAL]], Table1[[#This Row],[breadcrumb_ORIGINAL]], "DARWIN"))</f>
        <v>DARWIN</v>
      </c>
      <c r="D354" s="16" t="s">
        <v>3466</v>
      </c>
      <c r="E354" t="s">
        <v>697</v>
      </c>
      <c r="F354" s="3" t="s">
        <v>2924</v>
      </c>
      <c r="G354" t="s">
        <v>46</v>
      </c>
      <c r="I354" t="str">
        <f>IF(Table1[[#This Row],[building_size_ORIGINAL]]="","",LEFT(Table1[[#This Row],[building_size_ORIGINAL]], LEN(Table1[[#This Row],[building_size_ORIGINAL]])-LEN(RIGHT(Table1[[#This Row],[building_size_ORIGINAL]], 3))))</f>
        <v/>
      </c>
      <c r="J354" s="11" t="s">
        <v>2934</v>
      </c>
      <c r="L354" s="12" t="s">
        <v>2934</v>
      </c>
      <c r="N354" t="s">
        <v>2934</v>
      </c>
      <c r="O354">
        <f>IF(Table1[[#This Row],[building_size_mВІ_cleaned]]&lt;&gt;Table1[[#This Row],[preferred_size_mBI_cleaned]], IF(Table1[[#This Row],[land_size_mBI_cleaned]]&lt;&gt;Table1[[#This Row],[preferred_size_mBI_cleaned]], 0, 1), 1)</f>
        <v>1</v>
      </c>
      <c r="Q354" t="e">
        <f>IF(LEN(Table1[[#This Row],[open_date]])&gt;0, IF(ISNUMBER(SEARCH("Added", Table1[[#This Row],[open_date]])), SUBSTITUTE(Table1[[#This Row],[open_date]], "Added ", ""), Table1[[#This Row],[open_date]]), NA())</f>
        <v>#N/A</v>
      </c>
      <c r="R354" t="e">
        <v>#N/A</v>
      </c>
      <c r="S354" t="s">
        <v>107</v>
      </c>
      <c r="T354" t="s">
        <v>108</v>
      </c>
      <c r="U354" s="13">
        <v>599000</v>
      </c>
      <c r="V354" s="13" t="s">
        <v>2975</v>
      </c>
      <c r="W354">
        <v>139339003</v>
      </c>
      <c r="X354" t="s">
        <v>109</v>
      </c>
      <c r="Y354" t="s">
        <v>110</v>
      </c>
      <c r="Z354" t="s">
        <v>36</v>
      </c>
      <c r="AA354" t="s">
        <v>37</v>
      </c>
      <c r="AB354">
        <v>800</v>
      </c>
      <c r="AC354" s="14" t="str">
        <f>"0"&amp;Table1[[#This Row],[zip_code]]</f>
        <v>0800</v>
      </c>
      <c r="AD354">
        <v>889855678</v>
      </c>
      <c r="AG354" t="s">
        <v>38</v>
      </c>
      <c r="AH354" t="str">
        <f>PROPER(Table1[[#This Row],[product_depth_DELETE]])</f>
        <v>Premiere</v>
      </c>
      <c r="AI354">
        <v>2</v>
      </c>
      <c r="AJ354">
        <v>2</v>
      </c>
      <c r="AK354">
        <v>2</v>
      </c>
      <c r="AL354" s="2">
        <v>44708.662557870368</v>
      </c>
      <c r="AM354" s="15">
        <v>44708.662557870368</v>
      </c>
    </row>
    <row r="355" spans="1:39" x14ac:dyDescent="0.25">
      <c r="A355">
        <v>1351337</v>
      </c>
      <c r="B355" t="s">
        <v>696</v>
      </c>
      <c r="C355" t="str">
        <f>IF(Table1[[#This Row],[breadcrumb_ORIGINAL]]="Buy&gt;NT&gt;DARWIN CITY", SUBSTITUTE(Table1[[#This Row],[breadcrumb_ORIGINAL]], Table1[[#This Row],[breadcrumb_ORIGINAL]], "DARWIN CITY"), SUBSTITUTE(Table1[[#This Row],[breadcrumb_ORIGINAL]], Table1[[#This Row],[breadcrumb_ORIGINAL]], "DARWIN"))</f>
        <v>DARWIN</v>
      </c>
      <c r="D355" s="16" t="s">
        <v>3466</v>
      </c>
      <c r="E355" t="s">
        <v>697</v>
      </c>
      <c r="F355" s="3" t="s">
        <v>2924</v>
      </c>
      <c r="G355" t="s">
        <v>748</v>
      </c>
      <c r="I355" t="str">
        <f>IF(Table1[[#This Row],[building_size_ORIGINAL]]="","",LEFT(Table1[[#This Row],[building_size_ORIGINAL]], LEN(Table1[[#This Row],[building_size_ORIGINAL]])-LEN(RIGHT(Table1[[#This Row],[building_size_ORIGINAL]], 3))))</f>
        <v/>
      </c>
      <c r="J355" s="11" t="s">
        <v>2934</v>
      </c>
      <c r="L355" s="12" t="s">
        <v>2934</v>
      </c>
      <c r="N355" t="s">
        <v>2934</v>
      </c>
      <c r="O355">
        <f>IF(Table1[[#This Row],[building_size_mВІ_cleaned]]&lt;&gt;Table1[[#This Row],[preferred_size_mBI_cleaned]], IF(Table1[[#This Row],[land_size_mBI_cleaned]]&lt;&gt;Table1[[#This Row],[preferred_size_mBI_cleaned]], 0, 1), 1)</f>
        <v>1</v>
      </c>
      <c r="Q355" t="e">
        <f>IF(LEN(Table1[[#This Row],[open_date]])&gt;0, IF(ISNUMBER(SEARCH("Added", Table1[[#This Row],[open_date]])), SUBSTITUTE(Table1[[#This Row],[open_date]], "Added ", ""), Table1[[#This Row],[open_date]]), NA())</f>
        <v>#N/A</v>
      </c>
      <c r="R355" t="e">
        <v>#N/A</v>
      </c>
      <c r="S355" t="s">
        <v>82</v>
      </c>
      <c r="T355" t="s">
        <v>1244</v>
      </c>
      <c r="U355" s="13">
        <v>659000</v>
      </c>
      <c r="V355" s="13" t="s">
        <v>2934</v>
      </c>
      <c r="W355">
        <v>139337367</v>
      </c>
      <c r="X355" t="s">
        <v>1245</v>
      </c>
      <c r="Y355" t="s">
        <v>1246</v>
      </c>
      <c r="Z355" t="s">
        <v>707</v>
      </c>
      <c r="AA355" t="s">
        <v>37</v>
      </c>
      <c r="AB355">
        <v>820</v>
      </c>
      <c r="AC355" s="14" t="str">
        <f>"0"&amp;Table1[[#This Row],[zip_code]]</f>
        <v>0820</v>
      </c>
      <c r="AD355" s="1">
        <v>889433000</v>
      </c>
      <c r="AG355" t="s">
        <v>38</v>
      </c>
      <c r="AH355" t="str">
        <f>PROPER(Table1[[#This Row],[product_depth_DELETE]])</f>
        <v>Premiere</v>
      </c>
      <c r="AI355">
        <v>3</v>
      </c>
      <c r="AJ355">
        <v>2</v>
      </c>
      <c r="AK355">
        <v>2</v>
      </c>
      <c r="AL355" s="2">
        <v>44708.662557870368</v>
      </c>
      <c r="AM355" s="15">
        <v>44708.662557870368</v>
      </c>
    </row>
    <row r="356" spans="1:39" x14ac:dyDescent="0.25">
      <c r="A356">
        <v>1351338</v>
      </c>
      <c r="B356" t="s">
        <v>696</v>
      </c>
      <c r="C356" t="str">
        <f>IF(Table1[[#This Row],[breadcrumb_ORIGINAL]]="Buy&gt;NT&gt;DARWIN CITY", SUBSTITUTE(Table1[[#This Row],[breadcrumb_ORIGINAL]], Table1[[#This Row],[breadcrumb_ORIGINAL]], "DARWIN CITY"), SUBSTITUTE(Table1[[#This Row],[breadcrumb_ORIGINAL]], Table1[[#This Row],[breadcrumb_ORIGINAL]], "DARWIN"))</f>
        <v>DARWIN</v>
      </c>
      <c r="D356" s="16" t="s">
        <v>3466</v>
      </c>
      <c r="E356" t="s">
        <v>697</v>
      </c>
      <c r="F356" s="3" t="s">
        <v>2924</v>
      </c>
      <c r="G356" t="s">
        <v>748</v>
      </c>
      <c r="I356" t="str">
        <f>IF(Table1[[#This Row],[building_size_ORIGINAL]]="","",LEFT(Table1[[#This Row],[building_size_ORIGINAL]], LEN(Table1[[#This Row],[building_size_ORIGINAL]])-LEN(RIGHT(Table1[[#This Row],[building_size_ORIGINAL]], 3))))</f>
        <v/>
      </c>
      <c r="J356" s="11" t="s">
        <v>2934</v>
      </c>
      <c r="L356" s="12" t="s">
        <v>2934</v>
      </c>
      <c r="N356" t="s">
        <v>2934</v>
      </c>
      <c r="O356">
        <f>IF(Table1[[#This Row],[building_size_mВІ_cleaned]]&lt;&gt;Table1[[#This Row],[preferred_size_mBI_cleaned]], IF(Table1[[#This Row],[land_size_mBI_cleaned]]&lt;&gt;Table1[[#This Row],[preferred_size_mBI_cleaned]], 0, 1), 1)</f>
        <v>1</v>
      </c>
      <c r="P356" t="s">
        <v>126</v>
      </c>
      <c r="Q356" t="str">
        <f>IF(LEN(Table1[[#This Row],[open_date]])&gt;0, IF(ISNUMBER(SEARCH("Added", Table1[[#This Row],[open_date]])), SUBSTITUTE(Table1[[#This Row],[open_date]], "Added ", ""), Table1[[#This Row],[open_date]]), NA())</f>
        <v>Under offer</v>
      </c>
      <c r="R356" t="s">
        <v>126</v>
      </c>
      <c r="S356" t="s">
        <v>739</v>
      </c>
      <c r="T356" t="s">
        <v>1086</v>
      </c>
      <c r="U356" s="13" t="s">
        <v>2934</v>
      </c>
      <c r="V356" s="13" t="s">
        <v>3163</v>
      </c>
      <c r="W356">
        <v>139336711</v>
      </c>
      <c r="X356" t="s">
        <v>1247</v>
      </c>
      <c r="Y356" t="s">
        <v>1248</v>
      </c>
      <c r="Z356" t="s">
        <v>731</v>
      </c>
      <c r="AA356" t="s">
        <v>37</v>
      </c>
      <c r="AB356">
        <v>810</v>
      </c>
      <c r="AC356" s="14" t="str">
        <f>"0"&amp;Table1[[#This Row],[zip_code]]</f>
        <v>0810</v>
      </c>
      <c r="AD356" s="1">
        <v>739998324</v>
      </c>
      <c r="AG356" t="s">
        <v>38</v>
      </c>
      <c r="AH356" t="str">
        <f>PROPER(Table1[[#This Row],[product_depth_DELETE]])</f>
        <v>Premiere</v>
      </c>
      <c r="AI356">
        <v>2</v>
      </c>
      <c r="AJ356">
        <v>1</v>
      </c>
      <c r="AK356">
        <v>2</v>
      </c>
      <c r="AL356" s="2">
        <v>44708.662557870368</v>
      </c>
      <c r="AM356" s="15">
        <v>44708.662557870368</v>
      </c>
    </row>
    <row r="357" spans="1:39" x14ac:dyDescent="0.25">
      <c r="A357">
        <v>1351339</v>
      </c>
      <c r="B357" t="s">
        <v>696</v>
      </c>
      <c r="C357" t="str">
        <f>IF(Table1[[#This Row],[breadcrumb_ORIGINAL]]="Buy&gt;NT&gt;DARWIN CITY", SUBSTITUTE(Table1[[#This Row],[breadcrumb_ORIGINAL]], Table1[[#This Row],[breadcrumb_ORIGINAL]], "DARWIN CITY"), SUBSTITUTE(Table1[[#This Row],[breadcrumb_ORIGINAL]], Table1[[#This Row],[breadcrumb_ORIGINAL]], "DARWIN"))</f>
        <v>DARWIN</v>
      </c>
      <c r="D357" s="16" t="s">
        <v>3466</v>
      </c>
      <c r="E357" t="s">
        <v>697</v>
      </c>
      <c r="F357" s="3" t="s">
        <v>2924</v>
      </c>
      <c r="G357" t="s">
        <v>39</v>
      </c>
      <c r="H357" t="s">
        <v>111</v>
      </c>
      <c r="I357" t="str">
        <f>IF(Table1[[#This Row],[building_size_ORIGINAL]]="","",LEFT(Table1[[#This Row],[building_size_ORIGINAL]], LEN(Table1[[#This Row],[building_size_ORIGINAL]])-LEN(RIGHT(Table1[[#This Row],[building_size_ORIGINAL]], 3))))</f>
        <v>69</v>
      </c>
      <c r="J357" s="19">
        <v>69</v>
      </c>
      <c r="L357" s="12" t="s">
        <v>2934</v>
      </c>
      <c r="M357" t="s">
        <v>111</v>
      </c>
      <c r="N357" s="19">
        <v>69</v>
      </c>
      <c r="O357" s="19">
        <f>IF(Table1[[#This Row],[building_size_mВІ_cleaned]]&lt;&gt;Table1[[#This Row],[preferred_size_mBI_cleaned]], IF(Table1[[#This Row],[land_size_mBI_cleaned]]&lt;&gt;Table1[[#This Row],[preferred_size_mBI_cleaned]], 0, 1), 1)</f>
        <v>1</v>
      </c>
      <c r="Q357" t="e">
        <f>IF(LEN(Table1[[#This Row],[open_date]])&gt;0, IF(ISNUMBER(SEARCH("Added", Table1[[#This Row],[open_date]])), SUBSTITUTE(Table1[[#This Row],[open_date]], "Added ", ""), Table1[[#This Row],[open_date]]), NA())</f>
        <v>#N/A</v>
      </c>
      <c r="R357" t="e">
        <v>#N/A</v>
      </c>
      <c r="S357" t="s">
        <v>98</v>
      </c>
      <c r="T357" t="s">
        <v>112</v>
      </c>
      <c r="U357" s="13">
        <v>490000</v>
      </c>
      <c r="V357" s="13" t="s">
        <v>2934</v>
      </c>
      <c r="W357">
        <v>139336003</v>
      </c>
      <c r="X357" t="s">
        <v>113</v>
      </c>
      <c r="Y357" t="s">
        <v>114</v>
      </c>
      <c r="Z357" t="s">
        <v>36</v>
      </c>
      <c r="AA357" t="s">
        <v>37</v>
      </c>
      <c r="AB357">
        <v>800</v>
      </c>
      <c r="AC357" s="14" t="str">
        <f>"0"&amp;Table1[[#This Row],[zip_code]]</f>
        <v>0800</v>
      </c>
      <c r="AD357" s="1">
        <v>889822500</v>
      </c>
      <c r="AG357" t="s">
        <v>38</v>
      </c>
      <c r="AH357" t="str">
        <f>PROPER(Table1[[#This Row],[product_depth_DELETE]])</f>
        <v>Premiere</v>
      </c>
      <c r="AI357">
        <v>1</v>
      </c>
      <c r="AJ357">
        <v>1</v>
      </c>
      <c r="AK357">
        <v>1</v>
      </c>
      <c r="AL357" s="2">
        <v>44708.662557870368</v>
      </c>
      <c r="AM357" s="15">
        <v>44708.662557870368</v>
      </c>
    </row>
    <row r="358" spans="1:39" x14ac:dyDescent="0.25">
      <c r="A358">
        <v>1351340</v>
      </c>
      <c r="B358" t="s">
        <v>696</v>
      </c>
      <c r="C358" t="str">
        <f>IF(Table1[[#This Row],[breadcrumb_ORIGINAL]]="Buy&gt;NT&gt;DARWIN CITY", SUBSTITUTE(Table1[[#This Row],[breadcrumb_ORIGINAL]], Table1[[#This Row],[breadcrumb_ORIGINAL]], "DARWIN CITY"), SUBSTITUTE(Table1[[#This Row],[breadcrumb_ORIGINAL]], Table1[[#This Row],[breadcrumb_ORIGINAL]], "DARWIN"))</f>
        <v>DARWIN</v>
      </c>
      <c r="D358" s="16" t="s">
        <v>3466</v>
      </c>
      <c r="E358" t="s">
        <v>697</v>
      </c>
      <c r="F358" s="3" t="s">
        <v>2924</v>
      </c>
      <c r="G358" t="s">
        <v>29</v>
      </c>
      <c r="I358" t="str">
        <f>IF(Table1[[#This Row],[building_size_ORIGINAL]]="","",LEFT(Table1[[#This Row],[building_size_ORIGINAL]], LEN(Table1[[#This Row],[building_size_ORIGINAL]])-LEN(RIGHT(Table1[[#This Row],[building_size_ORIGINAL]], 3))))</f>
        <v/>
      </c>
      <c r="J358" s="11" t="s">
        <v>2934</v>
      </c>
      <c r="K358" t="s">
        <v>755</v>
      </c>
      <c r="L358" s="19">
        <v>2</v>
      </c>
      <c r="M358" t="s">
        <v>755</v>
      </c>
      <c r="N358" s="19">
        <v>2</v>
      </c>
      <c r="O358" s="19">
        <f>IF(Table1[[#This Row],[building_size_mВІ_cleaned]]&lt;&gt;Table1[[#This Row],[preferred_size_mBI_cleaned]], IF(Table1[[#This Row],[land_size_mBI_cleaned]]&lt;&gt;Table1[[#This Row],[preferred_size_mBI_cleaned]], 0, 1), 1)</f>
        <v>1</v>
      </c>
      <c r="Q358" t="e">
        <f>IF(LEN(Table1[[#This Row],[open_date]])&gt;0, IF(ISNUMBER(SEARCH("Added", Table1[[#This Row],[open_date]])), SUBSTITUTE(Table1[[#This Row],[open_date]], "Added ", ""), Table1[[#This Row],[open_date]]), NA())</f>
        <v>#N/A</v>
      </c>
      <c r="R358" t="e">
        <v>#N/A</v>
      </c>
      <c r="S358" t="s">
        <v>477</v>
      </c>
      <c r="T358" t="s">
        <v>1249</v>
      </c>
      <c r="U358" s="13">
        <v>500000</v>
      </c>
      <c r="V358" s="13" t="s">
        <v>3191</v>
      </c>
      <c r="W358">
        <v>139335535</v>
      </c>
      <c r="X358" t="s">
        <v>1250</v>
      </c>
      <c r="Y358" t="s">
        <v>1251</v>
      </c>
      <c r="Z358" t="s">
        <v>1162</v>
      </c>
      <c r="AA358" t="s">
        <v>37</v>
      </c>
      <c r="AB358">
        <v>835</v>
      </c>
      <c r="AC358" s="14" t="str">
        <f>"0"&amp;Table1[[#This Row],[zip_code]]</f>
        <v>0835</v>
      </c>
      <c r="AD358" s="1">
        <v>889831266</v>
      </c>
      <c r="AG358" t="s">
        <v>38</v>
      </c>
      <c r="AH358" t="str">
        <f>PROPER(Table1[[#This Row],[product_depth_DELETE]])</f>
        <v>Premiere</v>
      </c>
      <c r="AI358">
        <v>3</v>
      </c>
      <c r="AJ358">
        <v>1</v>
      </c>
      <c r="AK358">
        <v>2</v>
      </c>
      <c r="AL358" s="2">
        <v>44708.662557870368</v>
      </c>
      <c r="AM358" s="15">
        <v>44708.662557870368</v>
      </c>
    </row>
    <row r="359" spans="1:39" x14ac:dyDescent="0.25">
      <c r="A359">
        <v>1351341</v>
      </c>
      <c r="B359" t="s">
        <v>696</v>
      </c>
      <c r="C359" t="str">
        <f>IF(Table1[[#This Row],[breadcrumb_ORIGINAL]]="Buy&gt;NT&gt;DARWIN CITY", SUBSTITUTE(Table1[[#This Row],[breadcrumb_ORIGINAL]], Table1[[#This Row],[breadcrumb_ORIGINAL]], "DARWIN CITY"), SUBSTITUTE(Table1[[#This Row],[breadcrumb_ORIGINAL]], Table1[[#This Row],[breadcrumb_ORIGINAL]], "DARWIN"))</f>
        <v>DARWIN</v>
      </c>
      <c r="D359" s="16" t="s">
        <v>3466</v>
      </c>
      <c r="E359" t="s">
        <v>697</v>
      </c>
      <c r="F359" s="3" t="s">
        <v>2924</v>
      </c>
      <c r="G359" t="s">
        <v>29</v>
      </c>
      <c r="I359" t="str">
        <f>IF(Table1[[#This Row],[building_size_ORIGINAL]]="","",LEFT(Table1[[#This Row],[building_size_ORIGINAL]], LEN(Table1[[#This Row],[building_size_ORIGINAL]])-LEN(RIGHT(Table1[[#This Row],[building_size_ORIGINAL]], 3))))</f>
        <v/>
      </c>
      <c r="J359" s="11" t="s">
        <v>2934</v>
      </c>
      <c r="K359" t="s">
        <v>1252</v>
      </c>
      <c r="L359" s="19">
        <v>881</v>
      </c>
      <c r="M359" t="s">
        <v>1252</v>
      </c>
      <c r="N359" s="19">
        <v>881</v>
      </c>
      <c r="O359" s="19">
        <f>IF(Table1[[#This Row],[building_size_mВІ_cleaned]]&lt;&gt;Table1[[#This Row],[preferred_size_mBI_cleaned]], IF(Table1[[#This Row],[land_size_mBI_cleaned]]&lt;&gt;Table1[[#This Row],[preferred_size_mBI_cleaned]], 0, 1), 1)</f>
        <v>1</v>
      </c>
      <c r="Q359" t="e">
        <f>IF(LEN(Table1[[#This Row],[open_date]])&gt;0, IF(ISNUMBER(SEARCH("Added", Table1[[#This Row],[open_date]])), SUBSTITUTE(Table1[[#This Row],[open_date]], "Added ", ""), Table1[[#This Row],[open_date]]), NA())</f>
        <v>#N/A</v>
      </c>
      <c r="R359" t="e">
        <v>#N/A</v>
      </c>
      <c r="S359" t="s">
        <v>181</v>
      </c>
      <c r="T359" t="s">
        <v>1253</v>
      </c>
      <c r="U359" s="13">
        <v>405000</v>
      </c>
      <c r="V359" s="13" t="s">
        <v>3192</v>
      </c>
      <c r="W359">
        <v>139329847</v>
      </c>
      <c r="X359" t="s">
        <v>1254</v>
      </c>
      <c r="Y359" t="s">
        <v>1255</v>
      </c>
      <c r="Z359" t="s">
        <v>823</v>
      </c>
      <c r="AA359" t="s">
        <v>37</v>
      </c>
      <c r="AB359">
        <v>830</v>
      </c>
      <c r="AC359" s="14" t="str">
        <f>"0"&amp;Table1[[#This Row],[zip_code]]</f>
        <v>0830</v>
      </c>
      <c r="AD359" s="1">
        <v>889418941</v>
      </c>
      <c r="AG359" t="s">
        <v>38</v>
      </c>
      <c r="AH359" t="str">
        <f>PROPER(Table1[[#This Row],[product_depth_DELETE]])</f>
        <v>Premiere</v>
      </c>
      <c r="AI359">
        <v>3</v>
      </c>
      <c r="AJ359">
        <v>1</v>
      </c>
      <c r="AK359">
        <v>2</v>
      </c>
      <c r="AL359" s="2">
        <v>44708.662557870368</v>
      </c>
      <c r="AM359" s="15">
        <v>44708.662557870368</v>
      </c>
    </row>
    <row r="360" spans="1:39" x14ac:dyDescent="0.25">
      <c r="A360">
        <v>1351342</v>
      </c>
      <c r="B360" t="s">
        <v>696</v>
      </c>
      <c r="C360" t="str">
        <f>IF(Table1[[#This Row],[breadcrumb_ORIGINAL]]="Buy&gt;NT&gt;DARWIN CITY", SUBSTITUTE(Table1[[#This Row],[breadcrumb_ORIGINAL]], Table1[[#This Row],[breadcrumb_ORIGINAL]], "DARWIN CITY"), SUBSTITUTE(Table1[[#This Row],[breadcrumb_ORIGINAL]], Table1[[#This Row],[breadcrumb_ORIGINAL]], "DARWIN"))</f>
        <v>DARWIN</v>
      </c>
      <c r="D360" s="16" t="s">
        <v>3466</v>
      </c>
      <c r="E360" t="s">
        <v>697</v>
      </c>
      <c r="F360" s="3" t="s">
        <v>2924</v>
      </c>
      <c r="G360" t="s">
        <v>29</v>
      </c>
      <c r="H360" t="s">
        <v>1256</v>
      </c>
      <c r="I360" t="str">
        <f>IF(Table1[[#This Row],[building_size_ORIGINAL]]="","",LEFT(Table1[[#This Row],[building_size_ORIGINAL]], LEN(Table1[[#This Row],[building_size_ORIGINAL]])-LEN(RIGHT(Table1[[#This Row],[building_size_ORIGINAL]], 3))))</f>
        <v>189</v>
      </c>
      <c r="J360" s="19">
        <v>189</v>
      </c>
      <c r="K360" t="s">
        <v>1257</v>
      </c>
      <c r="L360" s="19">
        <v>641</v>
      </c>
      <c r="M360" t="s">
        <v>1257</v>
      </c>
      <c r="N360" s="19">
        <v>641</v>
      </c>
      <c r="O360" s="19">
        <f>IF(Table1[[#This Row],[building_size_mВІ_cleaned]]&lt;&gt;Table1[[#This Row],[preferred_size_mBI_cleaned]], IF(Table1[[#This Row],[land_size_mBI_cleaned]]&lt;&gt;Table1[[#This Row],[preferred_size_mBI_cleaned]], 0, 1), 1)</f>
        <v>1</v>
      </c>
      <c r="Q360" t="e">
        <f>IF(LEN(Table1[[#This Row],[open_date]])&gt;0, IF(ISNUMBER(SEARCH("Added", Table1[[#This Row],[open_date]])), SUBSTITUTE(Table1[[#This Row],[open_date]], "Added ", ""), Table1[[#This Row],[open_date]]), NA())</f>
        <v>#N/A</v>
      </c>
      <c r="R360" t="e">
        <v>#N/A</v>
      </c>
      <c r="S360" t="s">
        <v>712</v>
      </c>
      <c r="T360" t="s">
        <v>1258</v>
      </c>
      <c r="U360" s="13">
        <v>545000</v>
      </c>
      <c r="V360" s="13" t="s">
        <v>3193</v>
      </c>
      <c r="W360">
        <v>139328787</v>
      </c>
      <c r="X360" t="s">
        <v>1259</v>
      </c>
      <c r="Y360" t="s">
        <v>1260</v>
      </c>
      <c r="Z360" t="s">
        <v>820</v>
      </c>
      <c r="AA360" t="s">
        <v>37</v>
      </c>
      <c r="AB360">
        <v>832</v>
      </c>
      <c r="AC360" s="14" t="str">
        <f>"0"&amp;Table1[[#This Row],[zip_code]]</f>
        <v>0832</v>
      </c>
      <c r="AD360" s="1">
        <v>889315000</v>
      </c>
      <c r="AG360" t="s">
        <v>38</v>
      </c>
      <c r="AH360" t="str">
        <f>PROPER(Table1[[#This Row],[product_depth_DELETE]])</f>
        <v>Premiere</v>
      </c>
      <c r="AI360">
        <v>3</v>
      </c>
      <c r="AJ360">
        <v>2</v>
      </c>
      <c r="AK360">
        <v>2</v>
      </c>
      <c r="AL360" s="2">
        <v>44708.662557870368</v>
      </c>
      <c r="AM360" s="15">
        <v>44708.662557870368</v>
      </c>
    </row>
    <row r="361" spans="1:39" x14ac:dyDescent="0.25">
      <c r="A361">
        <v>1351343</v>
      </c>
      <c r="B361" t="s">
        <v>696</v>
      </c>
      <c r="C361" t="str">
        <f>IF(Table1[[#This Row],[breadcrumb_ORIGINAL]]="Buy&gt;NT&gt;DARWIN CITY", SUBSTITUTE(Table1[[#This Row],[breadcrumb_ORIGINAL]], Table1[[#This Row],[breadcrumb_ORIGINAL]], "DARWIN CITY"), SUBSTITUTE(Table1[[#This Row],[breadcrumb_ORIGINAL]], Table1[[#This Row],[breadcrumb_ORIGINAL]], "DARWIN"))</f>
        <v>DARWIN</v>
      </c>
      <c r="D361" s="16" t="s">
        <v>3466</v>
      </c>
      <c r="E361" t="s">
        <v>697</v>
      </c>
      <c r="F361" s="3" t="s">
        <v>2924</v>
      </c>
      <c r="G361" t="s">
        <v>46</v>
      </c>
      <c r="I361" t="str">
        <f>IF(Table1[[#This Row],[building_size_ORIGINAL]]="","",LEFT(Table1[[#This Row],[building_size_ORIGINAL]], LEN(Table1[[#This Row],[building_size_ORIGINAL]])-LEN(RIGHT(Table1[[#This Row],[building_size_ORIGINAL]], 3))))</f>
        <v/>
      </c>
      <c r="J361" s="11" t="s">
        <v>2934</v>
      </c>
      <c r="K361" t="s">
        <v>1261</v>
      </c>
      <c r="L361" s="19">
        <v>300</v>
      </c>
      <c r="M361" t="s">
        <v>1261</v>
      </c>
      <c r="N361" s="19">
        <v>300</v>
      </c>
      <c r="O361" s="19">
        <f>IF(Table1[[#This Row],[building_size_mВІ_cleaned]]&lt;&gt;Table1[[#This Row],[preferred_size_mBI_cleaned]], IF(Table1[[#This Row],[land_size_mBI_cleaned]]&lt;&gt;Table1[[#This Row],[preferred_size_mBI_cleaned]], 0, 1), 1)</f>
        <v>1</v>
      </c>
      <c r="Q361" t="e">
        <f>IF(LEN(Table1[[#This Row],[open_date]])&gt;0, IF(ISNUMBER(SEARCH("Added", Table1[[#This Row],[open_date]])), SUBSTITUTE(Table1[[#This Row],[open_date]], "Added ", ""), Table1[[#This Row],[open_date]]), NA())</f>
        <v>#N/A</v>
      </c>
      <c r="R361" t="e">
        <v>#N/A</v>
      </c>
      <c r="S361" t="s">
        <v>663</v>
      </c>
      <c r="T361" t="s">
        <v>347</v>
      </c>
      <c r="U361" s="13">
        <v>420000</v>
      </c>
      <c r="V361" s="13" t="s">
        <v>2934</v>
      </c>
      <c r="W361">
        <v>139328583</v>
      </c>
      <c r="Z361" t="s">
        <v>759</v>
      </c>
      <c r="AA361" t="s">
        <v>37</v>
      </c>
      <c r="AB361">
        <v>836</v>
      </c>
      <c r="AC361" s="14" t="str">
        <f>"0"&amp;Table1[[#This Row],[zip_code]]</f>
        <v>0836</v>
      </c>
      <c r="AD361" s="1">
        <v>1300609392</v>
      </c>
      <c r="AG361" t="s">
        <v>274</v>
      </c>
      <c r="AH361" t="str">
        <f>PROPER(Table1[[#This Row],[product_depth_DELETE]])</f>
        <v>Standard</v>
      </c>
      <c r="AI361">
        <v>3</v>
      </c>
      <c r="AJ361">
        <v>2</v>
      </c>
      <c r="AK361">
        <v>2</v>
      </c>
      <c r="AL361" s="2">
        <v>44708.662557870368</v>
      </c>
      <c r="AM361" s="15">
        <v>44708.662557870368</v>
      </c>
    </row>
    <row r="362" spans="1:39" x14ac:dyDescent="0.25">
      <c r="A362">
        <v>1351344</v>
      </c>
      <c r="B362" t="s">
        <v>696</v>
      </c>
      <c r="C362" t="str">
        <f>IF(Table1[[#This Row],[breadcrumb_ORIGINAL]]="Buy&gt;NT&gt;DARWIN CITY", SUBSTITUTE(Table1[[#This Row],[breadcrumb_ORIGINAL]], Table1[[#This Row],[breadcrumb_ORIGINAL]], "DARWIN CITY"), SUBSTITUTE(Table1[[#This Row],[breadcrumb_ORIGINAL]], Table1[[#This Row],[breadcrumb_ORIGINAL]], "DARWIN"))</f>
        <v>DARWIN</v>
      </c>
      <c r="D362" s="16" t="s">
        <v>3466</v>
      </c>
      <c r="E362" t="s">
        <v>697</v>
      </c>
      <c r="F362" s="3" t="s">
        <v>2924</v>
      </c>
      <c r="G362" t="s">
        <v>29</v>
      </c>
      <c r="I362" t="str">
        <f>IF(Table1[[#This Row],[building_size_ORIGINAL]]="","",LEFT(Table1[[#This Row],[building_size_ORIGINAL]], LEN(Table1[[#This Row],[building_size_ORIGINAL]])-LEN(RIGHT(Table1[[#This Row],[building_size_ORIGINAL]], 3))))</f>
        <v/>
      </c>
      <c r="J362" s="11" t="s">
        <v>2934</v>
      </c>
      <c r="K362" t="s">
        <v>1262</v>
      </c>
      <c r="L362" s="19">
        <v>630</v>
      </c>
      <c r="M362" t="s">
        <v>1262</v>
      </c>
      <c r="N362" s="19">
        <v>630</v>
      </c>
      <c r="O362" s="19">
        <f>IF(Table1[[#This Row],[building_size_mВІ_cleaned]]&lt;&gt;Table1[[#This Row],[preferred_size_mBI_cleaned]], IF(Table1[[#This Row],[land_size_mBI_cleaned]]&lt;&gt;Table1[[#This Row],[preferred_size_mBI_cleaned]], 0, 1), 1)</f>
        <v>1</v>
      </c>
      <c r="Q362" t="e">
        <f>IF(LEN(Table1[[#This Row],[open_date]])&gt;0, IF(ISNUMBER(SEARCH("Added", Table1[[#This Row],[open_date]])), SUBSTITUTE(Table1[[#This Row],[open_date]], "Added ", ""), Table1[[#This Row],[open_date]]), NA())</f>
        <v>#N/A</v>
      </c>
      <c r="R362" t="e">
        <v>#N/A</v>
      </c>
      <c r="S362" t="s">
        <v>42</v>
      </c>
      <c r="T362" t="s">
        <v>1263</v>
      </c>
      <c r="U362" s="13" t="s">
        <v>2934</v>
      </c>
      <c r="V362" s="13" t="s">
        <v>3194</v>
      </c>
      <c r="W362">
        <v>139327983</v>
      </c>
      <c r="X362" t="s">
        <v>1264</v>
      </c>
      <c r="Y362" t="s">
        <v>1265</v>
      </c>
      <c r="Z362" t="s">
        <v>716</v>
      </c>
      <c r="AA362" t="s">
        <v>37</v>
      </c>
      <c r="AB362">
        <v>830</v>
      </c>
      <c r="AC362" s="14" t="str">
        <f>"0"&amp;Table1[[#This Row],[zip_code]]</f>
        <v>0830</v>
      </c>
      <c r="AD362">
        <v>411724000</v>
      </c>
      <c r="AG362" t="s">
        <v>38</v>
      </c>
      <c r="AH362" t="str">
        <f>PROPER(Table1[[#This Row],[product_depth_DELETE]])</f>
        <v>Premiere</v>
      </c>
      <c r="AI362">
        <v>6</v>
      </c>
      <c r="AJ362">
        <v>3</v>
      </c>
      <c r="AK362">
        <v>2</v>
      </c>
      <c r="AL362" s="2">
        <v>44708.662557870368</v>
      </c>
      <c r="AM362" s="15">
        <v>44708.662557870368</v>
      </c>
    </row>
    <row r="363" spans="1:39" x14ac:dyDescent="0.25">
      <c r="A363">
        <v>1351345</v>
      </c>
      <c r="B363" t="s">
        <v>696</v>
      </c>
      <c r="C363" t="str">
        <f>IF(Table1[[#This Row],[breadcrumb_ORIGINAL]]="Buy&gt;NT&gt;DARWIN CITY", SUBSTITUTE(Table1[[#This Row],[breadcrumb_ORIGINAL]], Table1[[#This Row],[breadcrumb_ORIGINAL]], "DARWIN CITY"), SUBSTITUTE(Table1[[#This Row],[breadcrumb_ORIGINAL]], Table1[[#This Row],[breadcrumb_ORIGINAL]], "DARWIN"))</f>
        <v>DARWIN</v>
      </c>
      <c r="D363" s="16" t="s">
        <v>3466</v>
      </c>
      <c r="E363" t="s">
        <v>697</v>
      </c>
      <c r="F363" s="3" t="s">
        <v>2924</v>
      </c>
      <c r="G363" t="s">
        <v>29</v>
      </c>
      <c r="H363" t="s">
        <v>754</v>
      </c>
      <c r="I363" t="str">
        <f>IF(Table1[[#This Row],[building_size_ORIGINAL]]="","",LEFT(Table1[[#This Row],[building_size_ORIGINAL]], LEN(Table1[[#This Row],[building_size_ORIGINAL]])-LEN(RIGHT(Table1[[#This Row],[building_size_ORIGINAL]], 3))))</f>
        <v>400</v>
      </c>
      <c r="J363" s="19">
        <v>400</v>
      </c>
      <c r="K363" t="s">
        <v>755</v>
      </c>
      <c r="L363" s="19">
        <v>2</v>
      </c>
      <c r="M363" t="s">
        <v>755</v>
      </c>
      <c r="N363" s="19">
        <v>2</v>
      </c>
      <c r="O363" s="19">
        <f>IF(Table1[[#This Row],[building_size_mВІ_cleaned]]&lt;&gt;Table1[[#This Row],[preferred_size_mBI_cleaned]], IF(Table1[[#This Row],[land_size_mBI_cleaned]]&lt;&gt;Table1[[#This Row],[preferred_size_mBI_cleaned]], 0, 1), 1)</f>
        <v>1</v>
      </c>
      <c r="P363" t="s">
        <v>126</v>
      </c>
      <c r="Q363" t="str">
        <f>IF(LEN(Table1[[#This Row],[open_date]])&gt;0, IF(ISNUMBER(SEARCH("Added", Table1[[#This Row],[open_date]])), SUBSTITUTE(Table1[[#This Row],[open_date]], "Added ", ""), Table1[[#This Row],[open_date]]), NA())</f>
        <v>Under offer</v>
      </c>
      <c r="R363" t="s">
        <v>126</v>
      </c>
      <c r="S363" t="s">
        <v>671</v>
      </c>
      <c r="T363" t="s">
        <v>1266</v>
      </c>
      <c r="U363" s="13">
        <v>690000</v>
      </c>
      <c r="V363" s="13" t="s">
        <v>3195</v>
      </c>
      <c r="W363">
        <v>139327067</v>
      </c>
      <c r="X363" t="s">
        <v>1267</v>
      </c>
      <c r="Y363" t="s">
        <v>1268</v>
      </c>
      <c r="Z363" t="s">
        <v>725</v>
      </c>
      <c r="AA363" t="s">
        <v>37</v>
      </c>
      <c r="AB363">
        <v>836</v>
      </c>
      <c r="AC363" s="14" t="str">
        <f>"0"&amp;Table1[[#This Row],[zip_code]]</f>
        <v>0836</v>
      </c>
      <c r="AD363" s="1">
        <v>889831888</v>
      </c>
      <c r="AG363" t="s">
        <v>38</v>
      </c>
      <c r="AH363" t="str">
        <f>PROPER(Table1[[#This Row],[product_depth_DELETE]])</f>
        <v>Premiere</v>
      </c>
      <c r="AI363">
        <v>5</v>
      </c>
      <c r="AJ363">
        <v>2</v>
      </c>
      <c r="AK363">
        <v>12</v>
      </c>
      <c r="AL363" s="2">
        <v>44708.662557870368</v>
      </c>
      <c r="AM363" s="15">
        <v>44708.662557870368</v>
      </c>
    </row>
    <row r="364" spans="1:39" x14ac:dyDescent="0.25">
      <c r="A364">
        <v>1351346</v>
      </c>
      <c r="B364" t="s">
        <v>696</v>
      </c>
      <c r="C364" t="str">
        <f>IF(Table1[[#This Row],[breadcrumb_ORIGINAL]]="Buy&gt;NT&gt;DARWIN CITY", SUBSTITUTE(Table1[[#This Row],[breadcrumb_ORIGINAL]], Table1[[#This Row],[breadcrumb_ORIGINAL]], "DARWIN CITY"), SUBSTITUTE(Table1[[#This Row],[breadcrumb_ORIGINAL]], Table1[[#This Row],[breadcrumb_ORIGINAL]], "DARWIN"))</f>
        <v>DARWIN</v>
      </c>
      <c r="D364" s="16" t="s">
        <v>3466</v>
      </c>
      <c r="E364" t="s">
        <v>697</v>
      </c>
      <c r="F364" s="3" t="s">
        <v>2924</v>
      </c>
      <c r="G364" t="s">
        <v>29</v>
      </c>
      <c r="I364" t="str">
        <f>IF(Table1[[#This Row],[building_size_ORIGINAL]]="","",LEFT(Table1[[#This Row],[building_size_ORIGINAL]], LEN(Table1[[#This Row],[building_size_ORIGINAL]])-LEN(RIGHT(Table1[[#This Row],[building_size_ORIGINAL]], 3))))</f>
        <v/>
      </c>
      <c r="J364" s="11" t="s">
        <v>2934</v>
      </c>
      <c r="K364" t="s">
        <v>1269</v>
      </c>
      <c r="L364" s="19">
        <v>713</v>
      </c>
      <c r="M364" t="s">
        <v>1269</v>
      </c>
      <c r="N364" s="19">
        <v>713</v>
      </c>
      <c r="O364" s="19">
        <f>IF(Table1[[#This Row],[building_size_mВІ_cleaned]]&lt;&gt;Table1[[#This Row],[preferred_size_mBI_cleaned]], IF(Table1[[#This Row],[land_size_mBI_cleaned]]&lt;&gt;Table1[[#This Row],[preferred_size_mBI_cleaned]], 0, 1), 1)</f>
        <v>1</v>
      </c>
      <c r="P364" t="s">
        <v>126</v>
      </c>
      <c r="Q364" t="str">
        <f>IF(LEN(Table1[[#This Row],[open_date]])&gt;0, IF(ISNUMBER(SEARCH("Added", Table1[[#This Row],[open_date]])), SUBSTITUTE(Table1[[#This Row],[open_date]], "Added ", ""), Table1[[#This Row],[open_date]]), NA())</f>
        <v>Under offer</v>
      </c>
      <c r="R364" t="s">
        <v>126</v>
      </c>
      <c r="S364" t="s">
        <v>31</v>
      </c>
      <c r="T364" t="s">
        <v>1270</v>
      </c>
      <c r="U364" s="13" t="s">
        <v>2934</v>
      </c>
      <c r="V364" s="13" t="s">
        <v>3196</v>
      </c>
      <c r="W364">
        <v>139326799</v>
      </c>
      <c r="X364" t="s">
        <v>1271</v>
      </c>
      <c r="Y364" t="s">
        <v>1272</v>
      </c>
      <c r="Z364" t="s">
        <v>710</v>
      </c>
      <c r="AA364" t="s">
        <v>37</v>
      </c>
      <c r="AB364">
        <v>810</v>
      </c>
      <c r="AC364" s="14" t="str">
        <f>"0"&amp;Table1[[#This Row],[zip_code]]</f>
        <v>0810</v>
      </c>
      <c r="AD364" s="1">
        <v>889418289</v>
      </c>
      <c r="AG364" t="s">
        <v>38</v>
      </c>
      <c r="AH364" t="str">
        <f>PROPER(Table1[[#This Row],[product_depth_DELETE]])</f>
        <v>Premiere</v>
      </c>
      <c r="AI364">
        <v>5</v>
      </c>
      <c r="AJ364">
        <v>2</v>
      </c>
      <c r="AK364">
        <v>4</v>
      </c>
      <c r="AL364" s="2">
        <v>44708.662557870368</v>
      </c>
      <c r="AM364" s="15">
        <v>44708.662557870368</v>
      </c>
    </row>
    <row r="365" spans="1:39" x14ac:dyDescent="0.25">
      <c r="A365">
        <v>1351347</v>
      </c>
      <c r="B365" t="s">
        <v>696</v>
      </c>
      <c r="C365" t="str">
        <f>IF(Table1[[#This Row],[breadcrumb_ORIGINAL]]="Buy&gt;NT&gt;DARWIN CITY", SUBSTITUTE(Table1[[#This Row],[breadcrumb_ORIGINAL]], Table1[[#This Row],[breadcrumb_ORIGINAL]], "DARWIN CITY"), SUBSTITUTE(Table1[[#This Row],[breadcrumb_ORIGINAL]], Table1[[#This Row],[breadcrumb_ORIGINAL]], "DARWIN"))</f>
        <v>DARWIN</v>
      </c>
      <c r="D365" s="16" t="s">
        <v>3466</v>
      </c>
      <c r="E365" t="s">
        <v>697</v>
      </c>
      <c r="F365" s="3" t="s">
        <v>2924</v>
      </c>
      <c r="G365" t="s">
        <v>29</v>
      </c>
      <c r="I365" t="str">
        <f>IF(Table1[[#This Row],[building_size_ORIGINAL]]="","",LEFT(Table1[[#This Row],[building_size_ORIGINAL]], LEN(Table1[[#This Row],[building_size_ORIGINAL]])-LEN(RIGHT(Table1[[#This Row],[building_size_ORIGINAL]], 3))))</f>
        <v/>
      </c>
      <c r="J365" s="11" t="s">
        <v>2934</v>
      </c>
      <c r="K365" t="s">
        <v>1273</v>
      </c>
      <c r="L365" s="12" t="s">
        <v>2935</v>
      </c>
      <c r="M365" t="s">
        <v>1273</v>
      </c>
      <c r="N365" t="s">
        <v>2935</v>
      </c>
      <c r="O365">
        <f>IF(Table1[[#This Row],[building_size_mВІ_cleaned]]&lt;&gt;Table1[[#This Row],[preferred_size_mBI_cleaned]], IF(Table1[[#This Row],[land_size_mBI_cleaned]]&lt;&gt;Table1[[#This Row],[preferred_size_mBI_cleaned]], 0, 1), 1)</f>
        <v>1</v>
      </c>
      <c r="Q365" t="e">
        <f>IF(LEN(Table1[[#This Row],[open_date]])&gt;0, IF(ISNUMBER(SEARCH("Added", Table1[[#This Row],[open_date]])), SUBSTITUTE(Table1[[#This Row],[open_date]], "Added ", ""), Table1[[#This Row],[open_date]]), NA())</f>
        <v>#N/A</v>
      </c>
      <c r="R365" t="e">
        <v>#N/A</v>
      </c>
      <c r="S365" t="s">
        <v>93</v>
      </c>
      <c r="T365" t="s">
        <v>1274</v>
      </c>
      <c r="U365" s="13">
        <v>1200000</v>
      </c>
      <c r="V365" s="13" t="s">
        <v>3197</v>
      </c>
      <c r="W365">
        <v>139325515</v>
      </c>
      <c r="X365" t="s">
        <v>1275</v>
      </c>
      <c r="Y365" t="s">
        <v>1276</v>
      </c>
      <c r="Z365" t="s">
        <v>731</v>
      </c>
      <c r="AA365" t="s">
        <v>37</v>
      </c>
      <c r="AB365">
        <v>810</v>
      </c>
      <c r="AC365" s="14" t="str">
        <f>"0"&amp;Table1[[#This Row],[zip_code]]</f>
        <v>0810</v>
      </c>
      <c r="AD365" s="1">
        <v>889460500</v>
      </c>
      <c r="AG365" t="s">
        <v>38</v>
      </c>
      <c r="AH365" t="str">
        <f>PROPER(Table1[[#This Row],[product_depth_DELETE]])</f>
        <v>Premiere</v>
      </c>
      <c r="AI365">
        <v>4</v>
      </c>
      <c r="AJ365">
        <v>2</v>
      </c>
      <c r="AK365">
        <v>2</v>
      </c>
      <c r="AL365" s="2">
        <v>44708.662557870368</v>
      </c>
      <c r="AM365" s="15">
        <v>44708.662557870368</v>
      </c>
    </row>
    <row r="366" spans="1:39" x14ac:dyDescent="0.25">
      <c r="A366">
        <v>1351348</v>
      </c>
      <c r="B366" t="s">
        <v>696</v>
      </c>
      <c r="C366" t="str">
        <f>IF(Table1[[#This Row],[breadcrumb_ORIGINAL]]="Buy&gt;NT&gt;DARWIN CITY", SUBSTITUTE(Table1[[#This Row],[breadcrumb_ORIGINAL]], Table1[[#This Row],[breadcrumb_ORIGINAL]], "DARWIN CITY"), SUBSTITUTE(Table1[[#This Row],[breadcrumb_ORIGINAL]], Table1[[#This Row],[breadcrumb_ORIGINAL]], "DARWIN"))</f>
        <v>DARWIN</v>
      </c>
      <c r="D366" s="16" t="s">
        <v>3466</v>
      </c>
      <c r="E366" t="s">
        <v>697</v>
      </c>
      <c r="F366" s="3" t="s">
        <v>2924</v>
      </c>
      <c r="G366" t="s">
        <v>29</v>
      </c>
      <c r="I366" t="str">
        <f>IF(Table1[[#This Row],[building_size_ORIGINAL]]="","",LEFT(Table1[[#This Row],[building_size_ORIGINAL]], LEN(Table1[[#This Row],[building_size_ORIGINAL]])-LEN(RIGHT(Table1[[#This Row],[building_size_ORIGINAL]], 3))))</f>
        <v/>
      </c>
      <c r="J366" s="11" t="s">
        <v>2934</v>
      </c>
      <c r="L366" s="12" t="s">
        <v>2934</v>
      </c>
      <c r="N366" t="s">
        <v>2934</v>
      </c>
      <c r="O366">
        <f>IF(Table1[[#This Row],[building_size_mВІ_cleaned]]&lt;&gt;Table1[[#This Row],[preferred_size_mBI_cleaned]], IF(Table1[[#This Row],[land_size_mBI_cleaned]]&lt;&gt;Table1[[#This Row],[preferred_size_mBI_cleaned]], 0, 1), 1)</f>
        <v>1</v>
      </c>
      <c r="Q366" t="e">
        <f>IF(LEN(Table1[[#This Row],[open_date]])&gt;0, IF(ISNUMBER(SEARCH("Added", Table1[[#This Row],[open_date]])), SUBSTITUTE(Table1[[#This Row],[open_date]], "Added ", ""), Table1[[#This Row],[open_date]]), NA())</f>
        <v>#N/A</v>
      </c>
      <c r="R366" t="e">
        <v>#N/A</v>
      </c>
      <c r="S366" t="s">
        <v>82</v>
      </c>
      <c r="T366" t="s">
        <v>89</v>
      </c>
      <c r="U366" s="13" t="s">
        <v>2934</v>
      </c>
      <c r="V366" s="13" t="s">
        <v>2971</v>
      </c>
      <c r="W366">
        <v>139324499</v>
      </c>
      <c r="X366" t="s">
        <v>1277</v>
      </c>
      <c r="Y366" t="s">
        <v>1278</v>
      </c>
      <c r="Z366" t="s">
        <v>1279</v>
      </c>
      <c r="AA366" t="s">
        <v>37</v>
      </c>
      <c r="AB366">
        <v>820</v>
      </c>
      <c r="AC366" s="14" t="str">
        <f>"0"&amp;Table1[[#This Row],[zip_code]]</f>
        <v>0820</v>
      </c>
      <c r="AD366" s="1">
        <v>889433000</v>
      </c>
      <c r="AG366" t="s">
        <v>38</v>
      </c>
      <c r="AH366" t="str">
        <f>PROPER(Table1[[#This Row],[product_depth_DELETE]])</f>
        <v>Premiere</v>
      </c>
      <c r="AI366">
        <v>5</v>
      </c>
      <c r="AJ366">
        <v>2</v>
      </c>
      <c r="AK366">
        <v>2</v>
      </c>
      <c r="AL366" s="2">
        <v>44708.662557870368</v>
      </c>
      <c r="AM366" s="15">
        <v>44708.662557870368</v>
      </c>
    </row>
    <row r="367" spans="1:39" x14ac:dyDescent="0.25">
      <c r="A367">
        <v>1351349</v>
      </c>
      <c r="B367" t="s">
        <v>696</v>
      </c>
      <c r="C367" t="str">
        <f>IF(Table1[[#This Row],[breadcrumb_ORIGINAL]]="Buy&gt;NT&gt;DARWIN CITY", SUBSTITUTE(Table1[[#This Row],[breadcrumb_ORIGINAL]], Table1[[#This Row],[breadcrumb_ORIGINAL]], "DARWIN CITY"), SUBSTITUTE(Table1[[#This Row],[breadcrumb_ORIGINAL]], Table1[[#This Row],[breadcrumb_ORIGINAL]], "DARWIN"))</f>
        <v>DARWIN</v>
      </c>
      <c r="D367" s="16" t="s">
        <v>3466</v>
      </c>
      <c r="E367" t="s">
        <v>697</v>
      </c>
      <c r="F367" s="3" t="s">
        <v>2924</v>
      </c>
      <c r="G367" t="s">
        <v>29</v>
      </c>
      <c r="I367" t="str">
        <f>IF(Table1[[#This Row],[building_size_ORIGINAL]]="","",LEFT(Table1[[#This Row],[building_size_ORIGINAL]], LEN(Table1[[#This Row],[building_size_ORIGINAL]])-LEN(RIGHT(Table1[[#This Row],[building_size_ORIGINAL]], 3))))</f>
        <v/>
      </c>
      <c r="J367" s="11" t="s">
        <v>2934</v>
      </c>
      <c r="L367" s="12" t="s">
        <v>2934</v>
      </c>
      <c r="N367" t="s">
        <v>2934</v>
      </c>
      <c r="O367">
        <f>IF(Table1[[#This Row],[building_size_mВІ_cleaned]]&lt;&gt;Table1[[#This Row],[preferred_size_mBI_cleaned]], IF(Table1[[#This Row],[land_size_mBI_cleaned]]&lt;&gt;Table1[[#This Row],[preferred_size_mBI_cleaned]], 0, 1), 1)</f>
        <v>1</v>
      </c>
      <c r="Q367" t="e">
        <f>IF(LEN(Table1[[#This Row],[open_date]])&gt;0, IF(ISNUMBER(SEARCH("Added", Table1[[#This Row],[open_date]])), SUBSTITUTE(Table1[[#This Row],[open_date]], "Added ", ""), Table1[[#This Row],[open_date]]), NA())</f>
        <v>#N/A</v>
      </c>
      <c r="R367" t="e">
        <v>#N/A</v>
      </c>
      <c r="S367" t="s">
        <v>82</v>
      </c>
      <c r="T367" t="s">
        <v>831</v>
      </c>
      <c r="U367" s="13" t="s">
        <v>2934</v>
      </c>
      <c r="V367" s="13" t="s">
        <v>3124</v>
      </c>
      <c r="W367">
        <v>139324479</v>
      </c>
      <c r="X367" t="s">
        <v>1280</v>
      </c>
      <c r="Y367" t="s">
        <v>1281</v>
      </c>
      <c r="Z367" t="s">
        <v>703</v>
      </c>
      <c r="AA367" t="s">
        <v>37</v>
      </c>
      <c r="AB367">
        <v>812</v>
      </c>
      <c r="AC367" s="14" t="str">
        <f>"0"&amp;Table1[[#This Row],[zip_code]]</f>
        <v>0812</v>
      </c>
      <c r="AD367" s="1">
        <v>889433000</v>
      </c>
      <c r="AG367" t="s">
        <v>38</v>
      </c>
      <c r="AH367" t="str">
        <f>PROPER(Table1[[#This Row],[product_depth_DELETE]])</f>
        <v>Premiere</v>
      </c>
      <c r="AI367">
        <v>5</v>
      </c>
      <c r="AJ367">
        <v>3</v>
      </c>
      <c r="AK367">
        <v>4</v>
      </c>
      <c r="AL367" s="2">
        <v>44708.662557870368</v>
      </c>
      <c r="AM367" s="15">
        <v>44708.662557870368</v>
      </c>
    </row>
    <row r="368" spans="1:39" x14ac:dyDescent="0.25">
      <c r="A368">
        <v>1351350</v>
      </c>
      <c r="B368" t="s">
        <v>696</v>
      </c>
      <c r="C368" t="str">
        <f>IF(Table1[[#This Row],[breadcrumb_ORIGINAL]]="Buy&gt;NT&gt;DARWIN CITY", SUBSTITUTE(Table1[[#This Row],[breadcrumb_ORIGINAL]], Table1[[#This Row],[breadcrumb_ORIGINAL]], "DARWIN CITY"), SUBSTITUTE(Table1[[#This Row],[breadcrumb_ORIGINAL]], Table1[[#This Row],[breadcrumb_ORIGINAL]], "DARWIN"))</f>
        <v>DARWIN</v>
      </c>
      <c r="D368" s="16" t="s">
        <v>3466</v>
      </c>
      <c r="E368" t="s">
        <v>697</v>
      </c>
      <c r="F368" s="3" t="s">
        <v>2924</v>
      </c>
      <c r="G368" t="s">
        <v>29</v>
      </c>
      <c r="H368" t="s">
        <v>469</v>
      </c>
      <c r="I368" t="str">
        <f>IF(Table1[[#This Row],[building_size_ORIGINAL]]="","",LEFT(Table1[[#This Row],[building_size_ORIGINAL]], LEN(Table1[[#This Row],[building_size_ORIGINAL]])-LEN(RIGHT(Table1[[#This Row],[building_size_ORIGINAL]], 3))))</f>
        <v>243</v>
      </c>
      <c r="J368" s="19">
        <v>243</v>
      </c>
      <c r="K368" t="s">
        <v>1282</v>
      </c>
      <c r="L368" s="19">
        <v>840</v>
      </c>
      <c r="M368" t="s">
        <v>1282</v>
      </c>
      <c r="N368" s="19">
        <v>840</v>
      </c>
      <c r="O368" s="19">
        <f>IF(Table1[[#This Row],[building_size_mВІ_cleaned]]&lt;&gt;Table1[[#This Row],[preferred_size_mBI_cleaned]], IF(Table1[[#This Row],[land_size_mBI_cleaned]]&lt;&gt;Table1[[#This Row],[preferred_size_mBI_cleaned]], 0, 1), 1)</f>
        <v>1</v>
      </c>
      <c r="Q368" t="e">
        <f>IF(LEN(Table1[[#This Row],[open_date]])&gt;0, IF(ISNUMBER(SEARCH("Added", Table1[[#This Row],[open_date]])), SUBSTITUTE(Table1[[#This Row],[open_date]], "Added ", ""), Table1[[#This Row],[open_date]]), NA())</f>
        <v>#N/A</v>
      </c>
      <c r="R368" t="e">
        <v>#N/A</v>
      </c>
      <c r="S368" t="s">
        <v>712</v>
      </c>
      <c r="T368" t="s">
        <v>1283</v>
      </c>
      <c r="U368" s="13">
        <v>510000</v>
      </c>
      <c r="V368" s="13" t="s">
        <v>3198</v>
      </c>
      <c r="W368">
        <v>139323731</v>
      </c>
      <c r="X368" t="s">
        <v>1284</v>
      </c>
      <c r="Y368" t="s">
        <v>1285</v>
      </c>
      <c r="Z368" t="s">
        <v>791</v>
      </c>
      <c r="AA368" t="s">
        <v>37</v>
      </c>
      <c r="AB368">
        <v>832</v>
      </c>
      <c r="AC368" s="14" t="str">
        <f>"0"&amp;Table1[[#This Row],[zip_code]]</f>
        <v>0832</v>
      </c>
      <c r="AD368" s="1">
        <v>889315000</v>
      </c>
      <c r="AG368" t="s">
        <v>38</v>
      </c>
      <c r="AH368" t="str">
        <f>PROPER(Table1[[#This Row],[product_depth_DELETE]])</f>
        <v>Premiere</v>
      </c>
      <c r="AI368">
        <v>3</v>
      </c>
      <c r="AJ368">
        <v>2</v>
      </c>
      <c r="AK368">
        <v>2</v>
      </c>
      <c r="AL368" s="2">
        <v>44708.662557870368</v>
      </c>
      <c r="AM368" s="15">
        <v>44708.662557870368</v>
      </c>
    </row>
    <row r="369" spans="1:39" x14ac:dyDescent="0.25">
      <c r="A369">
        <v>1351351</v>
      </c>
      <c r="B369" t="s">
        <v>696</v>
      </c>
      <c r="C369" t="str">
        <f>IF(Table1[[#This Row],[breadcrumb_ORIGINAL]]="Buy&gt;NT&gt;DARWIN CITY", SUBSTITUTE(Table1[[#This Row],[breadcrumb_ORIGINAL]], Table1[[#This Row],[breadcrumb_ORIGINAL]], "DARWIN CITY"), SUBSTITUTE(Table1[[#This Row],[breadcrumb_ORIGINAL]], Table1[[#This Row],[breadcrumb_ORIGINAL]], "DARWIN"))</f>
        <v>DARWIN</v>
      </c>
      <c r="D369" s="16" t="s">
        <v>3466</v>
      </c>
      <c r="E369" t="s">
        <v>697</v>
      </c>
      <c r="F369" s="3" t="s">
        <v>2924</v>
      </c>
      <c r="G369" t="s">
        <v>29</v>
      </c>
      <c r="H369" t="s">
        <v>1286</v>
      </c>
      <c r="I369" t="str">
        <f>IF(Table1[[#This Row],[building_size_ORIGINAL]]="","",LEFT(Table1[[#This Row],[building_size_ORIGINAL]], LEN(Table1[[#This Row],[building_size_ORIGINAL]])-LEN(RIGHT(Table1[[#This Row],[building_size_ORIGINAL]], 3))))</f>
        <v>160</v>
      </c>
      <c r="J369" s="19">
        <v>160</v>
      </c>
      <c r="K369" t="s">
        <v>1287</v>
      </c>
      <c r="L369" s="19">
        <v>831</v>
      </c>
      <c r="M369" t="s">
        <v>1287</v>
      </c>
      <c r="N369" s="19">
        <v>831</v>
      </c>
      <c r="O369" s="19">
        <f>IF(Table1[[#This Row],[building_size_mВІ_cleaned]]&lt;&gt;Table1[[#This Row],[preferred_size_mBI_cleaned]], IF(Table1[[#This Row],[land_size_mBI_cleaned]]&lt;&gt;Table1[[#This Row],[preferred_size_mBI_cleaned]], 0, 1), 1)</f>
        <v>1</v>
      </c>
      <c r="P369" t="s">
        <v>126</v>
      </c>
      <c r="Q369" t="str">
        <f>IF(LEN(Table1[[#This Row],[open_date]])&gt;0, IF(ISNUMBER(SEARCH("Added", Table1[[#This Row],[open_date]])), SUBSTITUTE(Table1[[#This Row],[open_date]], "Added ", ""), Table1[[#This Row],[open_date]]), NA())</f>
        <v>Under offer</v>
      </c>
      <c r="R369" t="s">
        <v>126</v>
      </c>
      <c r="S369" t="s">
        <v>712</v>
      </c>
      <c r="T369" t="s">
        <v>127</v>
      </c>
      <c r="U369" s="13" t="s">
        <v>2934</v>
      </c>
      <c r="V369" s="13" t="s">
        <v>2979</v>
      </c>
      <c r="W369">
        <v>139323543</v>
      </c>
      <c r="X369" t="s">
        <v>1288</v>
      </c>
      <c r="Y369" t="s">
        <v>1289</v>
      </c>
      <c r="Z369" t="s">
        <v>743</v>
      </c>
      <c r="AA369" t="s">
        <v>37</v>
      </c>
      <c r="AB369">
        <v>830</v>
      </c>
      <c r="AC369" s="14" t="str">
        <f>"0"&amp;Table1[[#This Row],[zip_code]]</f>
        <v>0830</v>
      </c>
      <c r="AD369" s="1">
        <v>889315000</v>
      </c>
      <c r="AG369" t="s">
        <v>38</v>
      </c>
      <c r="AH369" t="str">
        <f>PROPER(Table1[[#This Row],[product_depth_DELETE]])</f>
        <v>Premiere</v>
      </c>
      <c r="AI369">
        <v>3</v>
      </c>
      <c r="AJ369">
        <v>1</v>
      </c>
      <c r="AK369">
        <v>4</v>
      </c>
      <c r="AL369" s="2">
        <v>44708.662557870368</v>
      </c>
      <c r="AM369" s="15">
        <v>44708.662557870368</v>
      </c>
    </row>
    <row r="370" spans="1:39" x14ac:dyDescent="0.25">
      <c r="A370">
        <v>1351352</v>
      </c>
      <c r="B370" t="s">
        <v>696</v>
      </c>
      <c r="C370" t="str">
        <f>IF(Table1[[#This Row],[breadcrumb_ORIGINAL]]="Buy&gt;NT&gt;DARWIN CITY", SUBSTITUTE(Table1[[#This Row],[breadcrumb_ORIGINAL]], Table1[[#This Row],[breadcrumb_ORIGINAL]], "DARWIN CITY"), SUBSTITUTE(Table1[[#This Row],[breadcrumb_ORIGINAL]], Table1[[#This Row],[breadcrumb_ORIGINAL]], "DARWIN"))</f>
        <v>DARWIN</v>
      </c>
      <c r="D370" s="16" t="s">
        <v>3466</v>
      </c>
      <c r="E370" t="s">
        <v>697</v>
      </c>
      <c r="F370" s="3" t="s">
        <v>2924</v>
      </c>
      <c r="G370" t="s">
        <v>748</v>
      </c>
      <c r="I370" t="str">
        <f>IF(Table1[[#This Row],[building_size_ORIGINAL]]="","",LEFT(Table1[[#This Row],[building_size_ORIGINAL]], LEN(Table1[[#This Row],[building_size_ORIGINAL]])-LEN(RIGHT(Table1[[#This Row],[building_size_ORIGINAL]], 3))))</f>
        <v/>
      </c>
      <c r="J370" s="11" t="s">
        <v>2934</v>
      </c>
      <c r="K370" t="s">
        <v>761</v>
      </c>
      <c r="L370" s="19">
        <v>302</v>
      </c>
      <c r="M370" t="s">
        <v>761</v>
      </c>
      <c r="N370" s="19">
        <v>302</v>
      </c>
      <c r="O370" s="19">
        <f>IF(Table1[[#This Row],[building_size_mВІ_cleaned]]&lt;&gt;Table1[[#This Row],[preferred_size_mBI_cleaned]], IF(Table1[[#This Row],[land_size_mBI_cleaned]]&lt;&gt;Table1[[#This Row],[preferred_size_mBI_cleaned]], 0, 1), 1)</f>
        <v>1</v>
      </c>
      <c r="Q370" t="e">
        <f>IF(LEN(Table1[[#This Row],[open_date]])&gt;0, IF(ISNUMBER(SEARCH("Added", Table1[[#This Row],[open_date]])), SUBSTITUTE(Table1[[#This Row],[open_date]], "Added ", ""), Table1[[#This Row],[open_date]]), NA())</f>
        <v>#N/A</v>
      </c>
      <c r="R370" t="e">
        <v>#N/A</v>
      </c>
      <c r="S370" t="s">
        <v>181</v>
      </c>
      <c r="T370" t="s">
        <v>1290</v>
      </c>
      <c r="U370" s="13">
        <v>750000</v>
      </c>
      <c r="V370" s="13" t="s">
        <v>3199</v>
      </c>
      <c r="W370">
        <v>139323219</v>
      </c>
      <c r="X370" t="s">
        <v>1291</v>
      </c>
      <c r="Y370" t="s">
        <v>1292</v>
      </c>
      <c r="Z370" t="s">
        <v>773</v>
      </c>
      <c r="AA370" t="s">
        <v>37</v>
      </c>
      <c r="AB370">
        <v>820</v>
      </c>
      <c r="AC370" s="14" t="str">
        <f>"0"&amp;Table1[[#This Row],[zip_code]]</f>
        <v>0820</v>
      </c>
      <c r="AD370" s="1">
        <v>889418941</v>
      </c>
      <c r="AG370" t="s">
        <v>38</v>
      </c>
      <c r="AH370" t="str">
        <f>PROPER(Table1[[#This Row],[product_depth_DELETE]])</f>
        <v>Premiere</v>
      </c>
      <c r="AI370">
        <v>3</v>
      </c>
      <c r="AJ370">
        <v>2</v>
      </c>
      <c r="AK370">
        <v>2</v>
      </c>
      <c r="AL370" s="2">
        <v>44708.662557870368</v>
      </c>
      <c r="AM370" s="15">
        <v>44708.662557870368</v>
      </c>
    </row>
    <row r="371" spans="1:39" x14ac:dyDescent="0.25">
      <c r="A371">
        <v>1351353</v>
      </c>
      <c r="B371" t="s">
        <v>696</v>
      </c>
      <c r="C371" t="str">
        <f>IF(Table1[[#This Row],[breadcrumb_ORIGINAL]]="Buy&gt;NT&gt;DARWIN CITY", SUBSTITUTE(Table1[[#This Row],[breadcrumb_ORIGINAL]], Table1[[#This Row],[breadcrumb_ORIGINAL]], "DARWIN CITY"), SUBSTITUTE(Table1[[#This Row],[breadcrumb_ORIGINAL]], Table1[[#This Row],[breadcrumb_ORIGINAL]], "DARWIN"))</f>
        <v>DARWIN</v>
      </c>
      <c r="D371" s="16" t="s">
        <v>3466</v>
      </c>
      <c r="E371" t="s">
        <v>697</v>
      </c>
      <c r="F371" s="3" t="s">
        <v>2924</v>
      </c>
      <c r="G371" t="s">
        <v>46</v>
      </c>
      <c r="I371" t="str">
        <f>IF(Table1[[#This Row],[building_size_ORIGINAL]]="","",LEFT(Table1[[#This Row],[building_size_ORIGINAL]], LEN(Table1[[#This Row],[building_size_ORIGINAL]])-LEN(RIGHT(Table1[[#This Row],[building_size_ORIGINAL]], 3))))</f>
        <v/>
      </c>
      <c r="J371" s="11" t="s">
        <v>2934</v>
      </c>
      <c r="K371" t="s">
        <v>1293</v>
      </c>
      <c r="L371" s="19">
        <v>286</v>
      </c>
      <c r="M371" t="s">
        <v>1293</v>
      </c>
      <c r="N371" s="19">
        <v>286</v>
      </c>
      <c r="O371" s="19">
        <f>IF(Table1[[#This Row],[building_size_mВІ_cleaned]]&lt;&gt;Table1[[#This Row],[preferred_size_mBI_cleaned]], IF(Table1[[#This Row],[land_size_mBI_cleaned]]&lt;&gt;Table1[[#This Row],[preferred_size_mBI_cleaned]], 0, 1), 1)</f>
        <v>1</v>
      </c>
      <c r="P371" t="s">
        <v>126</v>
      </c>
      <c r="Q371" t="str">
        <f>IF(LEN(Table1[[#This Row],[open_date]])&gt;0, IF(ISNUMBER(SEARCH("Added", Table1[[#This Row],[open_date]])), SUBSTITUTE(Table1[[#This Row],[open_date]], "Added ", ""), Table1[[#This Row],[open_date]]), NA())</f>
        <v>Under offer</v>
      </c>
      <c r="R371" t="s">
        <v>126</v>
      </c>
      <c r="S371" t="s">
        <v>93</v>
      </c>
      <c r="T371" t="s">
        <v>1038</v>
      </c>
      <c r="U371" s="13" t="s">
        <v>2934</v>
      </c>
      <c r="V371" s="13" t="s">
        <v>3154</v>
      </c>
      <c r="W371">
        <v>139322707</v>
      </c>
      <c r="X371" t="s">
        <v>1294</v>
      </c>
      <c r="Y371" t="s">
        <v>1295</v>
      </c>
      <c r="Z371" t="s">
        <v>731</v>
      </c>
      <c r="AA371" t="s">
        <v>37</v>
      </c>
      <c r="AB371">
        <v>810</v>
      </c>
      <c r="AC371" s="14" t="str">
        <f>"0"&amp;Table1[[#This Row],[zip_code]]</f>
        <v>0810</v>
      </c>
      <c r="AD371" s="1">
        <v>889460500</v>
      </c>
      <c r="AG371" t="s">
        <v>38</v>
      </c>
      <c r="AH371" t="str">
        <f>PROPER(Table1[[#This Row],[product_depth_DELETE]])</f>
        <v>Premiere</v>
      </c>
      <c r="AI371">
        <v>2</v>
      </c>
      <c r="AJ371">
        <v>1</v>
      </c>
      <c r="AK371">
        <v>1</v>
      </c>
      <c r="AL371" s="2">
        <v>44708.662557870368</v>
      </c>
      <c r="AM371" s="15">
        <v>44708.662557870368</v>
      </c>
    </row>
    <row r="372" spans="1:39" x14ac:dyDescent="0.25">
      <c r="A372">
        <v>1351354</v>
      </c>
      <c r="B372" t="s">
        <v>696</v>
      </c>
      <c r="C372" t="str">
        <f>IF(Table1[[#This Row],[breadcrumb_ORIGINAL]]="Buy&gt;NT&gt;DARWIN CITY", SUBSTITUTE(Table1[[#This Row],[breadcrumb_ORIGINAL]], Table1[[#This Row],[breadcrumb_ORIGINAL]], "DARWIN CITY"), SUBSTITUTE(Table1[[#This Row],[breadcrumb_ORIGINAL]], Table1[[#This Row],[breadcrumb_ORIGINAL]], "DARWIN"))</f>
        <v>DARWIN</v>
      </c>
      <c r="D372" s="16" t="s">
        <v>3466</v>
      </c>
      <c r="E372" t="s">
        <v>697</v>
      </c>
      <c r="F372" s="3" t="s">
        <v>2924</v>
      </c>
      <c r="G372" t="s">
        <v>46</v>
      </c>
      <c r="H372" t="s">
        <v>115</v>
      </c>
      <c r="I372" t="str">
        <f>IF(Table1[[#This Row],[building_size_ORIGINAL]]="","",LEFT(Table1[[#This Row],[building_size_ORIGINAL]], LEN(Table1[[#This Row],[building_size_ORIGINAL]])-LEN(RIGHT(Table1[[#This Row],[building_size_ORIGINAL]], 3))))</f>
        <v>62</v>
      </c>
      <c r="J372" s="19">
        <v>62</v>
      </c>
      <c r="L372" s="12" t="s">
        <v>2934</v>
      </c>
      <c r="M372" t="s">
        <v>115</v>
      </c>
      <c r="N372" s="19">
        <v>62</v>
      </c>
      <c r="O372" s="19">
        <f>IF(Table1[[#This Row],[building_size_mВІ_cleaned]]&lt;&gt;Table1[[#This Row],[preferred_size_mBI_cleaned]], IF(Table1[[#This Row],[land_size_mBI_cleaned]]&lt;&gt;Table1[[#This Row],[preferred_size_mBI_cleaned]], 0, 1), 1)</f>
        <v>1</v>
      </c>
      <c r="Q372" t="e">
        <f>IF(LEN(Table1[[#This Row],[open_date]])&gt;0, IF(ISNUMBER(SEARCH("Added", Table1[[#This Row],[open_date]])), SUBSTITUTE(Table1[[#This Row],[open_date]], "Added ", ""), Table1[[#This Row],[open_date]]), NA())</f>
        <v>#N/A</v>
      </c>
      <c r="R372" t="e">
        <v>#N/A</v>
      </c>
      <c r="S372" t="s">
        <v>42</v>
      </c>
      <c r="T372" t="s">
        <v>116</v>
      </c>
      <c r="U372" s="13">
        <v>337500</v>
      </c>
      <c r="V372" s="13" t="s">
        <v>2934</v>
      </c>
      <c r="W372">
        <v>139319539</v>
      </c>
      <c r="X372" t="s">
        <v>117</v>
      </c>
      <c r="Y372" t="s">
        <v>118</v>
      </c>
      <c r="Z372" t="s">
        <v>36</v>
      </c>
      <c r="AA372" t="s">
        <v>37</v>
      </c>
      <c r="AB372">
        <v>800</v>
      </c>
      <c r="AC372" s="14" t="str">
        <f>"0"&amp;Table1[[#This Row],[zip_code]]</f>
        <v>0800</v>
      </c>
      <c r="AD372">
        <v>411724000</v>
      </c>
      <c r="AG372" t="s">
        <v>38</v>
      </c>
      <c r="AH372" t="str">
        <f>PROPER(Table1[[#This Row],[product_depth_DELETE]])</f>
        <v>Premiere</v>
      </c>
      <c r="AI372">
        <v>1</v>
      </c>
      <c r="AJ372">
        <v>1</v>
      </c>
      <c r="AK372">
        <v>0</v>
      </c>
      <c r="AL372" s="2">
        <v>44708.662557870368</v>
      </c>
      <c r="AM372" s="15">
        <v>44708.662557870368</v>
      </c>
    </row>
    <row r="373" spans="1:39" x14ac:dyDescent="0.25">
      <c r="A373">
        <v>1351355</v>
      </c>
      <c r="B373" t="s">
        <v>696</v>
      </c>
      <c r="C373" t="str">
        <f>IF(Table1[[#This Row],[breadcrumb_ORIGINAL]]="Buy&gt;NT&gt;DARWIN CITY", SUBSTITUTE(Table1[[#This Row],[breadcrumb_ORIGINAL]], Table1[[#This Row],[breadcrumb_ORIGINAL]], "DARWIN CITY"), SUBSTITUTE(Table1[[#This Row],[breadcrumb_ORIGINAL]], Table1[[#This Row],[breadcrumb_ORIGINAL]], "DARWIN"))</f>
        <v>DARWIN</v>
      </c>
      <c r="D373" s="16" t="s">
        <v>3466</v>
      </c>
      <c r="E373" t="s">
        <v>697</v>
      </c>
      <c r="F373" s="3" t="s">
        <v>2924</v>
      </c>
      <c r="G373" t="s">
        <v>46</v>
      </c>
      <c r="I373" t="str">
        <f>IF(Table1[[#This Row],[building_size_ORIGINAL]]="","",LEFT(Table1[[#This Row],[building_size_ORIGINAL]], LEN(Table1[[#This Row],[building_size_ORIGINAL]])-LEN(RIGHT(Table1[[#This Row],[building_size_ORIGINAL]], 3))))</f>
        <v/>
      </c>
      <c r="J373" s="11" t="s">
        <v>2934</v>
      </c>
      <c r="L373" s="12" t="s">
        <v>2934</v>
      </c>
      <c r="N373" t="s">
        <v>2934</v>
      </c>
      <c r="O373">
        <f>IF(Table1[[#This Row],[building_size_mВІ_cleaned]]&lt;&gt;Table1[[#This Row],[preferred_size_mBI_cleaned]], IF(Table1[[#This Row],[land_size_mBI_cleaned]]&lt;&gt;Table1[[#This Row],[preferred_size_mBI_cleaned]], 0, 1), 1)</f>
        <v>1</v>
      </c>
      <c r="Q373" t="e">
        <f>IF(LEN(Table1[[#This Row],[open_date]])&gt;0, IF(ISNUMBER(SEARCH("Added", Table1[[#This Row],[open_date]])), SUBSTITUTE(Table1[[#This Row],[open_date]], "Added ", ""), Table1[[#This Row],[open_date]]), NA())</f>
        <v>#N/A</v>
      </c>
      <c r="R373" t="e">
        <v>#N/A</v>
      </c>
      <c r="S373" t="s">
        <v>93</v>
      </c>
      <c r="T373" t="s">
        <v>119</v>
      </c>
      <c r="U373" s="13" t="s">
        <v>2934</v>
      </c>
      <c r="V373" s="13" t="s">
        <v>2978</v>
      </c>
      <c r="W373">
        <v>139319111</v>
      </c>
      <c r="X373" t="s">
        <v>120</v>
      </c>
      <c r="Y373" t="s">
        <v>121</v>
      </c>
      <c r="Z373" t="s">
        <v>36</v>
      </c>
      <c r="AA373" t="s">
        <v>37</v>
      </c>
      <c r="AB373">
        <v>800</v>
      </c>
      <c r="AC373" s="14" t="str">
        <f>"0"&amp;Table1[[#This Row],[zip_code]]</f>
        <v>0800</v>
      </c>
      <c r="AD373" s="1">
        <v>889460500</v>
      </c>
      <c r="AG373" t="s">
        <v>38</v>
      </c>
      <c r="AH373" t="str">
        <f>PROPER(Table1[[#This Row],[product_depth_DELETE]])</f>
        <v>Premiere</v>
      </c>
      <c r="AI373">
        <v>1</v>
      </c>
      <c r="AJ373">
        <v>1</v>
      </c>
      <c r="AK373">
        <v>0</v>
      </c>
      <c r="AL373" s="2">
        <v>44708.662557870368</v>
      </c>
      <c r="AM373" s="15">
        <v>44708.662557870368</v>
      </c>
    </row>
    <row r="374" spans="1:39" x14ac:dyDescent="0.25">
      <c r="A374">
        <v>1351356</v>
      </c>
      <c r="B374" t="s">
        <v>696</v>
      </c>
      <c r="C374" t="str">
        <f>IF(Table1[[#This Row],[breadcrumb_ORIGINAL]]="Buy&gt;NT&gt;DARWIN CITY", SUBSTITUTE(Table1[[#This Row],[breadcrumb_ORIGINAL]], Table1[[#This Row],[breadcrumb_ORIGINAL]], "DARWIN CITY"), SUBSTITUTE(Table1[[#This Row],[breadcrumb_ORIGINAL]], Table1[[#This Row],[breadcrumb_ORIGINAL]], "DARWIN"))</f>
        <v>DARWIN</v>
      </c>
      <c r="D374" s="16" t="s">
        <v>3466</v>
      </c>
      <c r="E374" t="s">
        <v>697</v>
      </c>
      <c r="F374" s="3" t="s">
        <v>2924</v>
      </c>
      <c r="G374" t="s">
        <v>29</v>
      </c>
      <c r="H374" t="s">
        <v>122</v>
      </c>
      <c r="I374" t="str">
        <f>IF(Table1[[#This Row],[building_size_ORIGINAL]]="","",LEFT(Table1[[#This Row],[building_size_ORIGINAL]], LEN(Table1[[#This Row],[building_size_ORIGINAL]])-LEN(RIGHT(Table1[[#This Row],[building_size_ORIGINAL]], 3))))</f>
        <v>138</v>
      </c>
      <c r="J374" s="19">
        <v>138</v>
      </c>
      <c r="L374" s="12" t="s">
        <v>2934</v>
      </c>
      <c r="M374" t="s">
        <v>122</v>
      </c>
      <c r="N374" s="19">
        <v>138</v>
      </c>
      <c r="O374" s="19">
        <f>IF(Table1[[#This Row],[building_size_mВІ_cleaned]]&lt;&gt;Table1[[#This Row],[preferred_size_mBI_cleaned]], IF(Table1[[#This Row],[land_size_mBI_cleaned]]&lt;&gt;Table1[[#This Row],[preferred_size_mBI_cleaned]], 0, 1), 1)</f>
        <v>1</v>
      </c>
      <c r="Q374" t="e">
        <f>IF(LEN(Table1[[#This Row],[open_date]])&gt;0, IF(ISNUMBER(SEARCH("Added", Table1[[#This Row],[open_date]])), SUBSTITUTE(Table1[[#This Row],[open_date]], "Added ", ""), Table1[[#This Row],[open_date]]), NA())</f>
        <v>#N/A</v>
      </c>
      <c r="R374" t="e">
        <v>#N/A</v>
      </c>
      <c r="S374" t="s">
        <v>123</v>
      </c>
      <c r="T374" t="s">
        <v>59</v>
      </c>
      <c r="U374" s="13">
        <v>439000</v>
      </c>
      <c r="V374" s="13" t="s">
        <v>2934</v>
      </c>
      <c r="W374">
        <v>139318927</v>
      </c>
      <c r="X374" t="s">
        <v>124</v>
      </c>
      <c r="Y374" t="s">
        <v>125</v>
      </c>
      <c r="Z374" t="s">
        <v>36</v>
      </c>
      <c r="AA374" t="s">
        <v>37</v>
      </c>
      <c r="AB374">
        <v>800</v>
      </c>
      <c r="AC374" s="14" t="str">
        <f>"0"&amp;Table1[[#This Row],[zip_code]]</f>
        <v>0800</v>
      </c>
      <c r="AD374" s="1">
        <v>889328858</v>
      </c>
      <c r="AG374" t="s">
        <v>38</v>
      </c>
      <c r="AH374" t="str">
        <f>PROPER(Table1[[#This Row],[product_depth_DELETE]])</f>
        <v>Premiere</v>
      </c>
      <c r="AI374">
        <v>2</v>
      </c>
      <c r="AJ374">
        <v>2</v>
      </c>
      <c r="AK374">
        <v>1</v>
      </c>
      <c r="AL374" s="2">
        <v>44708.662557870368</v>
      </c>
      <c r="AM374" s="15">
        <v>44708.662557870368</v>
      </c>
    </row>
    <row r="375" spans="1:39" x14ac:dyDescent="0.25">
      <c r="A375">
        <v>1351357</v>
      </c>
      <c r="B375" t="s">
        <v>696</v>
      </c>
      <c r="C375" t="str">
        <f>IF(Table1[[#This Row],[breadcrumb_ORIGINAL]]="Buy&gt;NT&gt;DARWIN CITY", SUBSTITUTE(Table1[[#This Row],[breadcrumb_ORIGINAL]], Table1[[#This Row],[breadcrumb_ORIGINAL]], "DARWIN CITY"), SUBSTITUTE(Table1[[#This Row],[breadcrumb_ORIGINAL]], Table1[[#This Row],[breadcrumb_ORIGINAL]], "DARWIN"))</f>
        <v>DARWIN</v>
      </c>
      <c r="D375" s="16" t="s">
        <v>3466</v>
      </c>
      <c r="E375" t="s">
        <v>697</v>
      </c>
      <c r="F375" s="3" t="s">
        <v>2924</v>
      </c>
      <c r="G375" t="s">
        <v>29</v>
      </c>
      <c r="I375" t="str">
        <f>IF(Table1[[#This Row],[building_size_ORIGINAL]]="","",LEFT(Table1[[#This Row],[building_size_ORIGINAL]], LEN(Table1[[#This Row],[building_size_ORIGINAL]])-LEN(RIGHT(Table1[[#This Row],[building_size_ORIGINAL]], 3))))</f>
        <v/>
      </c>
      <c r="J375" s="11" t="s">
        <v>2934</v>
      </c>
      <c r="L375" s="12" t="s">
        <v>2934</v>
      </c>
      <c r="N375" t="s">
        <v>2934</v>
      </c>
      <c r="O375">
        <f>IF(Table1[[#This Row],[building_size_mВІ_cleaned]]&lt;&gt;Table1[[#This Row],[preferred_size_mBI_cleaned]], IF(Table1[[#This Row],[land_size_mBI_cleaned]]&lt;&gt;Table1[[#This Row],[preferred_size_mBI_cleaned]], 0, 1), 1)</f>
        <v>1</v>
      </c>
      <c r="P375" t="s">
        <v>126</v>
      </c>
      <c r="Q375" t="str">
        <f>IF(LEN(Table1[[#This Row],[open_date]])&gt;0, IF(ISNUMBER(SEARCH("Added", Table1[[#This Row],[open_date]])), SUBSTITUTE(Table1[[#This Row],[open_date]], "Added ", ""), Table1[[#This Row],[open_date]]), NA())</f>
        <v>Under offer</v>
      </c>
      <c r="R375" t="s">
        <v>126</v>
      </c>
      <c r="S375" t="s">
        <v>82</v>
      </c>
      <c r="T375" t="s">
        <v>127</v>
      </c>
      <c r="U375" s="13" t="s">
        <v>2934</v>
      </c>
      <c r="V375" s="13" t="s">
        <v>2979</v>
      </c>
      <c r="W375">
        <v>139317639</v>
      </c>
      <c r="X375" t="s">
        <v>1296</v>
      </c>
      <c r="Y375" t="s">
        <v>1297</v>
      </c>
      <c r="Z375" t="s">
        <v>1178</v>
      </c>
      <c r="AA375" t="s">
        <v>37</v>
      </c>
      <c r="AB375">
        <v>810</v>
      </c>
      <c r="AC375" s="14" t="str">
        <f>"0"&amp;Table1[[#This Row],[zip_code]]</f>
        <v>0810</v>
      </c>
      <c r="AD375" s="1">
        <v>889433000</v>
      </c>
      <c r="AG375" t="s">
        <v>38</v>
      </c>
      <c r="AH375" t="str">
        <f>PROPER(Table1[[#This Row],[product_depth_DELETE]])</f>
        <v>Premiere</v>
      </c>
      <c r="AI375">
        <v>4</v>
      </c>
      <c r="AJ375">
        <v>2</v>
      </c>
      <c r="AK375">
        <v>3</v>
      </c>
      <c r="AL375" s="2">
        <v>44708.662557870368</v>
      </c>
      <c r="AM375" s="15">
        <v>44708.662557870368</v>
      </c>
    </row>
    <row r="376" spans="1:39" x14ac:dyDescent="0.25">
      <c r="A376">
        <v>1351358</v>
      </c>
      <c r="B376" t="s">
        <v>696</v>
      </c>
      <c r="C376" t="str">
        <f>IF(Table1[[#This Row],[breadcrumb_ORIGINAL]]="Buy&gt;NT&gt;DARWIN CITY", SUBSTITUTE(Table1[[#This Row],[breadcrumb_ORIGINAL]], Table1[[#This Row],[breadcrumb_ORIGINAL]], "DARWIN CITY"), SUBSTITUTE(Table1[[#This Row],[breadcrumb_ORIGINAL]], Table1[[#This Row],[breadcrumb_ORIGINAL]], "DARWIN"))</f>
        <v>DARWIN</v>
      </c>
      <c r="D376" s="16" t="s">
        <v>3466</v>
      </c>
      <c r="E376" t="s">
        <v>697</v>
      </c>
      <c r="F376" s="3" t="s">
        <v>2924</v>
      </c>
      <c r="G376" t="s">
        <v>39</v>
      </c>
      <c r="H376" t="s">
        <v>197</v>
      </c>
      <c r="I376" t="str">
        <f>IF(Table1[[#This Row],[building_size_ORIGINAL]]="","",LEFT(Table1[[#This Row],[building_size_ORIGINAL]], LEN(Table1[[#This Row],[building_size_ORIGINAL]])-LEN(RIGHT(Table1[[#This Row],[building_size_ORIGINAL]], 3))))</f>
        <v>81</v>
      </c>
      <c r="J376" s="19">
        <v>81</v>
      </c>
      <c r="L376" s="12" t="s">
        <v>2934</v>
      </c>
      <c r="M376" t="s">
        <v>197</v>
      </c>
      <c r="N376" s="19">
        <v>81</v>
      </c>
      <c r="O376" s="19">
        <f>IF(Table1[[#This Row],[building_size_mВІ_cleaned]]&lt;&gt;Table1[[#This Row],[preferred_size_mBI_cleaned]], IF(Table1[[#This Row],[land_size_mBI_cleaned]]&lt;&gt;Table1[[#This Row],[preferred_size_mBI_cleaned]], 0, 1), 1)</f>
        <v>1</v>
      </c>
      <c r="Q376" t="e">
        <f>IF(LEN(Table1[[#This Row],[open_date]])&gt;0, IF(ISNUMBER(SEARCH("Added", Table1[[#This Row],[open_date]])), SUBSTITUTE(Table1[[#This Row],[open_date]], "Added ", ""), Table1[[#This Row],[open_date]]), NA())</f>
        <v>#N/A</v>
      </c>
      <c r="R376" t="e">
        <v>#N/A</v>
      </c>
      <c r="S376" t="s">
        <v>98</v>
      </c>
      <c r="T376" t="s">
        <v>173</v>
      </c>
      <c r="U376" s="13">
        <v>299000</v>
      </c>
      <c r="V376" s="13" t="s">
        <v>2990</v>
      </c>
      <c r="W376">
        <v>139317155</v>
      </c>
      <c r="X376" t="s">
        <v>1298</v>
      </c>
      <c r="Y376" t="s">
        <v>1299</v>
      </c>
      <c r="Z376" t="s">
        <v>773</v>
      </c>
      <c r="AA376" t="s">
        <v>37</v>
      </c>
      <c r="AB376">
        <v>820</v>
      </c>
      <c r="AC376" s="14" t="str">
        <f>"0"&amp;Table1[[#This Row],[zip_code]]</f>
        <v>0820</v>
      </c>
      <c r="AD376" s="1">
        <v>889822500</v>
      </c>
      <c r="AG376" t="s">
        <v>38</v>
      </c>
      <c r="AH376" t="str">
        <f>PROPER(Table1[[#This Row],[product_depth_DELETE]])</f>
        <v>Premiere</v>
      </c>
      <c r="AI376">
        <v>2</v>
      </c>
      <c r="AJ376">
        <v>1</v>
      </c>
      <c r="AK376">
        <v>0</v>
      </c>
      <c r="AL376" s="2">
        <v>44708.662557870368</v>
      </c>
      <c r="AM376" s="15">
        <v>44708.662557870368</v>
      </c>
    </row>
    <row r="377" spans="1:39" x14ac:dyDescent="0.25">
      <c r="A377">
        <v>1351359</v>
      </c>
      <c r="B377" t="s">
        <v>696</v>
      </c>
      <c r="C377" t="str">
        <f>IF(Table1[[#This Row],[breadcrumb_ORIGINAL]]="Buy&gt;NT&gt;DARWIN CITY", SUBSTITUTE(Table1[[#This Row],[breadcrumb_ORIGINAL]], Table1[[#This Row],[breadcrumb_ORIGINAL]], "DARWIN CITY"), SUBSTITUTE(Table1[[#This Row],[breadcrumb_ORIGINAL]], Table1[[#This Row],[breadcrumb_ORIGINAL]], "DARWIN"))</f>
        <v>DARWIN</v>
      </c>
      <c r="D377" s="16" t="s">
        <v>3466</v>
      </c>
      <c r="E377" t="s">
        <v>697</v>
      </c>
      <c r="F377" s="3" t="s">
        <v>2924</v>
      </c>
      <c r="G377" t="s">
        <v>1168</v>
      </c>
      <c r="I377" t="str">
        <f>IF(Table1[[#This Row],[building_size_ORIGINAL]]="","",LEFT(Table1[[#This Row],[building_size_ORIGINAL]], LEN(Table1[[#This Row],[building_size_ORIGINAL]])-LEN(RIGHT(Table1[[#This Row],[building_size_ORIGINAL]], 3))))</f>
        <v/>
      </c>
      <c r="J377" s="11" t="s">
        <v>2934</v>
      </c>
      <c r="K377" t="s">
        <v>1300</v>
      </c>
      <c r="L377" s="19">
        <v>375</v>
      </c>
      <c r="M377" t="s">
        <v>1300</v>
      </c>
      <c r="N377" s="19">
        <v>375</v>
      </c>
      <c r="O377" s="19">
        <f>IF(Table1[[#This Row],[building_size_mВІ_cleaned]]&lt;&gt;Table1[[#This Row],[preferred_size_mBI_cleaned]], IF(Table1[[#This Row],[land_size_mBI_cleaned]]&lt;&gt;Table1[[#This Row],[preferred_size_mBI_cleaned]], 0, 1), 1)</f>
        <v>1</v>
      </c>
      <c r="P377" t="s">
        <v>126</v>
      </c>
      <c r="Q377" t="str">
        <f>IF(LEN(Table1[[#This Row],[open_date]])&gt;0, IF(ISNUMBER(SEARCH("Added", Table1[[#This Row],[open_date]])), SUBSTITUTE(Table1[[#This Row],[open_date]], "Added ", ""), Table1[[#This Row],[open_date]]), NA())</f>
        <v>Under offer</v>
      </c>
      <c r="R377" t="s">
        <v>126</v>
      </c>
      <c r="S377" t="s">
        <v>93</v>
      </c>
      <c r="T377" t="s">
        <v>1301</v>
      </c>
      <c r="U377" s="13">
        <v>490000</v>
      </c>
      <c r="V377" s="13" t="s">
        <v>3200</v>
      </c>
      <c r="W377">
        <v>139316963</v>
      </c>
      <c r="X377" t="s">
        <v>1302</v>
      </c>
      <c r="Y377" t="s">
        <v>1303</v>
      </c>
      <c r="Z377" t="s">
        <v>917</v>
      </c>
      <c r="AA377" t="s">
        <v>37</v>
      </c>
      <c r="AB377">
        <v>832</v>
      </c>
      <c r="AC377" s="14" t="str">
        <f>"0"&amp;Table1[[#This Row],[zip_code]]</f>
        <v>0832</v>
      </c>
      <c r="AD377" s="1">
        <v>889460500</v>
      </c>
      <c r="AG377" t="s">
        <v>38</v>
      </c>
      <c r="AH377" t="str">
        <f>PROPER(Table1[[#This Row],[product_depth_DELETE]])</f>
        <v>Premiere</v>
      </c>
      <c r="AI377">
        <v>3</v>
      </c>
      <c r="AJ377">
        <v>2</v>
      </c>
      <c r="AK377">
        <v>2</v>
      </c>
      <c r="AL377" s="2">
        <v>44708.662557870368</v>
      </c>
      <c r="AM377" s="15">
        <v>44708.662557870368</v>
      </c>
    </row>
    <row r="378" spans="1:39" x14ac:dyDescent="0.25">
      <c r="A378">
        <v>1351360</v>
      </c>
      <c r="B378" t="s">
        <v>696</v>
      </c>
      <c r="C378" t="str">
        <f>IF(Table1[[#This Row],[breadcrumb_ORIGINAL]]="Buy&gt;NT&gt;DARWIN CITY", SUBSTITUTE(Table1[[#This Row],[breadcrumb_ORIGINAL]], Table1[[#This Row],[breadcrumb_ORIGINAL]], "DARWIN CITY"), SUBSTITUTE(Table1[[#This Row],[breadcrumb_ORIGINAL]], Table1[[#This Row],[breadcrumb_ORIGINAL]], "DARWIN"))</f>
        <v>DARWIN</v>
      </c>
      <c r="D378" s="16" t="s">
        <v>3466</v>
      </c>
      <c r="E378" t="s">
        <v>697</v>
      </c>
      <c r="F378" s="3" t="s">
        <v>2924</v>
      </c>
      <c r="G378" t="s">
        <v>29</v>
      </c>
      <c r="I378" t="str">
        <f>IF(Table1[[#This Row],[building_size_ORIGINAL]]="","",LEFT(Table1[[#This Row],[building_size_ORIGINAL]], LEN(Table1[[#This Row],[building_size_ORIGINAL]])-LEN(RIGHT(Table1[[#This Row],[building_size_ORIGINAL]], 3))))</f>
        <v/>
      </c>
      <c r="J378" s="11" t="s">
        <v>2934</v>
      </c>
      <c r="K378" t="s">
        <v>951</v>
      </c>
      <c r="L378" s="19">
        <v>817</v>
      </c>
      <c r="M378" t="s">
        <v>951</v>
      </c>
      <c r="N378" s="19">
        <v>817</v>
      </c>
      <c r="O378" s="19">
        <f>IF(Table1[[#This Row],[building_size_mВІ_cleaned]]&lt;&gt;Table1[[#This Row],[preferred_size_mBI_cleaned]], IF(Table1[[#This Row],[land_size_mBI_cleaned]]&lt;&gt;Table1[[#This Row],[preferred_size_mBI_cleaned]], 0, 1), 1)</f>
        <v>1</v>
      </c>
      <c r="Q378" t="e">
        <f>IF(LEN(Table1[[#This Row],[open_date]])&gt;0, IF(ISNUMBER(SEARCH("Added", Table1[[#This Row],[open_date]])), SUBSTITUTE(Table1[[#This Row],[open_date]], "Added ", ""), Table1[[#This Row],[open_date]]), NA())</f>
        <v>#N/A</v>
      </c>
      <c r="R378" t="e">
        <v>#N/A</v>
      </c>
      <c r="S378" t="s">
        <v>82</v>
      </c>
      <c r="T378" t="s">
        <v>249</v>
      </c>
      <c r="U378" s="13">
        <v>649000</v>
      </c>
      <c r="V378" s="13" t="s">
        <v>2934</v>
      </c>
      <c r="W378">
        <v>139316855</v>
      </c>
      <c r="X378" t="s">
        <v>1304</v>
      </c>
      <c r="Y378" t="s">
        <v>1305</v>
      </c>
      <c r="Z378" t="s">
        <v>1005</v>
      </c>
      <c r="AA378" t="s">
        <v>37</v>
      </c>
      <c r="AB378">
        <v>810</v>
      </c>
      <c r="AC378" s="14" t="str">
        <f>"0"&amp;Table1[[#This Row],[zip_code]]</f>
        <v>0810</v>
      </c>
      <c r="AD378" s="1">
        <v>889433000</v>
      </c>
      <c r="AG378" t="s">
        <v>38</v>
      </c>
      <c r="AH378" t="str">
        <f>PROPER(Table1[[#This Row],[product_depth_DELETE]])</f>
        <v>Premiere</v>
      </c>
      <c r="AI378">
        <v>4</v>
      </c>
      <c r="AJ378">
        <v>2</v>
      </c>
      <c r="AK378">
        <v>2</v>
      </c>
      <c r="AL378" s="2">
        <v>44708.662557870368</v>
      </c>
      <c r="AM378" s="15">
        <v>44708.662557870368</v>
      </c>
    </row>
    <row r="379" spans="1:39" x14ac:dyDescent="0.25">
      <c r="A379">
        <v>1351361</v>
      </c>
      <c r="B379" t="s">
        <v>696</v>
      </c>
      <c r="C379" t="str">
        <f>IF(Table1[[#This Row],[breadcrumb_ORIGINAL]]="Buy&gt;NT&gt;DARWIN CITY", SUBSTITUTE(Table1[[#This Row],[breadcrumb_ORIGINAL]], Table1[[#This Row],[breadcrumb_ORIGINAL]], "DARWIN CITY"), SUBSTITUTE(Table1[[#This Row],[breadcrumb_ORIGINAL]], Table1[[#This Row],[breadcrumb_ORIGINAL]], "DARWIN"))</f>
        <v>DARWIN</v>
      </c>
      <c r="D379" s="16" t="s">
        <v>3466</v>
      </c>
      <c r="E379" t="s">
        <v>697</v>
      </c>
      <c r="F379" s="3" t="s">
        <v>2924</v>
      </c>
      <c r="G379" t="s">
        <v>29</v>
      </c>
      <c r="I379" t="str">
        <f>IF(Table1[[#This Row],[building_size_ORIGINAL]]="","",LEFT(Table1[[#This Row],[building_size_ORIGINAL]], LEN(Table1[[#This Row],[building_size_ORIGINAL]])-LEN(RIGHT(Table1[[#This Row],[building_size_ORIGINAL]], 3))))</f>
        <v/>
      </c>
      <c r="J379" s="11" t="s">
        <v>2934</v>
      </c>
      <c r="K379" t="s">
        <v>1306</v>
      </c>
      <c r="L379" s="19">
        <v>804</v>
      </c>
      <c r="M379" t="s">
        <v>1306</v>
      </c>
      <c r="N379" s="19">
        <v>804</v>
      </c>
      <c r="O379" s="19">
        <f>IF(Table1[[#This Row],[building_size_mВІ_cleaned]]&lt;&gt;Table1[[#This Row],[preferred_size_mBI_cleaned]], IF(Table1[[#This Row],[land_size_mBI_cleaned]]&lt;&gt;Table1[[#This Row],[preferred_size_mBI_cleaned]], 0, 1), 1)</f>
        <v>1</v>
      </c>
      <c r="Q379" t="e">
        <f>IF(LEN(Table1[[#This Row],[open_date]])&gt;0, IF(ISNUMBER(SEARCH("Added", Table1[[#This Row],[open_date]])), SUBSTITUTE(Table1[[#This Row],[open_date]], "Added ", ""), Table1[[#This Row],[open_date]]), NA())</f>
        <v>#N/A</v>
      </c>
      <c r="R379" t="e">
        <v>#N/A</v>
      </c>
      <c r="S379" t="s">
        <v>1307</v>
      </c>
      <c r="T379" t="s">
        <v>1308</v>
      </c>
      <c r="U379" s="13" t="s">
        <v>2934</v>
      </c>
      <c r="V379" s="13" t="s">
        <v>3201</v>
      </c>
      <c r="W379">
        <v>139314251</v>
      </c>
      <c r="X379" t="s">
        <v>1309</v>
      </c>
      <c r="Y379" t="s">
        <v>1310</v>
      </c>
      <c r="Z379" t="s">
        <v>1101</v>
      </c>
      <c r="AA379" t="s">
        <v>37</v>
      </c>
      <c r="AB379">
        <v>820</v>
      </c>
      <c r="AC379" s="14" t="str">
        <f>"0"&amp;Table1[[#This Row],[zip_code]]</f>
        <v>0820</v>
      </c>
      <c r="AD379" s="1">
        <v>889812666</v>
      </c>
      <c r="AG379" t="s">
        <v>38</v>
      </c>
      <c r="AH379" t="str">
        <f>PROPER(Table1[[#This Row],[product_depth_DELETE]])</f>
        <v>Premiere</v>
      </c>
      <c r="AI379">
        <v>4</v>
      </c>
      <c r="AJ379">
        <v>2</v>
      </c>
      <c r="AK379">
        <v>4</v>
      </c>
      <c r="AL379" s="2">
        <v>44708.662557870368</v>
      </c>
      <c r="AM379" s="15">
        <v>44708.662557870368</v>
      </c>
    </row>
    <row r="380" spans="1:39" x14ac:dyDescent="0.25">
      <c r="A380">
        <v>1351362</v>
      </c>
      <c r="B380" t="s">
        <v>696</v>
      </c>
      <c r="C380" t="str">
        <f>IF(Table1[[#This Row],[breadcrumb_ORIGINAL]]="Buy&gt;NT&gt;DARWIN CITY", SUBSTITUTE(Table1[[#This Row],[breadcrumb_ORIGINAL]], Table1[[#This Row],[breadcrumb_ORIGINAL]], "DARWIN CITY"), SUBSTITUTE(Table1[[#This Row],[breadcrumb_ORIGINAL]], Table1[[#This Row],[breadcrumb_ORIGINAL]], "DARWIN"))</f>
        <v>DARWIN</v>
      </c>
      <c r="D380" s="16" t="s">
        <v>3466</v>
      </c>
      <c r="E380" t="s">
        <v>697</v>
      </c>
      <c r="F380" s="3" t="s">
        <v>2924</v>
      </c>
      <c r="G380" t="s">
        <v>29</v>
      </c>
      <c r="I380" t="str">
        <f>IF(Table1[[#This Row],[building_size_ORIGINAL]]="","",LEFT(Table1[[#This Row],[building_size_ORIGINAL]], LEN(Table1[[#This Row],[building_size_ORIGINAL]])-LEN(RIGHT(Table1[[#This Row],[building_size_ORIGINAL]], 3))))</f>
        <v/>
      </c>
      <c r="J380" s="11" t="s">
        <v>2934</v>
      </c>
      <c r="L380" s="12" t="s">
        <v>2934</v>
      </c>
      <c r="N380" t="s">
        <v>2934</v>
      </c>
      <c r="O380">
        <f>IF(Table1[[#This Row],[building_size_mВІ_cleaned]]&lt;&gt;Table1[[#This Row],[preferred_size_mBI_cleaned]], IF(Table1[[#This Row],[land_size_mBI_cleaned]]&lt;&gt;Table1[[#This Row],[preferred_size_mBI_cleaned]], 0, 1), 1)</f>
        <v>1</v>
      </c>
      <c r="Q380" t="e">
        <f>IF(LEN(Table1[[#This Row],[open_date]])&gt;0, IF(ISNUMBER(SEARCH("Added", Table1[[#This Row],[open_date]])), SUBSTITUTE(Table1[[#This Row],[open_date]], "Added ", ""), Table1[[#This Row],[open_date]]), NA())</f>
        <v>#N/A</v>
      </c>
      <c r="R380" t="e">
        <v>#N/A</v>
      </c>
      <c r="S380" t="s">
        <v>98</v>
      </c>
      <c r="T380" t="s">
        <v>1311</v>
      </c>
      <c r="U380" s="13" t="s">
        <v>2934</v>
      </c>
      <c r="V380" s="13" t="s">
        <v>3202</v>
      </c>
      <c r="W380">
        <v>139313995</v>
      </c>
      <c r="X380" t="s">
        <v>1312</v>
      </c>
      <c r="Y380" t="s">
        <v>1313</v>
      </c>
      <c r="Z380" t="s">
        <v>773</v>
      </c>
      <c r="AA380" t="s">
        <v>37</v>
      </c>
      <c r="AB380">
        <v>820</v>
      </c>
      <c r="AC380" s="14" t="str">
        <f>"0"&amp;Table1[[#This Row],[zip_code]]</f>
        <v>0820</v>
      </c>
      <c r="AD380" s="1">
        <v>889822500</v>
      </c>
      <c r="AG380" t="s">
        <v>38</v>
      </c>
      <c r="AH380" t="str">
        <f>PROPER(Table1[[#This Row],[product_depth_DELETE]])</f>
        <v>Premiere</v>
      </c>
      <c r="AI380">
        <v>3</v>
      </c>
      <c r="AJ380">
        <v>2</v>
      </c>
      <c r="AK380">
        <v>2</v>
      </c>
      <c r="AL380" s="2">
        <v>44708.662557870368</v>
      </c>
      <c r="AM380" s="15">
        <v>44708.662557870368</v>
      </c>
    </row>
    <row r="381" spans="1:39" x14ac:dyDescent="0.25">
      <c r="A381">
        <v>1351363</v>
      </c>
      <c r="B381" t="s">
        <v>696</v>
      </c>
      <c r="C381" t="str">
        <f>IF(Table1[[#This Row],[breadcrumb_ORIGINAL]]="Buy&gt;NT&gt;DARWIN CITY", SUBSTITUTE(Table1[[#This Row],[breadcrumb_ORIGINAL]], Table1[[#This Row],[breadcrumb_ORIGINAL]], "DARWIN CITY"), SUBSTITUTE(Table1[[#This Row],[breadcrumb_ORIGINAL]], Table1[[#This Row],[breadcrumb_ORIGINAL]], "DARWIN"))</f>
        <v>DARWIN</v>
      </c>
      <c r="D381" s="16" t="s">
        <v>3466</v>
      </c>
      <c r="E381" t="s">
        <v>697</v>
      </c>
      <c r="F381" s="3" t="s">
        <v>2924</v>
      </c>
      <c r="G381" t="s">
        <v>39</v>
      </c>
      <c r="I381" t="str">
        <f>IF(Table1[[#This Row],[building_size_ORIGINAL]]="","",LEFT(Table1[[#This Row],[building_size_ORIGINAL]], LEN(Table1[[#This Row],[building_size_ORIGINAL]])-LEN(RIGHT(Table1[[#This Row],[building_size_ORIGINAL]], 3))))</f>
        <v/>
      </c>
      <c r="J381" s="11" t="s">
        <v>2934</v>
      </c>
      <c r="L381" s="12" t="s">
        <v>2934</v>
      </c>
      <c r="N381" t="s">
        <v>2934</v>
      </c>
      <c r="O381">
        <f>IF(Table1[[#This Row],[building_size_mВІ_cleaned]]&lt;&gt;Table1[[#This Row],[preferred_size_mBI_cleaned]], IF(Table1[[#This Row],[land_size_mBI_cleaned]]&lt;&gt;Table1[[#This Row],[preferred_size_mBI_cleaned]], 0, 1), 1)</f>
        <v>1</v>
      </c>
      <c r="P381" t="s">
        <v>126</v>
      </c>
      <c r="Q381" t="str">
        <f>IF(LEN(Table1[[#This Row],[open_date]])&gt;0, IF(ISNUMBER(SEARCH("Added", Table1[[#This Row],[open_date]])), SUBSTITUTE(Table1[[#This Row],[open_date]], "Added ", ""), Table1[[#This Row],[open_date]]), NA())</f>
        <v>Under offer</v>
      </c>
      <c r="R381" t="s">
        <v>126</v>
      </c>
      <c r="S381" t="s">
        <v>79</v>
      </c>
      <c r="T381" t="s">
        <v>127</v>
      </c>
      <c r="U381" s="13" t="s">
        <v>2934</v>
      </c>
      <c r="V381" s="13" t="s">
        <v>2979</v>
      </c>
      <c r="W381">
        <v>139313595</v>
      </c>
      <c r="X381" t="s">
        <v>128</v>
      </c>
      <c r="Y381" t="s">
        <v>129</v>
      </c>
      <c r="Z381" t="s">
        <v>36</v>
      </c>
      <c r="AA381" t="s">
        <v>37</v>
      </c>
      <c r="AB381">
        <v>800</v>
      </c>
      <c r="AC381" s="14" t="str">
        <f>"0"&amp;Table1[[#This Row],[zip_code]]</f>
        <v>0800</v>
      </c>
      <c r="AD381" s="1">
        <v>889433000</v>
      </c>
      <c r="AG381" t="s">
        <v>38</v>
      </c>
      <c r="AH381" t="str">
        <f>PROPER(Table1[[#This Row],[product_depth_DELETE]])</f>
        <v>Premiere</v>
      </c>
      <c r="AI381">
        <v>3</v>
      </c>
      <c r="AJ381">
        <v>2</v>
      </c>
      <c r="AK381">
        <v>2</v>
      </c>
      <c r="AL381" s="2">
        <v>44708.662557870368</v>
      </c>
      <c r="AM381" s="15">
        <v>44708.662557870368</v>
      </c>
    </row>
    <row r="382" spans="1:39" x14ac:dyDescent="0.25">
      <c r="A382">
        <v>1351364</v>
      </c>
      <c r="B382" t="s">
        <v>696</v>
      </c>
      <c r="C382" t="str">
        <f>IF(Table1[[#This Row],[breadcrumb_ORIGINAL]]="Buy&gt;NT&gt;DARWIN CITY", SUBSTITUTE(Table1[[#This Row],[breadcrumb_ORIGINAL]], Table1[[#This Row],[breadcrumb_ORIGINAL]], "DARWIN CITY"), SUBSTITUTE(Table1[[#This Row],[breadcrumb_ORIGINAL]], Table1[[#This Row],[breadcrumb_ORIGINAL]], "DARWIN"))</f>
        <v>DARWIN</v>
      </c>
      <c r="D382" s="16" t="s">
        <v>3466</v>
      </c>
      <c r="E382" t="s">
        <v>697</v>
      </c>
      <c r="F382" s="3" t="s">
        <v>2924</v>
      </c>
      <c r="G382" t="s">
        <v>29</v>
      </c>
      <c r="H382" t="s">
        <v>1314</v>
      </c>
      <c r="I382" t="str">
        <f>IF(Table1[[#This Row],[building_size_ORIGINAL]]="","",LEFT(Table1[[#This Row],[building_size_ORIGINAL]], LEN(Table1[[#This Row],[building_size_ORIGINAL]])-LEN(RIGHT(Table1[[#This Row],[building_size_ORIGINAL]], 3))))</f>
        <v>141</v>
      </c>
      <c r="J382" s="19">
        <v>141</v>
      </c>
      <c r="K382" t="s">
        <v>755</v>
      </c>
      <c r="L382" s="19">
        <v>2</v>
      </c>
      <c r="M382" t="s">
        <v>755</v>
      </c>
      <c r="N382" s="19">
        <v>2</v>
      </c>
      <c r="O382" s="19">
        <f>IF(Table1[[#This Row],[building_size_mВІ_cleaned]]&lt;&gt;Table1[[#This Row],[preferred_size_mBI_cleaned]], IF(Table1[[#This Row],[land_size_mBI_cleaned]]&lt;&gt;Table1[[#This Row],[preferred_size_mBI_cleaned]], 0, 1), 1)</f>
        <v>1</v>
      </c>
      <c r="P382" t="s">
        <v>126</v>
      </c>
      <c r="Q382" t="str">
        <f>IF(LEN(Table1[[#This Row],[open_date]])&gt;0, IF(ISNUMBER(SEARCH("Added", Table1[[#This Row],[open_date]])), SUBSTITUTE(Table1[[#This Row],[open_date]], "Added ", ""), Table1[[#This Row],[open_date]]), NA())</f>
        <v>Under offer</v>
      </c>
      <c r="R382" t="s">
        <v>126</v>
      </c>
      <c r="S382" t="s">
        <v>297</v>
      </c>
      <c r="T382" t="s">
        <v>1238</v>
      </c>
      <c r="U382" s="13" t="s">
        <v>2934</v>
      </c>
      <c r="V382" s="13" t="s">
        <v>3188</v>
      </c>
      <c r="W382">
        <v>139312991</v>
      </c>
      <c r="X382" t="s">
        <v>1315</v>
      </c>
      <c r="Y382" t="s">
        <v>1316</v>
      </c>
      <c r="Z382" t="s">
        <v>1317</v>
      </c>
      <c r="AA382" t="s">
        <v>37</v>
      </c>
      <c r="AB382">
        <v>836</v>
      </c>
      <c r="AC382" s="14" t="str">
        <f>"0"&amp;Table1[[#This Row],[zip_code]]</f>
        <v>0836</v>
      </c>
      <c r="AD382">
        <v>429826650</v>
      </c>
      <c r="AG382" t="s">
        <v>38</v>
      </c>
      <c r="AH382" t="str">
        <f>PROPER(Table1[[#This Row],[product_depth_DELETE]])</f>
        <v>Premiere</v>
      </c>
      <c r="AI382">
        <v>3</v>
      </c>
      <c r="AJ382">
        <v>1</v>
      </c>
      <c r="AK382">
        <v>2</v>
      </c>
      <c r="AL382" s="2">
        <v>44708.662557870368</v>
      </c>
      <c r="AM382" s="15">
        <v>44708.662557870368</v>
      </c>
    </row>
    <row r="383" spans="1:39" x14ac:dyDescent="0.25">
      <c r="A383">
        <v>1351365</v>
      </c>
      <c r="B383" t="s">
        <v>696</v>
      </c>
      <c r="C383" t="str">
        <f>IF(Table1[[#This Row],[breadcrumb_ORIGINAL]]="Buy&gt;NT&gt;DARWIN CITY", SUBSTITUTE(Table1[[#This Row],[breadcrumb_ORIGINAL]], Table1[[#This Row],[breadcrumb_ORIGINAL]], "DARWIN CITY"), SUBSTITUTE(Table1[[#This Row],[breadcrumb_ORIGINAL]], Table1[[#This Row],[breadcrumb_ORIGINAL]], "DARWIN"))</f>
        <v>DARWIN</v>
      </c>
      <c r="D383" s="16" t="s">
        <v>3466</v>
      </c>
      <c r="E383" t="s">
        <v>697</v>
      </c>
      <c r="F383" s="3" t="s">
        <v>2924</v>
      </c>
      <c r="G383" t="s">
        <v>39</v>
      </c>
      <c r="H383" t="s">
        <v>130</v>
      </c>
      <c r="I383" t="str">
        <f>IF(Table1[[#This Row],[building_size_ORIGINAL]]="","",LEFT(Table1[[#This Row],[building_size_ORIGINAL]], LEN(Table1[[#This Row],[building_size_ORIGINAL]])-LEN(RIGHT(Table1[[#This Row],[building_size_ORIGINAL]], 3))))</f>
        <v>155</v>
      </c>
      <c r="J383" s="19">
        <v>155</v>
      </c>
      <c r="L383" s="12" t="s">
        <v>2934</v>
      </c>
      <c r="M383" t="s">
        <v>130</v>
      </c>
      <c r="N383" s="19">
        <v>155</v>
      </c>
      <c r="O383" s="19">
        <f>IF(Table1[[#This Row],[building_size_mВІ_cleaned]]&lt;&gt;Table1[[#This Row],[preferred_size_mBI_cleaned]], IF(Table1[[#This Row],[land_size_mBI_cleaned]]&lt;&gt;Table1[[#This Row],[preferred_size_mBI_cleaned]], 0, 1), 1)</f>
        <v>1</v>
      </c>
      <c r="Q383" t="e">
        <f>IF(LEN(Table1[[#This Row],[open_date]])&gt;0, IF(ISNUMBER(SEARCH("Added", Table1[[#This Row],[open_date]])), SUBSTITUTE(Table1[[#This Row],[open_date]], "Added ", ""), Table1[[#This Row],[open_date]]), NA())</f>
        <v>#N/A</v>
      </c>
      <c r="R383" t="e">
        <v>#N/A</v>
      </c>
      <c r="S383" t="s">
        <v>131</v>
      </c>
      <c r="T383" t="s">
        <v>132</v>
      </c>
      <c r="U383" s="13">
        <v>440000</v>
      </c>
      <c r="V383" s="13" t="s">
        <v>2980</v>
      </c>
      <c r="W383">
        <v>139312507</v>
      </c>
      <c r="X383" t="s">
        <v>133</v>
      </c>
      <c r="Y383" t="s">
        <v>134</v>
      </c>
      <c r="Z383" t="s">
        <v>36</v>
      </c>
      <c r="AA383" t="s">
        <v>37</v>
      </c>
      <c r="AB383">
        <v>800</v>
      </c>
      <c r="AC383" s="14" t="str">
        <f>"0"&amp;Table1[[#This Row],[zip_code]]</f>
        <v>0800</v>
      </c>
      <c r="AD383" s="1">
        <v>419592414</v>
      </c>
      <c r="AG383" t="s">
        <v>135</v>
      </c>
      <c r="AH383" t="str">
        <f>PROPER(Table1[[#This Row],[product_depth_DELETE]])</f>
        <v>Midtier</v>
      </c>
      <c r="AI383">
        <v>2</v>
      </c>
      <c r="AJ383">
        <v>2</v>
      </c>
      <c r="AK383">
        <v>2</v>
      </c>
      <c r="AL383" s="2">
        <v>44708.662557870368</v>
      </c>
      <c r="AM383" s="15">
        <v>44708.662557870368</v>
      </c>
    </row>
    <row r="384" spans="1:39" x14ac:dyDescent="0.25">
      <c r="A384">
        <v>1351366</v>
      </c>
      <c r="B384" t="s">
        <v>696</v>
      </c>
      <c r="C384" t="str">
        <f>IF(Table1[[#This Row],[breadcrumb_ORIGINAL]]="Buy&gt;NT&gt;DARWIN CITY", SUBSTITUTE(Table1[[#This Row],[breadcrumb_ORIGINAL]], Table1[[#This Row],[breadcrumb_ORIGINAL]], "DARWIN CITY"), SUBSTITUTE(Table1[[#This Row],[breadcrumb_ORIGINAL]], Table1[[#This Row],[breadcrumb_ORIGINAL]], "DARWIN"))</f>
        <v>DARWIN</v>
      </c>
      <c r="D384" s="16" t="s">
        <v>3466</v>
      </c>
      <c r="E384" t="s">
        <v>697</v>
      </c>
      <c r="F384" s="3" t="s">
        <v>2924</v>
      </c>
      <c r="G384" t="s">
        <v>704</v>
      </c>
      <c r="I384" t="str">
        <f>IF(Table1[[#This Row],[building_size_ORIGINAL]]="","",LEFT(Table1[[#This Row],[building_size_ORIGINAL]], LEN(Table1[[#This Row],[building_size_ORIGINAL]])-LEN(RIGHT(Table1[[#This Row],[building_size_ORIGINAL]], 3))))</f>
        <v/>
      </c>
      <c r="J384" s="11" t="s">
        <v>2934</v>
      </c>
      <c r="K384" t="s">
        <v>1318</v>
      </c>
      <c r="L384" s="19">
        <v>977</v>
      </c>
      <c r="M384" t="s">
        <v>1318</v>
      </c>
      <c r="N384" s="19">
        <v>977</v>
      </c>
      <c r="O384" s="19">
        <f>IF(Table1[[#This Row],[building_size_mВІ_cleaned]]&lt;&gt;Table1[[#This Row],[preferred_size_mBI_cleaned]], IF(Table1[[#This Row],[land_size_mBI_cleaned]]&lt;&gt;Table1[[#This Row],[preferred_size_mBI_cleaned]], 0, 1), 1)</f>
        <v>1</v>
      </c>
      <c r="Q384" t="e">
        <f>IF(LEN(Table1[[#This Row],[open_date]])&gt;0, IF(ISNUMBER(SEARCH("Added", Table1[[#This Row],[open_date]])), SUBSTITUTE(Table1[[#This Row],[open_date]], "Added ", ""), Table1[[#This Row],[open_date]]), NA())</f>
        <v>#N/A</v>
      </c>
      <c r="R384" t="e">
        <v>#N/A</v>
      </c>
      <c r="S384" t="s">
        <v>217</v>
      </c>
      <c r="T384" t="s">
        <v>581</v>
      </c>
      <c r="U384" s="13" t="s">
        <v>2934</v>
      </c>
      <c r="V384" s="13" t="s">
        <v>3082</v>
      </c>
      <c r="W384">
        <v>203317435</v>
      </c>
      <c r="X384" t="s">
        <v>1319</v>
      </c>
      <c r="Y384" t="s">
        <v>1320</v>
      </c>
      <c r="Z384" t="s">
        <v>1321</v>
      </c>
      <c r="AA384" t="s">
        <v>37</v>
      </c>
      <c r="AB384">
        <v>820</v>
      </c>
      <c r="AC384" s="14" t="str">
        <f>"0"&amp;Table1[[#This Row],[zip_code]]</f>
        <v>0820</v>
      </c>
      <c r="AD384" s="1">
        <v>889433500</v>
      </c>
      <c r="AG384" t="s">
        <v>38</v>
      </c>
      <c r="AH384" t="str">
        <f>PROPER(Table1[[#This Row],[product_depth_DELETE]])</f>
        <v>Premiere</v>
      </c>
      <c r="AL384" s="2">
        <v>44708.662557870368</v>
      </c>
      <c r="AM384" s="15">
        <v>44708.662557870368</v>
      </c>
    </row>
    <row r="385" spans="1:39" x14ac:dyDescent="0.25">
      <c r="A385">
        <v>1351367</v>
      </c>
      <c r="B385" t="s">
        <v>696</v>
      </c>
      <c r="C385" t="str">
        <f>IF(Table1[[#This Row],[breadcrumb_ORIGINAL]]="Buy&gt;NT&gt;DARWIN CITY", SUBSTITUTE(Table1[[#This Row],[breadcrumb_ORIGINAL]], Table1[[#This Row],[breadcrumb_ORIGINAL]], "DARWIN CITY"), SUBSTITUTE(Table1[[#This Row],[breadcrumb_ORIGINAL]], Table1[[#This Row],[breadcrumb_ORIGINAL]], "DARWIN"))</f>
        <v>DARWIN</v>
      </c>
      <c r="D385" s="16" t="s">
        <v>3466</v>
      </c>
      <c r="E385" t="s">
        <v>697</v>
      </c>
      <c r="F385" s="3" t="s">
        <v>2924</v>
      </c>
      <c r="G385" t="s">
        <v>46</v>
      </c>
      <c r="I385" t="str">
        <f>IF(Table1[[#This Row],[building_size_ORIGINAL]]="","",LEFT(Table1[[#This Row],[building_size_ORIGINAL]], LEN(Table1[[#This Row],[building_size_ORIGINAL]])-LEN(RIGHT(Table1[[#This Row],[building_size_ORIGINAL]], 3))))</f>
        <v/>
      </c>
      <c r="J385" s="11" t="s">
        <v>2934</v>
      </c>
      <c r="K385" t="s">
        <v>1322</v>
      </c>
      <c r="L385" s="19">
        <v>244</v>
      </c>
      <c r="M385" t="s">
        <v>1322</v>
      </c>
      <c r="N385" s="19">
        <v>244</v>
      </c>
      <c r="O385" s="19">
        <f>IF(Table1[[#This Row],[building_size_mВІ_cleaned]]&lt;&gt;Table1[[#This Row],[preferred_size_mBI_cleaned]], IF(Table1[[#This Row],[land_size_mBI_cleaned]]&lt;&gt;Table1[[#This Row],[preferred_size_mBI_cleaned]], 0, 1), 1)</f>
        <v>1</v>
      </c>
      <c r="Q385" t="e">
        <f>IF(LEN(Table1[[#This Row],[open_date]])&gt;0, IF(ISNUMBER(SEARCH("Added", Table1[[#This Row],[open_date]])), SUBSTITUTE(Table1[[#This Row],[open_date]], "Added ", ""), Table1[[#This Row],[open_date]]), NA())</f>
        <v>#N/A</v>
      </c>
      <c r="R385" t="e">
        <v>#N/A</v>
      </c>
      <c r="S385" t="s">
        <v>209</v>
      </c>
      <c r="T385" t="s">
        <v>1323</v>
      </c>
      <c r="U385" s="13">
        <v>320000</v>
      </c>
      <c r="V385" s="13" t="s">
        <v>2934</v>
      </c>
      <c r="W385">
        <v>139312015</v>
      </c>
      <c r="X385" t="s">
        <v>1324</v>
      </c>
      <c r="Y385" t="s">
        <v>1325</v>
      </c>
      <c r="Z385" t="s">
        <v>1116</v>
      </c>
      <c r="AA385" t="s">
        <v>37</v>
      </c>
      <c r="AB385">
        <v>810</v>
      </c>
      <c r="AC385" s="14" t="str">
        <f>"0"&amp;Table1[[#This Row],[zip_code]]</f>
        <v>0810</v>
      </c>
      <c r="AD385" s="1">
        <v>889428942</v>
      </c>
      <c r="AG385" t="s">
        <v>38</v>
      </c>
      <c r="AH385" t="str">
        <f>PROPER(Table1[[#This Row],[product_depth_DELETE]])</f>
        <v>Premiere</v>
      </c>
      <c r="AI385">
        <v>2</v>
      </c>
      <c r="AJ385">
        <v>1</v>
      </c>
      <c r="AK385">
        <v>2</v>
      </c>
      <c r="AL385" s="2">
        <v>44708.662557870368</v>
      </c>
      <c r="AM385" s="15">
        <v>44708.662557870368</v>
      </c>
    </row>
    <row r="386" spans="1:39" x14ac:dyDescent="0.25">
      <c r="A386">
        <v>1351368</v>
      </c>
      <c r="B386" t="s">
        <v>696</v>
      </c>
      <c r="C386" t="str">
        <f>IF(Table1[[#This Row],[breadcrumb_ORIGINAL]]="Buy&gt;NT&gt;DARWIN CITY", SUBSTITUTE(Table1[[#This Row],[breadcrumb_ORIGINAL]], Table1[[#This Row],[breadcrumb_ORIGINAL]], "DARWIN CITY"), SUBSTITUTE(Table1[[#This Row],[breadcrumb_ORIGINAL]], Table1[[#This Row],[breadcrumb_ORIGINAL]], "DARWIN"))</f>
        <v>DARWIN</v>
      </c>
      <c r="D386" s="16" t="s">
        <v>3466</v>
      </c>
      <c r="E386" t="s">
        <v>697</v>
      </c>
      <c r="F386" s="3" t="s">
        <v>2924</v>
      </c>
      <c r="G386" t="s">
        <v>29</v>
      </c>
      <c r="I386" t="str">
        <f>IF(Table1[[#This Row],[building_size_ORIGINAL]]="","",LEFT(Table1[[#This Row],[building_size_ORIGINAL]], LEN(Table1[[#This Row],[building_size_ORIGINAL]])-LEN(RIGHT(Table1[[#This Row],[building_size_ORIGINAL]], 3))))</f>
        <v/>
      </c>
      <c r="J386" s="11" t="s">
        <v>2934</v>
      </c>
      <c r="L386" s="12" t="s">
        <v>2934</v>
      </c>
      <c r="N386" t="s">
        <v>2934</v>
      </c>
      <c r="O386">
        <f>IF(Table1[[#This Row],[building_size_mВІ_cleaned]]&lt;&gt;Table1[[#This Row],[preferred_size_mBI_cleaned]], IF(Table1[[#This Row],[land_size_mBI_cleaned]]&lt;&gt;Table1[[#This Row],[preferred_size_mBI_cleaned]], 0, 1), 1)</f>
        <v>1</v>
      </c>
      <c r="Q386" t="e">
        <f>IF(LEN(Table1[[#This Row],[open_date]])&gt;0, IF(ISNUMBER(SEARCH("Added", Table1[[#This Row],[open_date]])), SUBSTITUTE(Table1[[#This Row],[open_date]], "Added ", ""), Table1[[#This Row],[open_date]]), NA())</f>
        <v>#N/A</v>
      </c>
      <c r="R386" t="e">
        <v>#N/A</v>
      </c>
      <c r="S386" t="s">
        <v>79</v>
      </c>
      <c r="T386" t="s">
        <v>1326</v>
      </c>
      <c r="U386" s="13">
        <v>490000</v>
      </c>
      <c r="V386" s="13" t="s">
        <v>3204</v>
      </c>
      <c r="W386">
        <v>139309519</v>
      </c>
      <c r="X386" t="s">
        <v>1327</v>
      </c>
      <c r="Y386" t="s">
        <v>1328</v>
      </c>
      <c r="Z386" t="s">
        <v>941</v>
      </c>
      <c r="AA386" t="s">
        <v>37</v>
      </c>
      <c r="AB386">
        <v>832</v>
      </c>
      <c r="AC386" s="14" t="str">
        <f>"0"&amp;Table1[[#This Row],[zip_code]]</f>
        <v>0832</v>
      </c>
      <c r="AD386" s="1">
        <v>889433000</v>
      </c>
      <c r="AG386" t="s">
        <v>38</v>
      </c>
      <c r="AH386" t="str">
        <f>PROPER(Table1[[#This Row],[product_depth_DELETE]])</f>
        <v>Premiere</v>
      </c>
      <c r="AI386">
        <v>3</v>
      </c>
      <c r="AJ386">
        <v>2</v>
      </c>
      <c r="AK386">
        <v>2</v>
      </c>
      <c r="AL386" s="2">
        <v>44708.662557870368</v>
      </c>
      <c r="AM386" s="15">
        <v>44708.662557870368</v>
      </c>
    </row>
    <row r="387" spans="1:39" x14ac:dyDescent="0.25">
      <c r="A387">
        <v>1351369</v>
      </c>
      <c r="B387" t="s">
        <v>696</v>
      </c>
      <c r="C387" t="str">
        <f>IF(Table1[[#This Row],[breadcrumb_ORIGINAL]]="Buy&gt;NT&gt;DARWIN CITY", SUBSTITUTE(Table1[[#This Row],[breadcrumb_ORIGINAL]], Table1[[#This Row],[breadcrumb_ORIGINAL]], "DARWIN CITY"), SUBSTITUTE(Table1[[#This Row],[breadcrumb_ORIGINAL]], Table1[[#This Row],[breadcrumb_ORIGINAL]], "DARWIN"))</f>
        <v>DARWIN</v>
      </c>
      <c r="D387" s="16" t="s">
        <v>3466</v>
      </c>
      <c r="E387" t="s">
        <v>697</v>
      </c>
      <c r="F387" s="3" t="s">
        <v>2924</v>
      </c>
      <c r="G387" t="s">
        <v>29</v>
      </c>
      <c r="I387" t="str">
        <f>IF(Table1[[#This Row],[building_size_ORIGINAL]]="","",LEFT(Table1[[#This Row],[building_size_ORIGINAL]], LEN(Table1[[#This Row],[building_size_ORIGINAL]])-LEN(RIGHT(Table1[[#This Row],[building_size_ORIGINAL]], 3))))</f>
        <v/>
      </c>
      <c r="J387" s="11" t="s">
        <v>2934</v>
      </c>
      <c r="L387" s="12" t="s">
        <v>2934</v>
      </c>
      <c r="N387" t="s">
        <v>2934</v>
      </c>
      <c r="O387">
        <f>IF(Table1[[#This Row],[building_size_mВІ_cleaned]]&lt;&gt;Table1[[#This Row],[preferred_size_mBI_cleaned]], IF(Table1[[#This Row],[land_size_mBI_cleaned]]&lt;&gt;Table1[[#This Row],[preferred_size_mBI_cleaned]], 0, 1), 1)</f>
        <v>1</v>
      </c>
      <c r="P387" t="s">
        <v>126</v>
      </c>
      <c r="Q387" t="str">
        <f>IF(LEN(Table1[[#This Row],[open_date]])&gt;0, IF(ISNUMBER(SEARCH("Added", Table1[[#This Row],[open_date]])), SUBSTITUTE(Table1[[#This Row],[open_date]], "Added ", ""), Table1[[#This Row],[open_date]]), NA())</f>
        <v>Under offer</v>
      </c>
      <c r="R387" t="s">
        <v>126</v>
      </c>
      <c r="S387" t="s">
        <v>79</v>
      </c>
      <c r="T387" t="s">
        <v>127</v>
      </c>
      <c r="U387" s="13" t="s">
        <v>2934</v>
      </c>
      <c r="V387" s="13" t="s">
        <v>2979</v>
      </c>
      <c r="W387">
        <v>139309431</v>
      </c>
      <c r="X387" t="s">
        <v>1329</v>
      </c>
      <c r="Y387" t="s">
        <v>1330</v>
      </c>
      <c r="Z387" t="s">
        <v>917</v>
      </c>
      <c r="AA387" t="s">
        <v>37</v>
      </c>
      <c r="AB387">
        <v>832</v>
      </c>
      <c r="AC387" s="14" t="str">
        <f>"0"&amp;Table1[[#This Row],[zip_code]]</f>
        <v>0832</v>
      </c>
      <c r="AD387" s="1">
        <v>889433000</v>
      </c>
      <c r="AG387" t="s">
        <v>38</v>
      </c>
      <c r="AH387" t="str">
        <f>PROPER(Table1[[#This Row],[product_depth_DELETE]])</f>
        <v>Premiere</v>
      </c>
      <c r="AI387">
        <v>3</v>
      </c>
      <c r="AJ387">
        <v>2</v>
      </c>
      <c r="AK387">
        <v>2</v>
      </c>
      <c r="AL387" s="2">
        <v>44708.662557870368</v>
      </c>
      <c r="AM387" s="15">
        <v>44708.662557870368</v>
      </c>
    </row>
    <row r="388" spans="1:39" x14ac:dyDescent="0.25">
      <c r="A388">
        <v>1351370</v>
      </c>
      <c r="B388" t="s">
        <v>696</v>
      </c>
      <c r="C388" t="str">
        <f>IF(Table1[[#This Row],[breadcrumb_ORIGINAL]]="Buy&gt;NT&gt;DARWIN CITY", SUBSTITUTE(Table1[[#This Row],[breadcrumb_ORIGINAL]], Table1[[#This Row],[breadcrumb_ORIGINAL]], "DARWIN CITY"), SUBSTITUTE(Table1[[#This Row],[breadcrumb_ORIGINAL]], Table1[[#This Row],[breadcrumb_ORIGINAL]], "DARWIN"))</f>
        <v>DARWIN</v>
      </c>
      <c r="D388" s="16" t="s">
        <v>3466</v>
      </c>
      <c r="E388" t="s">
        <v>697</v>
      </c>
      <c r="F388" s="3" t="s">
        <v>2924</v>
      </c>
      <c r="G388" t="s">
        <v>1168</v>
      </c>
      <c r="I388" t="str">
        <f>IF(Table1[[#This Row],[building_size_ORIGINAL]]="","",LEFT(Table1[[#This Row],[building_size_ORIGINAL]], LEN(Table1[[#This Row],[building_size_ORIGINAL]])-LEN(RIGHT(Table1[[#This Row],[building_size_ORIGINAL]], 3))))</f>
        <v/>
      </c>
      <c r="J388" s="11" t="s">
        <v>2934</v>
      </c>
      <c r="L388" s="12" t="s">
        <v>2934</v>
      </c>
      <c r="N388" t="s">
        <v>2934</v>
      </c>
      <c r="O388">
        <f>IF(Table1[[#This Row],[building_size_mВІ_cleaned]]&lt;&gt;Table1[[#This Row],[preferred_size_mBI_cleaned]], IF(Table1[[#This Row],[land_size_mBI_cleaned]]&lt;&gt;Table1[[#This Row],[preferred_size_mBI_cleaned]], 0, 1), 1)</f>
        <v>1</v>
      </c>
      <c r="Q388" t="e">
        <f>IF(LEN(Table1[[#This Row],[open_date]])&gt;0, IF(ISNUMBER(SEARCH("Added", Table1[[#This Row],[open_date]])), SUBSTITUTE(Table1[[#This Row],[open_date]], "Added ", ""), Table1[[#This Row],[open_date]]), NA())</f>
        <v>#N/A</v>
      </c>
      <c r="R388" t="e">
        <v>#N/A</v>
      </c>
      <c r="S388" t="s">
        <v>82</v>
      </c>
      <c r="T388" t="s">
        <v>279</v>
      </c>
      <c r="U388" s="13">
        <v>489000</v>
      </c>
      <c r="V388" s="13" t="s">
        <v>2934</v>
      </c>
      <c r="W388">
        <v>139309071</v>
      </c>
      <c r="X388" t="s">
        <v>1331</v>
      </c>
      <c r="Y388" t="s">
        <v>1332</v>
      </c>
      <c r="Z388" t="s">
        <v>941</v>
      </c>
      <c r="AA388" t="s">
        <v>37</v>
      </c>
      <c r="AB388">
        <v>832</v>
      </c>
      <c r="AC388" s="14" t="str">
        <f>"0"&amp;Table1[[#This Row],[zip_code]]</f>
        <v>0832</v>
      </c>
      <c r="AD388" s="1">
        <v>889433000</v>
      </c>
      <c r="AG388" t="s">
        <v>38</v>
      </c>
      <c r="AH388" t="str">
        <f>PROPER(Table1[[#This Row],[product_depth_DELETE]])</f>
        <v>Premiere</v>
      </c>
      <c r="AI388">
        <v>3</v>
      </c>
      <c r="AJ388">
        <v>2</v>
      </c>
      <c r="AK388">
        <v>2</v>
      </c>
      <c r="AL388" s="2">
        <v>44708.662557870368</v>
      </c>
      <c r="AM388" s="15">
        <v>44708.662557870368</v>
      </c>
    </row>
    <row r="389" spans="1:39" x14ac:dyDescent="0.25">
      <c r="A389">
        <v>1351371</v>
      </c>
      <c r="B389" t="s">
        <v>696</v>
      </c>
      <c r="C389" t="str">
        <f>IF(Table1[[#This Row],[breadcrumb_ORIGINAL]]="Buy&gt;NT&gt;DARWIN CITY", SUBSTITUTE(Table1[[#This Row],[breadcrumb_ORIGINAL]], Table1[[#This Row],[breadcrumb_ORIGINAL]], "DARWIN CITY"), SUBSTITUTE(Table1[[#This Row],[breadcrumb_ORIGINAL]], Table1[[#This Row],[breadcrumb_ORIGINAL]], "DARWIN"))</f>
        <v>DARWIN</v>
      </c>
      <c r="D389" s="16" t="s">
        <v>3466</v>
      </c>
      <c r="E389" t="s">
        <v>697</v>
      </c>
      <c r="F389" s="3" t="s">
        <v>2924</v>
      </c>
      <c r="G389" t="s">
        <v>29</v>
      </c>
      <c r="I389" t="str">
        <f>IF(Table1[[#This Row],[building_size_ORIGINAL]]="","",LEFT(Table1[[#This Row],[building_size_ORIGINAL]], LEN(Table1[[#This Row],[building_size_ORIGINAL]])-LEN(RIGHT(Table1[[#This Row],[building_size_ORIGINAL]], 3))))</f>
        <v/>
      </c>
      <c r="J389" s="11" t="s">
        <v>2934</v>
      </c>
      <c r="L389" s="12" t="s">
        <v>2934</v>
      </c>
      <c r="N389" t="s">
        <v>2934</v>
      </c>
      <c r="O389">
        <f>IF(Table1[[#This Row],[building_size_mВІ_cleaned]]&lt;&gt;Table1[[#This Row],[preferred_size_mBI_cleaned]], IF(Table1[[#This Row],[land_size_mBI_cleaned]]&lt;&gt;Table1[[#This Row],[preferred_size_mBI_cleaned]], 0, 1), 1)</f>
        <v>1</v>
      </c>
      <c r="Q389" t="e">
        <f>IF(LEN(Table1[[#This Row],[open_date]])&gt;0, IF(ISNUMBER(SEARCH("Added", Table1[[#This Row],[open_date]])), SUBSTITUTE(Table1[[#This Row],[open_date]], "Added ", ""), Table1[[#This Row],[open_date]]), NA())</f>
        <v>#N/A</v>
      </c>
      <c r="R389" t="e">
        <v>#N/A</v>
      </c>
      <c r="S389" t="s">
        <v>79</v>
      </c>
      <c r="T389" t="s">
        <v>1333</v>
      </c>
      <c r="U389" s="13">
        <v>665000</v>
      </c>
      <c r="V389" s="13" t="s">
        <v>2934</v>
      </c>
      <c r="W389">
        <v>139308527</v>
      </c>
      <c r="X389" t="s">
        <v>1334</v>
      </c>
      <c r="Y389" t="s">
        <v>1335</v>
      </c>
      <c r="Z389" t="s">
        <v>917</v>
      </c>
      <c r="AA389" t="s">
        <v>37</v>
      </c>
      <c r="AB389">
        <v>832</v>
      </c>
      <c r="AC389" s="14" t="str">
        <f>"0"&amp;Table1[[#This Row],[zip_code]]</f>
        <v>0832</v>
      </c>
      <c r="AD389" s="1">
        <v>889433000</v>
      </c>
      <c r="AG389" t="s">
        <v>38</v>
      </c>
      <c r="AH389" t="str">
        <f>PROPER(Table1[[#This Row],[product_depth_DELETE]])</f>
        <v>Premiere</v>
      </c>
      <c r="AI389">
        <v>4</v>
      </c>
      <c r="AJ389">
        <v>2</v>
      </c>
      <c r="AK389">
        <v>2</v>
      </c>
      <c r="AL389" s="2">
        <v>44708.662557870368</v>
      </c>
      <c r="AM389" s="15">
        <v>44708.662557870368</v>
      </c>
    </row>
    <row r="390" spans="1:39" x14ac:dyDescent="0.25">
      <c r="A390">
        <v>1351372</v>
      </c>
      <c r="B390" t="s">
        <v>696</v>
      </c>
      <c r="C390" t="str">
        <f>IF(Table1[[#This Row],[breadcrumb_ORIGINAL]]="Buy&gt;NT&gt;DARWIN CITY", SUBSTITUTE(Table1[[#This Row],[breadcrumb_ORIGINAL]], Table1[[#This Row],[breadcrumb_ORIGINAL]], "DARWIN CITY"), SUBSTITUTE(Table1[[#This Row],[breadcrumb_ORIGINAL]], Table1[[#This Row],[breadcrumb_ORIGINAL]], "DARWIN"))</f>
        <v>DARWIN</v>
      </c>
      <c r="D390" s="16" t="s">
        <v>3466</v>
      </c>
      <c r="E390" t="s">
        <v>697</v>
      </c>
      <c r="F390" s="3" t="s">
        <v>2924</v>
      </c>
      <c r="G390" t="s">
        <v>29</v>
      </c>
      <c r="I390" t="str">
        <f>IF(Table1[[#This Row],[building_size_ORIGINAL]]="","",LEFT(Table1[[#This Row],[building_size_ORIGINAL]], LEN(Table1[[#This Row],[building_size_ORIGINAL]])-LEN(RIGHT(Table1[[#This Row],[building_size_ORIGINAL]], 3))))</f>
        <v/>
      </c>
      <c r="J390" s="11" t="s">
        <v>2934</v>
      </c>
      <c r="K390" t="s">
        <v>1336</v>
      </c>
      <c r="L390" s="12" t="s">
        <v>2936</v>
      </c>
      <c r="M390" t="s">
        <v>1336</v>
      </c>
      <c r="N390" t="s">
        <v>2936</v>
      </c>
      <c r="O390">
        <f>IF(Table1[[#This Row],[building_size_mВІ_cleaned]]&lt;&gt;Table1[[#This Row],[preferred_size_mBI_cleaned]], IF(Table1[[#This Row],[land_size_mBI_cleaned]]&lt;&gt;Table1[[#This Row],[preferred_size_mBI_cleaned]], 0, 1), 1)</f>
        <v>1</v>
      </c>
      <c r="Q390" t="e">
        <f>IF(LEN(Table1[[#This Row],[open_date]])&gt;0, IF(ISNUMBER(SEARCH("Added", Table1[[#This Row],[open_date]])), SUBSTITUTE(Table1[[#This Row],[open_date]], "Added ", ""), Table1[[#This Row],[open_date]]), NA())</f>
        <v>#N/A</v>
      </c>
      <c r="R390" t="e">
        <v>#N/A</v>
      </c>
      <c r="S390" t="s">
        <v>278</v>
      </c>
      <c r="T390" t="s">
        <v>1337</v>
      </c>
      <c r="U390" s="13">
        <v>630000</v>
      </c>
      <c r="V390" s="13" t="s">
        <v>3434</v>
      </c>
      <c r="W390">
        <v>139308355</v>
      </c>
      <c r="X390" t="s">
        <v>1338</v>
      </c>
      <c r="Y390" t="s">
        <v>1339</v>
      </c>
      <c r="Z390" t="s">
        <v>844</v>
      </c>
      <c r="AA390" t="s">
        <v>37</v>
      </c>
      <c r="AB390">
        <v>820</v>
      </c>
      <c r="AC390" s="14" t="str">
        <f>"0"&amp;Table1[[#This Row],[zip_code]]</f>
        <v>0820</v>
      </c>
      <c r="AD390" s="1">
        <v>889811088</v>
      </c>
      <c r="AG390" t="s">
        <v>38</v>
      </c>
      <c r="AH390" t="str">
        <f>PROPER(Table1[[#This Row],[product_depth_DELETE]])</f>
        <v>Premiere</v>
      </c>
      <c r="AI390">
        <v>4</v>
      </c>
      <c r="AJ390">
        <v>2</v>
      </c>
      <c r="AK390">
        <v>2</v>
      </c>
      <c r="AL390" s="2">
        <v>44708.662557870368</v>
      </c>
      <c r="AM390" s="15">
        <v>44708.662557870368</v>
      </c>
    </row>
    <row r="391" spans="1:39" x14ac:dyDescent="0.25">
      <c r="A391">
        <v>1351373</v>
      </c>
      <c r="B391" t="s">
        <v>696</v>
      </c>
      <c r="C391" t="str">
        <f>IF(Table1[[#This Row],[breadcrumb_ORIGINAL]]="Buy&gt;NT&gt;DARWIN CITY", SUBSTITUTE(Table1[[#This Row],[breadcrumb_ORIGINAL]], Table1[[#This Row],[breadcrumb_ORIGINAL]], "DARWIN CITY"), SUBSTITUTE(Table1[[#This Row],[breadcrumb_ORIGINAL]], Table1[[#This Row],[breadcrumb_ORIGINAL]], "DARWIN"))</f>
        <v>DARWIN</v>
      </c>
      <c r="D391" s="16" t="s">
        <v>3466</v>
      </c>
      <c r="E391" t="s">
        <v>697</v>
      </c>
      <c r="F391" s="3" t="s">
        <v>2924</v>
      </c>
      <c r="G391" t="s">
        <v>704</v>
      </c>
      <c r="I391" t="str">
        <f>IF(Table1[[#This Row],[building_size_ORIGINAL]]="","",LEFT(Table1[[#This Row],[building_size_ORIGINAL]], LEN(Table1[[#This Row],[building_size_ORIGINAL]])-LEN(RIGHT(Table1[[#This Row],[building_size_ORIGINAL]], 3))))</f>
        <v/>
      </c>
      <c r="J391" s="11" t="s">
        <v>2934</v>
      </c>
      <c r="K391" t="s">
        <v>1340</v>
      </c>
      <c r="L391" s="19">
        <v>2</v>
      </c>
      <c r="M391" t="s">
        <v>1340</v>
      </c>
      <c r="N391" s="19">
        <v>2</v>
      </c>
      <c r="O391" s="19">
        <f>IF(Table1[[#This Row],[building_size_mВІ_cleaned]]&lt;&gt;Table1[[#This Row],[preferred_size_mBI_cleaned]], IF(Table1[[#This Row],[land_size_mBI_cleaned]]&lt;&gt;Table1[[#This Row],[preferred_size_mBI_cleaned]], 0, 1), 1)</f>
        <v>1</v>
      </c>
      <c r="Q391" t="e">
        <f>IF(LEN(Table1[[#This Row],[open_date]])&gt;0, IF(ISNUMBER(SEARCH("Added", Table1[[#This Row],[open_date]])), SUBSTITUTE(Table1[[#This Row],[open_date]], "Added ", ""), Table1[[#This Row],[open_date]]), NA())</f>
        <v>#N/A</v>
      </c>
      <c r="R391" t="e">
        <v>#N/A</v>
      </c>
      <c r="S391" t="s">
        <v>712</v>
      </c>
      <c r="T391" t="s">
        <v>1341</v>
      </c>
      <c r="U391" s="13">
        <v>290000</v>
      </c>
      <c r="V391" s="13" t="s">
        <v>2934</v>
      </c>
      <c r="W391">
        <v>203316907</v>
      </c>
      <c r="X391" t="s">
        <v>1342</v>
      </c>
      <c r="Y391" t="s">
        <v>1343</v>
      </c>
      <c r="Z391" t="s">
        <v>759</v>
      </c>
      <c r="AA391" t="s">
        <v>37</v>
      </c>
      <c r="AB391">
        <v>836</v>
      </c>
      <c r="AC391" s="14" t="str">
        <f>"0"&amp;Table1[[#This Row],[zip_code]]</f>
        <v>0836</v>
      </c>
      <c r="AD391" s="1">
        <v>889315000</v>
      </c>
      <c r="AG391" t="s">
        <v>38</v>
      </c>
      <c r="AH391" t="str">
        <f>PROPER(Table1[[#This Row],[product_depth_DELETE]])</f>
        <v>Premiere</v>
      </c>
      <c r="AL391" s="2">
        <v>44708.662557870368</v>
      </c>
      <c r="AM391" s="15">
        <v>44708.662557870368</v>
      </c>
    </row>
    <row r="392" spans="1:39" x14ac:dyDescent="0.25">
      <c r="A392">
        <v>1351374</v>
      </c>
      <c r="B392" t="s">
        <v>696</v>
      </c>
      <c r="C392" t="str">
        <f>IF(Table1[[#This Row],[breadcrumb_ORIGINAL]]="Buy&gt;NT&gt;DARWIN CITY", SUBSTITUTE(Table1[[#This Row],[breadcrumb_ORIGINAL]], Table1[[#This Row],[breadcrumb_ORIGINAL]], "DARWIN CITY"), SUBSTITUTE(Table1[[#This Row],[breadcrumb_ORIGINAL]], Table1[[#This Row],[breadcrumb_ORIGINAL]], "DARWIN"))</f>
        <v>DARWIN</v>
      </c>
      <c r="D392" s="16" t="s">
        <v>3466</v>
      </c>
      <c r="E392" t="s">
        <v>697</v>
      </c>
      <c r="F392" s="3" t="s">
        <v>2924</v>
      </c>
      <c r="G392" t="s">
        <v>46</v>
      </c>
      <c r="I392" t="str">
        <f>IF(Table1[[#This Row],[building_size_ORIGINAL]]="","",LEFT(Table1[[#This Row],[building_size_ORIGINAL]], LEN(Table1[[#This Row],[building_size_ORIGINAL]])-LEN(RIGHT(Table1[[#This Row],[building_size_ORIGINAL]], 3))))</f>
        <v/>
      </c>
      <c r="J392" s="11" t="s">
        <v>2934</v>
      </c>
      <c r="K392" t="s">
        <v>1344</v>
      </c>
      <c r="L392" s="19">
        <v>122</v>
      </c>
      <c r="M392" t="s">
        <v>1344</v>
      </c>
      <c r="N392" s="19">
        <v>122</v>
      </c>
      <c r="O392" s="19">
        <f>IF(Table1[[#This Row],[building_size_mВІ_cleaned]]&lt;&gt;Table1[[#This Row],[preferred_size_mBI_cleaned]], IF(Table1[[#This Row],[land_size_mBI_cleaned]]&lt;&gt;Table1[[#This Row],[preferred_size_mBI_cleaned]], 0, 1), 1)</f>
        <v>1</v>
      </c>
      <c r="Q392" t="e">
        <f>IF(LEN(Table1[[#This Row],[open_date]])&gt;0, IF(ISNUMBER(SEARCH("Added", Table1[[#This Row],[open_date]])), SUBSTITUTE(Table1[[#This Row],[open_date]], "Added ", ""), Table1[[#This Row],[open_date]]), NA())</f>
        <v>#N/A</v>
      </c>
      <c r="R392" t="e">
        <v>#N/A</v>
      </c>
      <c r="S392" t="s">
        <v>712</v>
      </c>
      <c r="T392" t="s">
        <v>1345</v>
      </c>
      <c r="U392" s="13">
        <v>298000</v>
      </c>
      <c r="V392" s="13" t="s">
        <v>3207</v>
      </c>
      <c r="W392">
        <v>139304907</v>
      </c>
      <c r="X392" t="s">
        <v>1346</v>
      </c>
      <c r="Y392" t="s">
        <v>1347</v>
      </c>
      <c r="Z392" t="s">
        <v>791</v>
      </c>
      <c r="AA392" t="s">
        <v>37</v>
      </c>
      <c r="AB392">
        <v>832</v>
      </c>
      <c r="AC392" s="14" t="str">
        <f>"0"&amp;Table1[[#This Row],[zip_code]]</f>
        <v>0832</v>
      </c>
      <c r="AD392" s="1">
        <v>889315000</v>
      </c>
      <c r="AG392" t="s">
        <v>38</v>
      </c>
      <c r="AH392" t="str">
        <f>PROPER(Table1[[#This Row],[product_depth_DELETE]])</f>
        <v>Premiere</v>
      </c>
      <c r="AI392">
        <v>2</v>
      </c>
      <c r="AJ392">
        <v>1</v>
      </c>
      <c r="AK392">
        <v>2</v>
      </c>
      <c r="AL392" s="2">
        <v>44708.662557870368</v>
      </c>
      <c r="AM392" s="15">
        <v>44708.662557870368</v>
      </c>
    </row>
    <row r="393" spans="1:39" x14ac:dyDescent="0.25">
      <c r="A393">
        <v>1351375</v>
      </c>
      <c r="B393" t="s">
        <v>696</v>
      </c>
      <c r="C393" t="str">
        <f>IF(Table1[[#This Row],[breadcrumb_ORIGINAL]]="Buy&gt;NT&gt;DARWIN CITY", SUBSTITUTE(Table1[[#This Row],[breadcrumb_ORIGINAL]], Table1[[#This Row],[breadcrumb_ORIGINAL]], "DARWIN CITY"), SUBSTITUTE(Table1[[#This Row],[breadcrumb_ORIGINAL]], Table1[[#This Row],[breadcrumb_ORIGINAL]], "DARWIN"))</f>
        <v>DARWIN</v>
      </c>
      <c r="D393" s="16" t="s">
        <v>3466</v>
      </c>
      <c r="E393" t="s">
        <v>697</v>
      </c>
      <c r="F393" s="3" t="s">
        <v>2924</v>
      </c>
      <c r="G393" t="s">
        <v>46</v>
      </c>
      <c r="I393" t="str">
        <f>IF(Table1[[#This Row],[building_size_ORIGINAL]]="","",LEFT(Table1[[#This Row],[building_size_ORIGINAL]], LEN(Table1[[#This Row],[building_size_ORIGINAL]])-LEN(RIGHT(Table1[[#This Row],[building_size_ORIGINAL]], 3))))</f>
        <v/>
      </c>
      <c r="J393" s="11" t="s">
        <v>2934</v>
      </c>
      <c r="K393" t="s">
        <v>1348</v>
      </c>
      <c r="L393" s="19">
        <v>252</v>
      </c>
      <c r="M393" t="s">
        <v>1348</v>
      </c>
      <c r="N393" s="19">
        <v>252</v>
      </c>
      <c r="O393" s="19">
        <f>IF(Table1[[#This Row],[building_size_mВІ_cleaned]]&lt;&gt;Table1[[#This Row],[preferred_size_mBI_cleaned]], IF(Table1[[#This Row],[land_size_mBI_cleaned]]&lt;&gt;Table1[[#This Row],[preferred_size_mBI_cleaned]], 0, 1), 1)</f>
        <v>1</v>
      </c>
      <c r="Q393" t="e">
        <f>IF(LEN(Table1[[#This Row],[open_date]])&gt;0, IF(ISNUMBER(SEARCH("Added", Table1[[#This Row],[open_date]])), SUBSTITUTE(Table1[[#This Row],[open_date]], "Added ", ""), Table1[[#This Row],[open_date]]), NA())</f>
        <v>#N/A</v>
      </c>
      <c r="R393" t="e">
        <v>#N/A</v>
      </c>
      <c r="S393" t="s">
        <v>93</v>
      </c>
      <c r="T393" t="s">
        <v>119</v>
      </c>
      <c r="U393" s="13" t="s">
        <v>2934</v>
      </c>
      <c r="V393" s="13" t="s">
        <v>2978</v>
      </c>
      <c r="W393">
        <v>139303955</v>
      </c>
      <c r="X393" t="s">
        <v>1349</v>
      </c>
      <c r="Y393" t="s">
        <v>1350</v>
      </c>
      <c r="Z393" t="s">
        <v>1030</v>
      </c>
      <c r="AA393" t="s">
        <v>37</v>
      </c>
      <c r="AB393">
        <v>810</v>
      </c>
      <c r="AC393" s="14" t="str">
        <f>"0"&amp;Table1[[#This Row],[zip_code]]</f>
        <v>0810</v>
      </c>
      <c r="AD393" s="1">
        <v>889460500</v>
      </c>
      <c r="AG393" t="s">
        <v>38</v>
      </c>
      <c r="AH393" t="str">
        <f>PROPER(Table1[[#This Row],[product_depth_DELETE]])</f>
        <v>Premiere</v>
      </c>
      <c r="AI393">
        <v>2</v>
      </c>
      <c r="AJ393">
        <v>1</v>
      </c>
      <c r="AK393">
        <v>1</v>
      </c>
      <c r="AL393" s="2">
        <v>44708.662557870368</v>
      </c>
      <c r="AM393" s="15">
        <v>44708.662557870368</v>
      </c>
    </row>
    <row r="394" spans="1:39" x14ac:dyDescent="0.25">
      <c r="A394">
        <v>1351376</v>
      </c>
      <c r="B394" t="s">
        <v>696</v>
      </c>
      <c r="C394" t="str">
        <f>IF(Table1[[#This Row],[breadcrumb_ORIGINAL]]="Buy&gt;NT&gt;DARWIN CITY", SUBSTITUTE(Table1[[#This Row],[breadcrumb_ORIGINAL]], Table1[[#This Row],[breadcrumb_ORIGINAL]], "DARWIN CITY"), SUBSTITUTE(Table1[[#This Row],[breadcrumb_ORIGINAL]], Table1[[#This Row],[breadcrumb_ORIGINAL]], "DARWIN"))</f>
        <v>DARWIN</v>
      </c>
      <c r="D394" s="16" t="s">
        <v>3466</v>
      </c>
      <c r="E394" t="s">
        <v>697</v>
      </c>
      <c r="F394" s="3" t="s">
        <v>2924</v>
      </c>
      <c r="G394" t="s">
        <v>29</v>
      </c>
      <c r="I394" t="str">
        <f>IF(Table1[[#This Row],[building_size_ORIGINAL]]="","",LEFT(Table1[[#This Row],[building_size_ORIGINAL]], LEN(Table1[[#This Row],[building_size_ORIGINAL]])-LEN(RIGHT(Table1[[#This Row],[building_size_ORIGINAL]], 3))))</f>
        <v/>
      </c>
      <c r="J394" s="11" t="s">
        <v>2934</v>
      </c>
      <c r="K394" t="s">
        <v>1025</v>
      </c>
      <c r="L394" s="19">
        <v>766</v>
      </c>
      <c r="M394" t="s">
        <v>1025</v>
      </c>
      <c r="N394" s="19">
        <v>766</v>
      </c>
      <c r="O394" s="19">
        <f>IF(Table1[[#This Row],[building_size_mВІ_cleaned]]&lt;&gt;Table1[[#This Row],[preferred_size_mBI_cleaned]], IF(Table1[[#This Row],[land_size_mBI_cleaned]]&lt;&gt;Table1[[#This Row],[preferred_size_mBI_cleaned]], 0, 1), 1)</f>
        <v>1</v>
      </c>
      <c r="Q394" t="e">
        <f>IF(LEN(Table1[[#This Row],[open_date]])&gt;0, IF(ISNUMBER(SEARCH("Added", Table1[[#This Row],[open_date]])), SUBSTITUTE(Table1[[#This Row],[open_date]], "Added ", ""), Table1[[#This Row],[open_date]]), NA())</f>
        <v>#N/A</v>
      </c>
      <c r="R394" t="e">
        <v>#N/A</v>
      </c>
      <c r="S394" t="s">
        <v>98</v>
      </c>
      <c r="T394" t="s">
        <v>841</v>
      </c>
      <c r="U394" s="13">
        <v>660000</v>
      </c>
      <c r="V394" s="13" t="s">
        <v>2934</v>
      </c>
      <c r="W394">
        <v>139303919</v>
      </c>
      <c r="X394" t="s">
        <v>1351</v>
      </c>
      <c r="Y394" t="s">
        <v>1352</v>
      </c>
      <c r="Z394" t="s">
        <v>1016</v>
      </c>
      <c r="AA394" t="s">
        <v>37</v>
      </c>
      <c r="AB394">
        <v>830</v>
      </c>
      <c r="AC394" s="14" t="str">
        <f>"0"&amp;Table1[[#This Row],[zip_code]]</f>
        <v>0830</v>
      </c>
      <c r="AD394" s="1">
        <v>889822500</v>
      </c>
      <c r="AG394" t="s">
        <v>38</v>
      </c>
      <c r="AH394" t="str">
        <f>PROPER(Table1[[#This Row],[product_depth_DELETE]])</f>
        <v>Premiere</v>
      </c>
      <c r="AI394">
        <v>4</v>
      </c>
      <c r="AJ394">
        <v>2</v>
      </c>
      <c r="AK394">
        <v>2</v>
      </c>
      <c r="AL394" s="2">
        <v>44708.662557870368</v>
      </c>
      <c r="AM394" s="15">
        <v>44708.662557870368</v>
      </c>
    </row>
    <row r="395" spans="1:39" x14ac:dyDescent="0.25">
      <c r="A395">
        <v>1351377</v>
      </c>
      <c r="B395" t="s">
        <v>696</v>
      </c>
      <c r="C395" t="str">
        <f>IF(Table1[[#This Row],[breadcrumb_ORIGINAL]]="Buy&gt;NT&gt;DARWIN CITY", SUBSTITUTE(Table1[[#This Row],[breadcrumb_ORIGINAL]], Table1[[#This Row],[breadcrumb_ORIGINAL]], "DARWIN CITY"), SUBSTITUTE(Table1[[#This Row],[breadcrumb_ORIGINAL]], Table1[[#This Row],[breadcrumb_ORIGINAL]], "DARWIN"))</f>
        <v>DARWIN</v>
      </c>
      <c r="D395" s="16" t="s">
        <v>3466</v>
      </c>
      <c r="E395" t="s">
        <v>697</v>
      </c>
      <c r="F395" s="3" t="s">
        <v>2924</v>
      </c>
      <c r="G395" t="s">
        <v>29</v>
      </c>
      <c r="I395" t="str">
        <f>IF(Table1[[#This Row],[building_size_ORIGINAL]]="","",LEFT(Table1[[#This Row],[building_size_ORIGINAL]], LEN(Table1[[#This Row],[building_size_ORIGINAL]])-LEN(RIGHT(Table1[[#This Row],[building_size_ORIGINAL]], 3))))</f>
        <v/>
      </c>
      <c r="J395" s="11" t="s">
        <v>2934</v>
      </c>
      <c r="K395" t="s">
        <v>1353</v>
      </c>
      <c r="L395" s="19">
        <v>699</v>
      </c>
      <c r="M395" t="s">
        <v>1353</v>
      </c>
      <c r="N395" s="19">
        <v>699</v>
      </c>
      <c r="O395" s="19">
        <f>IF(Table1[[#This Row],[building_size_mВІ_cleaned]]&lt;&gt;Table1[[#This Row],[preferred_size_mBI_cleaned]], IF(Table1[[#This Row],[land_size_mBI_cleaned]]&lt;&gt;Table1[[#This Row],[preferred_size_mBI_cleaned]], 0, 1), 1)</f>
        <v>1</v>
      </c>
      <c r="Q395" t="e">
        <f>IF(LEN(Table1[[#This Row],[open_date]])&gt;0, IF(ISNUMBER(SEARCH("Added", Table1[[#This Row],[open_date]])), SUBSTITUTE(Table1[[#This Row],[open_date]], "Added ", ""), Table1[[#This Row],[open_date]]), NA())</f>
        <v>#N/A</v>
      </c>
      <c r="R395" t="e">
        <v>#N/A</v>
      </c>
      <c r="S395" t="s">
        <v>93</v>
      </c>
      <c r="T395" t="s">
        <v>1354</v>
      </c>
      <c r="U395" s="13">
        <v>690000</v>
      </c>
      <c r="V395" s="13" t="s">
        <v>3208</v>
      </c>
      <c r="W395">
        <v>139301931</v>
      </c>
      <c r="X395" t="s">
        <v>1355</v>
      </c>
      <c r="Y395" t="s">
        <v>1356</v>
      </c>
      <c r="Z395" t="s">
        <v>1005</v>
      </c>
      <c r="AA395" t="s">
        <v>37</v>
      </c>
      <c r="AB395">
        <v>810</v>
      </c>
      <c r="AC395" s="14" t="str">
        <f>"0"&amp;Table1[[#This Row],[zip_code]]</f>
        <v>0810</v>
      </c>
      <c r="AD395" s="1">
        <v>889460500</v>
      </c>
      <c r="AG395" t="s">
        <v>38</v>
      </c>
      <c r="AH395" t="str">
        <f>PROPER(Table1[[#This Row],[product_depth_DELETE]])</f>
        <v>Premiere</v>
      </c>
      <c r="AI395">
        <v>4</v>
      </c>
      <c r="AJ395">
        <v>2</v>
      </c>
      <c r="AK395">
        <v>2</v>
      </c>
      <c r="AL395" s="2">
        <v>44708.662557870368</v>
      </c>
      <c r="AM395" s="15">
        <v>44708.662557870368</v>
      </c>
    </row>
    <row r="396" spans="1:39" x14ac:dyDescent="0.25">
      <c r="A396">
        <v>1351378</v>
      </c>
      <c r="B396" t="s">
        <v>696</v>
      </c>
      <c r="C396" t="str">
        <f>IF(Table1[[#This Row],[breadcrumb_ORIGINAL]]="Buy&gt;NT&gt;DARWIN CITY", SUBSTITUTE(Table1[[#This Row],[breadcrumb_ORIGINAL]], Table1[[#This Row],[breadcrumb_ORIGINAL]], "DARWIN CITY"), SUBSTITUTE(Table1[[#This Row],[breadcrumb_ORIGINAL]], Table1[[#This Row],[breadcrumb_ORIGINAL]], "DARWIN"))</f>
        <v>DARWIN</v>
      </c>
      <c r="D396" s="16" t="s">
        <v>3466</v>
      </c>
      <c r="E396" t="s">
        <v>697</v>
      </c>
      <c r="F396" s="3" t="s">
        <v>2924</v>
      </c>
      <c r="G396" t="s">
        <v>29</v>
      </c>
      <c r="I396" t="str">
        <f>IF(Table1[[#This Row],[building_size_ORIGINAL]]="","",LEFT(Table1[[#This Row],[building_size_ORIGINAL]], LEN(Table1[[#This Row],[building_size_ORIGINAL]])-LEN(RIGHT(Table1[[#This Row],[building_size_ORIGINAL]], 3))))</f>
        <v/>
      </c>
      <c r="J396" s="11" t="s">
        <v>2934</v>
      </c>
      <c r="K396" t="s">
        <v>1357</v>
      </c>
      <c r="L396" s="19">
        <v>480</v>
      </c>
      <c r="M396" t="s">
        <v>1357</v>
      </c>
      <c r="N396" s="19">
        <v>480</v>
      </c>
      <c r="O396" s="19">
        <f>IF(Table1[[#This Row],[building_size_mВІ_cleaned]]&lt;&gt;Table1[[#This Row],[preferred_size_mBI_cleaned]], IF(Table1[[#This Row],[land_size_mBI_cleaned]]&lt;&gt;Table1[[#This Row],[preferred_size_mBI_cleaned]], 0, 1), 1)</f>
        <v>1</v>
      </c>
      <c r="Q396" t="e">
        <f>IF(LEN(Table1[[#This Row],[open_date]])&gt;0, IF(ISNUMBER(SEARCH("Added", Table1[[#This Row],[open_date]])), SUBSTITUTE(Table1[[#This Row],[open_date]], "Added ", ""), Table1[[#This Row],[open_date]]), NA())</f>
        <v>#N/A</v>
      </c>
      <c r="R396" t="e">
        <v>#N/A</v>
      </c>
      <c r="S396" t="s">
        <v>712</v>
      </c>
      <c r="T396" t="s">
        <v>1358</v>
      </c>
      <c r="U396" s="13">
        <v>590000</v>
      </c>
      <c r="V396" s="13" t="s">
        <v>3209</v>
      </c>
      <c r="W396">
        <v>139301143</v>
      </c>
      <c r="X396" t="s">
        <v>1359</v>
      </c>
      <c r="Y396" t="s">
        <v>1360</v>
      </c>
      <c r="Z396" t="s">
        <v>820</v>
      </c>
      <c r="AA396" t="s">
        <v>37</v>
      </c>
      <c r="AB396">
        <v>832</v>
      </c>
      <c r="AC396" s="14" t="str">
        <f>"0"&amp;Table1[[#This Row],[zip_code]]</f>
        <v>0832</v>
      </c>
      <c r="AD396" s="1">
        <v>889315000</v>
      </c>
      <c r="AG396" t="s">
        <v>38</v>
      </c>
      <c r="AH396" t="str">
        <f>PROPER(Table1[[#This Row],[product_depth_DELETE]])</f>
        <v>Premiere</v>
      </c>
      <c r="AI396">
        <v>4</v>
      </c>
      <c r="AJ396">
        <v>2</v>
      </c>
      <c r="AK396">
        <v>2</v>
      </c>
      <c r="AL396" s="2">
        <v>44708.662557870368</v>
      </c>
      <c r="AM396" s="15">
        <v>44708.662557870368</v>
      </c>
    </row>
    <row r="397" spans="1:39" x14ac:dyDescent="0.25">
      <c r="A397">
        <v>1351379</v>
      </c>
      <c r="B397" t="s">
        <v>696</v>
      </c>
      <c r="C397" t="str">
        <f>IF(Table1[[#This Row],[breadcrumb_ORIGINAL]]="Buy&gt;NT&gt;DARWIN CITY", SUBSTITUTE(Table1[[#This Row],[breadcrumb_ORIGINAL]], Table1[[#This Row],[breadcrumb_ORIGINAL]], "DARWIN CITY"), SUBSTITUTE(Table1[[#This Row],[breadcrumb_ORIGINAL]], Table1[[#This Row],[breadcrumb_ORIGINAL]], "DARWIN"))</f>
        <v>DARWIN</v>
      </c>
      <c r="D397" s="16" t="s">
        <v>3466</v>
      </c>
      <c r="E397" t="s">
        <v>697</v>
      </c>
      <c r="F397" s="3" t="s">
        <v>2924</v>
      </c>
      <c r="G397" t="s">
        <v>29</v>
      </c>
      <c r="I397" t="str">
        <f>IF(Table1[[#This Row],[building_size_ORIGINAL]]="","",LEFT(Table1[[#This Row],[building_size_ORIGINAL]], LEN(Table1[[#This Row],[building_size_ORIGINAL]])-LEN(RIGHT(Table1[[#This Row],[building_size_ORIGINAL]], 3))))</f>
        <v/>
      </c>
      <c r="J397" s="11" t="s">
        <v>2934</v>
      </c>
      <c r="L397" s="12" t="s">
        <v>2934</v>
      </c>
      <c r="N397" t="s">
        <v>2934</v>
      </c>
      <c r="O397">
        <f>IF(Table1[[#This Row],[building_size_mВІ_cleaned]]&lt;&gt;Table1[[#This Row],[preferred_size_mBI_cleaned]], IF(Table1[[#This Row],[land_size_mBI_cleaned]]&lt;&gt;Table1[[#This Row],[preferred_size_mBI_cleaned]], 0, 1), 1)</f>
        <v>1</v>
      </c>
      <c r="Q397" t="e">
        <f>IF(LEN(Table1[[#This Row],[open_date]])&gt;0, IF(ISNUMBER(SEARCH("Added", Table1[[#This Row],[open_date]])), SUBSTITUTE(Table1[[#This Row],[open_date]], "Added ", ""), Table1[[#This Row],[open_date]]), NA())</f>
        <v>#N/A</v>
      </c>
      <c r="R397" t="e">
        <v>#N/A</v>
      </c>
      <c r="S397" t="s">
        <v>79</v>
      </c>
      <c r="T397" t="s">
        <v>1361</v>
      </c>
      <c r="U397" s="13">
        <v>510000</v>
      </c>
      <c r="V397" s="13" t="s">
        <v>3210</v>
      </c>
      <c r="W397">
        <v>136402774</v>
      </c>
      <c r="X397" t="s">
        <v>1362</v>
      </c>
      <c r="Y397" t="s">
        <v>1363</v>
      </c>
      <c r="Z397" t="s">
        <v>917</v>
      </c>
      <c r="AA397" t="s">
        <v>37</v>
      </c>
      <c r="AB397">
        <v>832</v>
      </c>
      <c r="AC397" s="14" t="str">
        <f>"0"&amp;Table1[[#This Row],[zip_code]]</f>
        <v>0832</v>
      </c>
      <c r="AD397" s="1">
        <v>889433000</v>
      </c>
      <c r="AG397" t="s">
        <v>38</v>
      </c>
      <c r="AH397" t="str">
        <f>PROPER(Table1[[#This Row],[product_depth_DELETE]])</f>
        <v>Premiere</v>
      </c>
      <c r="AI397">
        <v>4</v>
      </c>
      <c r="AJ397">
        <v>2</v>
      </c>
      <c r="AK397">
        <v>2</v>
      </c>
      <c r="AL397" s="2">
        <v>44708.662557870368</v>
      </c>
      <c r="AM397" s="15">
        <v>44708.662557870368</v>
      </c>
    </row>
    <row r="398" spans="1:39" x14ac:dyDescent="0.25">
      <c r="A398">
        <v>1351380</v>
      </c>
      <c r="B398" t="s">
        <v>696</v>
      </c>
      <c r="C398" t="str">
        <f>IF(Table1[[#This Row],[breadcrumb_ORIGINAL]]="Buy&gt;NT&gt;DARWIN CITY", SUBSTITUTE(Table1[[#This Row],[breadcrumb_ORIGINAL]], Table1[[#This Row],[breadcrumb_ORIGINAL]], "DARWIN CITY"), SUBSTITUTE(Table1[[#This Row],[breadcrumb_ORIGINAL]], Table1[[#This Row],[breadcrumb_ORIGINAL]], "DARWIN"))</f>
        <v>DARWIN</v>
      </c>
      <c r="D398" s="16" t="s">
        <v>3466</v>
      </c>
      <c r="E398" t="s">
        <v>697</v>
      </c>
      <c r="F398" s="3" t="s">
        <v>2924</v>
      </c>
      <c r="G398" t="s">
        <v>704</v>
      </c>
      <c r="I398" t="str">
        <f>IF(Table1[[#This Row],[building_size_ORIGINAL]]="","",LEFT(Table1[[#This Row],[building_size_ORIGINAL]], LEN(Table1[[#This Row],[building_size_ORIGINAL]])-LEN(RIGHT(Table1[[#This Row],[building_size_ORIGINAL]], 3))))</f>
        <v/>
      </c>
      <c r="J398" s="11" t="s">
        <v>2934</v>
      </c>
      <c r="K398" t="s">
        <v>1136</v>
      </c>
      <c r="L398" s="19">
        <v>818</v>
      </c>
      <c r="M398" t="s">
        <v>1136</v>
      </c>
      <c r="N398" s="19">
        <v>818</v>
      </c>
      <c r="O398" s="19">
        <f>IF(Table1[[#This Row],[building_size_mВІ_cleaned]]&lt;&gt;Table1[[#This Row],[preferred_size_mBI_cleaned]], IF(Table1[[#This Row],[land_size_mBI_cleaned]]&lt;&gt;Table1[[#This Row],[preferred_size_mBI_cleaned]], 0, 1), 1)</f>
        <v>1</v>
      </c>
      <c r="Q398" t="e">
        <f>IF(LEN(Table1[[#This Row],[open_date]])&gt;0, IF(ISNUMBER(SEARCH("Added", Table1[[#This Row],[open_date]])), SUBSTITUTE(Table1[[#This Row],[open_date]], "Added ", ""), Table1[[#This Row],[open_date]]), NA())</f>
        <v>#N/A</v>
      </c>
      <c r="R398" t="e">
        <v>#N/A</v>
      </c>
      <c r="S398" t="s">
        <v>315</v>
      </c>
      <c r="T398" t="s">
        <v>256</v>
      </c>
      <c r="U398" s="13">
        <v>400000</v>
      </c>
      <c r="V398" s="13" t="s">
        <v>2934</v>
      </c>
      <c r="W398">
        <v>203315019</v>
      </c>
      <c r="X398" t="s">
        <v>1364</v>
      </c>
      <c r="Y398" t="s">
        <v>1365</v>
      </c>
      <c r="Z398" t="s">
        <v>747</v>
      </c>
      <c r="AA398" t="s">
        <v>37</v>
      </c>
      <c r="AB398">
        <v>830</v>
      </c>
      <c r="AC398" s="14" t="str">
        <f>"0"&amp;Table1[[#This Row],[zip_code]]</f>
        <v>0830</v>
      </c>
      <c r="AD398" s="1">
        <v>418892861</v>
      </c>
      <c r="AG398" t="s">
        <v>135</v>
      </c>
      <c r="AH398" t="str">
        <f>PROPER(Table1[[#This Row],[product_depth_DELETE]])</f>
        <v>Midtier</v>
      </c>
      <c r="AL398" s="2">
        <v>44708.662557870368</v>
      </c>
      <c r="AM398" s="15">
        <v>44708.662557870368</v>
      </c>
    </row>
    <row r="399" spans="1:39" x14ac:dyDescent="0.25">
      <c r="A399">
        <v>1351381</v>
      </c>
      <c r="B399" t="s">
        <v>696</v>
      </c>
      <c r="C399" t="str">
        <f>IF(Table1[[#This Row],[breadcrumb_ORIGINAL]]="Buy&gt;NT&gt;DARWIN CITY", SUBSTITUTE(Table1[[#This Row],[breadcrumb_ORIGINAL]], Table1[[#This Row],[breadcrumb_ORIGINAL]], "DARWIN CITY"), SUBSTITUTE(Table1[[#This Row],[breadcrumb_ORIGINAL]], Table1[[#This Row],[breadcrumb_ORIGINAL]], "DARWIN"))</f>
        <v>DARWIN</v>
      </c>
      <c r="D399" s="16" t="s">
        <v>3466</v>
      </c>
      <c r="E399" t="s">
        <v>697</v>
      </c>
      <c r="F399" s="3" t="s">
        <v>2924</v>
      </c>
      <c r="G399" t="s">
        <v>46</v>
      </c>
      <c r="I399" t="str">
        <f>IF(Table1[[#This Row],[building_size_ORIGINAL]]="","",LEFT(Table1[[#This Row],[building_size_ORIGINAL]], LEN(Table1[[#This Row],[building_size_ORIGINAL]])-LEN(RIGHT(Table1[[#This Row],[building_size_ORIGINAL]], 3))))</f>
        <v/>
      </c>
      <c r="J399" s="11" t="s">
        <v>2934</v>
      </c>
      <c r="L399" s="12" t="s">
        <v>2934</v>
      </c>
      <c r="N399" t="s">
        <v>2934</v>
      </c>
      <c r="O399">
        <f>IF(Table1[[#This Row],[building_size_mВІ_cleaned]]&lt;&gt;Table1[[#This Row],[preferred_size_mBI_cleaned]], IF(Table1[[#This Row],[land_size_mBI_cleaned]]&lt;&gt;Table1[[#This Row],[preferred_size_mBI_cleaned]], 0, 1), 1)</f>
        <v>1</v>
      </c>
      <c r="Q399" t="e">
        <f>IF(LEN(Table1[[#This Row],[open_date]])&gt;0, IF(ISNUMBER(SEARCH("Added", Table1[[#This Row],[open_date]])), SUBSTITUTE(Table1[[#This Row],[open_date]], "Added ", ""), Table1[[#This Row],[open_date]]), NA())</f>
        <v>#N/A</v>
      </c>
      <c r="R399" t="e">
        <v>#N/A</v>
      </c>
      <c r="S399" t="s">
        <v>408</v>
      </c>
      <c r="T399" t="s">
        <v>1366</v>
      </c>
      <c r="U399" s="13">
        <v>420000</v>
      </c>
      <c r="V399" s="13" t="s">
        <v>3211</v>
      </c>
      <c r="W399">
        <v>139300435</v>
      </c>
      <c r="X399" t="s">
        <v>1367</v>
      </c>
      <c r="Y399" t="s">
        <v>1368</v>
      </c>
      <c r="Z399" t="s">
        <v>707</v>
      </c>
      <c r="AA399" t="s">
        <v>37</v>
      </c>
      <c r="AB399">
        <v>820</v>
      </c>
      <c r="AC399" s="14" t="str">
        <f>"0"&amp;Table1[[#This Row],[zip_code]]</f>
        <v>0820</v>
      </c>
      <c r="AD399" s="1">
        <v>1300114970</v>
      </c>
      <c r="AG399" t="s">
        <v>274</v>
      </c>
      <c r="AH399" t="str">
        <f>PROPER(Table1[[#This Row],[product_depth_DELETE]])</f>
        <v>Standard</v>
      </c>
      <c r="AI399">
        <v>2</v>
      </c>
      <c r="AJ399">
        <v>2</v>
      </c>
      <c r="AK399">
        <v>2</v>
      </c>
      <c r="AL399" s="2">
        <v>44708.662557870368</v>
      </c>
      <c r="AM399" s="15">
        <v>44708.662557870368</v>
      </c>
    </row>
    <row r="400" spans="1:39" x14ac:dyDescent="0.25">
      <c r="A400">
        <v>1351382</v>
      </c>
      <c r="B400" t="s">
        <v>696</v>
      </c>
      <c r="C400" t="str">
        <f>IF(Table1[[#This Row],[breadcrumb_ORIGINAL]]="Buy&gt;NT&gt;DARWIN CITY", SUBSTITUTE(Table1[[#This Row],[breadcrumb_ORIGINAL]], Table1[[#This Row],[breadcrumb_ORIGINAL]], "DARWIN CITY"), SUBSTITUTE(Table1[[#This Row],[breadcrumb_ORIGINAL]], Table1[[#This Row],[breadcrumb_ORIGINAL]], "DARWIN"))</f>
        <v>DARWIN</v>
      </c>
      <c r="D400" s="16" t="s">
        <v>3466</v>
      </c>
      <c r="E400" t="s">
        <v>697</v>
      </c>
      <c r="F400" s="3" t="s">
        <v>2924</v>
      </c>
      <c r="G400" t="s">
        <v>39</v>
      </c>
      <c r="H400" t="s">
        <v>136</v>
      </c>
      <c r="I400" t="str">
        <f>IF(Table1[[#This Row],[building_size_ORIGINAL]]="","",LEFT(Table1[[#This Row],[building_size_ORIGINAL]], LEN(Table1[[#This Row],[building_size_ORIGINAL]])-LEN(RIGHT(Table1[[#This Row],[building_size_ORIGINAL]], 3))))</f>
        <v>114</v>
      </c>
      <c r="J400" s="19">
        <v>114</v>
      </c>
      <c r="L400" s="12" t="s">
        <v>2934</v>
      </c>
      <c r="M400" t="s">
        <v>136</v>
      </c>
      <c r="N400" s="19">
        <v>114</v>
      </c>
      <c r="O400" s="19">
        <f>IF(Table1[[#This Row],[building_size_mВІ_cleaned]]&lt;&gt;Table1[[#This Row],[preferred_size_mBI_cleaned]], IF(Table1[[#This Row],[land_size_mBI_cleaned]]&lt;&gt;Table1[[#This Row],[preferred_size_mBI_cleaned]], 0, 1), 1)</f>
        <v>1</v>
      </c>
      <c r="Q400" t="e">
        <f>IF(LEN(Table1[[#This Row],[open_date]])&gt;0, IF(ISNUMBER(SEARCH("Added", Table1[[#This Row],[open_date]])), SUBSTITUTE(Table1[[#This Row],[open_date]], "Added ", ""), Table1[[#This Row],[open_date]]), NA())</f>
        <v>#N/A</v>
      </c>
      <c r="R400" t="e">
        <v>#N/A</v>
      </c>
      <c r="S400" t="s">
        <v>31</v>
      </c>
      <c r="T400" t="s">
        <v>137</v>
      </c>
      <c r="U400" s="13">
        <v>640000</v>
      </c>
      <c r="V400" s="13" t="s">
        <v>2934</v>
      </c>
      <c r="W400">
        <v>139299807</v>
      </c>
      <c r="X400" t="s">
        <v>138</v>
      </c>
      <c r="Y400" t="s">
        <v>139</v>
      </c>
      <c r="Z400" t="s">
        <v>36</v>
      </c>
      <c r="AA400" t="s">
        <v>37</v>
      </c>
      <c r="AB400">
        <v>800</v>
      </c>
      <c r="AC400" s="14" t="str">
        <f>"0"&amp;Table1[[#This Row],[zip_code]]</f>
        <v>0800</v>
      </c>
      <c r="AD400" s="1">
        <v>889418289</v>
      </c>
      <c r="AG400" t="s">
        <v>38</v>
      </c>
      <c r="AH400" t="str">
        <f>PROPER(Table1[[#This Row],[product_depth_DELETE]])</f>
        <v>Premiere</v>
      </c>
      <c r="AI400">
        <v>2</v>
      </c>
      <c r="AJ400">
        <v>2</v>
      </c>
      <c r="AK400">
        <v>2</v>
      </c>
      <c r="AL400" s="2">
        <v>44708.662557870368</v>
      </c>
      <c r="AM400" s="15">
        <v>44708.662557870368</v>
      </c>
    </row>
    <row r="401" spans="1:39" x14ac:dyDescent="0.25">
      <c r="A401">
        <v>1351383</v>
      </c>
      <c r="B401" t="s">
        <v>696</v>
      </c>
      <c r="C401" t="str">
        <f>IF(Table1[[#This Row],[breadcrumb_ORIGINAL]]="Buy&gt;NT&gt;DARWIN CITY", SUBSTITUTE(Table1[[#This Row],[breadcrumb_ORIGINAL]], Table1[[#This Row],[breadcrumb_ORIGINAL]], "DARWIN CITY"), SUBSTITUTE(Table1[[#This Row],[breadcrumb_ORIGINAL]], Table1[[#This Row],[breadcrumb_ORIGINAL]], "DARWIN"))</f>
        <v>DARWIN</v>
      </c>
      <c r="D401" s="16" t="s">
        <v>3466</v>
      </c>
      <c r="E401" t="s">
        <v>697</v>
      </c>
      <c r="F401" s="3" t="s">
        <v>2924</v>
      </c>
      <c r="G401" t="s">
        <v>29</v>
      </c>
      <c r="I401" t="str">
        <f>IF(Table1[[#This Row],[building_size_ORIGINAL]]="","",LEFT(Table1[[#This Row],[building_size_ORIGINAL]], LEN(Table1[[#This Row],[building_size_ORIGINAL]])-LEN(RIGHT(Table1[[#This Row],[building_size_ORIGINAL]], 3))))</f>
        <v/>
      </c>
      <c r="J401" s="11" t="s">
        <v>2934</v>
      </c>
      <c r="K401" t="s">
        <v>1369</v>
      </c>
      <c r="L401" s="19">
        <v>304</v>
      </c>
      <c r="M401" t="s">
        <v>1369</v>
      </c>
      <c r="N401" s="19">
        <v>304</v>
      </c>
      <c r="O401" s="19">
        <f>IF(Table1[[#This Row],[building_size_mВІ_cleaned]]&lt;&gt;Table1[[#This Row],[preferred_size_mBI_cleaned]], IF(Table1[[#This Row],[land_size_mBI_cleaned]]&lt;&gt;Table1[[#This Row],[preferred_size_mBI_cleaned]], 0, 1), 1)</f>
        <v>1</v>
      </c>
      <c r="Q401" t="e">
        <f>IF(LEN(Table1[[#This Row],[open_date]])&gt;0, IF(ISNUMBER(SEARCH("Added", Table1[[#This Row],[open_date]])), SUBSTITUTE(Table1[[#This Row],[open_date]], "Added ", ""), Table1[[#This Row],[open_date]]), NA())</f>
        <v>#N/A</v>
      </c>
      <c r="R401" t="e">
        <v>#N/A</v>
      </c>
      <c r="S401" t="s">
        <v>123</v>
      </c>
      <c r="T401" t="s">
        <v>1323</v>
      </c>
      <c r="U401" s="13">
        <v>320000</v>
      </c>
      <c r="V401" s="13" t="s">
        <v>2934</v>
      </c>
      <c r="W401">
        <v>139298959</v>
      </c>
      <c r="X401" t="s">
        <v>1370</v>
      </c>
      <c r="Y401" t="s">
        <v>1371</v>
      </c>
      <c r="Z401" t="s">
        <v>973</v>
      </c>
      <c r="AA401" t="s">
        <v>37</v>
      </c>
      <c r="AB401">
        <v>830</v>
      </c>
      <c r="AC401" s="14" t="str">
        <f>"0"&amp;Table1[[#This Row],[zip_code]]</f>
        <v>0830</v>
      </c>
      <c r="AD401" s="1">
        <v>889328858</v>
      </c>
      <c r="AG401" t="s">
        <v>38</v>
      </c>
      <c r="AH401" t="str">
        <f>PROPER(Table1[[#This Row],[product_depth_DELETE]])</f>
        <v>Premiere</v>
      </c>
      <c r="AI401">
        <v>2</v>
      </c>
      <c r="AJ401">
        <v>1</v>
      </c>
      <c r="AK401">
        <v>1</v>
      </c>
      <c r="AL401" s="2">
        <v>44708.662557870368</v>
      </c>
      <c r="AM401" s="15">
        <v>44708.662557870368</v>
      </c>
    </row>
    <row r="402" spans="1:39" x14ac:dyDescent="0.25">
      <c r="A402">
        <v>1351384</v>
      </c>
      <c r="B402" t="s">
        <v>696</v>
      </c>
      <c r="C402" t="str">
        <f>IF(Table1[[#This Row],[breadcrumb_ORIGINAL]]="Buy&gt;NT&gt;DARWIN CITY", SUBSTITUTE(Table1[[#This Row],[breadcrumb_ORIGINAL]], Table1[[#This Row],[breadcrumb_ORIGINAL]], "DARWIN CITY"), SUBSTITUTE(Table1[[#This Row],[breadcrumb_ORIGINAL]], Table1[[#This Row],[breadcrumb_ORIGINAL]], "DARWIN"))</f>
        <v>DARWIN</v>
      </c>
      <c r="D402" s="16" t="s">
        <v>3466</v>
      </c>
      <c r="E402" t="s">
        <v>697</v>
      </c>
      <c r="F402" s="3" t="s">
        <v>2924</v>
      </c>
      <c r="G402" t="s">
        <v>29</v>
      </c>
      <c r="I402" t="str">
        <f>IF(Table1[[#This Row],[building_size_ORIGINAL]]="","",LEFT(Table1[[#This Row],[building_size_ORIGINAL]], LEN(Table1[[#This Row],[building_size_ORIGINAL]])-LEN(RIGHT(Table1[[#This Row],[building_size_ORIGINAL]], 3))))</f>
        <v/>
      </c>
      <c r="J402" s="11" t="s">
        <v>2934</v>
      </c>
      <c r="K402" t="s">
        <v>951</v>
      </c>
      <c r="L402" s="19">
        <v>817</v>
      </c>
      <c r="M402" t="s">
        <v>951</v>
      </c>
      <c r="N402" s="19">
        <v>817</v>
      </c>
      <c r="O402" s="19">
        <f>IF(Table1[[#This Row],[building_size_mВІ_cleaned]]&lt;&gt;Table1[[#This Row],[preferred_size_mBI_cleaned]], IF(Table1[[#This Row],[land_size_mBI_cleaned]]&lt;&gt;Table1[[#This Row],[preferred_size_mBI_cleaned]], 0, 1), 1)</f>
        <v>1</v>
      </c>
      <c r="Q402" t="e">
        <f>IF(LEN(Table1[[#This Row],[open_date]])&gt;0, IF(ISNUMBER(SEARCH("Added", Table1[[#This Row],[open_date]])), SUBSTITUTE(Table1[[#This Row],[open_date]], "Added ", ""), Table1[[#This Row],[open_date]]), NA())</f>
        <v>#N/A</v>
      </c>
      <c r="R402" t="e">
        <v>#N/A</v>
      </c>
      <c r="S402" t="s">
        <v>123</v>
      </c>
      <c r="T402" t="s">
        <v>1372</v>
      </c>
      <c r="U402" s="13">
        <v>695000</v>
      </c>
      <c r="V402" s="13" t="s">
        <v>2934</v>
      </c>
      <c r="W402">
        <v>139298955</v>
      </c>
      <c r="X402" t="s">
        <v>1373</v>
      </c>
      <c r="Y402" t="s">
        <v>1374</v>
      </c>
      <c r="Z402" t="s">
        <v>1178</v>
      </c>
      <c r="AA402" t="s">
        <v>37</v>
      </c>
      <c r="AB402">
        <v>810</v>
      </c>
      <c r="AC402" s="14" t="str">
        <f>"0"&amp;Table1[[#This Row],[zip_code]]</f>
        <v>0810</v>
      </c>
      <c r="AD402" s="1">
        <v>889328858</v>
      </c>
      <c r="AG402" t="s">
        <v>38</v>
      </c>
      <c r="AH402" t="str">
        <f>PROPER(Table1[[#This Row],[product_depth_DELETE]])</f>
        <v>Premiere</v>
      </c>
      <c r="AI402">
        <v>4</v>
      </c>
      <c r="AJ402">
        <v>2</v>
      </c>
      <c r="AK402">
        <v>2</v>
      </c>
      <c r="AL402" s="2">
        <v>44708.662557870368</v>
      </c>
      <c r="AM402" s="15">
        <v>44708.662557870368</v>
      </c>
    </row>
    <row r="403" spans="1:39" x14ac:dyDescent="0.25">
      <c r="A403">
        <v>1351385</v>
      </c>
      <c r="B403" t="s">
        <v>696</v>
      </c>
      <c r="C403" t="str">
        <f>IF(Table1[[#This Row],[breadcrumb_ORIGINAL]]="Buy&gt;NT&gt;DARWIN CITY", SUBSTITUTE(Table1[[#This Row],[breadcrumb_ORIGINAL]], Table1[[#This Row],[breadcrumb_ORIGINAL]], "DARWIN CITY"), SUBSTITUTE(Table1[[#This Row],[breadcrumb_ORIGINAL]], Table1[[#This Row],[breadcrumb_ORIGINAL]], "DARWIN"))</f>
        <v>DARWIN</v>
      </c>
      <c r="D403" s="16" t="s">
        <v>3466</v>
      </c>
      <c r="E403" t="s">
        <v>697</v>
      </c>
      <c r="F403" s="3" t="s">
        <v>2924</v>
      </c>
      <c r="G403" t="s">
        <v>39</v>
      </c>
      <c r="I403" t="str">
        <f>IF(Table1[[#This Row],[building_size_ORIGINAL]]="","",LEFT(Table1[[#This Row],[building_size_ORIGINAL]], LEN(Table1[[#This Row],[building_size_ORIGINAL]])-LEN(RIGHT(Table1[[#This Row],[building_size_ORIGINAL]], 3))))</f>
        <v/>
      </c>
      <c r="J403" s="11" t="s">
        <v>2934</v>
      </c>
      <c r="L403" s="12" t="s">
        <v>2934</v>
      </c>
      <c r="N403" t="s">
        <v>2934</v>
      </c>
      <c r="O403">
        <f>IF(Table1[[#This Row],[building_size_mВІ_cleaned]]&lt;&gt;Table1[[#This Row],[preferred_size_mBI_cleaned]], IF(Table1[[#This Row],[land_size_mBI_cleaned]]&lt;&gt;Table1[[#This Row],[preferred_size_mBI_cleaned]], 0, 1), 1)</f>
        <v>1</v>
      </c>
      <c r="Q403" t="e">
        <f>IF(LEN(Table1[[#This Row],[open_date]])&gt;0, IF(ISNUMBER(SEARCH("Added", Table1[[#This Row],[open_date]])), SUBSTITUTE(Table1[[#This Row],[open_date]], "Added ", ""), Table1[[#This Row],[open_date]]), NA())</f>
        <v>#N/A</v>
      </c>
      <c r="R403" t="e">
        <v>#N/A</v>
      </c>
      <c r="S403" t="s">
        <v>82</v>
      </c>
      <c r="T403" t="s">
        <v>89</v>
      </c>
      <c r="U403" s="13" t="s">
        <v>2934</v>
      </c>
      <c r="V403" s="13" t="s">
        <v>2971</v>
      </c>
      <c r="W403">
        <v>139298643</v>
      </c>
      <c r="X403" t="s">
        <v>1375</v>
      </c>
      <c r="Y403" t="s">
        <v>1376</v>
      </c>
      <c r="Z403" t="s">
        <v>707</v>
      </c>
      <c r="AA403" t="s">
        <v>37</v>
      </c>
      <c r="AB403">
        <v>820</v>
      </c>
      <c r="AC403" s="14" t="str">
        <f>"0"&amp;Table1[[#This Row],[zip_code]]</f>
        <v>0820</v>
      </c>
      <c r="AD403" s="1">
        <v>889433000</v>
      </c>
      <c r="AG403" t="s">
        <v>38</v>
      </c>
      <c r="AH403" t="str">
        <f>PROPER(Table1[[#This Row],[product_depth_DELETE]])</f>
        <v>Premiere</v>
      </c>
      <c r="AI403">
        <v>3</v>
      </c>
      <c r="AJ403">
        <v>2</v>
      </c>
      <c r="AK403">
        <v>2</v>
      </c>
      <c r="AL403" s="2">
        <v>44708.662557870368</v>
      </c>
      <c r="AM403" s="15">
        <v>44708.662557870368</v>
      </c>
    </row>
    <row r="404" spans="1:39" x14ac:dyDescent="0.25">
      <c r="A404">
        <v>1351386</v>
      </c>
      <c r="B404" t="s">
        <v>696</v>
      </c>
      <c r="C404" t="str">
        <f>IF(Table1[[#This Row],[breadcrumb_ORIGINAL]]="Buy&gt;NT&gt;DARWIN CITY", SUBSTITUTE(Table1[[#This Row],[breadcrumb_ORIGINAL]], Table1[[#This Row],[breadcrumb_ORIGINAL]], "DARWIN CITY"), SUBSTITUTE(Table1[[#This Row],[breadcrumb_ORIGINAL]], Table1[[#This Row],[breadcrumb_ORIGINAL]], "DARWIN"))</f>
        <v>DARWIN</v>
      </c>
      <c r="D404" s="16" t="s">
        <v>3466</v>
      </c>
      <c r="E404" t="s">
        <v>697</v>
      </c>
      <c r="F404" s="3" t="s">
        <v>2924</v>
      </c>
      <c r="G404" t="s">
        <v>29</v>
      </c>
      <c r="I404" t="str">
        <f>IF(Table1[[#This Row],[building_size_ORIGINAL]]="","",LEFT(Table1[[#This Row],[building_size_ORIGINAL]], LEN(Table1[[#This Row],[building_size_ORIGINAL]])-LEN(RIGHT(Table1[[#This Row],[building_size_ORIGINAL]], 3))))</f>
        <v/>
      </c>
      <c r="J404" s="11" t="s">
        <v>2934</v>
      </c>
      <c r="K404" t="s">
        <v>951</v>
      </c>
      <c r="L404" s="19">
        <v>817</v>
      </c>
      <c r="M404" t="s">
        <v>951</v>
      </c>
      <c r="N404" s="19">
        <v>817</v>
      </c>
      <c r="O404" s="19">
        <f>IF(Table1[[#This Row],[building_size_mВІ_cleaned]]&lt;&gt;Table1[[#This Row],[preferred_size_mBI_cleaned]], IF(Table1[[#This Row],[land_size_mBI_cleaned]]&lt;&gt;Table1[[#This Row],[preferred_size_mBI_cleaned]], 0, 1), 1)</f>
        <v>1</v>
      </c>
      <c r="P404" t="s">
        <v>126</v>
      </c>
      <c r="Q404" t="str">
        <f>IF(LEN(Table1[[#This Row],[open_date]])&gt;0, IF(ISNUMBER(SEARCH("Added", Table1[[#This Row],[open_date]])), SUBSTITUTE(Table1[[#This Row],[open_date]], "Added ", ""), Table1[[#This Row],[open_date]]), NA())</f>
        <v>Under offer</v>
      </c>
      <c r="R404" t="s">
        <v>126</v>
      </c>
      <c r="S404" t="s">
        <v>93</v>
      </c>
      <c r="T404" t="s">
        <v>127</v>
      </c>
      <c r="U404" s="13" t="s">
        <v>2934</v>
      </c>
      <c r="V404" s="13" t="s">
        <v>2979</v>
      </c>
      <c r="W404">
        <v>139298639</v>
      </c>
      <c r="X404" t="s">
        <v>1377</v>
      </c>
      <c r="Y404" t="s">
        <v>1378</v>
      </c>
      <c r="Z404" t="s">
        <v>954</v>
      </c>
      <c r="AA404" t="s">
        <v>37</v>
      </c>
      <c r="AB404">
        <v>812</v>
      </c>
      <c r="AC404" s="14" t="str">
        <f>"0"&amp;Table1[[#This Row],[zip_code]]</f>
        <v>0812</v>
      </c>
      <c r="AD404" s="1">
        <v>889460500</v>
      </c>
      <c r="AG404" t="s">
        <v>38</v>
      </c>
      <c r="AH404" t="str">
        <f>PROPER(Table1[[#This Row],[product_depth_DELETE]])</f>
        <v>Premiere</v>
      </c>
      <c r="AI404">
        <v>4</v>
      </c>
      <c r="AJ404">
        <v>2</v>
      </c>
      <c r="AK404">
        <v>2</v>
      </c>
      <c r="AL404" s="2">
        <v>44708.662557870368</v>
      </c>
      <c r="AM404" s="15">
        <v>44708.662557870368</v>
      </c>
    </row>
    <row r="405" spans="1:39" x14ac:dyDescent="0.25">
      <c r="A405">
        <v>1351387</v>
      </c>
      <c r="B405" t="s">
        <v>696</v>
      </c>
      <c r="C405" t="str">
        <f>IF(Table1[[#This Row],[breadcrumb_ORIGINAL]]="Buy&gt;NT&gt;DARWIN CITY", SUBSTITUTE(Table1[[#This Row],[breadcrumb_ORIGINAL]], Table1[[#This Row],[breadcrumb_ORIGINAL]], "DARWIN CITY"), SUBSTITUTE(Table1[[#This Row],[breadcrumb_ORIGINAL]], Table1[[#This Row],[breadcrumb_ORIGINAL]], "DARWIN"))</f>
        <v>DARWIN</v>
      </c>
      <c r="D405" s="16" t="s">
        <v>3466</v>
      </c>
      <c r="E405" t="s">
        <v>697</v>
      </c>
      <c r="F405" s="3" t="s">
        <v>2924</v>
      </c>
      <c r="G405" t="s">
        <v>39</v>
      </c>
      <c r="I405" t="str">
        <f>IF(Table1[[#This Row],[building_size_ORIGINAL]]="","",LEFT(Table1[[#This Row],[building_size_ORIGINAL]], LEN(Table1[[#This Row],[building_size_ORIGINAL]])-LEN(RIGHT(Table1[[#This Row],[building_size_ORIGINAL]], 3))))</f>
        <v/>
      </c>
      <c r="J405" s="11" t="s">
        <v>2934</v>
      </c>
      <c r="L405" s="12" t="s">
        <v>2934</v>
      </c>
      <c r="N405" t="s">
        <v>2934</v>
      </c>
      <c r="O405">
        <f>IF(Table1[[#This Row],[building_size_mВІ_cleaned]]&lt;&gt;Table1[[#This Row],[preferred_size_mBI_cleaned]], IF(Table1[[#This Row],[land_size_mBI_cleaned]]&lt;&gt;Table1[[#This Row],[preferred_size_mBI_cleaned]], 0, 1), 1)</f>
        <v>1</v>
      </c>
      <c r="Q405" t="e">
        <f>IF(LEN(Table1[[#This Row],[open_date]])&gt;0, IF(ISNUMBER(SEARCH("Added", Table1[[#This Row],[open_date]])), SUBSTITUTE(Table1[[#This Row],[open_date]], "Added ", ""), Table1[[#This Row],[open_date]]), NA())</f>
        <v>#N/A</v>
      </c>
      <c r="R405" t="e">
        <v>#N/A</v>
      </c>
      <c r="S405" t="s">
        <v>412</v>
      </c>
      <c r="T405" t="s">
        <v>416</v>
      </c>
      <c r="U405" s="13">
        <v>275000</v>
      </c>
      <c r="V405" s="13" t="s">
        <v>2934</v>
      </c>
      <c r="W405">
        <v>139293471</v>
      </c>
      <c r="X405" t="s">
        <v>1379</v>
      </c>
      <c r="Y405" t="s">
        <v>1380</v>
      </c>
      <c r="Z405" t="s">
        <v>707</v>
      </c>
      <c r="AA405" t="s">
        <v>37</v>
      </c>
      <c r="AB405">
        <v>820</v>
      </c>
      <c r="AC405" s="14" t="str">
        <f>"0"&amp;Table1[[#This Row],[zip_code]]</f>
        <v>0820</v>
      </c>
      <c r="AD405" s="1">
        <v>889422283</v>
      </c>
      <c r="AG405" t="s">
        <v>274</v>
      </c>
      <c r="AH405" t="str">
        <f>PROPER(Table1[[#This Row],[product_depth_DELETE]])</f>
        <v>Standard</v>
      </c>
      <c r="AI405">
        <v>1</v>
      </c>
      <c r="AJ405">
        <v>1</v>
      </c>
      <c r="AK405">
        <v>1</v>
      </c>
      <c r="AL405" s="2">
        <v>44708.662557870368</v>
      </c>
      <c r="AM405" s="15">
        <v>44708.662557870368</v>
      </c>
    </row>
    <row r="406" spans="1:39" x14ac:dyDescent="0.25">
      <c r="A406">
        <v>1351388</v>
      </c>
      <c r="B406" t="s">
        <v>696</v>
      </c>
      <c r="C406" t="str">
        <f>IF(Table1[[#This Row],[breadcrumb_ORIGINAL]]="Buy&gt;NT&gt;DARWIN CITY", SUBSTITUTE(Table1[[#This Row],[breadcrumb_ORIGINAL]], Table1[[#This Row],[breadcrumb_ORIGINAL]], "DARWIN CITY"), SUBSTITUTE(Table1[[#This Row],[breadcrumb_ORIGINAL]], Table1[[#This Row],[breadcrumb_ORIGINAL]], "DARWIN"))</f>
        <v>DARWIN</v>
      </c>
      <c r="D406" s="16" t="s">
        <v>3466</v>
      </c>
      <c r="E406" t="s">
        <v>697</v>
      </c>
      <c r="F406" s="3" t="s">
        <v>2924</v>
      </c>
      <c r="G406" t="s">
        <v>46</v>
      </c>
      <c r="I406" t="str">
        <f>IF(Table1[[#This Row],[building_size_ORIGINAL]]="","",LEFT(Table1[[#This Row],[building_size_ORIGINAL]], LEN(Table1[[#This Row],[building_size_ORIGINAL]])-LEN(RIGHT(Table1[[#This Row],[building_size_ORIGINAL]], 3))))</f>
        <v/>
      </c>
      <c r="J406" s="11" t="s">
        <v>2934</v>
      </c>
      <c r="L406" s="12" t="s">
        <v>2934</v>
      </c>
      <c r="N406" t="s">
        <v>2934</v>
      </c>
      <c r="O406">
        <f>IF(Table1[[#This Row],[building_size_mВІ_cleaned]]&lt;&gt;Table1[[#This Row],[preferred_size_mBI_cleaned]], IF(Table1[[#This Row],[land_size_mBI_cleaned]]&lt;&gt;Table1[[#This Row],[preferred_size_mBI_cleaned]], 0, 1), 1)</f>
        <v>1</v>
      </c>
      <c r="Q406" t="e">
        <f>IF(LEN(Table1[[#This Row],[open_date]])&gt;0, IF(ISNUMBER(SEARCH("Added", Table1[[#This Row],[open_date]])), SUBSTITUTE(Table1[[#This Row],[open_date]], "Added ", ""), Table1[[#This Row],[open_date]]), NA())</f>
        <v>#N/A</v>
      </c>
      <c r="R406" t="e">
        <v>#N/A</v>
      </c>
      <c r="S406" t="s">
        <v>1381</v>
      </c>
      <c r="T406" t="s">
        <v>1382</v>
      </c>
      <c r="U406" s="13">
        <v>285000</v>
      </c>
      <c r="V406" s="13" t="s">
        <v>3213</v>
      </c>
      <c r="W406">
        <v>139289623</v>
      </c>
      <c r="X406" t="s">
        <v>1383</v>
      </c>
      <c r="Y406" t="s">
        <v>1384</v>
      </c>
      <c r="Z406" t="s">
        <v>731</v>
      </c>
      <c r="AA406" t="s">
        <v>37</v>
      </c>
      <c r="AB406">
        <v>810</v>
      </c>
      <c r="AC406" s="14" t="str">
        <f>"0"&amp;Table1[[#This Row],[zip_code]]</f>
        <v>0810</v>
      </c>
      <c r="AD406" s="1">
        <v>889411970</v>
      </c>
      <c r="AG406" t="s">
        <v>38</v>
      </c>
      <c r="AH406" t="str">
        <f>PROPER(Table1[[#This Row],[product_depth_DELETE]])</f>
        <v>Premiere</v>
      </c>
      <c r="AI406">
        <v>2</v>
      </c>
      <c r="AJ406">
        <v>1</v>
      </c>
      <c r="AK406">
        <v>1</v>
      </c>
      <c r="AL406" s="2">
        <v>44708.662557870368</v>
      </c>
      <c r="AM406" s="15">
        <v>44708.662557870368</v>
      </c>
    </row>
    <row r="407" spans="1:39" x14ac:dyDescent="0.25">
      <c r="A407">
        <v>1351389</v>
      </c>
      <c r="B407" t="s">
        <v>696</v>
      </c>
      <c r="C407" t="str">
        <f>IF(Table1[[#This Row],[breadcrumb_ORIGINAL]]="Buy&gt;NT&gt;DARWIN CITY", SUBSTITUTE(Table1[[#This Row],[breadcrumb_ORIGINAL]], Table1[[#This Row],[breadcrumb_ORIGINAL]], "DARWIN CITY"), SUBSTITUTE(Table1[[#This Row],[breadcrumb_ORIGINAL]], Table1[[#This Row],[breadcrumb_ORIGINAL]], "DARWIN"))</f>
        <v>DARWIN</v>
      </c>
      <c r="D407" s="16" t="s">
        <v>3466</v>
      </c>
      <c r="E407" t="s">
        <v>697</v>
      </c>
      <c r="F407" s="3" t="s">
        <v>2924</v>
      </c>
      <c r="G407" t="s">
        <v>29</v>
      </c>
      <c r="I407" t="str">
        <f>IF(Table1[[#This Row],[building_size_ORIGINAL]]="","",LEFT(Table1[[#This Row],[building_size_ORIGINAL]], LEN(Table1[[#This Row],[building_size_ORIGINAL]])-LEN(RIGHT(Table1[[#This Row],[building_size_ORIGINAL]], 3))))</f>
        <v/>
      </c>
      <c r="J407" s="11" t="s">
        <v>2934</v>
      </c>
      <c r="K407" t="s">
        <v>1385</v>
      </c>
      <c r="L407" s="19">
        <v>842</v>
      </c>
      <c r="M407" t="s">
        <v>1385</v>
      </c>
      <c r="N407" s="19">
        <v>842</v>
      </c>
      <c r="O407" s="19">
        <f>IF(Table1[[#This Row],[building_size_mВІ_cleaned]]&lt;&gt;Table1[[#This Row],[preferred_size_mBI_cleaned]], IF(Table1[[#This Row],[land_size_mBI_cleaned]]&lt;&gt;Table1[[#This Row],[preferred_size_mBI_cleaned]], 0, 1), 1)</f>
        <v>1</v>
      </c>
      <c r="Q407" t="e">
        <f>IF(LEN(Table1[[#This Row],[open_date]])&gt;0, IF(ISNUMBER(SEARCH("Added", Table1[[#This Row],[open_date]])), SUBSTITUTE(Table1[[#This Row],[open_date]], "Added ", ""), Table1[[#This Row],[open_date]]), NA())</f>
        <v>#N/A</v>
      </c>
      <c r="R407" t="e">
        <v>#N/A</v>
      </c>
      <c r="S407" t="s">
        <v>225</v>
      </c>
      <c r="T407" t="s">
        <v>1386</v>
      </c>
      <c r="U407" s="13">
        <v>660000</v>
      </c>
      <c r="V407" s="13" t="s">
        <v>3214</v>
      </c>
      <c r="W407">
        <v>136645606</v>
      </c>
      <c r="X407" t="s">
        <v>1387</v>
      </c>
      <c r="Y407" t="s">
        <v>1388</v>
      </c>
      <c r="Z407" t="s">
        <v>1109</v>
      </c>
      <c r="AA407" t="s">
        <v>37</v>
      </c>
      <c r="AB407">
        <v>812</v>
      </c>
      <c r="AC407" s="14" t="str">
        <f>"0"&amp;Table1[[#This Row],[zip_code]]</f>
        <v>0812</v>
      </c>
      <c r="AD407" s="1">
        <v>438404848</v>
      </c>
      <c r="AG407" t="s">
        <v>38</v>
      </c>
      <c r="AH407" t="str">
        <f>PROPER(Table1[[#This Row],[product_depth_DELETE]])</f>
        <v>Premiere</v>
      </c>
      <c r="AI407">
        <v>3</v>
      </c>
      <c r="AJ407">
        <v>1</v>
      </c>
      <c r="AK407">
        <v>4</v>
      </c>
      <c r="AL407" s="2">
        <v>44708.662557870368</v>
      </c>
      <c r="AM407" s="15">
        <v>44708.662557870368</v>
      </c>
    </row>
    <row r="408" spans="1:39" x14ac:dyDescent="0.25">
      <c r="A408">
        <v>1351390</v>
      </c>
      <c r="B408" t="s">
        <v>696</v>
      </c>
      <c r="C408" t="str">
        <f>IF(Table1[[#This Row],[breadcrumb_ORIGINAL]]="Buy&gt;NT&gt;DARWIN CITY", SUBSTITUTE(Table1[[#This Row],[breadcrumb_ORIGINAL]], Table1[[#This Row],[breadcrumb_ORIGINAL]], "DARWIN CITY"), SUBSTITUTE(Table1[[#This Row],[breadcrumb_ORIGINAL]], Table1[[#This Row],[breadcrumb_ORIGINAL]], "DARWIN"))</f>
        <v>DARWIN</v>
      </c>
      <c r="D408" s="16" t="s">
        <v>3466</v>
      </c>
      <c r="E408" t="s">
        <v>697</v>
      </c>
      <c r="F408" s="3" t="s">
        <v>2924</v>
      </c>
      <c r="G408" t="s">
        <v>39</v>
      </c>
      <c r="I408" t="str">
        <f>IF(Table1[[#This Row],[building_size_ORIGINAL]]="","",LEFT(Table1[[#This Row],[building_size_ORIGINAL]], LEN(Table1[[#This Row],[building_size_ORIGINAL]])-LEN(RIGHT(Table1[[#This Row],[building_size_ORIGINAL]], 3))))</f>
        <v/>
      </c>
      <c r="J408" s="11" t="s">
        <v>2934</v>
      </c>
      <c r="L408" s="12" t="s">
        <v>2934</v>
      </c>
      <c r="N408" t="s">
        <v>2934</v>
      </c>
      <c r="O408">
        <f>IF(Table1[[#This Row],[building_size_mВІ_cleaned]]&lt;&gt;Table1[[#This Row],[preferred_size_mBI_cleaned]], IF(Table1[[#This Row],[land_size_mBI_cleaned]]&lt;&gt;Table1[[#This Row],[preferred_size_mBI_cleaned]], 0, 1), 1)</f>
        <v>1</v>
      </c>
      <c r="Q408" t="e">
        <f>IF(LEN(Table1[[#This Row],[open_date]])&gt;0, IF(ISNUMBER(SEARCH("Added", Table1[[#This Row],[open_date]])), SUBSTITUTE(Table1[[#This Row],[open_date]], "Added ", ""), Table1[[#This Row],[open_date]]), NA())</f>
        <v>#N/A</v>
      </c>
      <c r="R408" t="e">
        <v>#N/A</v>
      </c>
      <c r="S408" t="s">
        <v>228</v>
      </c>
      <c r="T408" t="s">
        <v>32</v>
      </c>
      <c r="U408" s="13">
        <v>435000</v>
      </c>
      <c r="V408" s="13" t="s">
        <v>2934</v>
      </c>
      <c r="W408">
        <v>130650546</v>
      </c>
      <c r="X408" t="s">
        <v>1389</v>
      </c>
      <c r="Y408" t="s">
        <v>1390</v>
      </c>
      <c r="Z408" t="s">
        <v>707</v>
      </c>
      <c r="AA408" t="s">
        <v>37</v>
      </c>
      <c r="AB408">
        <v>820</v>
      </c>
      <c r="AC408" s="14" t="str">
        <f>"0"&amp;Table1[[#This Row],[zip_code]]</f>
        <v>0820</v>
      </c>
      <c r="AD408" s="1">
        <v>889419959</v>
      </c>
      <c r="AG408" t="s">
        <v>38</v>
      </c>
      <c r="AH408" t="str">
        <f>PROPER(Table1[[#This Row],[product_depth_DELETE]])</f>
        <v>Premiere</v>
      </c>
      <c r="AI408">
        <v>2</v>
      </c>
      <c r="AJ408">
        <v>2</v>
      </c>
      <c r="AK408">
        <v>2</v>
      </c>
      <c r="AL408" s="2">
        <v>44708.662557870368</v>
      </c>
      <c r="AM408" s="15">
        <v>44708.662557870368</v>
      </c>
    </row>
    <row r="409" spans="1:39" x14ac:dyDescent="0.25">
      <c r="A409">
        <v>1351391</v>
      </c>
      <c r="B409" t="s">
        <v>696</v>
      </c>
      <c r="C409" t="str">
        <f>IF(Table1[[#This Row],[breadcrumb_ORIGINAL]]="Buy&gt;NT&gt;DARWIN CITY", SUBSTITUTE(Table1[[#This Row],[breadcrumb_ORIGINAL]], Table1[[#This Row],[breadcrumb_ORIGINAL]], "DARWIN CITY"), SUBSTITUTE(Table1[[#This Row],[breadcrumb_ORIGINAL]], Table1[[#This Row],[breadcrumb_ORIGINAL]], "DARWIN"))</f>
        <v>DARWIN</v>
      </c>
      <c r="D409" s="16" t="s">
        <v>3466</v>
      </c>
      <c r="E409" t="s">
        <v>697</v>
      </c>
      <c r="F409" s="3" t="s">
        <v>2924</v>
      </c>
      <c r="G409" t="s">
        <v>29</v>
      </c>
      <c r="I409" t="str">
        <f>IF(Table1[[#This Row],[building_size_ORIGINAL]]="","",LEFT(Table1[[#This Row],[building_size_ORIGINAL]], LEN(Table1[[#This Row],[building_size_ORIGINAL]])-LEN(RIGHT(Table1[[#This Row],[building_size_ORIGINAL]], 3))))</f>
        <v/>
      </c>
      <c r="J409" s="11" t="s">
        <v>2934</v>
      </c>
      <c r="K409" t="s">
        <v>1391</v>
      </c>
      <c r="L409" s="19">
        <v>2</v>
      </c>
      <c r="M409" t="s">
        <v>1391</v>
      </c>
      <c r="N409" s="19">
        <v>2</v>
      </c>
      <c r="O409" s="19">
        <f>IF(Table1[[#This Row],[building_size_mВІ_cleaned]]&lt;&gt;Table1[[#This Row],[preferred_size_mBI_cleaned]], IF(Table1[[#This Row],[land_size_mBI_cleaned]]&lt;&gt;Table1[[#This Row],[preferred_size_mBI_cleaned]], 0, 1), 1)</f>
        <v>1</v>
      </c>
      <c r="Q409" t="e">
        <f>IF(LEN(Table1[[#This Row],[open_date]])&gt;0, IF(ISNUMBER(SEARCH("Added", Table1[[#This Row],[open_date]])), SUBSTITUTE(Table1[[#This Row],[open_date]], "Added ", ""), Table1[[#This Row],[open_date]]), NA())</f>
        <v>#N/A</v>
      </c>
      <c r="R409" t="e">
        <v>#N/A</v>
      </c>
      <c r="S409" t="s">
        <v>1117</v>
      </c>
      <c r="T409" t="s">
        <v>1392</v>
      </c>
      <c r="U409" s="13">
        <v>685000</v>
      </c>
      <c r="V409" s="13" t="s">
        <v>3215</v>
      </c>
      <c r="W409">
        <v>139289359</v>
      </c>
      <c r="X409" t="s">
        <v>1393</v>
      </c>
      <c r="Y409" t="s">
        <v>1394</v>
      </c>
      <c r="Z409" t="s">
        <v>1395</v>
      </c>
      <c r="AA409" t="s">
        <v>37</v>
      </c>
      <c r="AB409">
        <v>822</v>
      </c>
      <c r="AC409" s="14" t="str">
        <f>"0"&amp;Table1[[#This Row],[zip_code]]</f>
        <v>0822</v>
      </c>
      <c r="AD409">
        <v>417272077</v>
      </c>
      <c r="AG409" t="s">
        <v>38</v>
      </c>
      <c r="AH409" t="str">
        <f>PROPER(Table1[[#This Row],[product_depth_DELETE]])</f>
        <v>Premiere</v>
      </c>
      <c r="AI409">
        <v>4</v>
      </c>
      <c r="AJ409">
        <v>2</v>
      </c>
      <c r="AK409">
        <v>4</v>
      </c>
      <c r="AL409" s="2">
        <v>44708.662557870368</v>
      </c>
      <c r="AM409" s="15">
        <v>44708.662557870368</v>
      </c>
    </row>
    <row r="410" spans="1:39" x14ac:dyDescent="0.25">
      <c r="A410">
        <v>1351392</v>
      </c>
      <c r="B410" t="s">
        <v>696</v>
      </c>
      <c r="C410" t="str">
        <f>IF(Table1[[#This Row],[breadcrumb_ORIGINAL]]="Buy&gt;NT&gt;DARWIN CITY", SUBSTITUTE(Table1[[#This Row],[breadcrumb_ORIGINAL]], Table1[[#This Row],[breadcrumb_ORIGINAL]], "DARWIN CITY"), SUBSTITUTE(Table1[[#This Row],[breadcrumb_ORIGINAL]], Table1[[#This Row],[breadcrumb_ORIGINAL]], "DARWIN"))</f>
        <v>DARWIN</v>
      </c>
      <c r="D410" s="16" t="s">
        <v>3466</v>
      </c>
      <c r="E410" t="s">
        <v>697</v>
      </c>
      <c r="F410" s="3" t="s">
        <v>2924</v>
      </c>
      <c r="G410" t="s">
        <v>29</v>
      </c>
      <c r="H410" t="s">
        <v>1396</v>
      </c>
      <c r="I410" t="str">
        <f>IF(Table1[[#This Row],[building_size_ORIGINAL]]="","",LEFT(Table1[[#This Row],[building_size_ORIGINAL]], LEN(Table1[[#This Row],[building_size_ORIGINAL]])-LEN(RIGHT(Table1[[#This Row],[building_size_ORIGINAL]], 3))))</f>
        <v>273</v>
      </c>
      <c r="J410" s="19">
        <v>273</v>
      </c>
      <c r="K410" t="s">
        <v>1397</v>
      </c>
      <c r="L410" s="12" t="s">
        <v>2934</v>
      </c>
      <c r="M410" t="s">
        <v>1397</v>
      </c>
      <c r="N410" t="s">
        <v>2934</v>
      </c>
      <c r="O410">
        <f>IF(Table1[[#This Row],[building_size_mВІ_cleaned]]&lt;&gt;Table1[[#This Row],[preferred_size_mBI_cleaned]], IF(Table1[[#This Row],[land_size_mBI_cleaned]]&lt;&gt;Table1[[#This Row],[preferred_size_mBI_cleaned]], 0, 1), 1)</f>
        <v>1</v>
      </c>
      <c r="Q410" t="e">
        <f>IF(LEN(Table1[[#This Row],[open_date]])&gt;0, IF(ISNUMBER(SEARCH("Added", Table1[[#This Row],[open_date]])), SUBSTITUTE(Table1[[#This Row],[open_date]], "Added ", ""), Table1[[#This Row],[open_date]]), NA())</f>
        <v>#N/A</v>
      </c>
      <c r="R410" t="e">
        <v>#N/A</v>
      </c>
      <c r="S410" t="s">
        <v>123</v>
      </c>
      <c r="T410" t="s">
        <v>1398</v>
      </c>
      <c r="U410" s="13">
        <v>950000</v>
      </c>
      <c r="V410" s="13" t="s">
        <v>2934</v>
      </c>
      <c r="W410">
        <v>139287887</v>
      </c>
      <c r="X410" t="s">
        <v>1399</v>
      </c>
      <c r="Y410" t="s">
        <v>1400</v>
      </c>
      <c r="Z410" t="s">
        <v>1162</v>
      </c>
      <c r="AA410" t="s">
        <v>37</v>
      </c>
      <c r="AB410">
        <v>835</v>
      </c>
      <c r="AC410" s="14" t="str">
        <f>"0"&amp;Table1[[#This Row],[zip_code]]</f>
        <v>0835</v>
      </c>
      <c r="AD410" s="1">
        <v>889328858</v>
      </c>
      <c r="AG410" t="s">
        <v>38</v>
      </c>
      <c r="AH410" t="str">
        <f>PROPER(Table1[[#This Row],[product_depth_DELETE]])</f>
        <v>Premiere</v>
      </c>
      <c r="AI410">
        <v>4</v>
      </c>
      <c r="AJ410">
        <v>2</v>
      </c>
      <c r="AK410">
        <v>7</v>
      </c>
      <c r="AL410" s="2">
        <v>44708.662557870368</v>
      </c>
      <c r="AM410" s="15">
        <v>44708.662557870368</v>
      </c>
    </row>
    <row r="411" spans="1:39" x14ac:dyDescent="0.25">
      <c r="A411">
        <v>1351393</v>
      </c>
      <c r="B411" t="s">
        <v>696</v>
      </c>
      <c r="C411" t="str">
        <f>IF(Table1[[#This Row],[breadcrumb_ORIGINAL]]="Buy&gt;NT&gt;DARWIN CITY", SUBSTITUTE(Table1[[#This Row],[breadcrumb_ORIGINAL]], Table1[[#This Row],[breadcrumb_ORIGINAL]], "DARWIN CITY"), SUBSTITUTE(Table1[[#This Row],[breadcrumb_ORIGINAL]], Table1[[#This Row],[breadcrumb_ORIGINAL]], "DARWIN"))</f>
        <v>DARWIN</v>
      </c>
      <c r="D411" s="16" t="s">
        <v>3466</v>
      </c>
      <c r="E411" t="s">
        <v>697</v>
      </c>
      <c r="F411" s="3" t="s">
        <v>2924</v>
      </c>
      <c r="G411" t="s">
        <v>39</v>
      </c>
      <c r="I411" t="str">
        <f>IF(Table1[[#This Row],[building_size_ORIGINAL]]="","",LEFT(Table1[[#This Row],[building_size_ORIGINAL]], LEN(Table1[[#This Row],[building_size_ORIGINAL]])-LEN(RIGHT(Table1[[#This Row],[building_size_ORIGINAL]], 3))))</f>
        <v/>
      </c>
      <c r="J411" s="11" t="s">
        <v>2934</v>
      </c>
      <c r="K411" t="s">
        <v>140</v>
      </c>
      <c r="L411" s="19">
        <v>93</v>
      </c>
      <c r="N411" t="s">
        <v>2934</v>
      </c>
      <c r="O411">
        <f>IF(Table1[[#This Row],[building_size_mВІ_cleaned]]&lt;&gt;Table1[[#This Row],[preferred_size_mBI_cleaned]], IF(Table1[[#This Row],[land_size_mBI_cleaned]]&lt;&gt;Table1[[#This Row],[preferred_size_mBI_cleaned]], 0, 1), 1)</f>
        <v>1</v>
      </c>
      <c r="Q411" t="e">
        <f>IF(LEN(Table1[[#This Row],[open_date]])&gt;0, IF(ISNUMBER(SEARCH("Added", Table1[[#This Row],[open_date]])), SUBSTITUTE(Table1[[#This Row],[open_date]], "Added ", ""), Table1[[#This Row],[open_date]]), NA())</f>
        <v>#N/A</v>
      </c>
      <c r="R411" t="e">
        <v>#N/A</v>
      </c>
      <c r="S411" t="s">
        <v>98</v>
      </c>
      <c r="T411" t="s">
        <v>141</v>
      </c>
      <c r="U411" s="13">
        <v>500000</v>
      </c>
      <c r="V411" s="13" t="s">
        <v>2934</v>
      </c>
      <c r="W411">
        <v>139287567</v>
      </c>
      <c r="X411" t="s">
        <v>142</v>
      </c>
      <c r="Y411" t="s">
        <v>143</v>
      </c>
      <c r="Z411" t="s">
        <v>36</v>
      </c>
      <c r="AA411" t="s">
        <v>37</v>
      </c>
      <c r="AB411">
        <v>800</v>
      </c>
      <c r="AC411" s="14" t="str">
        <f>"0"&amp;Table1[[#This Row],[zip_code]]</f>
        <v>0800</v>
      </c>
      <c r="AD411" s="1">
        <v>889822500</v>
      </c>
      <c r="AG411" t="s">
        <v>38</v>
      </c>
      <c r="AH411" t="str">
        <f>PROPER(Table1[[#This Row],[product_depth_DELETE]])</f>
        <v>Premiere</v>
      </c>
      <c r="AI411">
        <v>1</v>
      </c>
      <c r="AJ411">
        <v>1</v>
      </c>
      <c r="AK411">
        <v>1</v>
      </c>
      <c r="AL411" s="2">
        <v>44708.662557870368</v>
      </c>
      <c r="AM411" s="15">
        <v>44708.662557870368</v>
      </c>
    </row>
    <row r="412" spans="1:39" x14ac:dyDescent="0.25">
      <c r="A412">
        <v>1351394</v>
      </c>
      <c r="B412" t="s">
        <v>696</v>
      </c>
      <c r="C412" t="str">
        <f>IF(Table1[[#This Row],[breadcrumb_ORIGINAL]]="Buy&gt;NT&gt;DARWIN CITY", SUBSTITUTE(Table1[[#This Row],[breadcrumb_ORIGINAL]], Table1[[#This Row],[breadcrumb_ORIGINAL]], "DARWIN CITY"), SUBSTITUTE(Table1[[#This Row],[breadcrumb_ORIGINAL]], Table1[[#This Row],[breadcrumb_ORIGINAL]], "DARWIN"))</f>
        <v>DARWIN</v>
      </c>
      <c r="D412" s="16" t="s">
        <v>3466</v>
      </c>
      <c r="E412" t="s">
        <v>697</v>
      </c>
      <c r="F412" s="3" t="s">
        <v>2924</v>
      </c>
      <c r="G412" t="s">
        <v>29</v>
      </c>
      <c r="I412" t="str">
        <f>IF(Table1[[#This Row],[building_size_ORIGINAL]]="","",LEFT(Table1[[#This Row],[building_size_ORIGINAL]], LEN(Table1[[#This Row],[building_size_ORIGINAL]])-LEN(RIGHT(Table1[[#This Row],[building_size_ORIGINAL]], 3))))</f>
        <v/>
      </c>
      <c r="J412" s="11" t="s">
        <v>2934</v>
      </c>
      <c r="K412" t="s">
        <v>1401</v>
      </c>
      <c r="L412" s="19">
        <v>810</v>
      </c>
      <c r="M412" t="s">
        <v>1401</v>
      </c>
      <c r="N412" s="19">
        <v>810</v>
      </c>
      <c r="O412" s="19">
        <f>IF(Table1[[#This Row],[building_size_mВІ_cleaned]]&lt;&gt;Table1[[#This Row],[preferred_size_mBI_cleaned]], IF(Table1[[#This Row],[land_size_mBI_cleaned]]&lt;&gt;Table1[[#This Row],[preferred_size_mBI_cleaned]], 0, 1), 1)</f>
        <v>1</v>
      </c>
      <c r="Q412" t="e">
        <f>IF(LEN(Table1[[#This Row],[open_date]])&gt;0, IF(ISNUMBER(SEARCH("Added", Table1[[#This Row],[open_date]])), SUBSTITUTE(Table1[[#This Row],[open_date]], "Added ", ""), Table1[[#This Row],[open_date]]), NA())</f>
        <v>#N/A</v>
      </c>
      <c r="R412" t="e">
        <v>#N/A</v>
      </c>
      <c r="S412" t="s">
        <v>408</v>
      </c>
      <c r="T412" t="s">
        <v>1402</v>
      </c>
      <c r="U412" s="13">
        <v>498000</v>
      </c>
      <c r="V412" s="13" t="s">
        <v>2934</v>
      </c>
      <c r="W412">
        <v>139286595</v>
      </c>
      <c r="X412" t="s">
        <v>1403</v>
      </c>
      <c r="Y412" t="s">
        <v>1404</v>
      </c>
      <c r="Z412" t="s">
        <v>743</v>
      </c>
      <c r="AA412" t="s">
        <v>37</v>
      </c>
      <c r="AB412">
        <v>830</v>
      </c>
      <c r="AC412" s="14" t="str">
        <f>"0"&amp;Table1[[#This Row],[zip_code]]</f>
        <v>0830</v>
      </c>
      <c r="AD412" s="1">
        <v>1300114970</v>
      </c>
      <c r="AG412" t="s">
        <v>274</v>
      </c>
      <c r="AH412" t="str">
        <f>PROPER(Table1[[#This Row],[product_depth_DELETE]])</f>
        <v>Standard</v>
      </c>
      <c r="AI412">
        <v>3</v>
      </c>
      <c r="AJ412">
        <v>2</v>
      </c>
      <c r="AK412">
        <v>5</v>
      </c>
      <c r="AL412" s="2">
        <v>44708.662557870368</v>
      </c>
      <c r="AM412" s="15">
        <v>44708.662557870368</v>
      </c>
    </row>
    <row r="413" spans="1:39" x14ac:dyDescent="0.25">
      <c r="A413">
        <v>1351395</v>
      </c>
      <c r="B413" t="s">
        <v>696</v>
      </c>
      <c r="C413" t="str">
        <f>IF(Table1[[#This Row],[breadcrumb_ORIGINAL]]="Buy&gt;NT&gt;DARWIN CITY", SUBSTITUTE(Table1[[#This Row],[breadcrumb_ORIGINAL]], Table1[[#This Row],[breadcrumb_ORIGINAL]], "DARWIN CITY"), SUBSTITUTE(Table1[[#This Row],[breadcrumb_ORIGINAL]], Table1[[#This Row],[breadcrumb_ORIGINAL]], "DARWIN"))</f>
        <v>DARWIN</v>
      </c>
      <c r="D413" s="16" t="s">
        <v>3466</v>
      </c>
      <c r="E413" t="s">
        <v>697</v>
      </c>
      <c r="F413" s="3" t="s">
        <v>2924</v>
      </c>
      <c r="G413" t="s">
        <v>29</v>
      </c>
      <c r="I413" t="str">
        <f>IF(Table1[[#This Row],[building_size_ORIGINAL]]="","",LEFT(Table1[[#This Row],[building_size_ORIGINAL]], LEN(Table1[[#This Row],[building_size_ORIGINAL]])-LEN(RIGHT(Table1[[#This Row],[building_size_ORIGINAL]], 3))))</f>
        <v/>
      </c>
      <c r="J413" s="11" t="s">
        <v>2934</v>
      </c>
      <c r="L413" s="12" t="s">
        <v>2934</v>
      </c>
      <c r="N413" t="s">
        <v>2934</v>
      </c>
      <c r="O413">
        <f>IF(Table1[[#This Row],[building_size_mВІ_cleaned]]&lt;&gt;Table1[[#This Row],[preferred_size_mBI_cleaned]], IF(Table1[[#This Row],[land_size_mBI_cleaned]]&lt;&gt;Table1[[#This Row],[preferred_size_mBI_cleaned]], 0, 1), 1)</f>
        <v>1</v>
      </c>
      <c r="Q413" t="e">
        <f>IF(LEN(Table1[[#This Row],[open_date]])&gt;0, IF(ISNUMBER(SEARCH("Added", Table1[[#This Row],[open_date]])), SUBSTITUTE(Table1[[#This Row],[open_date]], "Added ", ""), Table1[[#This Row],[open_date]]), NA())</f>
        <v>#N/A</v>
      </c>
      <c r="R413" t="e">
        <v>#N/A</v>
      </c>
      <c r="S413" t="s">
        <v>79</v>
      </c>
      <c r="T413" t="s">
        <v>1405</v>
      </c>
      <c r="U413" s="13">
        <v>740000</v>
      </c>
      <c r="V413" s="13" t="s">
        <v>3218</v>
      </c>
      <c r="W413">
        <v>139285131</v>
      </c>
      <c r="X413" t="s">
        <v>1406</v>
      </c>
      <c r="Y413" t="s">
        <v>1407</v>
      </c>
      <c r="Z413" t="s">
        <v>759</v>
      </c>
      <c r="AA413" t="s">
        <v>37</v>
      </c>
      <c r="AB413">
        <v>836</v>
      </c>
      <c r="AC413" s="14" t="str">
        <f>"0"&amp;Table1[[#This Row],[zip_code]]</f>
        <v>0836</v>
      </c>
      <c r="AD413" s="1">
        <v>889433000</v>
      </c>
      <c r="AG413" t="s">
        <v>38</v>
      </c>
      <c r="AH413" t="str">
        <f>PROPER(Table1[[#This Row],[product_depth_DELETE]])</f>
        <v>Premiere</v>
      </c>
      <c r="AI413">
        <v>6</v>
      </c>
      <c r="AJ413">
        <v>4</v>
      </c>
      <c r="AK413">
        <v>10</v>
      </c>
      <c r="AL413" s="2">
        <v>44708.662557870368</v>
      </c>
      <c r="AM413" s="15">
        <v>44708.662557870368</v>
      </c>
    </row>
    <row r="414" spans="1:39" x14ac:dyDescent="0.25">
      <c r="A414">
        <v>1351396</v>
      </c>
      <c r="B414" t="s">
        <v>696</v>
      </c>
      <c r="C414" t="str">
        <f>IF(Table1[[#This Row],[breadcrumb_ORIGINAL]]="Buy&gt;NT&gt;DARWIN CITY", SUBSTITUTE(Table1[[#This Row],[breadcrumb_ORIGINAL]], Table1[[#This Row],[breadcrumb_ORIGINAL]], "DARWIN CITY"), SUBSTITUTE(Table1[[#This Row],[breadcrumb_ORIGINAL]], Table1[[#This Row],[breadcrumb_ORIGINAL]], "DARWIN"))</f>
        <v>DARWIN</v>
      </c>
      <c r="D414" s="16" t="s">
        <v>3466</v>
      </c>
      <c r="E414" t="s">
        <v>697</v>
      </c>
      <c r="F414" s="3" t="s">
        <v>2924</v>
      </c>
      <c r="G414" t="s">
        <v>748</v>
      </c>
      <c r="I414" t="str">
        <f>IF(Table1[[#This Row],[building_size_ORIGINAL]]="","",LEFT(Table1[[#This Row],[building_size_ORIGINAL]], LEN(Table1[[#This Row],[building_size_ORIGINAL]])-LEN(RIGHT(Table1[[#This Row],[building_size_ORIGINAL]], 3))))</f>
        <v/>
      </c>
      <c r="J414" s="11" t="s">
        <v>2934</v>
      </c>
      <c r="K414" t="s">
        <v>1408</v>
      </c>
      <c r="L414" s="19">
        <v>278</v>
      </c>
      <c r="M414" t="s">
        <v>1408</v>
      </c>
      <c r="N414" s="19">
        <v>278</v>
      </c>
      <c r="O414" s="19">
        <f>IF(Table1[[#This Row],[building_size_mВІ_cleaned]]&lt;&gt;Table1[[#This Row],[preferred_size_mBI_cleaned]], IF(Table1[[#This Row],[land_size_mBI_cleaned]]&lt;&gt;Table1[[#This Row],[preferred_size_mBI_cleaned]], 0, 1), 1)</f>
        <v>1</v>
      </c>
      <c r="P414" t="s">
        <v>126</v>
      </c>
      <c r="Q414" t="str">
        <f>IF(LEN(Table1[[#This Row],[open_date]])&gt;0, IF(ISNUMBER(SEARCH("Added", Table1[[#This Row],[open_date]])), SUBSTITUTE(Table1[[#This Row],[open_date]], "Added ", ""), Table1[[#This Row],[open_date]]), NA())</f>
        <v>Under offer</v>
      </c>
      <c r="R414" t="s">
        <v>126</v>
      </c>
      <c r="S414" t="s">
        <v>123</v>
      </c>
      <c r="T414" t="s">
        <v>218</v>
      </c>
      <c r="U414" s="13">
        <v>450000</v>
      </c>
      <c r="V414" s="13" t="s">
        <v>2934</v>
      </c>
      <c r="W414">
        <v>139282191</v>
      </c>
      <c r="X414" t="s">
        <v>1409</v>
      </c>
      <c r="Y414" t="s">
        <v>1410</v>
      </c>
      <c r="Z414" t="s">
        <v>941</v>
      </c>
      <c r="AA414" t="s">
        <v>37</v>
      </c>
      <c r="AB414">
        <v>832</v>
      </c>
      <c r="AC414" s="14" t="str">
        <f>"0"&amp;Table1[[#This Row],[zip_code]]</f>
        <v>0832</v>
      </c>
      <c r="AD414" s="1">
        <v>889328858</v>
      </c>
      <c r="AG414" t="s">
        <v>38</v>
      </c>
      <c r="AH414" t="str">
        <f>PROPER(Table1[[#This Row],[product_depth_DELETE]])</f>
        <v>Premiere</v>
      </c>
      <c r="AI414">
        <v>3</v>
      </c>
      <c r="AJ414">
        <v>2</v>
      </c>
      <c r="AK414">
        <v>2</v>
      </c>
      <c r="AL414" s="2">
        <v>44708.662557870368</v>
      </c>
      <c r="AM414" s="15">
        <v>44708.662557870368</v>
      </c>
    </row>
    <row r="415" spans="1:39" x14ac:dyDescent="0.25">
      <c r="A415">
        <v>1351397</v>
      </c>
      <c r="B415" t="s">
        <v>696</v>
      </c>
      <c r="C415" t="str">
        <f>IF(Table1[[#This Row],[breadcrumb_ORIGINAL]]="Buy&gt;NT&gt;DARWIN CITY", SUBSTITUTE(Table1[[#This Row],[breadcrumb_ORIGINAL]], Table1[[#This Row],[breadcrumb_ORIGINAL]], "DARWIN CITY"), SUBSTITUTE(Table1[[#This Row],[breadcrumb_ORIGINAL]], Table1[[#This Row],[breadcrumb_ORIGINAL]], "DARWIN"))</f>
        <v>DARWIN</v>
      </c>
      <c r="D415" s="16" t="s">
        <v>3466</v>
      </c>
      <c r="E415" t="s">
        <v>697</v>
      </c>
      <c r="F415" s="3" t="s">
        <v>2924</v>
      </c>
      <c r="G415" t="s">
        <v>29</v>
      </c>
      <c r="I415" t="str">
        <f>IF(Table1[[#This Row],[building_size_ORIGINAL]]="","",LEFT(Table1[[#This Row],[building_size_ORIGINAL]], LEN(Table1[[#This Row],[building_size_ORIGINAL]])-LEN(RIGHT(Table1[[#This Row],[building_size_ORIGINAL]], 3))))</f>
        <v/>
      </c>
      <c r="J415" s="11" t="s">
        <v>2934</v>
      </c>
      <c r="K415" t="s">
        <v>1224</v>
      </c>
      <c r="L415" s="19">
        <v>820</v>
      </c>
      <c r="M415" t="s">
        <v>1224</v>
      </c>
      <c r="N415" s="19">
        <v>820</v>
      </c>
      <c r="O415" s="19">
        <f>IF(Table1[[#This Row],[building_size_mВІ_cleaned]]&lt;&gt;Table1[[#This Row],[preferred_size_mBI_cleaned]], IF(Table1[[#This Row],[land_size_mBI_cleaned]]&lt;&gt;Table1[[#This Row],[preferred_size_mBI_cleaned]], 0, 1), 1)</f>
        <v>1</v>
      </c>
      <c r="Q415" t="e">
        <f>IF(LEN(Table1[[#This Row],[open_date]])&gt;0, IF(ISNUMBER(SEARCH("Added", Table1[[#This Row],[open_date]])), SUBSTITUTE(Table1[[#This Row],[open_date]], "Added ", ""), Table1[[#This Row],[open_date]]), NA())</f>
        <v>#N/A</v>
      </c>
      <c r="R415" t="e">
        <v>#N/A</v>
      </c>
      <c r="S415" t="s">
        <v>739</v>
      </c>
      <c r="T415" t="s">
        <v>756</v>
      </c>
      <c r="U415" s="13">
        <v>700000</v>
      </c>
      <c r="V415" s="13" t="s">
        <v>3114</v>
      </c>
      <c r="W415">
        <v>139281335</v>
      </c>
      <c r="X415" t="s">
        <v>1411</v>
      </c>
      <c r="Y415" t="s">
        <v>1412</v>
      </c>
      <c r="Z415" t="s">
        <v>1016</v>
      </c>
      <c r="AA415" t="s">
        <v>37</v>
      </c>
      <c r="AB415">
        <v>830</v>
      </c>
      <c r="AC415" s="14" t="str">
        <f>"0"&amp;Table1[[#This Row],[zip_code]]</f>
        <v>0830</v>
      </c>
      <c r="AD415" s="1">
        <v>739998324</v>
      </c>
      <c r="AG415" t="s">
        <v>38</v>
      </c>
      <c r="AH415" t="str">
        <f>PROPER(Table1[[#This Row],[product_depth_DELETE]])</f>
        <v>Premiere</v>
      </c>
      <c r="AI415">
        <v>4</v>
      </c>
      <c r="AJ415">
        <v>2</v>
      </c>
      <c r="AK415">
        <v>2</v>
      </c>
      <c r="AL415" s="2">
        <v>44708.662557870368</v>
      </c>
      <c r="AM415" s="15">
        <v>44708.662557870368</v>
      </c>
    </row>
    <row r="416" spans="1:39" x14ac:dyDescent="0.25">
      <c r="A416">
        <v>1351398</v>
      </c>
      <c r="B416" t="s">
        <v>696</v>
      </c>
      <c r="C416" t="str">
        <f>IF(Table1[[#This Row],[breadcrumb_ORIGINAL]]="Buy&gt;NT&gt;DARWIN CITY", SUBSTITUTE(Table1[[#This Row],[breadcrumb_ORIGINAL]], Table1[[#This Row],[breadcrumb_ORIGINAL]], "DARWIN CITY"), SUBSTITUTE(Table1[[#This Row],[breadcrumb_ORIGINAL]], Table1[[#This Row],[breadcrumb_ORIGINAL]], "DARWIN"))</f>
        <v>DARWIN</v>
      </c>
      <c r="D416" s="16" t="s">
        <v>3466</v>
      </c>
      <c r="E416" t="s">
        <v>697</v>
      </c>
      <c r="F416" s="3" t="s">
        <v>2924</v>
      </c>
      <c r="G416" t="s">
        <v>46</v>
      </c>
      <c r="I416" t="str">
        <f>IF(Table1[[#This Row],[building_size_ORIGINAL]]="","",LEFT(Table1[[#This Row],[building_size_ORIGINAL]], LEN(Table1[[#This Row],[building_size_ORIGINAL]])-LEN(RIGHT(Table1[[#This Row],[building_size_ORIGINAL]], 3))))</f>
        <v/>
      </c>
      <c r="J416" s="11" t="s">
        <v>2934</v>
      </c>
      <c r="K416" t="s">
        <v>144</v>
      </c>
      <c r="L416" s="19">
        <v>53</v>
      </c>
      <c r="M416" t="s">
        <v>144</v>
      </c>
      <c r="N416" s="19">
        <v>53</v>
      </c>
      <c r="O416" s="19">
        <f>IF(Table1[[#This Row],[building_size_mВІ_cleaned]]&lt;&gt;Table1[[#This Row],[preferred_size_mBI_cleaned]], IF(Table1[[#This Row],[land_size_mBI_cleaned]]&lt;&gt;Table1[[#This Row],[preferred_size_mBI_cleaned]], 0, 1), 1)</f>
        <v>1</v>
      </c>
      <c r="Q416" t="e">
        <f>IF(LEN(Table1[[#This Row],[open_date]])&gt;0, IF(ISNUMBER(SEARCH("Added", Table1[[#This Row],[open_date]])), SUBSTITUTE(Table1[[#This Row],[open_date]], "Added ", ""), Table1[[#This Row],[open_date]]), NA())</f>
        <v>#N/A</v>
      </c>
      <c r="R416" t="e">
        <v>#N/A</v>
      </c>
      <c r="S416" t="s">
        <v>145</v>
      </c>
      <c r="T416" t="s">
        <v>146</v>
      </c>
      <c r="U416" s="13">
        <v>305000</v>
      </c>
      <c r="V416" s="13" t="s">
        <v>2983</v>
      </c>
      <c r="W416">
        <v>139278451</v>
      </c>
      <c r="X416" t="s">
        <v>147</v>
      </c>
      <c r="Y416" t="s">
        <v>148</v>
      </c>
      <c r="Z416" t="s">
        <v>36</v>
      </c>
      <c r="AA416" t="s">
        <v>37</v>
      </c>
      <c r="AB416">
        <v>800</v>
      </c>
      <c r="AC416" s="14" t="str">
        <f>"0"&amp;Table1[[#This Row],[zip_code]]</f>
        <v>0800</v>
      </c>
      <c r="AD416" s="1">
        <v>889306600</v>
      </c>
      <c r="AG416" t="s">
        <v>38</v>
      </c>
      <c r="AH416" t="str">
        <f>PROPER(Table1[[#This Row],[product_depth_DELETE]])</f>
        <v>Premiere</v>
      </c>
      <c r="AI416">
        <v>1</v>
      </c>
      <c r="AJ416">
        <v>1</v>
      </c>
      <c r="AK416">
        <v>1</v>
      </c>
      <c r="AL416" s="2">
        <v>44708.662557870368</v>
      </c>
      <c r="AM416" s="15">
        <v>44708.662557870368</v>
      </c>
    </row>
    <row r="417" spans="1:39" x14ac:dyDescent="0.25">
      <c r="A417">
        <v>1351399</v>
      </c>
      <c r="B417" t="s">
        <v>696</v>
      </c>
      <c r="C417" t="str">
        <f>IF(Table1[[#This Row],[breadcrumb_ORIGINAL]]="Buy&gt;NT&gt;DARWIN CITY", SUBSTITUTE(Table1[[#This Row],[breadcrumb_ORIGINAL]], Table1[[#This Row],[breadcrumb_ORIGINAL]], "DARWIN CITY"), SUBSTITUTE(Table1[[#This Row],[breadcrumb_ORIGINAL]], Table1[[#This Row],[breadcrumb_ORIGINAL]], "DARWIN"))</f>
        <v>DARWIN</v>
      </c>
      <c r="D417" s="16" t="s">
        <v>3466</v>
      </c>
      <c r="E417" t="s">
        <v>697</v>
      </c>
      <c r="F417" s="3" t="s">
        <v>2924</v>
      </c>
      <c r="G417" t="s">
        <v>46</v>
      </c>
      <c r="I417" t="str">
        <f>IF(Table1[[#This Row],[building_size_ORIGINAL]]="","",LEFT(Table1[[#This Row],[building_size_ORIGINAL]], LEN(Table1[[#This Row],[building_size_ORIGINAL]])-LEN(RIGHT(Table1[[#This Row],[building_size_ORIGINAL]], 3))))</f>
        <v/>
      </c>
      <c r="J417" s="11" t="s">
        <v>2934</v>
      </c>
      <c r="L417" s="12" t="s">
        <v>2934</v>
      </c>
      <c r="N417" t="s">
        <v>2934</v>
      </c>
      <c r="O417">
        <f>IF(Table1[[#This Row],[building_size_mВІ_cleaned]]&lt;&gt;Table1[[#This Row],[preferred_size_mBI_cleaned]], IF(Table1[[#This Row],[land_size_mBI_cleaned]]&lt;&gt;Table1[[#This Row],[preferred_size_mBI_cleaned]], 0, 1), 1)</f>
        <v>1</v>
      </c>
      <c r="Q417" t="e">
        <f>IF(LEN(Table1[[#This Row],[open_date]])&gt;0, IF(ISNUMBER(SEARCH("Added", Table1[[#This Row],[open_date]])), SUBSTITUTE(Table1[[#This Row],[open_date]], "Added ", ""), Table1[[#This Row],[open_date]]), NA())</f>
        <v>#N/A</v>
      </c>
      <c r="R417" t="e">
        <v>#N/A</v>
      </c>
      <c r="S417" t="s">
        <v>145</v>
      </c>
      <c r="T417" t="s">
        <v>149</v>
      </c>
      <c r="U417" s="13">
        <v>295000</v>
      </c>
      <c r="V417" s="13" t="s">
        <v>2984</v>
      </c>
      <c r="W417">
        <v>139278075</v>
      </c>
      <c r="X417" t="s">
        <v>150</v>
      </c>
      <c r="Y417" t="s">
        <v>151</v>
      </c>
      <c r="Z417" t="s">
        <v>36</v>
      </c>
      <c r="AA417" t="s">
        <v>37</v>
      </c>
      <c r="AB417">
        <v>800</v>
      </c>
      <c r="AC417" s="14" t="str">
        <f>"0"&amp;Table1[[#This Row],[zip_code]]</f>
        <v>0800</v>
      </c>
      <c r="AD417" s="1">
        <v>889306600</v>
      </c>
      <c r="AG417" t="s">
        <v>38</v>
      </c>
      <c r="AH417" t="str">
        <f>PROPER(Table1[[#This Row],[product_depth_DELETE]])</f>
        <v>Premiere</v>
      </c>
      <c r="AI417">
        <v>1</v>
      </c>
      <c r="AJ417">
        <v>1</v>
      </c>
      <c r="AK417">
        <v>1</v>
      </c>
      <c r="AL417" s="2">
        <v>44708.662557870368</v>
      </c>
      <c r="AM417" s="15">
        <v>44708.662557870368</v>
      </c>
    </row>
    <row r="418" spans="1:39" x14ac:dyDescent="0.25">
      <c r="A418">
        <v>1351400</v>
      </c>
      <c r="B418" t="s">
        <v>696</v>
      </c>
      <c r="C418" t="str">
        <f>IF(Table1[[#This Row],[breadcrumb_ORIGINAL]]="Buy&gt;NT&gt;DARWIN CITY", SUBSTITUTE(Table1[[#This Row],[breadcrumb_ORIGINAL]], Table1[[#This Row],[breadcrumb_ORIGINAL]], "DARWIN CITY"), SUBSTITUTE(Table1[[#This Row],[breadcrumb_ORIGINAL]], Table1[[#This Row],[breadcrumb_ORIGINAL]], "DARWIN"))</f>
        <v>DARWIN</v>
      </c>
      <c r="D418" s="16" t="s">
        <v>3466</v>
      </c>
      <c r="E418" t="s">
        <v>697</v>
      </c>
      <c r="F418" s="3" t="s">
        <v>2924</v>
      </c>
      <c r="G418" t="s">
        <v>46</v>
      </c>
      <c r="H418" t="s">
        <v>152</v>
      </c>
      <c r="I418" t="str">
        <f>IF(Table1[[#This Row],[building_size_ORIGINAL]]="","",LEFT(Table1[[#This Row],[building_size_ORIGINAL]], LEN(Table1[[#This Row],[building_size_ORIGINAL]])-LEN(RIGHT(Table1[[#This Row],[building_size_ORIGINAL]], 3))))</f>
        <v>340</v>
      </c>
      <c r="J418" s="19">
        <v>340</v>
      </c>
      <c r="K418" t="s">
        <v>152</v>
      </c>
      <c r="L418" s="19">
        <v>340</v>
      </c>
      <c r="M418" t="s">
        <v>152</v>
      </c>
      <c r="N418" s="19">
        <v>340</v>
      </c>
      <c r="O418" s="19">
        <f>IF(Table1[[#This Row],[building_size_mВІ_cleaned]]&lt;&gt;Table1[[#This Row],[preferred_size_mBI_cleaned]], IF(Table1[[#This Row],[land_size_mBI_cleaned]]&lt;&gt;Table1[[#This Row],[preferred_size_mBI_cleaned]], 0, 1), 1)</f>
        <v>1</v>
      </c>
      <c r="P418" t="s">
        <v>126</v>
      </c>
      <c r="Q418" t="str">
        <f>IF(LEN(Table1[[#This Row],[open_date]])&gt;0, IF(ISNUMBER(SEARCH("Added", Table1[[#This Row],[open_date]])), SUBSTITUTE(Table1[[#This Row],[open_date]], "Added ", ""), Table1[[#This Row],[open_date]]), NA())</f>
        <v>Under offer</v>
      </c>
      <c r="R418" t="s">
        <v>126</v>
      </c>
      <c r="S418" t="s">
        <v>153</v>
      </c>
      <c r="T418" t="s">
        <v>154</v>
      </c>
      <c r="U418" s="13">
        <v>795000</v>
      </c>
      <c r="V418" s="13" t="s">
        <v>2934</v>
      </c>
      <c r="W418">
        <v>139277147</v>
      </c>
      <c r="X418" t="s">
        <v>155</v>
      </c>
      <c r="Y418" t="s">
        <v>156</v>
      </c>
      <c r="Z418" t="s">
        <v>36</v>
      </c>
      <c r="AA418" t="s">
        <v>37</v>
      </c>
      <c r="AB418">
        <v>800</v>
      </c>
      <c r="AC418" s="14" t="str">
        <f>"0"&amp;Table1[[#This Row],[zip_code]]</f>
        <v>0800</v>
      </c>
      <c r="AD418" s="1">
        <v>889970888</v>
      </c>
      <c r="AG418" t="s">
        <v>38</v>
      </c>
      <c r="AH418" t="str">
        <f>PROPER(Table1[[#This Row],[product_depth_DELETE]])</f>
        <v>Premiere</v>
      </c>
      <c r="AI418">
        <v>3</v>
      </c>
      <c r="AJ418">
        <v>3</v>
      </c>
      <c r="AK418">
        <v>4</v>
      </c>
      <c r="AL418" s="2">
        <v>44708.662557870368</v>
      </c>
      <c r="AM418" s="15">
        <v>44708.662557870368</v>
      </c>
    </row>
    <row r="419" spans="1:39" x14ac:dyDescent="0.25">
      <c r="A419">
        <v>1351401</v>
      </c>
      <c r="B419" t="s">
        <v>696</v>
      </c>
      <c r="C419" t="str">
        <f>IF(Table1[[#This Row],[breadcrumb_ORIGINAL]]="Buy&gt;NT&gt;DARWIN CITY", SUBSTITUTE(Table1[[#This Row],[breadcrumb_ORIGINAL]], Table1[[#This Row],[breadcrumb_ORIGINAL]], "DARWIN CITY"), SUBSTITUTE(Table1[[#This Row],[breadcrumb_ORIGINAL]], Table1[[#This Row],[breadcrumb_ORIGINAL]], "DARWIN"))</f>
        <v>DARWIN</v>
      </c>
      <c r="D419" s="16" t="s">
        <v>3466</v>
      </c>
      <c r="E419" t="s">
        <v>697</v>
      </c>
      <c r="F419" s="3" t="s">
        <v>2924</v>
      </c>
      <c r="G419" t="s">
        <v>46</v>
      </c>
      <c r="I419" t="str">
        <f>IF(Table1[[#This Row],[building_size_ORIGINAL]]="","",LEFT(Table1[[#This Row],[building_size_ORIGINAL]], LEN(Table1[[#This Row],[building_size_ORIGINAL]])-LEN(RIGHT(Table1[[#This Row],[building_size_ORIGINAL]], 3))))</f>
        <v/>
      </c>
      <c r="J419" s="11" t="s">
        <v>2934</v>
      </c>
      <c r="L419" s="12" t="s">
        <v>2934</v>
      </c>
      <c r="N419" t="s">
        <v>2934</v>
      </c>
      <c r="O419">
        <f>IF(Table1[[#This Row],[building_size_mВІ_cleaned]]&lt;&gt;Table1[[#This Row],[preferred_size_mBI_cleaned]], IF(Table1[[#This Row],[land_size_mBI_cleaned]]&lt;&gt;Table1[[#This Row],[preferred_size_mBI_cleaned]], 0, 1), 1)</f>
        <v>1</v>
      </c>
      <c r="Q419" t="e">
        <f>IF(LEN(Table1[[#This Row],[open_date]])&gt;0, IF(ISNUMBER(SEARCH("Added", Table1[[#This Row],[open_date]])), SUBSTITUTE(Table1[[#This Row],[open_date]], "Added ", ""), Table1[[#This Row],[open_date]]), NA())</f>
        <v>#N/A</v>
      </c>
      <c r="R419" t="e">
        <v>#N/A</v>
      </c>
      <c r="S419" t="s">
        <v>360</v>
      </c>
      <c r="T419" t="s">
        <v>931</v>
      </c>
      <c r="U419" s="13">
        <v>425000</v>
      </c>
      <c r="V419" s="13" t="s">
        <v>2934</v>
      </c>
      <c r="W419">
        <v>139276935</v>
      </c>
      <c r="X419" t="s">
        <v>1413</v>
      </c>
      <c r="Y419" t="s">
        <v>1414</v>
      </c>
      <c r="Z419" t="s">
        <v>707</v>
      </c>
      <c r="AA419" t="s">
        <v>37</v>
      </c>
      <c r="AB419">
        <v>820</v>
      </c>
      <c r="AC419" s="14" t="str">
        <f>"0"&amp;Table1[[#This Row],[zip_code]]</f>
        <v>0820</v>
      </c>
      <c r="AD419" s="1">
        <v>889421200</v>
      </c>
      <c r="AG419" t="s">
        <v>38</v>
      </c>
      <c r="AH419" t="str">
        <f>PROPER(Table1[[#This Row],[product_depth_DELETE]])</f>
        <v>Premiere</v>
      </c>
      <c r="AI419">
        <v>2</v>
      </c>
      <c r="AJ419">
        <v>1</v>
      </c>
      <c r="AK419">
        <v>2</v>
      </c>
      <c r="AL419" s="2">
        <v>44708.662557870368</v>
      </c>
      <c r="AM419" s="15">
        <v>44708.662557870368</v>
      </c>
    </row>
    <row r="420" spans="1:39" x14ac:dyDescent="0.25">
      <c r="A420">
        <v>1351402</v>
      </c>
      <c r="B420" t="s">
        <v>696</v>
      </c>
      <c r="C420" t="str">
        <f>IF(Table1[[#This Row],[breadcrumb_ORIGINAL]]="Buy&gt;NT&gt;DARWIN CITY", SUBSTITUTE(Table1[[#This Row],[breadcrumb_ORIGINAL]], Table1[[#This Row],[breadcrumb_ORIGINAL]], "DARWIN CITY"), SUBSTITUTE(Table1[[#This Row],[breadcrumb_ORIGINAL]], Table1[[#This Row],[breadcrumb_ORIGINAL]], "DARWIN"))</f>
        <v>DARWIN</v>
      </c>
      <c r="D420" s="16" t="s">
        <v>3466</v>
      </c>
      <c r="E420" t="s">
        <v>697</v>
      </c>
      <c r="F420" s="3" t="s">
        <v>2924</v>
      </c>
      <c r="G420" t="s">
        <v>29</v>
      </c>
      <c r="H420" t="s">
        <v>1415</v>
      </c>
      <c r="I420" t="str">
        <f>IF(Table1[[#This Row],[building_size_ORIGINAL]]="","",LEFT(Table1[[#This Row],[building_size_ORIGINAL]], LEN(Table1[[#This Row],[building_size_ORIGINAL]])-LEN(RIGHT(Table1[[#This Row],[building_size_ORIGINAL]], 3))))</f>
        <v>196</v>
      </c>
      <c r="J420" s="19">
        <v>196</v>
      </c>
      <c r="K420" t="s">
        <v>1416</v>
      </c>
      <c r="L420" s="19">
        <v>982</v>
      </c>
      <c r="M420" t="s">
        <v>1416</v>
      </c>
      <c r="N420" s="19">
        <v>982</v>
      </c>
      <c r="O420" s="19">
        <f>IF(Table1[[#This Row],[building_size_mВІ_cleaned]]&lt;&gt;Table1[[#This Row],[preferred_size_mBI_cleaned]], IF(Table1[[#This Row],[land_size_mBI_cleaned]]&lt;&gt;Table1[[#This Row],[preferred_size_mBI_cleaned]], 0, 1), 1)</f>
        <v>1</v>
      </c>
      <c r="Q420" t="e">
        <f>IF(LEN(Table1[[#This Row],[open_date]])&gt;0, IF(ISNUMBER(SEARCH("Added", Table1[[#This Row],[open_date]])), SUBSTITUTE(Table1[[#This Row],[open_date]], "Added ", ""), Table1[[#This Row],[open_date]]), NA())</f>
        <v>#N/A</v>
      </c>
      <c r="R420" t="e">
        <v>#N/A</v>
      </c>
      <c r="S420" t="s">
        <v>181</v>
      </c>
      <c r="T420" t="s">
        <v>1417</v>
      </c>
      <c r="U420" s="13">
        <v>700000</v>
      </c>
      <c r="V420" s="13" t="s">
        <v>3219</v>
      </c>
      <c r="W420">
        <v>139276923</v>
      </c>
      <c r="X420" t="s">
        <v>1418</v>
      </c>
      <c r="Y420" t="s">
        <v>1419</v>
      </c>
      <c r="Z420" t="s">
        <v>781</v>
      </c>
      <c r="AA420" t="s">
        <v>37</v>
      </c>
      <c r="AB420">
        <v>832</v>
      </c>
      <c r="AC420" s="14" t="str">
        <f>"0"&amp;Table1[[#This Row],[zip_code]]</f>
        <v>0832</v>
      </c>
      <c r="AD420" s="1">
        <v>889418941</v>
      </c>
      <c r="AG420" t="s">
        <v>38</v>
      </c>
      <c r="AH420" t="str">
        <f>PROPER(Table1[[#This Row],[product_depth_DELETE]])</f>
        <v>Premiere</v>
      </c>
      <c r="AI420">
        <v>4</v>
      </c>
      <c r="AJ420">
        <v>2</v>
      </c>
      <c r="AK420">
        <v>4</v>
      </c>
      <c r="AL420" s="2">
        <v>44708.662557870368</v>
      </c>
      <c r="AM420" s="15">
        <v>44708.662557870368</v>
      </c>
    </row>
    <row r="421" spans="1:39" x14ac:dyDescent="0.25">
      <c r="A421">
        <v>1351403</v>
      </c>
      <c r="B421" t="s">
        <v>696</v>
      </c>
      <c r="C421" t="str">
        <f>IF(Table1[[#This Row],[breadcrumb_ORIGINAL]]="Buy&gt;NT&gt;DARWIN CITY", SUBSTITUTE(Table1[[#This Row],[breadcrumb_ORIGINAL]], Table1[[#This Row],[breadcrumb_ORIGINAL]], "DARWIN CITY"), SUBSTITUTE(Table1[[#This Row],[breadcrumb_ORIGINAL]], Table1[[#This Row],[breadcrumb_ORIGINAL]], "DARWIN"))</f>
        <v>DARWIN</v>
      </c>
      <c r="D421" s="16" t="s">
        <v>3466</v>
      </c>
      <c r="E421" t="s">
        <v>697</v>
      </c>
      <c r="F421" s="3" t="s">
        <v>2924</v>
      </c>
      <c r="G421" t="s">
        <v>29</v>
      </c>
      <c r="I421" t="str">
        <f>IF(Table1[[#This Row],[building_size_ORIGINAL]]="","",LEFT(Table1[[#This Row],[building_size_ORIGINAL]], LEN(Table1[[#This Row],[building_size_ORIGINAL]])-LEN(RIGHT(Table1[[#This Row],[building_size_ORIGINAL]], 3))))</f>
        <v/>
      </c>
      <c r="J421" s="11" t="s">
        <v>2934</v>
      </c>
      <c r="L421" s="12" t="s">
        <v>2934</v>
      </c>
      <c r="N421" t="s">
        <v>2934</v>
      </c>
      <c r="O421">
        <f>IF(Table1[[#This Row],[building_size_mВІ_cleaned]]&lt;&gt;Table1[[#This Row],[preferred_size_mBI_cleaned]], IF(Table1[[#This Row],[land_size_mBI_cleaned]]&lt;&gt;Table1[[#This Row],[preferred_size_mBI_cleaned]], 0, 1), 1)</f>
        <v>1</v>
      </c>
      <c r="Q421" t="e">
        <f>IF(LEN(Table1[[#This Row],[open_date]])&gt;0, IF(ISNUMBER(SEARCH("Added", Table1[[#This Row],[open_date]])), SUBSTITUTE(Table1[[#This Row],[open_date]], "Added ", ""), Table1[[#This Row],[open_date]]), NA())</f>
        <v>#N/A</v>
      </c>
      <c r="R421" t="e">
        <v>#N/A</v>
      </c>
      <c r="S421" t="s">
        <v>739</v>
      </c>
      <c r="T421" t="s">
        <v>1420</v>
      </c>
      <c r="U421" s="13">
        <v>485000</v>
      </c>
      <c r="V421" s="13" t="s">
        <v>2934</v>
      </c>
      <c r="W421">
        <v>139276803</v>
      </c>
      <c r="X421" t="s">
        <v>1421</v>
      </c>
      <c r="Y421" t="s">
        <v>1422</v>
      </c>
      <c r="Z421" t="s">
        <v>743</v>
      </c>
      <c r="AA421" t="s">
        <v>37</v>
      </c>
      <c r="AB421">
        <v>830</v>
      </c>
      <c r="AC421" s="14" t="str">
        <f>"0"&amp;Table1[[#This Row],[zip_code]]</f>
        <v>0830</v>
      </c>
      <c r="AD421" s="1">
        <v>739998324</v>
      </c>
      <c r="AG421" t="s">
        <v>38</v>
      </c>
      <c r="AH421" t="str">
        <f>PROPER(Table1[[#This Row],[product_depth_DELETE]])</f>
        <v>Premiere</v>
      </c>
      <c r="AI421">
        <v>3</v>
      </c>
      <c r="AJ421">
        <v>2</v>
      </c>
      <c r="AK421">
        <v>4</v>
      </c>
      <c r="AL421" s="2">
        <v>44708.662557870368</v>
      </c>
      <c r="AM421" s="15">
        <v>44708.662557870368</v>
      </c>
    </row>
    <row r="422" spans="1:39" x14ac:dyDescent="0.25">
      <c r="A422">
        <v>1351404</v>
      </c>
      <c r="B422" t="s">
        <v>696</v>
      </c>
      <c r="C422" t="str">
        <f>IF(Table1[[#This Row],[breadcrumb_ORIGINAL]]="Buy&gt;NT&gt;DARWIN CITY", SUBSTITUTE(Table1[[#This Row],[breadcrumb_ORIGINAL]], Table1[[#This Row],[breadcrumb_ORIGINAL]], "DARWIN CITY"), SUBSTITUTE(Table1[[#This Row],[breadcrumb_ORIGINAL]], Table1[[#This Row],[breadcrumb_ORIGINAL]], "DARWIN"))</f>
        <v>DARWIN</v>
      </c>
      <c r="D422" s="16" t="s">
        <v>3466</v>
      </c>
      <c r="E422" t="s">
        <v>697</v>
      </c>
      <c r="F422" s="3" t="s">
        <v>2924</v>
      </c>
      <c r="G422" t="s">
        <v>29</v>
      </c>
      <c r="H422" t="s">
        <v>1423</v>
      </c>
      <c r="I422" t="str">
        <f>IF(Table1[[#This Row],[building_size_ORIGINAL]]="","",LEFT(Table1[[#This Row],[building_size_ORIGINAL]], LEN(Table1[[#This Row],[building_size_ORIGINAL]])-LEN(RIGHT(Table1[[#This Row],[building_size_ORIGINAL]], 3))))</f>
        <v>303</v>
      </c>
      <c r="J422" s="19">
        <v>303</v>
      </c>
      <c r="K422" t="s">
        <v>1424</v>
      </c>
      <c r="L422" s="19">
        <v>832</v>
      </c>
      <c r="M422" t="s">
        <v>1424</v>
      </c>
      <c r="N422" s="19">
        <v>832</v>
      </c>
      <c r="O422" s="19">
        <f>IF(Table1[[#This Row],[building_size_mВІ_cleaned]]&lt;&gt;Table1[[#This Row],[preferred_size_mBI_cleaned]], IF(Table1[[#This Row],[land_size_mBI_cleaned]]&lt;&gt;Table1[[#This Row],[preferred_size_mBI_cleaned]], 0, 1), 1)</f>
        <v>1</v>
      </c>
      <c r="P422" t="s">
        <v>126</v>
      </c>
      <c r="Q422" t="str">
        <f>IF(LEN(Table1[[#This Row],[open_date]])&gt;0, IF(ISNUMBER(SEARCH("Added", Table1[[#This Row],[open_date]])), SUBSTITUTE(Table1[[#This Row],[open_date]], "Added ", ""), Table1[[#This Row],[open_date]]), NA())</f>
        <v>Under offer</v>
      </c>
      <c r="R422" t="s">
        <v>126</v>
      </c>
      <c r="S422" t="s">
        <v>712</v>
      </c>
      <c r="T422" t="s">
        <v>127</v>
      </c>
      <c r="U422" s="13" t="s">
        <v>2934</v>
      </c>
      <c r="V422" s="13" t="s">
        <v>2979</v>
      </c>
      <c r="W422">
        <v>139276731</v>
      </c>
      <c r="X422" t="s">
        <v>1425</v>
      </c>
      <c r="Y422" t="s">
        <v>1426</v>
      </c>
      <c r="Z422" t="s">
        <v>820</v>
      </c>
      <c r="AA422" t="s">
        <v>37</v>
      </c>
      <c r="AB422">
        <v>832</v>
      </c>
      <c r="AC422" s="14" t="str">
        <f>"0"&amp;Table1[[#This Row],[zip_code]]</f>
        <v>0832</v>
      </c>
      <c r="AD422" s="1">
        <v>889315000</v>
      </c>
      <c r="AG422" t="s">
        <v>38</v>
      </c>
      <c r="AH422" t="str">
        <f>PROPER(Table1[[#This Row],[product_depth_DELETE]])</f>
        <v>Premiere</v>
      </c>
      <c r="AI422">
        <v>4</v>
      </c>
      <c r="AJ422">
        <v>2</v>
      </c>
      <c r="AK422">
        <v>3</v>
      </c>
      <c r="AL422" s="2">
        <v>44708.662557870368</v>
      </c>
      <c r="AM422" s="15">
        <v>44708.662557870368</v>
      </c>
    </row>
    <row r="423" spans="1:39" x14ac:dyDescent="0.25">
      <c r="A423">
        <v>1351405</v>
      </c>
      <c r="B423" t="s">
        <v>696</v>
      </c>
      <c r="C423" t="str">
        <f>IF(Table1[[#This Row],[breadcrumb_ORIGINAL]]="Buy&gt;NT&gt;DARWIN CITY", SUBSTITUTE(Table1[[#This Row],[breadcrumb_ORIGINAL]], Table1[[#This Row],[breadcrumb_ORIGINAL]], "DARWIN CITY"), SUBSTITUTE(Table1[[#This Row],[breadcrumb_ORIGINAL]], Table1[[#This Row],[breadcrumb_ORIGINAL]], "DARWIN"))</f>
        <v>DARWIN</v>
      </c>
      <c r="D423" s="16" t="s">
        <v>3466</v>
      </c>
      <c r="E423" t="s">
        <v>697</v>
      </c>
      <c r="F423" s="3" t="s">
        <v>2924</v>
      </c>
      <c r="G423" t="s">
        <v>29</v>
      </c>
      <c r="I423" t="str">
        <f>IF(Table1[[#This Row],[building_size_ORIGINAL]]="","",LEFT(Table1[[#This Row],[building_size_ORIGINAL]], LEN(Table1[[#This Row],[building_size_ORIGINAL]])-LEN(RIGHT(Table1[[#This Row],[building_size_ORIGINAL]], 3))))</f>
        <v/>
      </c>
      <c r="J423" s="11" t="s">
        <v>2934</v>
      </c>
      <c r="K423" t="s">
        <v>1427</v>
      </c>
      <c r="L423" s="19">
        <v>824</v>
      </c>
      <c r="M423" t="s">
        <v>1427</v>
      </c>
      <c r="N423" s="19">
        <v>824</v>
      </c>
      <c r="O423" s="19">
        <f>IF(Table1[[#This Row],[building_size_mВІ_cleaned]]&lt;&gt;Table1[[#This Row],[preferred_size_mBI_cleaned]], IF(Table1[[#This Row],[land_size_mBI_cleaned]]&lt;&gt;Table1[[#This Row],[preferred_size_mBI_cleaned]], 0, 1), 1)</f>
        <v>1</v>
      </c>
      <c r="Q423" t="e">
        <f>IF(LEN(Table1[[#This Row],[open_date]])&gt;0, IF(ISNUMBER(SEARCH("Added", Table1[[#This Row],[open_date]])), SUBSTITUTE(Table1[[#This Row],[open_date]], "Added ", ""), Table1[[#This Row],[open_date]]), NA())</f>
        <v>#N/A</v>
      </c>
      <c r="R423" t="e">
        <v>#N/A</v>
      </c>
      <c r="S423" t="s">
        <v>278</v>
      </c>
      <c r="T423" t="s">
        <v>249</v>
      </c>
      <c r="U423" s="13">
        <v>649000</v>
      </c>
      <c r="V423" s="13" t="s">
        <v>2934</v>
      </c>
      <c r="W423">
        <v>139274403</v>
      </c>
      <c r="X423" t="s">
        <v>1428</v>
      </c>
      <c r="Y423" t="s">
        <v>1429</v>
      </c>
      <c r="Z423" t="s">
        <v>1005</v>
      </c>
      <c r="AA423" t="s">
        <v>37</v>
      </c>
      <c r="AB423">
        <v>810</v>
      </c>
      <c r="AC423" s="14" t="str">
        <f>"0"&amp;Table1[[#This Row],[zip_code]]</f>
        <v>0810</v>
      </c>
      <c r="AD423" s="1">
        <v>889811088</v>
      </c>
      <c r="AG423" t="s">
        <v>38</v>
      </c>
      <c r="AH423" t="str">
        <f>PROPER(Table1[[#This Row],[product_depth_DELETE]])</f>
        <v>Premiere</v>
      </c>
      <c r="AI423">
        <v>3</v>
      </c>
      <c r="AJ423">
        <v>3</v>
      </c>
      <c r="AK423">
        <v>2</v>
      </c>
      <c r="AL423" s="2">
        <v>44708.662557870368</v>
      </c>
      <c r="AM423" s="15">
        <v>44708.662557870368</v>
      </c>
    </row>
    <row r="424" spans="1:39" x14ac:dyDescent="0.25">
      <c r="A424">
        <v>1351406</v>
      </c>
      <c r="B424" t="s">
        <v>696</v>
      </c>
      <c r="C424" t="str">
        <f>IF(Table1[[#This Row],[breadcrumb_ORIGINAL]]="Buy&gt;NT&gt;DARWIN CITY", SUBSTITUTE(Table1[[#This Row],[breadcrumb_ORIGINAL]], Table1[[#This Row],[breadcrumb_ORIGINAL]], "DARWIN CITY"), SUBSTITUTE(Table1[[#This Row],[breadcrumb_ORIGINAL]], Table1[[#This Row],[breadcrumb_ORIGINAL]], "DARWIN"))</f>
        <v>DARWIN</v>
      </c>
      <c r="D424" s="16" t="s">
        <v>3466</v>
      </c>
      <c r="E424" t="s">
        <v>697</v>
      </c>
      <c r="F424" s="3" t="s">
        <v>2924</v>
      </c>
      <c r="G424" t="s">
        <v>29</v>
      </c>
      <c r="H424" t="s">
        <v>419</v>
      </c>
      <c r="I424" t="str">
        <f>IF(Table1[[#This Row],[building_size_ORIGINAL]]="","",LEFT(Table1[[#This Row],[building_size_ORIGINAL]], LEN(Table1[[#This Row],[building_size_ORIGINAL]])-LEN(RIGHT(Table1[[#This Row],[building_size_ORIGINAL]], 3))))</f>
        <v>246</v>
      </c>
      <c r="J424" s="19">
        <v>246</v>
      </c>
      <c r="K424" t="s">
        <v>1430</v>
      </c>
      <c r="L424" s="19">
        <v>624</v>
      </c>
      <c r="M424" t="s">
        <v>1430</v>
      </c>
      <c r="N424" s="19">
        <v>624</v>
      </c>
      <c r="O424" s="19">
        <f>IF(Table1[[#This Row],[building_size_mВІ_cleaned]]&lt;&gt;Table1[[#This Row],[preferred_size_mBI_cleaned]], IF(Table1[[#This Row],[land_size_mBI_cleaned]]&lt;&gt;Table1[[#This Row],[preferred_size_mBI_cleaned]], 0, 1), 1)</f>
        <v>1</v>
      </c>
      <c r="Q424" t="e">
        <f>IF(LEN(Table1[[#This Row],[open_date]])&gt;0, IF(ISNUMBER(SEARCH("Added", Table1[[#This Row],[open_date]])), SUBSTITUTE(Table1[[#This Row],[open_date]], "Added ", ""), Table1[[#This Row],[open_date]]), NA())</f>
        <v>#N/A</v>
      </c>
      <c r="R424" t="e">
        <v>#N/A</v>
      </c>
      <c r="S424" t="s">
        <v>1431</v>
      </c>
      <c r="T424" t="s">
        <v>1432</v>
      </c>
      <c r="U424" s="13">
        <v>665000</v>
      </c>
      <c r="V424" s="13" t="s">
        <v>3221</v>
      </c>
      <c r="W424">
        <v>139274295</v>
      </c>
      <c r="X424" t="s">
        <v>1433</v>
      </c>
      <c r="Y424" t="s">
        <v>1434</v>
      </c>
      <c r="Z424" t="s">
        <v>1016</v>
      </c>
      <c r="AA424" t="s">
        <v>37</v>
      </c>
      <c r="AB424">
        <v>830</v>
      </c>
      <c r="AC424" s="14" t="str">
        <f>"0"&amp;Table1[[#This Row],[zip_code]]</f>
        <v>0830</v>
      </c>
      <c r="AD424" s="1">
        <v>409768420</v>
      </c>
      <c r="AG424" t="s">
        <v>38</v>
      </c>
      <c r="AH424" t="str">
        <f>PROPER(Table1[[#This Row],[product_depth_DELETE]])</f>
        <v>Premiere</v>
      </c>
      <c r="AI424">
        <v>4</v>
      </c>
      <c r="AJ424">
        <v>2</v>
      </c>
      <c r="AK424">
        <v>4</v>
      </c>
      <c r="AL424" s="2">
        <v>44708.662557870368</v>
      </c>
      <c r="AM424" s="15">
        <v>44708.662557870368</v>
      </c>
    </row>
    <row r="425" spans="1:39" x14ac:dyDescent="0.25">
      <c r="A425">
        <v>1351407</v>
      </c>
      <c r="B425" t="s">
        <v>696</v>
      </c>
      <c r="C425" t="str">
        <f>IF(Table1[[#This Row],[breadcrumb_ORIGINAL]]="Buy&gt;NT&gt;DARWIN CITY", SUBSTITUTE(Table1[[#This Row],[breadcrumb_ORIGINAL]], Table1[[#This Row],[breadcrumb_ORIGINAL]], "DARWIN CITY"), SUBSTITUTE(Table1[[#This Row],[breadcrumb_ORIGINAL]], Table1[[#This Row],[breadcrumb_ORIGINAL]], "DARWIN"))</f>
        <v>DARWIN</v>
      </c>
      <c r="D425" s="16" t="s">
        <v>3466</v>
      </c>
      <c r="E425" t="s">
        <v>697</v>
      </c>
      <c r="F425" s="3" t="s">
        <v>2924</v>
      </c>
      <c r="G425" t="s">
        <v>29</v>
      </c>
      <c r="I425" t="str">
        <f>IF(Table1[[#This Row],[building_size_ORIGINAL]]="","",LEFT(Table1[[#This Row],[building_size_ORIGINAL]], LEN(Table1[[#This Row],[building_size_ORIGINAL]])-LEN(RIGHT(Table1[[#This Row],[building_size_ORIGINAL]], 3))))</f>
        <v/>
      </c>
      <c r="J425" s="11" t="s">
        <v>2934</v>
      </c>
      <c r="K425" t="s">
        <v>1435</v>
      </c>
      <c r="L425" s="19">
        <v>859</v>
      </c>
      <c r="M425" t="s">
        <v>1435</v>
      </c>
      <c r="N425" s="19">
        <v>859</v>
      </c>
      <c r="O425" s="19">
        <f>IF(Table1[[#This Row],[building_size_mВІ_cleaned]]&lt;&gt;Table1[[#This Row],[preferred_size_mBI_cleaned]], IF(Table1[[#This Row],[land_size_mBI_cleaned]]&lt;&gt;Table1[[#This Row],[preferred_size_mBI_cleaned]], 0, 1), 1)</f>
        <v>1</v>
      </c>
      <c r="Q425" t="e">
        <f>IF(LEN(Table1[[#This Row],[open_date]])&gt;0, IF(ISNUMBER(SEARCH("Added", Table1[[#This Row],[open_date]])), SUBSTITUTE(Table1[[#This Row],[open_date]], "Added ", ""), Table1[[#This Row],[open_date]]), NA())</f>
        <v>#N/A</v>
      </c>
      <c r="R425" t="e">
        <v>#N/A</v>
      </c>
      <c r="S425" t="s">
        <v>750</v>
      </c>
      <c r="T425" t="s">
        <v>1436</v>
      </c>
      <c r="U425" s="13" t="s">
        <v>2934</v>
      </c>
      <c r="V425" s="13" t="s">
        <v>3222</v>
      </c>
      <c r="W425">
        <v>139273703</v>
      </c>
      <c r="X425" t="s">
        <v>1437</v>
      </c>
      <c r="Y425" t="s">
        <v>1438</v>
      </c>
      <c r="Z425" t="s">
        <v>703</v>
      </c>
      <c r="AA425" t="s">
        <v>37</v>
      </c>
      <c r="AB425">
        <v>812</v>
      </c>
      <c r="AC425" s="14" t="str">
        <f>"0"&amp;Table1[[#This Row],[zip_code]]</f>
        <v>0812</v>
      </c>
      <c r="AD425" s="1">
        <v>889929980</v>
      </c>
      <c r="AG425" t="s">
        <v>38</v>
      </c>
      <c r="AH425" t="str">
        <f>PROPER(Table1[[#This Row],[product_depth_DELETE]])</f>
        <v>Premiere</v>
      </c>
      <c r="AI425">
        <v>5</v>
      </c>
      <c r="AJ425">
        <v>3</v>
      </c>
      <c r="AK425">
        <v>2</v>
      </c>
      <c r="AL425" s="2">
        <v>44708.662557870368</v>
      </c>
      <c r="AM425" s="15">
        <v>44708.662557870368</v>
      </c>
    </row>
    <row r="426" spans="1:39" x14ac:dyDescent="0.25">
      <c r="A426">
        <v>1351408</v>
      </c>
      <c r="B426" t="s">
        <v>696</v>
      </c>
      <c r="C426" t="str">
        <f>IF(Table1[[#This Row],[breadcrumb_ORIGINAL]]="Buy&gt;NT&gt;DARWIN CITY", SUBSTITUTE(Table1[[#This Row],[breadcrumb_ORIGINAL]], Table1[[#This Row],[breadcrumb_ORIGINAL]], "DARWIN CITY"), SUBSTITUTE(Table1[[#This Row],[breadcrumb_ORIGINAL]], Table1[[#This Row],[breadcrumb_ORIGINAL]], "DARWIN"))</f>
        <v>DARWIN</v>
      </c>
      <c r="D426" s="16" t="s">
        <v>3466</v>
      </c>
      <c r="E426" t="s">
        <v>697</v>
      </c>
      <c r="F426" s="3" t="s">
        <v>2924</v>
      </c>
      <c r="G426" t="s">
        <v>29</v>
      </c>
      <c r="I426" t="str">
        <f>IF(Table1[[#This Row],[building_size_ORIGINAL]]="","",LEFT(Table1[[#This Row],[building_size_ORIGINAL]], LEN(Table1[[#This Row],[building_size_ORIGINAL]])-LEN(RIGHT(Table1[[#This Row],[building_size_ORIGINAL]], 3))))</f>
        <v/>
      </c>
      <c r="J426" s="11" t="s">
        <v>2934</v>
      </c>
      <c r="L426" s="12" t="s">
        <v>2934</v>
      </c>
      <c r="N426" t="s">
        <v>2934</v>
      </c>
      <c r="O426">
        <f>IF(Table1[[#This Row],[building_size_mВІ_cleaned]]&lt;&gt;Table1[[#This Row],[preferred_size_mBI_cleaned]], IF(Table1[[#This Row],[land_size_mBI_cleaned]]&lt;&gt;Table1[[#This Row],[preferred_size_mBI_cleaned]], 0, 1), 1)</f>
        <v>1</v>
      </c>
      <c r="Q426" t="e">
        <f>IF(LEN(Table1[[#This Row],[open_date]])&gt;0, IF(ISNUMBER(SEARCH("Added", Table1[[#This Row],[open_date]])), SUBSTITUTE(Table1[[#This Row],[open_date]], "Added ", ""), Table1[[#This Row],[open_date]]), NA())</f>
        <v>#N/A</v>
      </c>
      <c r="R426" t="e">
        <v>#N/A</v>
      </c>
      <c r="S426" t="s">
        <v>74</v>
      </c>
      <c r="T426" t="s">
        <v>308</v>
      </c>
      <c r="U426" s="13">
        <v>215000</v>
      </c>
      <c r="V426" s="13" t="s">
        <v>2934</v>
      </c>
      <c r="W426">
        <v>139273615</v>
      </c>
      <c r="X426" t="s">
        <v>1439</v>
      </c>
      <c r="Y426" t="s">
        <v>1440</v>
      </c>
      <c r="Z426" t="s">
        <v>1116</v>
      </c>
      <c r="AA426" t="s">
        <v>37</v>
      </c>
      <c r="AB426">
        <v>810</v>
      </c>
      <c r="AC426" s="14" t="str">
        <f>"0"&amp;Table1[[#This Row],[zip_code]]</f>
        <v>0810</v>
      </c>
      <c r="AD426" s="1">
        <v>889815000</v>
      </c>
      <c r="AG426" t="s">
        <v>255</v>
      </c>
      <c r="AH426" t="str">
        <f>PROPER(Table1[[#This Row],[product_depth_DELETE]])</f>
        <v>Feature</v>
      </c>
      <c r="AI426">
        <v>2</v>
      </c>
      <c r="AJ426">
        <v>1</v>
      </c>
      <c r="AK426">
        <v>1</v>
      </c>
      <c r="AL426" s="2">
        <v>44708.662557870368</v>
      </c>
      <c r="AM426" s="15">
        <v>44708.662557870368</v>
      </c>
    </row>
    <row r="427" spans="1:39" x14ac:dyDescent="0.25">
      <c r="A427">
        <v>1351409</v>
      </c>
      <c r="B427" t="s">
        <v>696</v>
      </c>
      <c r="C427" t="str">
        <f>IF(Table1[[#This Row],[breadcrumb_ORIGINAL]]="Buy&gt;NT&gt;DARWIN CITY", SUBSTITUTE(Table1[[#This Row],[breadcrumb_ORIGINAL]], Table1[[#This Row],[breadcrumb_ORIGINAL]], "DARWIN CITY"), SUBSTITUTE(Table1[[#This Row],[breadcrumb_ORIGINAL]], Table1[[#This Row],[breadcrumb_ORIGINAL]], "DARWIN"))</f>
        <v>DARWIN</v>
      </c>
      <c r="D427" s="16" t="s">
        <v>3466</v>
      </c>
      <c r="E427" t="s">
        <v>697</v>
      </c>
      <c r="F427" s="3" t="s">
        <v>2924</v>
      </c>
      <c r="G427" t="s">
        <v>29</v>
      </c>
      <c r="I427" t="str">
        <f>IF(Table1[[#This Row],[building_size_ORIGINAL]]="","",LEFT(Table1[[#This Row],[building_size_ORIGINAL]], LEN(Table1[[#This Row],[building_size_ORIGINAL]])-LEN(RIGHT(Table1[[#This Row],[building_size_ORIGINAL]], 3))))</f>
        <v/>
      </c>
      <c r="J427" s="11" t="s">
        <v>2934</v>
      </c>
      <c r="K427" t="s">
        <v>1025</v>
      </c>
      <c r="L427" s="19">
        <v>766</v>
      </c>
      <c r="M427" t="s">
        <v>1025</v>
      </c>
      <c r="N427" s="19">
        <v>766</v>
      </c>
      <c r="O427" s="19">
        <f>IF(Table1[[#This Row],[building_size_mВІ_cleaned]]&lt;&gt;Table1[[#This Row],[preferred_size_mBI_cleaned]], IF(Table1[[#This Row],[land_size_mBI_cleaned]]&lt;&gt;Table1[[#This Row],[preferred_size_mBI_cleaned]], 0, 1), 1)</f>
        <v>1</v>
      </c>
      <c r="P427" t="s">
        <v>126</v>
      </c>
      <c r="Q427" t="str">
        <f>IF(LEN(Table1[[#This Row],[open_date]])&gt;0, IF(ISNUMBER(SEARCH("Added", Table1[[#This Row],[open_date]])), SUBSTITUTE(Table1[[#This Row],[open_date]], "Added ", ""), Table1[[#This Row],[open_date]]), NA())</f>
        <v>Under offer</v>
      </c>
      <c r="R427" t="s">
        <v>126</v>
      </c>
      <c r="S427" t="s">
        <v>712</v>
      </c>
      <c r="T427" t="s">
        <v>127</v>
      </c>
      <c r="U427" s="13" t="s">
        <v>2934</v>
      </c>
      <c r="V427" s="13" t="s">
        <v>2979</v>
      </c>
      <c r="W427">
        <v>139272883</v>
      </c>
      <c r="X427" t="s">
        <v>1441</v>
      </c>
      <c r="Y427" t="s">
        <v>1442</v>
      </c>
      <c r="Z427" t="s">
        <v>814</v>
      </c>
      <c r="AA427" t="s">
        <v>37</v>
      </c>
      <c r="AB427">
        <v>810</v>
      </c>
      <c r="AC427" s="14" t="str">
        <f>"0"&amp;Table1[[#This Row],[zip_code]]</f>
        <v>0810</v>
      </c>
      <c r="AD427" s="1">
        <v>889315000</v>
      </c>
      <c r="AG427" t="s">
        <v>38</v>
      </c>
      <c r="AH427" t="str">
        <f>PROPER(Table1[[#This Row],[product_depth_DELETE]])</f>
        <v>Premiere</v>
      </c>
      <c r="AI427">
        <v>3</v>
      </c>
      <c r="AJ427">
        <v>1</v>
      </c>
      <c r="AK427">
        <v>2</v>
      </c>
      <c r="AL427" s="2">
        <v>44708.662557870368</v>
      </c>
      <c r="AM427" s="15">
        <v>44708.662557870368</v>
      </c>
    </row>
    <row r="428" spans="1:39" x14ac:dyDescent="0.25">
      <c r="A428">
        <v>1351410</v>
      </c>
      <c r="B428" t="s">
        <v>696</v>
      </c>
      <c r="C428" t="str">
        <f>IF(Table1[[#This Row],[breadcrumb_ORIGINAL]]="Buy&gt;NT&gt;DARWIN CITY", SUBSTITUTE(Table1[[#This Row],[breadcrumb_ORIGINAL]], Table1[[#This Row],[breadcrumb_ORIGINAL]], "DARWIN CITY"), SUBSTITUTE(Table1[[#This Row],[breadcrumb_ORIGINAL]], Table1[[#This Row],[breadcrumb_ORIGINAL]], "DARWIN"))</f>
        <v>DARWIN</v>
      </c>
      <c r="D428" s="16" t="s">
        <v>3466</v>
      </c>
      <c r="E428" t="s">
        <v>697</v>
      </c>
      <c r="F428" s="3" t="s">
        <v>2924</v>
      </c>
      <c r="G428" t="s">
        <v>29</v>
      </c>
      <c r="I428" t="str">
        <f>IF(Table1[[#This Row],[building_size_ORIGINAL]]="","",LEFT(Table1[[#This Row],[building_size_ORIGINAL]], LEN(Table1[[#This Row],[building_size_ORIGINAL]])-LEN(RIGHT(Table1[[#This Row],[building_size_ORIGINAL]], 3))))</f>
        <v/>
      </c>
      <c r="J428" s="11" t="s">
        <v>2934</v>
      </c>
      <c r="K428" t="s">
        <v>1443</v>
      </c>
      <c r="L428" s="19">
        <v>649</v>
      </c>
      <c r="M428" t="s">
        <v>1443</v>
      </c>
      <c r="N428" s="19">
        <v>649</v>
      </c>
      <c r="O428" s="19">
        <f>IF(Table1[[#This Row],[building_size_mВІ_cleaned]]&lt;&gt;Table1[[#This Row],[preferred_size_mBI_cleaned]], IF(Table1[[#This Row],[land_size_mBI_cleaned]]&lt;&gt;Table1[[#This Row],[preferred_size_mBI_cleaned]], 0, 1), 1)</f>
        <v>1</v>
      </c>
      <c r="P428" t="s">
        <v>126</v>
      </c>
      <c r="Q428" t="str">
        <f>IF(LEN(Table1[[#This Row],[open_date]])&gt;0, IF(ISNUMBER(SEARCH("Added", Table1[[#This Row],[open_date]])), SUBSTITUTE(Table1[[#This Row],[open_date]], "Added ", ""), Table1[[#This Row],[open_date]]), NA())</f>
        <v>Under offer</v>
      </c>
      <c r="R428" t="s">
        <v>126</v>
      </c>
      <c r="S428" t="s">
        <v>82</v>
      </c>
      <c r="T428" t="s">
        <v>127</v>
      </c>
      <c r="U428" s="13" t="s">
        <v>2934</v>
      </c>
      <c r="V428" s="13" t="s">
        <v>2979</v>
      </c>
      <c r="W428">
        <v>139272587</v>
      </c>
      <c r="X428" t="s">
        <v>1444</v>
      </c>
      <c r="Y428" t="s">
        <v>1445</v>
      </c>
      <c r="Z428" t="s">
        <v>710</v>
      </c>
      <c r="AA428" t="s">
        <v>37</v>
      </c>
      <c r="AB428">
        <v>810</v>
      </c>
      <c r="AC428" s="14" t="str">
        <f>"0"&amp;Table1[[#This Row],[zip_code]]</f>
        <v>0810</v>
      </c>
      <c r="AD428" s="1">
        <v>889433000</v>
      </c>
      <c r="AG428" t="s">
        <v>38</v>
      </c>
      <c r="AH428" t="str">
        <f>PROPER(Table1[[#This Row],[product_depth_DELETE]])</f>
        <v>Premiere</v>
      </c>
      <c r="AI428">
        <v>4</v>
      </c>
      <c r="AJ428">
        <v>2</v>
      </c>
      <c r="AK428">
        <v>2</v>
      </c>
      <c r="AL428" s="2">
        <v>44708.662557870368</v>
      </c>
      <c r="AM428" s="15">
        <v>44708.662557870368</v>
      </c>
    </row>
    <row r="429" spans="1:39" x14ac:dyDescent="0.25">
      <c r="A429">
        <v>1351411</v>
      </c>
      <c r="B429" t="s">
        <v>696</v>
      </c>
      <c r="C429" t="str">
        <f>IF(Table1[[#This Row],[breadcrumb_ORIGINAL]]="Buy&gt;NT&gt;DARWIN CITY", SUBSTITUTE(Table1[[#This Row],[breadcrumb_ORIGINAL]], Table1[[#This Row],[breadcrumb_ORIGINAL]], "DARWIN CITY"), SUBSTITUTE(Table1[[#This Row],[breadcrumb_ORIGINAL]], Table1[[#This Row],[breadcrumb_ORIGINAL]], "DARWIN"))</f>
        <v>DARWIN</v>
      </c>
      <c r="D429" s="16" t="s">
        <v>3466</v>
      </c>
      <c r="E429" t="s">
        <v>697</v>
      </c>
      <c r="F429" s="3" t="s">
        <v>2924</v>
      </c>
      <c r="G429" t="s">
        <v>748</v>
      </c>
      <c r="I429" t="str">
        <f>IF(Table1[[#This Row],[building_size_ORIGINAL]]="","",LEFT(Table1[[#This Row],[building_size_ORIGINAL]], LEN(Table1[[#This Row],[building_size_ORIGINAL]])-LEN(RIGHT(Table1[[#This Row],[building_size_ORIGINAL]], 3))))</f>
        <v/>
      </c>
      <c r="J429" s="11" t="s">
        <v>2934</v>
      </c>
      <c r="K429" t="s">
        <v>314</v>
      </c>
      <c r="L429" s="19">
        <v>255</v>
      </c>
      <c r="M429" t="s">
        <v>314</v>
      </c>
      <c r="N429" s="19">
        <v>255</v>
      </c>
      <c r="O429" s="19">
        <f>IF(Table1[[#This Row],[building_size_mВІ_cleaned]]&lt;&gt;Table1[[#This Row],[preferred_size_mBI_cleaned]], IF(Table1[[#This Row],[land_size_mBI_cleaned]]&lt;&gt;Table1[[#This Row],[preferred_size_mBI_cleaned]], 0, 1), 1)</f>
        <v>1</v>
      </c>
      <c r="Q429" t="e">
        <f>IF(LEN(Table1[[#This Row],[open_date]])&gt;0, IF(ISNUMBER(SEARCH("Added", Table1[[#This Row],[open_date]])), SUBSTITUTE(Table1[[#This Row],[open_date]], "Added ", ""), Table1[[#This Row],[open_date]]), NA())</f>
        <v>#N/A</v>
      </c>
      <c r="R429" t="e">
        <v>#N/A</v>
      </c>
      <c r="S429" t="s">
        <v>82</v>
      </c>
      <c r="T429" t="s">
        <v>89</v>
      </c>
      <c r="U429" s="13" t="s">
        <v>2934</v>
      </c>
      <c r="V429" s="13" t="s">
        <v>2971</v>
      </c>
      <c r="W429">
        <v>139272291</v>
      </c>
      <c r="X429" t="s">
        <v>1446</v>
      </c>
      <c r="Y429" t="s">
        <v>1447</v>
      </c>
      <c r="Z429" t="s">
        <v>707</v>
      </c>
      <c r="AA429" t="s">
        <v>37</v>
      </c>
      <c r="AB429">
        <v>820</v>
      </c>
      <c r="AC429" s="14" t="str">
        <f>"0"&amp;Table1[[#This Row],[zip_code]]</f>
        <v>0820</v>
      </c>
      <c r="AD429" s="1">
        <v>889433000</v>
      </c>
      <c r="AG429" t="s">
        <v>38</v>
      </c>
      <c r="AH429" t="str">
        <f>PROPER(Table1[[#This Row],[product_depth_DELETE]])</f>
        <v>Premiere</v>
      </c>
      <c r="AI429">
        <v>3</v>
      </c>
      <c r="AJ429">
        <v>2</v>
      </c>
      <c r="AK429">
        <v>2</v>
      </c>
      <c r="AL429" s="2">
        <v>44708.662557870368</v>
      </c>
      <c r="AM429" s="15">
        <v>44708.662557870368</v>
      </c>
    </row>
    <row r="430" spans="1:39" x14ac:dyDescent="0.25">
      <c r="A430">
        <v>1351412</v>
      </c>
      <c r="B430" t="s">
        <v>696</v>
      </c>
      <c r="C430" t="str">
        <f>IF(Table1[[#This Row],[breadcrumb_ORIGINAL]]="Buy&gt;NT&gt;DARWIN CITY", SUBSTITUTE(Table1[[#This Row],[breadcrumb_ORIGINAL]], Table1[[#This Row],[breadcrumb_ORIGINAL]], "DARWIN CITY"), SUBSTITUTE(Table1[[#This Row],[breadcrumb_ORIGINAL]], Table1[[#This Row],[breadcrumb_ORIGINAL]], "DARWIN"))</f>
        <v>DARWIN</v>
      </c>
      <c r="D430" s="16" t="s">
        <v>3466</v>
      </c>
      <c r="E430" t="s">
        <v>697</v>
      </c>
      <c r="F430" s="3" t="s">
        <v>2924</v>
      </c>
      <c r="G430" t="s">
        <v>46</v>
      </c>
      <c r="H430" t="s">
        <v>319</v>
      </c>
      <c r="I430" t="str">
        <f>IF(Table1[[#This Row],[building_size_ORIGINAL]]="","",LEFT(Table1[[#This Row],[building_size_ORIGINAL]], LEN(Table1[[#This Row],[building_size_ORIGINAL]])-LEN(RIGHT(Table1[[#This Row],[building_size_ORIGINAL]], 3))))</f>
        <v>120</v>
      </c>
      <c r="J430" s="19">
        <v>120</v>
      </c>
      <c r="K430" t="s">
        <v>319</v>
      </c>
      <c r="L430" s="19">
        <v>120</v>
      </c>
      <c r="M430" t="s">
        <v>319</v>
      </c>
      <c r="N430" s="19">
        <v>120</v>
      </c>
      <c r="O430" s="19">
        <f>IF(Table1[[#This Row],[building_size_mВІ_cleaned]]&lt;&gt;Table1[[#This Row],[preferred_size_mBI_cleaned]], IF(Table1[[#This Row],[land_size_mBI_cleaned]]&lt;&gt;Table1[[#This Row],[preferred_size_mBI_cleaned]], 0, 1), 1)</f>
        <v>1</v>
      </c>
      <c r="P430" t="s">
        <v>126</v>
      </c>
      <c r="Q430" t="str">
        <f>IF(LEN(Table1[[#This Row],[open_date]])&gt;0, IF(ISNUMBER(SEARCH("Added", Table1[[#This Row],[open_date]])), SUBSTITUTE(Table1[[#This Row],[open_date]], "Added ", ""), Table1[[#This Row],[open_date]]), NA())</f>
        <v>Under offer</v>
      </c>
      <c r="R430" t="s">
        <v>126</v>
      </c>
      <c r="S430" t="s">
        <v>185</v>
      </c>
      <c r="T430" t="s">
        <v>1448</v>
      </c>
      <c r="U430" s="13">
        <v>339000</v>
      </c>
      <c r="V430" s="13" t="s">
        <v>2934</v>
      </c>
      <c r="W430">
        <v>139272035</v>
      </c>
      <c r="X430" t="s">
        <v>1449</v>
      </c>
      <c r="Y430" t="s">
        <v>1450</v>
      </c>
      <c r="Z430" t="s">
        <v>809</v>
      </c>
      <c r="AA430" t="s">
        <v>37</v>
      </c>
      <c r="AB430">
        <v>810</v>
      </c>
      <c r="AC430" s="14" t="str">
        <f>"0"&amp;Table1[[#This Row],[zip_code]]</f>
        <v>0810</v>
      </c>
      <c r="AD430" s="1">
        <v>889240900</v>
      </c>
      <c r="AG430" t="s">
        <v>38</v>
      </c>
      <c r="AH430" t="str">
        <f>PROPER(Table1[[#This Row],[product_depth_DELETE]])</f>
        <v>Premiere</v>
      </c>
      <c r="AI430">
        <v>2</v>
      </c>
      <c r="AJ430">
        <v>2</v>
      </c>
      <c r="AK430">
        <v>2</v>
      </c>
      <c r="AL430" s="2">
        <v>44708.662557870368</v>
      </c>
      <c r="AM430" s="15">
        <v>44708.662557870368</v>
      </c>
    </row>
    <row r="431" spans="1:39" x14ac:dyDescent="0.25">
      <c r="A431">
        <v>1351413</v>
      </c>
      <c r="B431" t="s">
        <v>696</v>
      </c>
      <c r="C431" t="str">
        <f>IF(Table1[[#This Row],[breadcrumb_ORIGINAL]]="Buy&gt;NT&gt;DARWIN CITY", SUBSTITUTE(Table1[[#This Row],[breadcrumb_ORIGINAL]], Table1[[#This Row],[breadcrumb_ORIGINAL]], "DARWIN CITY"), SUBSTITUTE(Table1[[#This Row],[breadcrumb_ORIGINAL]], Table1[[#This Row],[breadcrumb_ORIGINAL]], "DARWIN"))</f>
        <v>DARWIN</v>
      </c>
      <c r="D431" s="16" t="s">
        <v>3466</v>
      </c>
      <c r="E431" t="s">
        <v>697</v>
      </c>
      <c r="F431" s="3" t="s">
        <v>2924</v>
      </c>
      <c r="G431" t="s">
        <v>1451</v>
      </c>
      <c r="I431" t="str">
        <f>IF(Table1[[#This Row],[building_size_ORIGINAL]]="","",LEFT(Table1[[#This Row],[building_size_ORIGINAL]], LEN(Table1[[#This Row],[building_size_ORIGINAL]])-LEN(RIGHT(Table1[[#This Row],[building_size_ORIGINAL]], 3))))</f>
        <v/>
      </c>
      <c r="J431" s="11" t="s">
        <v>2934</v>
      </c>
      <c r="K431" t="s">
        <v>204</v>
      </c>
      <c r="L431" s="19">
        <v>235</v>
      </c>
      <c r="M431" t="s">
        <v>204</v>
      </c>
      <c r="N431" s="19">
        <v>235</v>
      </c>
      <c r="O431" s="19">
        <f>IF(Table1[[#This Row],[building_size_mВІ_cleaned]]&lt;&gt;Table1[[#This Row],[preferred_size_mBI_cleaned]], IF(Table1[[#This Row],[land_size_mBI_cleaned]]&lt;&gt;Table1[[#This Row],[preferred_size_mBI_cleaned]], 0, 1), 1)</f>
        <v>1</v>
      </c>
      <c r="Q431" t="e">
        <f>IF(LEN(Table1[[#This Row],[open_date]])&gt;0, IF(ISNUMBER(SEARCH("Added", Table1[[#This Row],[open_date]])), SUBSTITUTE(Table1[[#This Row],[open_date]], "Added ", ""), Table1[[#This Row],[open_date]]), NA())</f>
        <v>#N/A</v>
      </c>
      <c r="R431" t="e">
        <v>#N/A</v>
      </c>
      <c r="S431" t="s">
        <v>209</v>
      </c>
      <c r="T431" t="s">
        <v>1452</v>
      </c>
      <c r="U431" s="13">
        <v>399000</v>
      </c>
      <c r="V431" s="13" t="s">
        <v>3224</v>
      </c>
      <c r="W431">
        <v>139271063</v>
      </c>
      <c r="X431" t="s">
        <v>1453</v>
      </c>
      <c r="Y431" t="s">
        <v>1454</v>
      </c>
      <c r="Z431" t="s">
        <v>1321</v>
      </c>
      <c r="AA431" t="s">
        <v>37</v>
      </c>
      <c r="AB431">
        <v>820</v>
      </c>
      <c r="AC431" s="14" t="str">
        <f>"0"&amp;Table1[[#This Row],[zip_code]]</f>
        <v>0820</v>
      </c>
      <c r="AD431" s="1">
        <v>889428942</v>
      </c>
      <c r="AG431" t="s">
        <v>38</v>
      </c>
      <c r="AH431" t="str">
        <f>PROPER(Table1[[#This Row],[product_depth_DELETE]])</f>
        <v>Premiere</v>
      </c>
      <c r="AI431">
        <v>2</v>
      </c>
      <c r="AJ431">
        <v>1</v>
      </c>
      <c r="AK431">
        <v>1</v>
      </c>
      <c r="AL431" s="2">
        <v>44708.662557870368</v>
      </c>
      <c r="AM431" s="15">
        <v>44708.662557870368</v>
      </c>
    </row>
    <row r="432" spans="1:39" x14ac:dyDescent="0.25">
      <c r="A432">
        <v>1351414</v>
      </c>
      <c r="B432" t="s">
        <v>696</v>
      </c>
      <c r="C432" t="str">
        <f>IF(Table1[[#This Row],[breadcrumb_ORIGINAL]]="Buy&gt;NT&gt;DARWIN CITY", SUBSTITUTE(Table1[[#This Row],[breadcrumb_ORIGINAL]], Table1[[#This Row],[breadcrumb_ORIGINAL]], "DARWIN CITY"), SUBSTITUTE(Table1[[#This Row],[breadcrumb_ORIGINAL]], Table1[[#This Row],[breadcrumb_ORIGINAL]], "DARWIN"))</f>
        <v>DARWIN</v>
      </c>
      <c r="D432" s="16" t="s">
        <v>3466</v>
      </c>
      <c r="E432" t="s">
        <v>697</v>
      </c>
      <c r="F432" s="3" t="s">
        <v>2924</v>
      </c>
      <c r="G432" t="s">
        <v>748</v>
      </c>
      <c r="I432" t="str">
        <f>IF(Table1[[#This Row],[building_size_ORIGINAL]]="","",LEFT(Table1[[#This Row],[building_size_ORIGINAL]], LEN(Table1[[#This Row],[building_size_ORIGINAL]])-LEN(RIGHT(Table1[[#This Row],[building_size_ORIGINAL]], 3))))</f>
        <v/>
      </c>
      <c r="J432" s="11" t="s">
        <v>2934</v>
      </c>
      <c r="K432" t="s">
        <v>1455</v>
      </c>
      <c r="L432" s="19">
        <v>283</v>
      </c>
      <c r="M432" t="s">
        <v>1455</v>
      </c>
      <c r="N432" s="19">
        <v>283</v>
      </c>
      <c r="O432" s="19">
        <f>IF(Table1[[#This Row],[building_size_mВІ_cleaned]]&lt;&gt;Table1[[#This Row],[preferred_size_mBI_cleaned]], IF(Table1[[#This Row],[land_size_mBI_cleaned]]&lt;&gt;Table1[[#This Row],[preferred_size_mBI_cleaned]], 0, 1), 1)</f>
        <v>1</v>
      </c>
      <c r="Q432" t="e">
        <f>IF(LEN(Table1[[#This Row],[open_date]])&gt;0, IF(ISNUMBER(SEARCH("Added", Table1[[#This Row],[open_date]])), SUBSTITUTE(Table1[[#This Row],[open_date]], "Added ", ""), Table1[[#This Row],[open_date]]), NA())</f>
        <v>#N/A</v>
      </c>
      <c r="R432" t="e">
        <v>#N/A</v>
      </c>
      <c r="S432" t="s">
        <v>185</v>
      </c>
      <c r="T432" t="s">
        <v>1456</v>
      </c>
      <c r="U432" s="13">
        <v>735000</v>
      </c>
      <c r="V432" s="13" t="s">
        <v>2934</v>
      </c>
      <c r="W432">
        <v>139270331</v>
      </c>
      <c r="X432" t="s">
        <v>1457</v>
      </c>
      <c r="Y432" t="s">
        <v>1458</v>
      </c>
      <c r="Z432" t="s">
        <v>1321</v>
      </c>
      <c r="AA432" t="s">
        <v>37</v>
      </c>
      <c r="AB432">
        <v>820</v>
      </c>
      <c r="AC432" s="14" t="str">
        <f>"0"&amp;Table1[[#This Row],[zip_code]]</f>
        <v>0820</v>
      </c>
      <c r="AD432" s="1">
        <v>889240900</v>
      </c>
      <c r="AG432" t="s">
        <v>38</v>
      </c>
      <c r="AH432" t="str">
        <f>PROPER(Table1[[#This Row],[product_depth_DELETE]])</f>
        <v>Premiere</v>
      </c>
      <c r="AI432">
        <v>3</v>
      </c>
      <c r="AJ432">
        <v>2</v>
      </c>
      <c r="AK432">
        <v>3</v>
      </c>
      <c r="AL432" s="2">
        <v>44708.662557870368</v>
      </c>
      <c r="AM432" s="15">
        <v>44708.662557870368</v>
      </c>
    </row>
    <row r="433" spans="1:39" x14ac:dyDescent="0.25">
      <c r="A433">
        <v>1351415</v>
      </c>
      <c r="B433" t="s">
        <v>696</v>
      </c>
      <c r="C433" t="str">
        <f>IF(Table1[[#This Row],[breadcrumb_ORIGINAL]]="Buy&gt;NT&gt;DARWIN CITY", SUBSTITUTE(Table1[[#This Row],[breadcrumb_ORIGINAL]], Table1[[#This Row],[breadcrumb_ORIGINAL]], "DARWIN CITY"), SUBSTITUTE(Table1[[#This Row],[breadcrumb_ORIGINAL]], Table1[[#This Row],[breadcrumb_ORIGINAL]], "DARWIN"))</f>
        <v>DARWIN</v>
      </c>
      <c r="D433" s="16" t="s">
        <v>3466</v>
      </c>
      <c r="E433" t="s">
        <v>697</v>
      </c>
      <c r="F433" s="3" t="s">
        <v>2924</v>
      </c>
      <c r="G433" t="s">
        <v>985</v>
      </c>
      <c r="I433" t="str">
        <f>IF(Table1[[#This Row],[building_size_ORIGINAL]]="","",LEFT(Table1[[#This Row],[building_size_ORIGINAL]], LEN(Table1[[#This Row],[building_size_ORIGINAL]])-LEN(RIGHT(Table1[[#This Row],[building_size_ORIGINAL]], 3))))</f>
        <v/>
      </c>
      <c r="J433" s="11" t="s">
        <v>2934</v>
      </c>
      <c r="K433" t="s">
        <v>1459</v>
      </c>
      <c r="L433" s="19">
        <v>9.6999999999999993</v>
      </c>
      <c r="M433" t="s">
        <v>1459</v>
      </c>
      <c r="N433" s="19">
        <v>9.6999999999999993</v>
      </c>
      <c r="O433" s="19">
        <f>IF(Table1[[#This Row],[building_size_mВІ_cleaned]]&lt;&gt;Table1[[#This Row],[preferred_size_mBI_cleaned]], IF(Table1[[#This Row],[land_size_mBI_cleaned]]&lt;&gt;Table1[[#This Row],[preferred_size_mBI_cleaned]], 0, 1), 1)</f>
        <v>1</v>
      </c>
      <c r="Q433" t="e">
        <f>IF(LEN(Table1[[#This Row],[open_date]])&gt;0, IF(ISNUMBER(SEARCH("Added", Table1[[#This Row],[open_date]])), SUBSTITUTE(Table1[[#This Row],[open_date]], "Added ", ""), Table1[[#This Row],[open_date]]), NA())</f>
        <v>#N/A</v>
      </c>
      <c r="R433" t="e">
        <v>#N/A</v>
      </c>
      <c r="S433" t="s">
        <v>1460</v>
      </c>
      <c r="T433" t="s">
        <v>1461</v>
      </c>
      <c r="U433" s="13">
        <v>975000</v>
      </c>
      <c r="V433" s="13" t="s">
        <v>2934</v>
      </c>
      <c r="W433">
        <v>139270223</v>
      </c>
      <c r="X433" t="s">
        <v>1462</v>
      </c>
      <c r="Y433" t="s">
        <v>1463</v>
      </c>
      <c r="Z433" t="s">
        <v>1395</v>
      </c>
      <c r="AA433" t="s">
        <v>37</v>
      </c>
      <c r="AB433">
        <v>822</v>
      </c>
      <c r="AC433" s="14" t="str">
        <f>"0"&amp;Table1[[#This Row],[zip_code]]</f>
        <v>0822</v>
      </c>
      <c r="AD433">
        <v>476448709</v>
      </c>
      <c r="AG433" t="s">
        <v>274</v>
      </c>
      <c r="AH433" t="str">
        <f>PROPER(Table1[[#This Row],[product_depth_DELETE]])</f>
        <v>Standard</v>
      </c>
      <c r="AI433">
        <v>5</v>
      </c>
      <c r="AJ433">
        <v>2</v>
      </c>
      <c r="AK433">
        <v>4</v>
      </c>
      <c r="AL433" s="2">
        <v>44708.662557870368</v>
      </c>
      <c r="AM433" s="15">
        <v>44708.662557870368</v>
      </c>
    </row>
    <row r="434" spans="1:39" x14ac:dyDescent="0.25">
      <c r="A434">
        <v>1351416</v>
      </c>
      <c r="B434" t="s">
        <v>696</v>
      </c>
      <c r="C434" t="str">
        <f>IF(Table1[[#This Row],[breadcrumb_ORIGINAL]]="Buy&gt;NT&gt;DARWIN CITY", SUBSTITUTE(Table1[[#This Row],[breadcrumb_ORIGINAL]], Table1[[#This Row],[breadcrumb_ORIGINAL]], "DARWIN CITY"), SUBSTITUTE(Table1[[#This Row],[breadcrumb_ORIGINAL]], Table1[[#This Row],[breadcrumb_ORIGINAL]], "DARWIN"))</f>
        <v>DARWIN</v>
      </c>
      <c r="D434" s="16" t="s">
        <v>3466</v>
      </c>
      <c r="E434" t="s">
        <v>697</v>
      </c>
      <c r="F434" s="3" t="s">
        <v>2924</v>
      </c>
      <c r="G434" t="s">
        <v>46</v>
      </c>
      <c r="I434" t="str">
        <f>IF(Table1[[#This Row],[building_size_ORIGINAL]]="","",LEFT(Table1[[#This Row],[building_size_ORIGINAL]], LEN(Table1[[#This Row],[building_size_ORIGINAL]])-LEN(RIGHT(Table1[[#This Row],[building_size_ORIGINAL]], 3))))</f>
        <v/>
      </c>
      <c r="J434" s="11" t="s">
        <v>2934</v>
      </c>
      <c r="L434" s="12" t="s">
        <v>2934</v>
      </c>
      <c r="N434" t="s">
        <v>2934</v>
      </c>
      <c r="O434">
        <f>IF(Table1[[#This Row],[building_size_mВІ_cleaned]]&lt;&gt;Table1[[#This Row],[preferred_size_mBI_cleaned]], IF(Table1[[#This Row],[land_size_mBI_cleaned]]&lt;&gt;Table1[[#This Row],[preferred_size_mBI_cleaned]], 0, 1), 1)</f>
        <v>1</v>
      </c>
      <c r="Q434" t="e">
        <f>IF(LEN(Table1[[#This Row],[open_date]])&gt;0, IF(ISNUMBER(SEARCH("Added", Table1[[#This Row],[open_date]])), SUBSTITUTE(Table1[[#This Row],[open_date]], "Added ", ""), Table1[[#This Row],[open_date]]), NA())</f>
        <v>#N/A</v>
      </c>
      <c r="R434" t="e">
        <v>#N/A</v>
      </c>
      <c r="S434" t="s">
        <v>107</v>
      </c>
      <c r="T434" t="s">
        <v>512</v>
      </c>
      <c r="U434" s="13">
        <v>295000</v>
      </c>
      <c r="V434" s="13" t="s">
        <v>2934</v>
      </c>
      <c r="W434">
        <v>139269767</v>
      </c>
      <c r="X434" t="s">
        <v>1464</v>
      </c>
      <c r="Y434" t="s">
        <v>1465</v>
      </c>
      <c r="Z434" t="s">
        <v>731</v>
      </c>
      <c r="AA434" t="s">
        <v>37</v>
      </c>
      <c r="AB434">
        <v>810</v>
      </c>
      <c r="AC434" s="14" t="str">
        <f>"0"&amp;Table1[[#This Row],[zip_code]]</f>
        <v>0810</v>
      </c>
      <c r="AD434">
        <v>889855678</v>
      </c>
      <c r="AG434" t="s">
        <v>38</v>
      </c>
      <c r="AH434" t="str">
        <f>PROPER(Table1[[#This Row],[product_depth_DELETE]])</f>
        <v>Premiere</v>
      </c>
      <c r="AI434">
        <v>2</v>
      </c>
      <c r="AJ434">
        <v>1</v>
      </c>
      <c r="AK434">
        <v>1</v>
      </c>
      <c r="AL434" s="2">
        <v>44708.662557870368</v>
      </c>
      <c r="AM434" s="15">
        <v>44708.662557870368</v>
      </c>
    </row>
    <row r="435" spans="1:39" x14ac:dyDescent="0.25">
      <c r="A435">
        <v>1351417</v>
      </c>
      <c r="B435" t="s">
        <v>696</v>
      </c>
      <c r="C435" t="str">
        <f>IF(Table1[[#This Row],[breadcrumb_ORIGINAL]]="Buy&gt;NT&gt;DARWIN CITY", SUBSTITUTE(Table1[[#This Row],[breadcrumb_ORIGINAL]], Table1[[#This Row],[breadcrumb_ORIGINAL]], "DARWIN CITY"), SUBSTITUTE(Table1[[#This Row],[breadcrumb_ORIGINAL]], Table1[[#This Row],[breadcrumb_ORIGINAL]], "DARWIN"))</f>
        <v>DARWIN</v>
      </c>
      <c r="D435" s="16" t="s">
        <v>3466</v>
      </c>
      <c r="E435" t="s">
        <v>697</v>
      </c>
      <c r="F435" s="3" t="s">
        <v>2924</v>
      </c>
      <c r="G435" t="s">
        <v>29</v>
      </c>
      <c r="I435" t="str">
        <f>IF(Table1[[#This Row],[building_size_ORIGINAL]]="","",LEFT(Table1[[#This Row],[building_size_ORIGINAL]], LEN(Table1[[#This Row],[building_size_ORIGINAL]])-LEN(RIGHT(Table1[[#This Row],[building_size_ORIGINAL]], 3))))</f>
        <v/>
      </c>
      <c r="J435" s="11" t="s">
        <v>2934</v>
      </c>
      <c r="K435" t="s">
        <v>1466</v>
      </c>
      <c r="L435" s="19">
        <v>969</v>
      </c>
      <c r="M435" t="s">
        <v>1466</v>
      </c>
      <c r="N435" s="19">
        <v>969</v>
      </c>
      <c r="O435" s="19">
        <f>IF(Table1[[#This Row],[building_size_mВІ_cleaned]]&lt;&gt;Table1[[#This Row],[preferred_size_mBI_cleaned]], IF(Table1[[#This Row],[land_size_mBI_cleaned]]&lt;&gt;Table1[[#This Row],[preferred_size_mBI_cleaned]], 0, 1), 1)</f>
        <v>1</v>
      </c>
      <c r="P435" t="s">
        <v>126</v>
      </c>
      <c r="Q435" t="str">
        <f>IF(LEN(Table1[[#This Row],[open_date]])&gt;0, IF(ISNUMBER(SEARCH("Added", Table1[[#This Row],[open_date]])), SUBSTITUTE(Table1[[#This Row],[open_date]], "Added ", ""), Table1[[#This Row],[open_date]]), NA())</f>
        <v>Under offer</v>
      </c>
      <c r="R435" t="s">
        <v>126</v>
      </c>
      <c r="S435" t="s">
        <v>82</v>
      </c>
      <c r="T435" t="s">
        <v>1110</v>
      </c>
      <c r="U435" s="13" t="s">
        <v>2934</v>
      </c>
      <c r="V435" s="13" t="s">
        <v>3167</v>
      </c>
      <c r="W435">
        <v>139269363</v>
      </c>
      <c r="X435" t="s">
        <v>1467</v>
      </c>
      <c r="Y435" t="s">
        <v>1468</v>
      </c>
      <c r="Z435" t="s">
        <v>737</v>
      </c>
      <c r="AA435" t="s">
        <v>37</v>
      </c>
      <c r="AB435">
        <v>810</v>
      </c>
      <c r="AC435" s="14" t="str">
        <f>"0"&amp;Table1[[#This Row],[zip_code]]</f>
        <v>0810</v>
      </c>
      <c r="AD435" s="1">
        <v>889433000</v>
      </c>
      <c r="AG435" t="s">
        <v>38</v>
      </c>
      <c r="AH435" t="str">
        <f>PROPER(Table1[[#This Row],[product_depth_DELETE]])</f>
        <v>Premiere</v>
      </c>
      <c r="AI435">
        <v>5</v>
      </c>
      <c r="AJ435">
        <v>3</v>
      </c>
      <c r="AK435">
        <v>2</v>
      </c>
      <c r="AL435" s="2">
        <v>44708.662557870368</v>
      </c>
      <c r="AM435" s="15">
        <v>44708.662557870368</v>
      </c>
    </row>
    <row r="436" spans="1:39" x14ac:dyDescent="0.25">
      <c r="A436">
        <v>1351418</v>
      </c>
      <c r="B436" t="s">
        <v>696</v>
      </c>
      <c r="C436" t="str">
        <f>IF(Table1[[#This Row],[breadcrumb_ORIGINAL]]="Buy&gt;NT&gt;DARWIN CITY", SUBSTITUTE(Table1[[#This Row],[breadcrumb_ORIGINAL]], Table1[[#This Row],[breadcrumb_ORIGINAL]], "DARWIN CITY"), SUBSTITUTE(Table1[[#This Row],[breadcrumb_ORIGINAL]], Table1[[#This Row],[breadcrumb_ORIGINAL]], "DARWIN"))</f>
        <v>DARWIN</v>
      </c>
      <c r="D436" s="16" t="s">
        <v>3466</v>
      </c>
      <c r="E436" t="s">
        <v>697</v>
      </c>
      <c r="F436" s="3" t="s">
        <v>2924</v>
      </c>
      <c r="G436" t="s">
        <v>29</v>
      </c>
      <c r="I436" t="str">
        <f>IF(Table1[[#This Row],[building_size_ORIGINAL]]="","",LEFT(Table1[[#This Row],[building_size_ORIGINAL]], LEN(Table1[[#This Row],[building_size_ORIGINAL]])-LEN(RIGHT(Table1[[#This Row],[building_size_ORIGINAL]], 3))))</f>
        <v/>
      </c>
      <c r="J436" s="11" t="s">
        <v>2934</v>
      </c>
      <c r="K436" t="s">
        <v>1469</v>
      </c>
      <c r="L436" s="19">
        <v>762</v>
      </c>
      <c r="M436" t="s">
        <v>1469</v>
      </c>
      <c r="N436" s="19">
        <v>762</v>
      </c>
      <c r="O436" s="19">
        <f>IF(Table1[[#This Row],[building_size_mВІ_cleaned]]&lt;&gt;Table1[[#This Row],[preferred_size_mBI_cleaned]], IF(Table1[[#This Row],[land_size_mBI_cleaned]]&lt;&gt;Table1[[#This Row],[preferred_size_mBI_cleaned]], 0, 1), 1)</f>
        <v>1</v>
      </c>
      <c r="P436" t="s">
        <v>126</v>
      </c>
      <c r="Q436" t="str">
        <f>IF(LEN(Table1[[#This Row],[open_date]])&gt;0, IF(ISNUMBER(SEARCH("Added", Table1[[#This Row],[open_date]])), SUBSTITUTE(Table1[[#This Row],[open_date]], "Added ", ""), Table1[[#This Row],[open_date]]), NA())</f>
        <v>Under offer</v>
      </c>
      <c r="R436" t="s">
        <v>126</v>
      </c>
      <c r="S436" t="s">
        <v>98</v>
      </c>
      <c r="T436" t="s">
        <v>1470</v>
      </c>
      <c r="U436" s="13" t="s">
        <v>2934</v>
      </c>
      <c r="V436" s="13" t="s">
        <v>3227</v>
      </c>
      <c r="W436">
        <v>139268867</v>
      </c>
      <c r="X436" t="s">
        <v>1471</v>
      </c>
      <c r="Y436" t="s">
        <v>1472</v>
      </c>
      <c r="Z436" t="s">
        <v>1279</v>
      </c>
      <c r="AA436" t="s">
        <v>37</v>
      </c>
      <c r="AB436">
        <v>820</v>
      </c>
      <c r="AC436" s="14" t="str">
        <f>"0"&amp;Table1[[#This Row],[zip_code]]</f>
        <v>0820</v>
      </c>
      <c r="AD436" s="1">
        <v>889822500</v>
      </c>
      <c r="AG436" t="s">
        <v>38</v>
      </c>
      <c r="AH436" t="str">
        <f>PROPER(Table1[[#This Row],[product_depth_DELETE]])</f>
        <v>Premiere</v>
      </c>
      <c r="AI436">
        <v>5</v>
      </c>
      <c r="AJ436">
        <v>3</v>
      </c>
      <c r="AK436">
        <v>4</v>
      </c>
      <c r="AL436" s="2">
        <v>44708.662557870368</v>
      </c>
      <c r="AM436" s="15">
        <v>44708.662557870368</v>
      </c>
    </row>
    <row r="437" spans="1:39" x14ac:dyDescent="0.25">
      <c r="A437">
        <v>1351419</v>
      </c>
      <c r="B437" t="s">
        <v>696</v>
      </c>
      <c r="C437" t="str">
        <f>IF(Table1[[#This Row],[breadcrumb_ORIGINAL]]="Buy&gt;NT&gt;DARWIN CITY", SUBSTITUTE(Table1[[#This Row],[breadcrumb_ORIGINAL]], Table1[[#This Row],[breadcrumb_ORIGINAL]], "DARWIN CITY"), SUBSTITUTE(Table1[[#This Row],[breadcrumb_ORIGINAL]], Table1[[#This Row],[breadcrumb_ORIGINAL]], "DARWIN"))</f>
        <v>DARWIN</v>
      </c>
      <c r="D437" s="16" t="s">
        <v>3466</v>
      </c>
      <c r="E437" t="s">
        <v>697</v>
      </c>
      <c r="F437" s="3" t="s">
        <v>2924</v>
      </c>
      <c r="G437" t="s">
        <v>29</v>
      </c>
      <c r="I437" t="str">
        <f>IF(Table1[[#This Row],[building_size_ORIGINAL]]="","",LEFT(Table1[[#This Row],[building_size_ORIGINAL]], LEN(Table1[[#This Row],[building_size_ORIGINAL]])-LEN(RIGHT(Table1[[#This Row],[building_size_ORIGINAL]], 3))))</f>
        <v/>
      </c>
      <c r="J437" s="11" t="s">
        <v>2934</v>
      </c>
      <c r="K437" t="s">
        <v>824</v>
      </c>
      <c r="L437" s="19">
        <v>508</v>
      </c>
      <c r="M437" t="s">
        <v>824</v>
      </c>
      <c r="N437" s="19">
        <v>508</v>
      </c>
      <c r="O437" s="19">
        <f>IF(Table1[[#This Row],[building_size_mВІ_cleaned]]&lt;&gt;Table1[[#This Row],[preferred_size_mBI_cleaned]], IF(Table1[[#This Row],[land_size_mBI_cleaned]]&lt;&gt;Table1[[#This Row],[preferred_size_mBI_cleaned]], 0, 1), 1)</f>
        <v>1</v>
      </c>
      <c r="Q437" t="e">
        <f>IF(LEN(Table1[[#This Row],[open_date]])&gt;0, IF(ISNUMBER(SEARCH("Added", Table1[[#This Row],[open_date]])), SUBSTITUTE(Table1[[#This Row],[open_date]], "Added ", ""), Table1[[#This Row],[open_date]]), NA())</f>
        <v>#N/A</v>
      </c>
      <c r="R437" t="e">
        <v>#N/A</v>
      </c>
      <c r="S437" t="s">
        <v>209</v>
      </c>
      <c r="T437" t="s">
        <v>1473</v>
      </c>
      <c r="U437" s="13">
        <v>725000</v>
      </c>
      <c r="V437" s="13" t="s">
        <v>3228</v>
      </c>
      <c r="W437">
        <v>139268563</v>
      </c>
      <c r="X437" t="s">
        <v>1474</v>
      </c>
      <c r="Y437" t="s">
        <v>1475</v>
      </c>
      <c r="Z437" t="s">
        <v>716</v>
      </c>
      <c r="AA437" t="s">
        <v>37</v>
      </c>
      <c r="AB437">
        <v>830</v>
      </c>
      <c r="AC437" s="14" t="str">
        <f>"0"&amp;Table1[[#This Row],[zip_code]]</f>
        <v>0830</v>
      </c>
      <c r="AD437" s="1">
        <v>889428942</v>
      </c>
      <c r="AG437" t="s">
        <v>38</v>
      </c>
      <c r="AH437" t="str">
        <f>PROPER(Table1[[#This Row],[product_depth_DELETE]])</f>
        <v>Premiere</v>
      </c>
      <c r="AI437">
        <v>4</v>
      </c>
      <c r="AJ437">
        <v>2</v>
      </c>
      <c r="AK437">
        <v>2</v>
      </c>
      <c r="AL437" s="2">
        <v>44708.662557870368</v>
      </c>
      <c r="AM437" s="15">
        <v>44708.662557870368</v>
      </c>
    </row>
    <row r="438" spans="1:39" x14ac:dyDescent="0.25">
      <c r="A438">
        <v>1351420</v>
      </c>
      <c r="B438" t="s">
        <v>696</v>
      </c>
      <c r="C438" t="str">
        <f>IF(Table1[[#This Row],[breadcrumb_ORIGINAL]]="Buy&gt;NT&gt;DARWIN CITY", SUBSTITUTE(Table1[[#This Row],[breadcrumb_ORIGINAL]], Table1[[#This Row],[breadcrumb_ORIGINAL]], "DARWIN CITY"), SUBSTITUTE(Table1[[#This Row],[breadcrumb_ORIGINAL]], Table1[[#This Row],[breadcrumb_ORIGINAL]], "DARWIN"))</f>
        <v>DARWIN</v>
      </c>
      <c r="D438" s="16" t="s">
        <v>3466</v>
      </c>
      <c r="E438" t="s">
        <v>697</v>
      </c>
      <c r="F438" s="3" t="s">
        <v>2924</v>
      </c>
      <c r="G438" t="s">
        <v>29</v>
      </c>
      <c r="I438" t="str">
        <f>IF(Table1[[#This Row],[building_size_ORIGINAL]]="","",LEFT(Table1[[#This Row],[building_size_ORIGINAL]], LEN(Table1[[#This Row],[building_size_ORIGINAL]])-LEN(RIGHT(Table1[[#This Row],[building_size_ORIGINAL]], 3))))</f>
        <v/>
      </c>
      <c r="J438" s="11" t="s">
        <v>2934</v>
      </c>
      <c r="L438" s="12" t="s">
        <v>2934</v>
      </c>
      <c r="N438" t="s">
        <v>2934</v>
      </c>
      <c r="O438">
        <f>IF(Table1[[#This Row],[building_size_mВІ_cleaned]]&lt;&gt;Table1[[#This Row],[preferred_size_mBI_cleaned]], IF(Table1[[#This Row],[land_size_mBI_cleaned]]&lt;&gt;Table1[[#This Row],[preferred_size_mBI_cleaned]], 0, 1), 1)</f>
        <v>1</v>
      </c>
      <c r="Q438" t="e">
        <f>IF(LEN(Table1[[#This Row],[open_date]])&gt;0, IF(ISNUMBER(SEARCH("Added", Table1[[#This Row],[open_date]])), SUBSTITUTE(Table1[[#This Row],[open_date]], "Added ", ""), Table1[[#This Row],[open_date]]), NA())</f>
        <v>#N/A</v>
      </c>
      <c r="R438" t="e">
        <v>#N/A</v>
      </c>
      <c r="S438" t="s">
        <v>103</v>
      </c>
      <c r="T438" t="s">
        <v>1420</v>
      </c>
      <c r="U438" s="13">
        <v>485000</v>
      </c>
      <c r="V438" s="13" t="s">
        <v>2934</v>
      </c>
      <c r="W438">
        <v>139267787</v>
      </c>
      <c r="X438" t="s">
        <v>1476</v>
      </c>
      <c r="Y438" t="s">
        <v>1477</v>
      </c>
      <c r="Z438" t="s">
        <v>973</v>
      </c>
      <c r="AA438" t="s">
        <v>37</v>
      </c>
      <c r="AB438">
        <v>830</v>
      </c>
      <c r="AC438" s="14" t="str">
        <f>"0"&amp;Table1[[#This Row],[zip_code]]</f>
        <v>0830</v>
      </c>
      <c r="AD438">
        <v>416175735</v>
      </c>
      <c r="AG438" t="s">
        <v>38</v>
      </c>
      <c r="AH438" t="str">
        <f>PROPER(Table1[[#This Row],[product_depth_DELETE]])</f>
        <v>Premiere</v>
      </c>
      <c r="AI438">
        <v>3</v>
      </c>
      <c r="AJ438">
        <v>1</v>
      </c>
      <c r="AK438">
        <v>2</v>
      </c>
      <c r="AL438" s="2">
        <v>44708.662557870368</v>
      </c>
      <c r="AM438" s="15">
        <v>44708.662557870368</v>
      </c>
    </row>
    <row r="439" spans="1:39" x14ac:dyDescent="0.25">
      <c r="A439">
        <v>1351421</v>
      </c>
      <c r="B439" t="s">
        <v>696</v>
      </c>
      <c r="C439" t="str">
        <f>IF(Table1[[#This Row],[breadcrumb_ORIGINAL]]="Buy&gt;NT&gt;DARWIN CITY", SUBSTITUTE(Table1[[#This Row],[breadcrumb_ORIGINAL]], Table1[[#This Row],[breadcrumb_ORIGINAL]], "DARWIN CITY"), SUBSTITUTE(Table1[[#This Row],[breadcrumb_ORIGINAL]], Table1[[#This Row],[breadcrumb_ORIGINAL]], "DARWIN"))</f>
        <v>DARWIN</v>
      </c>
      <c r="D439" s="16" t="s">
        <v>3466</v>
      </c>
      <c r="E439" t="s">
        <v>697</v>
      </c>
      <c r="F439" s="3" t="s">
        <v>2924</v>
      </c>
      <c r="G439" t="s">
        <v>29</v>
      </c>
      <c r="H439" t="s">
        <v>1478</v>
      </c>
      <c r="I439" t="str">
        <f>IF(Table1[[#This Row],[building_size_ORIGINAL]]="","",LEFT(Table1[[#This Row],[building_size_ORIGINAL]], LEN(Table1[[#This Row],[building_size_ORIGINAL]])-LEN(RIGHT(Table1[[#This Row],[building_size_ORIGINAL]], 3))))</f>
        <v>123</v>
      </c>
      <c r="J439" s="19">
        <v>123</v>
      </c>
      <c r="K439" t="s">
        <v>1046</v>
      </c>
      <c r="L439" s="19">
        <v>807</v>
      </c>
      <c r="M439" t="s">
        <v>1046</v>
      </c>
      <c r="N439" s="19">
        <v>807</v>
      </c>
      <c r="O439" s="19">
        <f>IF(Table1[[#This Row],[building_size_mВІ_cleaned]]&lt;&gt;Table1[[#This Row],[preferred_size_mBI_cleaned]], IF(Table1[[#This Row],[land_size_mBI_cleaned]]&lt;&gt;Table1[[#This Row],[preferred_size_mBI_cleaned]], 0, 1), 1)</f>
        <v>1</v>
      </c>
      <c r="P439" t="s">
        <v>126</v>
      </c>
      <c r="Q439" t="str">
        <f>IF(LEN(Table1[[#This Row],[open_date]])&gt;0, IF(ISNUMBER(SEARCH("Added", Table1[[#This Row],[open_date]])), SUBSTITUTE(Table1[[#This Row],[open_date]], "Added ", ""), Table1[[#This Row],[open_date]]), NA())</f>
        <v>Under offer</v>
      </c>
      <c r="R439" t="s">
        <v>126</v>
      </c>
      <c r="S439" t="s">
        <v>123</v>
      </c>
      <c r="T439" t="s">
        <v>1420</v>
      </c>
      <c r="U439" s="13">
        <v>485000</v>
      </c>
      <c r="V439" s="13" t="s">
        <v>2934</v>
      </c>
      <c r="W439">
        <v>139267403</v>
      </c>
      <c r="X439" t="s">
        <v>1479</v>
      </c>
      <c r="Y439" t="s">
        <v>1480</v>
      </c>
      <c r="Z439" t="s">
        <v>747</v>
      </c>
      <c r="AA439" t="s">
        <v>37</v>
      </c>
      <c r="AB439">
        <v>830</v>
      </c>
      <c r="AC439" s="14" t="str">
        <f>"0"&amp;Table1[[#This Row],[zip_code]]</f>
        <v>0830</v>
      </c>
      <c r="AD439" s="1">
        <v>889328858</v>
      </c>
      <c r="AG439" t="s">
        <v>38</v>
      </c>
      <c r="AH439" t="str">
        <f>PROPER(Table1[[#This Row],[product_depth_DELETE]])</f>
        <v>Premiere</v>
      </c>
      <c r="AI439">
        <v>3</v>
      </c>
      <c r="AJ439">
        <v>1</v>
      </c>
      <c r="AK439">
        <v>4</v>
      </c>
      <c r="AL439" s="2">
        <v>44708.662557870368</v>
      </c>
      <c r="AM439" s="15">
        <v>44708.662557870368</v>
      </c>
    </row>
    <row r="440" spans="1:39" x14ac:dyDescent="0.25">
      <c r="A440">
        <v>1351422</v>
      </c>
      <c r="B440" t="s">
        <v>696</v>
      </c>
      <c r="C440" t="str">
        <f>IF(Table1[[#This Row],[breadcrumb_ORIGINAL]]="Buy&gt;NT&gt;DARWIN CITY", SUBSTITUTE(Table1[[#This Row],[breadcrumb_ORIGINAL]], Table1[[#This Row],[breadcrumb_ORIGINAL]], "DARWIN CITY"), SUBSTITUTE(Table1[[#This Row],[breadcrumb_ORIGINAL]], Table1[[#This Row],[breadcrumb_ORIGINAL]], "DARWIN"))</f>
        <v>DARWIN</v>
      </c>
      <c r="D440" s="16" t="s">
        <v>3466</v>
      </c>
      <c r="E440" t="s">
        <v>697</v>
      </c>
      <c r="F440" s="3" t="s">
        <v>2924</v>
      </c>
      <c r="G440" t="s">
        <v>46</v>
      </c>
      <c r="I440" t="str">
        <f>IF(Table1[[#This Row],[building_size_ORIGINAL]]="","",LEFT(Table1[[#This Row],[building_size_ORIGINAL]], LEN(Table1[[#This Row],[building_size_ORIGINAL]])-LEN(RIGHT(Table1[[#This Row],[building_size_ORIGINAL]], 3))))</f>
        <v/>
      </c>
      <c r="J440" s="11" t="s">
        <v>2934</v>
      </c>
      <c r="K440" t="s">
        <v>97</v>
      </c>
      <c r="L440" s="19">
        <v>236</v>
      </c>
      <c r="M440" t="s">
        <v>97</v>
      </c>
      <c r="N440" s="19">
        <v>236</v>
      </c>
      <c r="O440" s="19">
        <f>IF(Table1[[#This Row],[building_size_mВІ_cleaned]]&lt;&gt;Table1[[#This Row],[preferred_size_mBI_cleaned]], IF(Table1[[#This Row],[land_size_mBI_cleaned]]&lt;&gt;Table1[[#This Row],[preferred_size_mBI_cleaned]], 0, 1), 1)</f>
        <v>1</v>
      </c>
      <c r="Q440" t="e">
        <f>IF(LEN(Table1[[#This Row],[open_date]])&gt;0, IF(ISNUMBER(SEARCH("Added", Table1[[#This Row],[open_date]])), SUBSTITUTE(Table1[[#This Row],[open_date]], "Added ", ""), Table1[[#This Row],[open_date]]), NA())</f>
        <v>#N/A</v>
      </c>
      <c r="R440" t="e">
        <v>#N/A</v>
      </c>
      <c r="S440" t="s">
        <v>157</v>
      </c>
      <c r="T440" t="s">
        <v>158</v>
      </c>
      <c r="U440" s="13">
        <v>950000</v>
      </c>
      <c r="V440" s="13" t="s">
        <v>2986</v>
      </c>
      <c r="W440">
        <v>139267215</v>
      </c>
      <c r="X440" t="s">
        <v>159</v>
      </c>
      <c r="Y440" t="s">
        <v>160</v>
      </c>
      <c r="Z440" t="s">
        <v>36</v>
      </c>
      <c r="AA440" t="s">
        <v>37</v>
      </c>
      <c r="AB440">
        <v>800</v>
      </c>
      <c r="AC440" s="14" t="str">
        <f>"0"&amp;Table1[[#This Row],[zip_code]]</f>
        <v>0800</v>
      </c>
      <c r="AD440" s="1">
        <v>450473710</v>
      </c>
      <c r="AG440" t="s">
        <v>38</v>
      </c>
      <c r="AH440" t="str">
        <f>PROPER(Table1[[#This Row],[product_depth_DELETE]])</f>
        <v>Premiere</v>
      </c>
      <c r="AI440">
        <v>3</v>
      </c>
      <c r="AJ440">
        <v>2</v>
      </c>
      <c r="AK440">
        <v>2</v>
      </c>
      <c r="AL440" s="2">
        <v>44708.662557870368</v>
      </c>
      <c r="AM440" s="15">
        <v>44708.662557870368</v>
      </c>
    </row>
    <row r="441" spans="1:39" x14ac:dyDescent="0.25">
      <c r="A441">
        <v>1351423</v>
      </c>
      <c r="B441" t="s">
        <v>696</v>
      </c>
      <c r="C441" t="str">
        <f>IF(Table1[[#This Row],[breadcrumb_ORIGINAL]]="Buy&gt;NT&gt;DARWIN CITY", SUBSTITUTE(Table1[[#This Row],[breadcrumb_ORIGINAL]], Table1[[#This Row],[breadcrumb_ORIGINAL]], "DARWIN CITY"), SUBSTITUTE(Table1[[#This Row],[breadcrumb_ORIGINAL]], Table1[[#This Row],[breadcrumb_ORIGINAL]], "DARWIN"))</f>
        <v>DARWIN</v>
      </c>
      <c r="D441" s="16" t="s">
        <v>3466</v>
      </c>
      <c r="E441" t="s">
        <v>697</v>
      </c>
      <c r="F441" s="3" t="s">
        <v>2924</v>
      </c>
      <c r="G441" t="s">
        <v>29</v>
      </c>
      <c r="I441" t="str">
        <f>IF(Table1[[#This Row],[building_size_ORIGINAL]]="","",LEFT(Table1[[#This Row],[building_size_ORIGINAL]], LEN(Table1[[#This Row],[building_size_ORIGINAL]])-LEN(RIGHT(Table1[[#This Row],[building_size_ORIGINAL]], 3))))</f>
        <v/>
      </c>
      <c r="J441" s="11" t="s">
        <v>2934</v>
      </c>
      <c r="K441" t="s">
        <v>1481</v>
      </c>
      <c r="L441" s="19">
        <v>953</v>
      </c>
      <c r="M441" t="s">
        <v>1481</v>
      </c>
      <c r="N441" s="19">
        <v>953</v>
      </c>
      <c r="O441" s="19">
        <f>IF(Table1[[#This Row],[building_size_mВІ_cleaned]]&lt;&gt;Table1[[#This Row],[preferred_size_mBI_cleaned]], IF(Table1[[#This Row],[land_size_mBI_cleaned]]&lt;&gt;Table1[[#This Row],[preferred_size_mBI_cleaned]], 0, 1), 1)</f>
        <v>1</v>
      </c>
      <c r="P441" t="s">
        <v>126</v>
      </c>
      <c r="Q441" t="str">
        <f>IF(LEN(Table1[[#This Row],[open_date]])&gt;0, IF(ISNUMBER(SEARCH("Added", Table1[[#This Row],[open_date]])), SUBSTITUTE(Table1[[#This Row],[open_date]], "Added ", ""), Table1[[#This Row],[open_date]]), NA())</f>
        <v>Under offer</v>
      </c>
      <c r="R441" t="s">
        <v>126</v>
      </c>
      <c r="S441" t="s">
        <v>82</v>
      </c>
      <c r="T441" t="s">
        <v>127</v>
      </c>
      <c r="U441" s="13" t="s">
        <v>2934</v>
      </c>
      <c r="V441" s="13" t="s">
        <v>2979</v>
      </c>
      <c r="W441">
        <v>139267155</v>
      </c>
      <c r="X441" t="s">
        <v>1482</v>
      </c>
      <c r="Y441" t="s">
        <v>1483</v>
      </c>
      <c r="Z441" t="s">
        <v>1484</v>
      </c>
      <c r="AA441" t="s">
        <v>37</v>
      </c>
      <c r="AB441">
        <v>810</v>
      </c>
      <c r="AC441" s="14" t="str">
        <f>"0"&amp;Table1[[#This Row],[zip_code]]</f>
        <v>0810</v>
      </c>
      <c r="AD441" s="1">
        <v>889433000</v>
      </c>
      <c r="AG441" t="s">
        <v>38</v>
      </c>
      <c r="AH441" t="str">
        <f>PROPER(Table1[[#This Row],[product_depth_DELETE]])</f>
        <v>Premiere</v>
      </c>
      <c r="AI441">
        <v>4</v>
      </c>
      <c r="AJ441">
        <v>2</v>
      </c>
      <c r="AK441">
        <v>2</v>
      </c>
      <c r="AL441" s="2">
        <v>44708.662557870368</v>
      </c>
      <c r="AM441" s="15">
        <v>44708.662557870368</v>
      </c>
    </row>
    <row r="442" spans="1:39" x14ac:dyDescent="0.25">
      <c r="A442">
        <v>1351424</v>
      </c>
      <c r="B442" t="s">
        <v>696</v>
      </c>
      <c r="C442" t="str">
        <f>IF(Table1[[#This Row],[breadcrumb_ORIGINAL]]="Buy&gt;NT&gt;DARWIN CITY", SUBSTITUTE(Table1[[#This Row],[breadcrumb_ORIGINAL]], Table1[[#This Row],[breadcrumb_ORIGINAL]], "DARWIN CITY"), SUBSTITUTE(Table1[[#This Row],[breadcrumb_ORIGINAL]], Table1[[#This Row],[breadcrumb_ORIGINAL]], "DARWIN"))</f>
        <v>DARWIN</v>
      </c>
      <c r="D442" s="16" t="s">
        <v>3466</v>
      </c>
      <c r="E442" t="s">
        <v>697</v>
      </c>
      <c r="F442" s="3" t="s">
        <v>2924</v>
      </c>
      <c r="G442" t="s">
        <v>29</v>
      </c>
      <c r="I442" t="str">
        <f>IF(Table1[[#This Row],[building_size_ORIGINAL]]="","",LEFT(Table1[[#This Row],[building_size_ORIGINAL]], LEN(Table1[[#This Row],[building_size_ORIGINAL]])-LEN(RIGHT(Table1[[#This Row],[building_size_ORIGINAL]], 3))))</f>
        <v/>
      </c>
      <c r="J442" s="11" t="s">
        <v>2934</v>
      </c>
      <c r="L442" s="12" t="s">
        <v>2934</v>
      </c>
      <c r="N442" t="s">
        <v>2934</v>
      </c>
      <c r="O442">
        <f>IF(Table1[[#This Row],[building_size_mВІ_cleaned]]&lt;&gt;Table1[[#This Row],[preferred_size_mBI_cleaned]], IF(Table1[[#This Row],[land_size_mBI_cleaned]]&lt;&gt;Table1[[#This Row],[preferred_size_mBI_cleaned]], 0, 1), 1)</f>
        <v>1</v>
      </c>
      <c r="P442" t="s">
        <v>126</v>
      </c>
      <c r="Q442" t="str">
        <f>IF(LEN(Table1[[#This Row],[open_date]])&gt;0, IF(ISNUMBER(SEARCH("Added", Table1[[#This Row],[open_date]])), SUBSTITUTE(Table1[[#This Row],[open_date]], "Added ", ""), Table1[[#This Row],[open_date]]), NA())</f>
        <v>Under offer</v>
      </c>
      <c r="R442" t="s">
        <v>126</v>
      </c>
      <c r="S442" t="s">
        <v>412</v>
      </c>
      <c r="T442" t="s">
        <v>1485</v>
      </c>
      <c r="U442" s="13">
        <v>610000</v>
      </c>
      <c r="V442" s="13" t="s">
        <v>2934</v>
      </c>
      <c r="W442">
        <v>139267051</v>
      </c>
      <c r="X442" t="s">
        <v>1486</v>
      </c>
      <c r="Y442" t="s">
        <v>1487</v>
      </c>
      <c r="Z442" t="s">
        <v>1223</v>
      </c>
      <c r="AA442" t="s">
        <v>37</v>
      </c>
      <c r="AB442">
        <v>832</v>
      </c>
      <c r="AC442" s="14" t="str">
        <f>"0"&amp;Table1[[#This Row],[zip_code]]</f>
        <v>0832</v>
      </c>
      <c r="AD442" s="1">
        <v>889422283</v>
      </c>
      <c r="AG442" t="s">
        <v>274</v>
      </c>
      <c r="AH442" t="str">
        <f>PROPER(Table1[[#This Row],[product_depth_DELETE]])</f>
        <v>Standard</v>
      </c>
      <c r="AI442">
        <v>4</v>
      </c>
      <c r="AJ442">
        <v>2</v>
      </c>
      <c r="AK442">
        <v>4</v>
      </c>
      <c r="AL442" s="2">
        <v>44708.662557870368</v>
      </c>
      <c r="AM442" s="15">
        <v>44708.662557870368</v>
      </c>
    </row>
    <row r="443" spans="1:39" x14ac:dyDescent="0.25">
      <c r="A443">
        <v>1351425</v>
      </c>
      <c r="B443" t="s">
        <v>696</v>
      </c>
      <c r="C443" t="str">
        <f>IF(Table1[[#This Row],[breadcrumb_ORIGINAL]]="Buy&gt;NT&gt;DARWIN CITY", SUBSTITUTE(Table1[[#This Row],[breadcrumb_ORIGINAL]], Table1[[#This Row],[breadcrumb_ORIGINAL]], "DARWIN CITY"), SUBSTITUTE(Table1[[#This Row],[breadcrumb_ORIGINAL]], Table1[[#This Row],[breadcrumb_ORIGINAL]], "DARWIN"))</f>
        <v>DARWIN</v>
      </c>
      <c r="D443" s="16" t="s">
        <v>3466</v>
      </c>
      <c r="E443" t="s">
        <v>697</v>
      </c>
      <c r="F443" s="3" t="s">
        <v>2924</v>
      </c>
      <c r="G443" t="s">
        <v>29</v>
      </c>
      <c r="I443" t="str">
        <f>IF(Table1[[#This Row],[building_size_ORIGINAL]]="","",LEFT(Table1[[#This Row],[building_size_ORIGINAL]], LEN(Table1[[#This Row],[building_size_ORIGINAL]])-LEN(RIGHT(Table1[[#This Row],[building_size_ORIGINAL]], 3))))</f>
        <v/>
      </c>
      <c r="J443" s="11" t="s">
        <v>2934</v>
      </c>
      <c r="L443" s="12" t="s">
        <v>2934</v>
      </c>
      <c r="N443" t="s">
        <v>2934</v>
      </c>
      <c r="O443">
        <f>IF(Table1[[#This Row],[building_size_mВІ_cleaned]]&lt;&gt;Table1[[#This Row],[preferred_size_mBI_cleaned]], IF(Table1[[#This Row],[land_size_mBI_cleaned]]&lt;&gt;Table1[[#This Row],[preferred_size_mBI_cleaned]], 0, 1), 1)</f>
        <v>1</v>
      </c>
      <c r="Q443" t="e">
        <f>IF(LEN(Table1[[#This Row],[open_date]])&gt;0, IF(ISNUMBER(SEARCH("Added", Table1[[#This Row],[open_date]])), SUBSTITUTE(Table1[[#This Row],[open_date]], "Added ", ""), Table1[[#This Row],[open_date]]), NA())</f>
        <v>#N/A</v>
      </c>
      <c r="R443" t="e">
        <v>#N/A</v>
      </c>
      <c r="S443" t="s">
        <v>79</v>
      </c>
      <c r="T443" t="s">
        <v>89</v>
      </c>
      <c r="U443" s="13" t="s">
        <v>2934</v>
      </c>
      <c r="V443" s="13" t="s">
        <v>2971</v>
      </c>
      <c r="W443">
        <v>139266299</v>
      </c>
      <c r="X443" t="s">
        <v>1488</v>
      </c>
      <c r="Y443" t="s">
        <v>1489</v>
      </c>
      <c r="Z443" t="s">
        <v>917</v>
      </c>
      <c r="AA443" t="s">
        <v>37</v>
      </c>
      <c r="AB443">
        <v>832</v>
      </c>
      <c r="AC443" s="14" t="str">
        <f>"0"&amp;Table1[[#This Row],[zip_code]]</f>
        <v>0832</v>
      </c>
      <c r="AD443" s="1">
        <v>889433000</v>
      </c>
      <c r="AG443" t="s">
        <v>38</v>
      </c>
      <c r="AH443" t="str">
        <f>PROPER(Table1[[#This Row],[product_depth_DELETE]])</f>
        <v>Premiere</v>
      </c>
      <c r="AI443">
        <v>4</v>
      </c>
      <c r="AJ443">
        <v>2</v>
      </c>
      <c r="AK443">
        <v>2</v>
      </c>
      <c r="AL443" s="2">
        <v>44708.662557870368</v>
      </c>
      <c r="AM443" s="15">
        <v>44708.662557870368</v>
      </c>
    </row>
    <row r="444" spans="1:39" x14ac:dyDescent="0.25">
      <c r="A444">
        <v>1351426</v>
      </c>
      <c r="B444" t="s">
        <v>696</v>
      </c>
      <c r="C444" t="str">
        <f>IF(Table1[[#This Row],[breadcrumb_ORIGINAL]]="Buy&gt;NT&gt;DARWIN CITY", SUBSTITUTE(Table1[[#This Row],[breadcrumb_ORIGINAL]], Table1[[#This Row],[breadcrumb_ORIGINAL]], "DARWIN CITY"), SUBSTITUTE(Table1[[#This Row],[breadcrumb_ORIGINAL]], Table1[[#This Row],[breadcrumb_ORIGINAL]], "DARWIN"))</f>
        <v>DARWIN</v>
      </c>
      <c r="D444" s="16" t="s">
        <v>3466</v>
      </c>
      <c r="E444" t="s">
        <v>697</v>
      </c>
      <c r="F444" s="3" t="s">
        <v>2924</v>
      </c>
      <c r="G444" t="s">
        <v>29</v>
      </c>
      <c r="I444" t="str">
        <f>IF(Table1[[#This Row],[building_size_ORIGINAL]]="","",LEFT(Table1[[#This Row],[building_size_ORIGINAL]], LEN(Table1[[#This Row],[building_size_ORIGINAL]])-LEN(RIGHT(Table1[[#This Row],[building_size_ORIGINAL]], 3))))</f>
        <v/>
      </c>
      <c r="J444" s="11" t="s">
        <v>2934</v>
      </c>
      <c r="K444" t="s">
        <v>1490</v>
      </c>
      <c r="L444" s="19">
        <v>652</v>
      </c>
      <c r="M444" t="s">
        <v>1490</v>
      </c>
      <c r="N444" s="19">
        <v>652</v>
      </c>
      <c r="O444" s="19">
        <f>IF(Table1[[#This Row],[building_size_mВІ_cleaned]]&lt;&gt;Table1[[#This Row],[preferred_size_mBI_cleaned]], IF(Table1[[#This Row],[land_size_mBI_cleaned]]&lt;&gt;Table1[[#This Row],[preferred_size_mBI_cleaned]], 0, 1), 1)</f>
        <v>1</v>
      </c>
      <c r="Q444" t="e">
        <f>IF(LEN(Table1[[#This Row],[open_date]])&gt;0, IF(ISNUMBER(SEARCH("Added", Table1[[#This Row],[open_date]])), SUBSTITUTE(Table1[[#This Row],[open_date]], "Added ", ""), Table1[[#This Row],[open_date]]), NA())</f>
        <v>#N/A</v>
      </c>
      <c r="R444" t="e">
        <v>#N/A</v>
      </c>
      <c r="S444" t="s">
        <v>82</v>
      </c>
      <c r="T444" t="s">
        <v>1491</v>
      </c>
      <c r="U444" s="13">
        <v>500000</v>
      </c>
      <c r="V444" s="13" t="s">
        <v>3230</v>
      </c>
      <c r="W444">
        <v>139264571</v>
      </c>
      <c r="X444" t="s">
        <v>1492</v>
      </c>
      <c r="Y444" t="s">
        <v>1493</v>
      </c>
      <c r="Z444" t="s">
        <v>941</v>
      </c>
      <c r="AA444" t="s">
        <v>37</v>
      </c>
      <c r="AB444">
        <v>832</v>
      </c>
      <c r="AC444" s="14" t="str">
        <f>"0"&amp;Table1[[#This Row],[zip_code]]</f>
        <v>0832</v>
      </c>
      <c r="AD444" s="1">
        <v>889433000</v>
      </c>
      <c r="AG444" t="s">
        <v>38</v>
      </c>
      <c r="AH444" t="str">
        <f>PROPER(Table1[[#This Row],[product_depth_DELETE]])</f>
        <v>Premiere</v>
      </c>
      <c r="AI444">
        <v>4</v>
      </c>
      <c r="AJ444">
        <v>2</v>
      </c>
      <c r="AK444">
        <v>2</v>
      </c>
      <c r="AL444" s="2">
        <v>44708.662557870368</v>
      </c>
      <c r="AM444" s="15">
        <v>44708.662557870368</v>
      </c>
    </row>
    <row r="445" spans="1:39" x14ac:dyDescent="0.25">
      <c r="A445">
        <v>1351427</v>
      </c>
      <c r="B445" t="s">
        <v>696</v>
      </c>
      <c r="C445" t="str">
        <f>IF(Table1[[#This Row],[breadcrumb_ORIGINAL]]="Buy&gt;NT&gt;DARWIN CITY", SUBSTITUTE(Table1[[#This Row],[breadcrumb_ORIGINAL]], Table1[[#This Row],[breadcrumb_ORIGINAL]], "DARWIN CITY"), SUBSTITUTE(Table1[[#This Row],[breadcrumb_ORIGINAL]], Table1[[#This Row],[breadcrumb_ORIGINAL]], "DARWIN"))</f>
        <v>DARWIN</v>
      </c>
      <c r="D445" s="16" t="s">
        <v>3466</v>
      </c>
      <c r="E445" t="s">
        <v>697</v>
      </c>
      <c r="F445" s="3" t="s">
        <v>2924</v>
      </c>
      <c r="G445" t="s">
        <v>29</v>
      </c>
      <c r="I445" t="str">
        <f>IF(Table1[[#This Row],[building_size_ORIGINAL]]="","",LEFT(Table1[[#This Row],[building_size_ORIGINAL]], LEN(Table1[[#This Row],[building_size_ORIGINAL]])-LEN(RIGHT(Table1[[#This Row],[building_size_ORIGINAL]], 3))))</f>
        <v/>
      </c>
      <c r="J445" s="11" t="s">
        <v>2934</v>
      </c>
      <c r="K445" t="s">
        <v>1494</v>
      </c>
      <c r="L445" s="19">
        <v>785</v>
      </c>
      <c r="M445" t="s">
        <v>1494</v>
      </c>
      <c r="N445" s="19">
        <v>785</v>
      </c>
      <c r="O445" s="19">
        <f>IF(Table1[[#This Row],[building_size_mВІ_cleaned]]&lt;&gt;Table1[[#This Row],[preferred_size_mBI_cleaned]], IF(Table1[[#This Row],[land_size_mBI_cleaned]]&lt;&gt;Table1[[#This Row],[preferred_size_mBI_cleaned]], 0, 1), 1)</f>
        <v>1</v>
      </c>
      <c r="Q445" t="e">
        <f>IF(LEN(Table1[[#This Row],[open_date]])&gt;0, IF(ISNUMBER(SEARCH("Added", Table1[[#This Row],[open_date]])), SUBSTITUTE(Table1[[#This Row],[open_date]], "Added ", ""), Table1[[#This Row],[open_date]]), NA())</f>
        <v>#N/A</v>
      </c>
      <c r="R445" t="e">
        <v>#N/A</v>
      </c>
      <c r="S445" t="s">
        <v>93</v>
      </c>
      <c r="T445" t="s">
        <v>1495</v>
      </c>
      <c r="U445" s="13">
        <v>480000</v>
      </c>
      <c r="V445" s="13" t="s">
        <v>3231</v>
      </c>
      <c r="W445">
        <v>139264147</v>
      </c>
      <c r="X445" t="s">
        <v>1496</v>
      </c>
      <c r="Y445" t="s">
        <v>1497</v>
      </c>
      <c r="Z445" t="s">
        <v>973</v>
      </c>
      <c r="AA445" t="s">
        <v>37</v>
      </c>
      <c r="AB445">
        <v>830</v>
      </c>
      <c r="AC445" s="14" t="str">
        <f>"0"&amp;Table1[[#This Row],[zip_code]]</f>
        <v>0830</v>
      </c>
      <c r="AD445" s="1">
        <v>889460500</v>
      </c>
      <c r="AG445" t="s">
        <v>38</v>
      </c>
      <c r="AH445" t="str">
        <f>PROPER(Table1[[#This Row],[product_depth_DELETE]])</f>
        <v>Premiere</v>
      </c>
      <c r="AI445">
        <v>3</v>
      </c>
      <c r="AJ445">
        <v>2</v>
      </c>
      <c r="AK445">
        <v>2</v>
      </c>
      <c r="AL445" s="2">
        <v>44708.662557870368</v>
      </c>
      <c r="AM445" s="15">
        <v>44708.662557870368</v>
      </c>
    </row>
    <row r="446" spans="1:39" x14ac:dyDescent="0.25">
      <c r="A446">
        <v>1351428</v>
      </c>
      <c r="B446" t="s">
        <v>696</v>
      </c>
      <c r="C446" t="str">
        <f>IF(Table1[[#This Row],[breadcrumb_ORIGINAL]]="Buy&gt;NT&gt;DARWIN CITY", SUBSTITUTE(Table1[[#This Row],[breadcrumb_ORIGINAL]], Table1[[#This Row],[breadcrumb_ORIGINAL]], "DARWIN CITY"), SUBSTITUTE(Table1[[#This Row],[breadcrumb_ORIGINAL]], Table1[[#This Row],[breadcrumb_ORIGINAL]], "DARWIN"))</f>
        <v>DARWIN</v>
      </c>
      <c r="D446" s="16" t="s">
        <v>3466</v>
      </c>
      <c r="E446" t="s">
        <v>697</v>
      </c>
      <c r="F446" s="3" t="s">
        <v>2924</v>
      </c>
      <c r="G446" t="s">
        <v>29</v>
      </c>
      <c r="I446" t="str">
        <f>IF(Table1[[#This Row],[building_size_ORIGINAL]]="","",LEFT(Table1[[#This Row],[building_size_ORIGINAL]], LEN(Table1[[#This Row],[building_size_ORIGINAL]])-LEN(RIGHT(Table1[[#This Row],[building_size_ORIGINAL]], 3))))</f>
        <v/>
      </c>
      <c r="J446" s="11" t="s">
        <v>2934</v>
      </c>
      <c r="K446" t="s">
        <v>1498</v>
      </c>
      <c r="L446" s="19">
        <v>882</v>
      </c>
      <c r="M446" t="s">
        <v>1498</v>
      </c>
      <c r="N446" s="19">
        <v>882</v>
      </c>
      <c r="O446" s="19">
        <f>IF(Table1[[#This Row],[building_size_mВІ_cleaned]]&lt;&gt;Table1[[#This Row],[preferred_size_mBI_cleaned]], IF(Table1[[#This Row],[land_size_mBI_cleaned]]&lt;&gt;Table1[[#This Row],[preferred_size_mBI_cleaned]], 0, 1), 1)</f>
        <v>1</v>
      </c>
      <c r="Q446" t="e">
        <f>IF(LEN(Table1[[#This Row],[open_date]])&gt;0, IF(ISNUMBER(SEARCH("Added", Table1[[#This Row],[open_date]])), SUBSTITUTE(Table1[[#This Row],[open_date]], "Added ", ""), Table1[[#This Row],[open_date]]), NA())</f>
        <v>#N/A</v>
      </c>
      <c r="R446" t="e">
        <v>#N/A</v>
      </c>
      <c r="S446" t="s">
        <v>1499</v>
      </c>
      <c r="T446" t="s">
        <v>524</v>
      </c>
      <c r="U446" s="13">
        <v>449000</v>
      </c>
      <c r="V446" s="13" t="s">
        <v>2934</v>
      </c>
      <c r="W446">
        <v>139262619</v>
      </c>
      <c r="X446" t="s">
        <v>1500</v>
      </c>
      <c r="Y446" t="s">
        <v>1501</v>
      </c>
      <c r="Z446" t="s">
        <v>747</v>
      </c>
      <c r="AA446" t="s">
        <v>37</v>
      </c>
      <c r="AB446">
        <v>830</v>
      </c>
      <c r="AC446" s="14" t="str">
        <f>"0"&amp;Table1[[#This Row],[zip_code]]</f>
        <v>0830</v>
      </c>
      <c r="AD446" s="1">
        <v>418895345</v>
      </c>
      <c r="AG446" t="s">
        <v>38</v>
      </c>
      <c r="AH446" t="str">
        <f>PROPER(Table1[[#This Row],[product_depth_DELETE]])</f>
        <v>Premiere</v>
      </c>
      <c r="AI446">
        <v>4</v>
      </c>
      <c r="AJ446">
        <v>1</v>
      </c>
      <c r="AK446">
        <v>6</v>
      </c>
      <c r="AL446" s="2">
        <v>44708.662557870368</v>
      </c>
      <c r="AM446" s="15">
        <v>44708.662557870368</v>
      </c>
    </row>
    <row r="447" spans="1:39" x14ac:dyDescent="0.25">
      <c r="A447">
        <v>1351429</v>
      </c>
      <c r="B447" t="s">
        <v>696</v>
      </c>
      <c r="C447" t="str">
        <f>IF(Table1[[#This Row],[breadcrumb_ORIGINAL]]="Buy&gt;NT&gt;DARWIN CITY", SUBSTITUTE(Table1[[#This Row],[breadcrumb_ORIGINAL]], Table1[[#This Row],[breadcrumb_ORIGINAL]], "DARWIN CITY"), SUBSTITUTE(Table1[[#This Row],[breadcrumb_ORIGINAL]], Table1[[#This Row],[breadcrumb_ORIGINAL]], "DARWIN"))</f>
        <v>DARWIN</v>
      </c>
      <c r="D447" s="16" t="s">
        <v>3466</v>
      </c>
      <c r="E447" t="s">
        <v>697</v>
      </c>
      <c r="F447" s="3" t="s">
        <v>2924</v>
      </c>
      <c r="G447" t="s">
        <v>29</v>
      </c>
      <c r="I447" t="str">
        <f>IF(Table1[[#This Row],[building_size_ORIGINAL]]="","",LEFT(Table1[[#This Row],[building_size_ORIGINAL]], LEN(Table1[[#This Row],[building_size_ORIGINAL]])-LEN(RIGHT(Table1[[#This Row],[building_size_ORIGINAL]], 3))))</f>
        <v/>
      </c>
      <c r="J447" s="11" t="s">
        <v>2934</v>
      </c>
      <c r="L447" s="12" t="s">
        <v>2934</v>
      </c>
      <c r="N447" t="s">
        <v>2934</v>
      </c>
      <c r="O447">
        <f>IF(Table1[[#This Row],[building_size_mВІ_cleaned]]&lt;&gt;Table1[[#This Row],[preferred_size_mBI_cleaned]], IF(Table1[[#This Row],[land_size_mBI_cleaned]]&lt;&gt;Table1[[#This Row],[preferred_size_mBI_cleaned]], 0, 1), 1)</f>
        <v>1</v>
      </c>
      <c r="Q447" t="e">
        <f>IF(LEN(Table1[[#This Row],[open_date]])&gt;0, IF(ISNUMBER(SEARCH("Added", Table1[[#This Row],[open_date]])), SUBSTITUTE(Table1[[#This Row],[open_date]], "Added ", ""), Table1[[#This Row],[open_date]]), NA())</f>
        <v>#N/A</v>
      </c>
      <c r="R447" t="e">
        <v>#N/A</v>
      </c>
      <c r="S447" t="s">
        <v>82</v>
      </c>
      <c r="T447" t="s">
        <v>154</v>
      </c>
      <c r="U447" s="13">
        <v>795000</v>
      </c>
      <c r="V447" s="13" t="s">
        <v>2934</v>
      </c>
      <c r="W447">
        <v>139262079</v>
      </c>
      <c r="X447" t="s">
        <v>1502</v>
      </c>
      <c r="Y447" t="s">
        <v>1503</v>
      </c>
      <c r="Z447" t="s">
        <v>707</v>
      </c>
      <c r="AA447" t="s">
        <v>37</v>
      </c>
      <c r="AB447">
        <v>820</v>
      </c>
      <c r="AC447" s="14" t="str">
        <f>"0"&amp;Table1[[#This Row],[zip_code]]</f>
        <v>0820</v>
      </c>
      <c r="AD447" s="1">
        <v>889433000</v>
      </c>
      <c r="AG447" t="s">
        <v>38</v>
      </c>
      <c r="AH447" t="str">
        <f>PROPER(Table1[[#This Row],[product_depth_DELETE]])</f>
        <v>Premiere</v>
      </c>
      <c r="AI447">
        <v>4</v>
      </c>
      <c r="AJ447">
        <v>2</v>
      </c>
      <c r="AK447">
        <v>2</v>
      </c>
      <c r="AL447" s="2">
        <v>44708.662557870368</v>
      </c>
      <c r="AM447" s="15">
        <v>44708.662557870368</v>
      </c>
    </row>
    <row r="448" spans="1:39" x14ac:dyDescent="0.25">
      <c r="A448">
        <v>1351430</v>
      </c>
      <c r="B448" t="s">
        <v>696</v>
      </c>
      <c r="C448" t="str">
        <f>IF(Table1[[#This Row],[breadcrumb_ORIGINAL]]="Buy&gt;NT&gt;DARWIN CITY", SUBSTITUTE(Table1[[#This Row],[breadcrumb_ORIGINAL]], Table1[[#This Row],[breadcrumb_ORIGINAL]], "DARWIN CITY"), SUBSTITUTE(Table1[[#This Row],[breadcrumb_ORIGINAL]], Table1[[#This Row],[breadcrumb_ORIGINAL]], "DARWIN"))</f>
        <v>DARWIN</v>
      </c>
      <c r="D448" s="16" t="s">
        <v>3466</v>
      </c>
      <c r="E448" t="s">
        <v>697</v>
      </c>
      <c r="F448" s="3" t="s">
        <v>2924</v>
      </c>
      <c r="G448" t="s">
        <v>29</v>
      </c>
      <c r="I448" t="str">
        <f>IF(Table1[[#This Row],[building_size_ORIGINAL]]="","",LEFT(Table1[[#This Row],[building_size_ORIGINAL]], LEN(Table1[[#This Row],[building_size_ORIGINAL]])-LEN(RIGHT(Table1[[#This Row],[building_size_ORIGINAL]], 3))))</f>
        <v/>
      </c>
      <c r="J448" s="11" t="s">
        <v>2934</v>
      </c>
      <c r="K448" t="s">
        <v>1504</v>
      </c>
      <c r="L448" s="19">
        <v>948</v>
      </c>
      <c r="M448" t="s">
        <v>1504</v>
      </c>
      <c r="N448" s="19">
        <v>948</v>
      </c>
      <c r="O448" s="19">
        <f>IF(Table1[[#This Row],[building_size_mВІ_cleaned]]&lt;&gt;Table1[[#This Row],[preferred_size_mBI_cleaned]], IF(Table1[[#This Row],[land_size_mBI_cleaned]]&lt;&gt;Table1[[#This Row],[preferred_size_mBI_cleaned]], 0, 1), 1)</f>
        <v>1</v>
      </c>
      <c r="Q448" t="e">
        <f>IF(LEN(Table1[[#This Row],[open_date]])&gt;0, IF(ISNUMBER(SEARCH("Added", Table1[[#This Row],[open_date]])), SUBSTITUTE(Table1[[#This Row],[open_date]], "Added ", ""), Table1[[#This Row],[open_date]]), NA())</f>
        <v>#N/A</v>
      </c>
      <c r="R448" t="e">
        <v>#N/A</v>
      </c>
      <c r="S448" t="s">
        <v>181</v>
      </c>
      <c r="T448" t="s">
        <v>1505</v>
      </c>
      <c r="U448" s="13">
        <v>520000</v>
      </c>
      <c r="V448" s="13" t="s">
        <v>3232</v>
      </c>
      <c r="W448">
        <v>139261963</v>
      </c>
      <c r="X448" t="s">
        <v>1506</v>
      </c>
      <c r="Y448" t="s">
        <v>1507</v>
      </c>
      <c r="Z448" t="s">
        <v>747</v>
      </c>
      <c r="AA448" t="s">
        <v>37</v>
      </c>
      <c r="AB448">
        <v>830</v>
      </c>
      <c r="AC448" s="14" t="str">
        <f>"0"&amp;Table1[[#This Row],[zip_code]]</f>
        <v>0830</v>
      </c>
      <c r="AD448" s="1">
        <v>889418941</v>
      </c>
      <c r="AG448" t="s">
        <v>38</v>
      </c>
      <c r="AH448" t="str">
        <f>PROPER(Table1[[#This Row],[product_depth_DELETE]])</f>
        <v>Premiere</v>
      </c>
      <c r="AI448">
        <v>4</v>
      </c>
      <c r="AJ448">
        <v>2</v>
      </c>
      <c r="AK448">
        <v>4</v>
      </c>
      <c r="AL448" s="2">
        <v>44708.662557870368</v>
      </c>
      <c r="AM448" s="15">
        <v>44708.662557870368</v>
      </c>
    </row>
    <row r="449" spans="1:39" x14ac:dyDescent="0.25">
      <c r="A449">
        <v>1351431</v>
      </c>
      <c r="B449" t="s">
        <v>696</v>
      </c>
      <c r="C449" t="str">
        <f>IF(Table1[[#This Row],[breadcrumb_ORIGINAL]]="Buy&gt;NT&gt;DARWIN CITY", SUBSTITUTE(Table1[[#This Row],[breadcrumb_ORIGINAL]], Table1[[#This Row],[breadcrumb_ORIGINAL]], "DARWIN CITY"), SUBSTITUTE(Table1[[#This Row],[breadcrumb_ORIGINAL]], Table1[[#This Row],[breadcrumb_ORIGINAL]], "DARWIN"))</f>
        <v>DARWIN</v>
      </c>
      <c r="D449" s="16" t="s">
        <v>3466</v>
      </c>
      <c r="E449" t="s">
        <v>697</v>
      </c>
      <c r="F449" s="3" t="s">
        <v>2924</v>
      </c>
      <c r="G449" t="s">
        <v>39</v>
      </c>
      <c r="I449" t="str">
        <f>IF(Table1[[#This Row],[building_size_ORIGINAL]]="","",LEFT(Table1[[#This Row],[building_size_ORIGINAL]], LEN(Table1[[#This Row],[building_size_ORIGINAL]])-LEN(RIGHT(Table1[[#This Row],[building_size_ORIGINAL]], 3))))</f>
        <v/>
      </c>
      <c r="J449" s="11" t="s">
        <v>2934</v>
      </c>
      <c r="L449" s="12" t="s">
        <v>2934</v>
      </c>
      <c r="N449" t="s">
        <v>2934</v>
      </c>
      <c r="O449">
        <f>IF(Table1[[#This Row],[building_size_mВІ_cleaned]]&lt;&gt;Table1[[#This Row],[preferred_size_mBI_cleaned]], IF(Table1[[#This Row],[land_size_mBI_cleaned]]&lt;&gt;Table1[[#This Row],[preferred_size_mBI_cleaned]], 0, 1), 1)</f>
        <v>1</v>
      </c>
      <c r="Q449" t="e">
        <f>IF(LEN(Table1[[#This Row],[open_date]])&gt;0, IF(ISNUMBER(SEARCH("Added", Table1[[#This Row],[open_date]])), SUBSTITUTE(Table1[[#This Row],[open_date]], "Added ", ""), Table1[[#This Row],[open_date]]), NA())</f>
        <v>#N/A</v>
      </c>
      <c r="R449" t="e">
        <v>#N/A</v>
      </c>
      <c r="S449" t="s">
        <v>82</v>
      </c>
      <c r="T449" t="s">
        <v>1508</v>
      </c>
      <c r="U449" s="13">
        <v>620000</v>
      </c>
      <c r="V449" s="13" t="s">
        <v>3233</v>
      </c>
      <c r="W449">
        <v>139259919</v>
      </c>
      <c r="X449" t="s">
        <v>1509</v>
      </c>
      <c r="Y449" t="s">
        <v>1510</v>
      </c>
      <c r="Z449" t="s">
        <v>1135</v>
      </c>
      <c r="AA449" t="s">
        <v>37</v>
      </c>
      <c r="AB449">
        <v>820</v>
      </c>
      <c r="AC449" s="14" t="str">
        <f>"0"&amp;Table1[[#This Row],[zip_code]]</f>
        <v>0820</v>
      </c>
      <c r="AD449" s="1">
        <v>889433000</v>
      </c>
      <c r="AG449" t="s">
        <v>38</v>
      </c>
      <c r="AH449" t="str">
        <f>PROPER(Table1[[#This Row],[product_depth_DELETE]])</f>
        <v>Premiere</v>
      </c>
      <c r="AI449">
        <v>3</v>
      </c>
      <c r="AJ449">
        <v>2</v>
      </c>
      <c r="AK449">
        <v>2</v>
      </c>
      <c r="AL449" s="2">
        <v>44708.662557870368</v>
      </c>
      <c r="AM449" s="15">
        <v>44708.662557870368</v>
      </c>
    </row>
    <row r="450" spans="1:39" x14ac:dyDescent="0.25">
      <c r="A450">
        <v>1351432</v>
      </c>
      <c r="B450" t="s">
        <v>696</v>
      </c>
      <c r="C450" t="str">
        <f>IF(Table1[[#This Row],[breadcrumb_ORIGINAL]]="Buy&gt;NT&gt;DARWIN CITY", SUBSTITUTE(Table1[[#This Row],[breadcrumb_ORIGINAL]], Table1[[#This Row],[breadcrumb_ORIGINAL]], "DARWIN CITY"), SUBSTITUTE(Table1[[#This Row],[breadcrumb_ORIGINAL]], Table1[[#This Row],[breadcrumb_ORIGINAL]], "DARWIN"))</f>
        <v>DARWIN</v>
      </c>
      <c r="D450" s="16" t="s">
        <v>3466</v>
      </c>
      <c r="E450" t="s">
        <v>697</v>
      </c>
      <c r="F450" s="3" t="s">
        <v>2924</v>
      </c>
      <c r="G450" t="s">
        <v>29</v>
      </c>
      <c r="H450" t="s">
        <v>1511</v>
      </c>
      <c r="I450" t="str">
        <f>IF(Table1[[#This Row],[building_size_ORIGINAL]]="","",LEFT(Table1[[#This Row],[building_size_ORIGINAL]], LEN(Table1[[#This Row],[building_size_ORIGINAL]])-LEN(RIGHT(Table1[[#This Row],[building_size_ORIGINAL]], 3))))</f>
        <v>126</v>
      </c>
      <c r="J450" s="19">
        <v>126</v>
      </c>
      <c r="K450" t="s">
        <v>862</v>
      </c>
      <c r="L450" s="19">
        <v>800</v>
      </c>
      <c r="M450" t="s">
        <v>862</v>
      </c>
      <c r="N450" s="19">
        <v>800</v>
      </c>
      <c r="O450" s="19">
        <f>IF(Table1[[#This Row],[building_size_mВІ_cleaned]]&lt;&gt;Table1[[#This Row],[preferred_size_mBI_cleaned]], IF(Table1[[#This Row],[land_size_mBI_cleaned]]&lt;&gt;Table1[[#This Row],[preferred_size_mBI_cleaned]], 0, 1), 1)</f>
        <v>1</v>
      </c>
      <c r="P450" t="s">
        <v>126</v>
      </c>
      <c r="Q450" t="str">
        <f>IF(LEN(Table1[[#This Row],[open_date]])&gt;0, IF(ISNUMBER(SEARCH("Added", Table1[[#This Row],[open_date]])), SUBSTITUTE(Table1[[#This Row],[open_date]], "Added ", ""), Table1[[#This Row],[open_date]]), NA())</f>
        <v>Under offer</v>
      </c>
      <c r="R450" t="s">
        <v>126</v>
      </c>
      <c r="S450" t="s">
        <v>712</v>
      </c>
      <c r="T450" t="s">
        <v>1038</v>
      </c>
      <c r="U450" s="13" t="s">
        <v>2934</v>
      </c>
      <c r="V450" s="13" t="s">
        <v>3154</v>
      </c>
      <c r="W450">
        <v>139259135</v>
      </c>
      <c r="X450" t="s">
        <v>1512</v>
      </c>
      <c r="Y450" t="s">
        <v>1513</v>
      </c>
      <c r="Z450" t="s">
        <v>743</v>
      </c>
      <c r="AA450" t="s">
        <v>37</v>
      </c>
      <c r="AB450">
        <v>830</v>
      </c>
      <c r="AC450" s="14" t="str">
        <f>"0"&amp;Table1[[#This Row],[zip_code]]</f>
        <v>0830</v>
      </c>
      <c r="AD450" s="1">
        <v>889315000</v>
      </c>
      <c r="AG450" t="s">
        <v>38</v>
      </c>
      <c r="AH450" t="str">
        <f>PROPER(Table1[[#This Row],[product_depth_DELETE]])</f>
        <v>Premiere</v>
      </c>
      <c r="AI450">
        <v>3</v>
      </c>
      <c r="AJ450">
        <v>1</v>
      </c>
      <c r="AK450">
        <v>4</v>
      </c>
      <c r="AL450" s="2">
        <v>44708.662557870368</v>
      </c>
      <c r="AM450" s="15">
        <v>44708.662557870368</v>
      </c>
    </row>
    <row r="451" spans="1:39" x14ac:dyDescent="0.25">
      <c r="A451">
        <v>1351433</v>
      </c>
      <c r="B451" t="s">
        <v>696</v>
      </c>
      <c r="C451" t="str">
        <f>IF(Table1[[#This Row],[breadcrumb_ORIGINAL]]="Buy&gt;NT&gt;DARWIN CITY", SUBSTITUTE(Table1[[#This Row],[breadcrumb_ORIGINAL]], Table1[[#This Row],[breadcrumb_ORIGINAL]], "DARWIN CITY"), SUBSTITUTE(Table1[[#This Row],[breadcrumb_ORIGINAL]], Table1[[#This Row],[breadcrumb_ORIGINAL]], "DARWIN"))</f>
        <v>DARWIN</v>
      </c>
      <c r="D451" s="16" t="s">
        <v>3466</v>
      </c>
      <c r="E451" t="s">
        <v>697</v>
      </c>
      <c r="F451" s="3" t="s">
        <v>2924</v>
      </c>
      <c r="G451" t="s">
        <v>46</v>
      </c>
      <c r="I451" t="str">
        <f>IF(Table1[[#This Row],[building_size_ORIGINAL]]="","",LEFT(Table1[[#This Row],[building_size_ORIGINAL]], LEN(Table1[[#This Row],[building_size_ORIGINAL]])-LEN(RIGHT(Table1[[#This Row],[building_size_ORIGINAL]], 3))))</f>
        <v/>
      </c>
      <c r="J451" s="11" t="s">
        <v>2934</v>
      </c>
      <c r="K451" t="s">
        <v>1514</v>
      </c>
      <c r="L451" s="19">
        <v>185</v>
      </c>
      <c r="M451" t="s">
        <v>1514</v>
      </c>
      <c r="N451" s="19">
        <v>185</v>
      </c>
      <c r="O451" s="19">
        <f>IF(Table1[[#This Row],[building_size_mВІ_cleaned]]&lt;&gt;Table1[[#This Row],[preferred_size_mBI_cleaned]], IF(Table1[[#This Row],[land_size_mBI_cleaned]]&lt;&gt;Table1[[#This Row],[preferred_size_mBI_cleaned]], 0, 1), 1)</f>
        <v>1</v>
      </c>
      <c r="P451" t="s">
        <v>126</v>
      </c>
      <c r="Q451" t="str">
        <f>IF(LEN(Table1[[#This Row],[open_date]])&gt;0, IF(ISNUMBER(SEARCH("Added", Table1[[#This Row],[open_date]])), SUBSTITUTE(Table1[[#This Row],[open_date]], "Added ", ""), Table1[[#This Row],[open_date]]), NA())</f>
        <v>Under offer</v>
      </c>
      <c r="R451" t="s">
        <v>126</v>
      </c>
      <c r="S451" t="s">
        <v>93</v>
      </c>
      <c r="T451" t="s">
        <v>127</v>
      </c>
      <c r="U451" s="13" t="s">
        <v>2934</v>
      </c>
      <c r="V451" s="13" t="s">
        <v>2979</v>
      </c>
      <c r="W451">
        <v>139258683</v>
      </c>
      <c r="X451" t="s">
        <v>1515</v>
      </c>
      <c r="Y451" t="s">
        <v>1516</v>
      </c>
      <c r="Z451" t="s">
        <v>1101</v>
      </c>
      <c r="AA451" t="s">
        <v>37</v>
      </c>
      <c r="AB451">
        <v>820</v>
      </c>
      <c r="AC451" s="14" t="str">
        <f>"0"&amp;Table1[[#This Row],[zip_code]]</f>
        <v>0820</v>
      </c>
      <c r="AD451" s="1">
        <v>889460500</v>
      </c>
      <c r="AG451" t="s">
        <v>38</v>
      </c>
      <c r="AH451" t="str">
        <f>PROPER(Table1[[#This Row],[product_depth_DELETE]])</f>
        <v>Premiere</v>
      </c>
      <c r="AI451">
        <v>3</v>
      </c>
      <c r="AJ451">
        <v>2</v>
      </c>
      <c r="AK451">
        <v>2</v>
      </c>
      <c r="AL451" s="2">
        <v>44708.662557870368</v>
      </c>
      <c r="AM451" s="15">
        <v>44708.662557870368</v>
      </c>
    </row>
    <row r="452" spans="1:39" x14ac:dyDescent="0.25">
      <c r="A452">
        <v>1351434</v>
      </c>
      <c r="B452" t="s">
        <v>696</v>
      </c>
      <c r="C452" t="str">
        <f>IF(Table1[[#This Row],[breadcrumb_ORIGINAL]]="Buy&gt;NT&gt;DARWIN CITY", SUBSTITUTE(Table1[[#This Row],[breadcrumb_ORIGINAL]], Table1[[#This Row],[breadcrumb_ORIGINAL]], "DARWIN CITY"), SUBSTITUTE(Table1[[#This Row],[breadcrumb_ORIGINAL]], Table1[[#This Row],[breadcrumb_ORIGINAL]], "DARWIN"))</f>
        <v>DARWIN</v>
      </c>
      <c r="D452" s="16" t="s">
        <v>3466</v>
      </c>
      <c r="E452" t="s">
        <v>697</v>
      </c>
      <c r="F452" s="3" t="s">
        <v>2924</v>
      </c>
      <c r="G452" t="s">
        <v>29</v>
      </c>
      <c r="I452" t="str">
        <f>IF(Table1[[#This Row],[building_size_ORIGINAL]]="","",LEFT(Table1[[#This Row],[building_size_ORIGINAL]], LEN(Table1[[#This Row],[building_size_ORIGINAL]])-LEN(RIGHT(Table1[[#This Row],[building_size_ORIGINAL]], 3))))</f>
        <v/>
      </c>
      <c r="J452" s="11" t="s">
        <v>2934</v>
      </c>
      <c r="L452" s="12" t="s">
        <v>2934</v>
      </c>
      <c r="N452" t="s">
        <v>2934</v>
      </c>
      <c r="O452">
        <f>IF(Table1[[#This Row],[building_size_mВІ_cleaned]]&lt;&gt;Table1[[#This Row],[preferred_size_mBI_cleaned]], IF(Table1[[#This Row],[land_size_mBI_cleaned]]&lt;&gt;Table1[[#This Row],[preferred_size_mBI_cleaned]], 0, 1), 1)</f>
        <v>1</v>
      </c>
      <c r="P452" t="s">
        <v>126</v>
      </c>
      <c r="Q452" t="str">
        <f>IF(LEN(Table1[[#This Row],[open_date]])&gt;0, IF(ISNUMBER(SEARCH("Added", Table1[[#This Row],[open_date]])), SUBSTITUTE(Table1[[#This Row],[open_date]], "Added ", ""), Table1[[#This Row],[open_date]]), NA())</f>
        <v>Under offer</v>
      </c>
      <c r="R452" t="s">
        <v>126</v>
      </c>
      <c r="S452" t="s">
        <v>82</v>
      </c>
      <c r="T452" t="s">
        <v>127</v>
      </c>
      <c r="U452" s="13" t="s">
        <v>2934</v>
      </c>
      <c r="V452" s="13" t="s">
        <v>2979</v>
      </c>
      <c r="W452">
        <v>139258399</v>
      </c>
      <c r="X452" t="s">
        <v>1517</v>
      </c>
      <c r="Y452" t="s">
        <v>1518</v>
      </c>
      <c r="Z452" t="s">
        <v>1223</v>
      </c>
      <c r="AA452" t="s">
        <v>37</v>
      </c>
      <c r="AB452">
        <v>832</v>
      </c>
      <c r="AC452" s="14" t="str">
        <f>"0"&amp;Table1[[#This Row],[zip_code]]</f>
        <v>0832</v>
      </c>
      <c r="AD452" s="1">
        <v>889433000</v>
      </c>
      <c r="AG452" t="s">
        <v>38</v>
      </c>
      <c r="AH452" t="str">
        <f>PROPER(Table1[[#This Row],[product_depth_DELETE]])</f>
        <v>Premiere</v>
      </c>
      <c r="AI452">
        <v>5</v>
      </c>
      <c r="AJ452">
        <v>2</v>
      </c>
      <c r="AK452">
        <v>4</v>
      </c>
      <c r="AL452" s="2">
        <v>44708.662557870368</v>
      </c>
      <c r="AM452" s="15">
        <v>44708.662557870368</v>
      </c>
    </row>
    <row r="453" spans="1:39" x14ac:dyDescent="0.25">
      <c r="A453">
        <v>1351435</v>
      </c>
      <c r="B453" t="s">
        <v>696</v>
      </c>
      <c r="C453" t="str">
        <f>IF(Table1[[#This Row],[breadcrumb_ORIGINAL]]="Buy&gt;NT&gt;DARWIN CITY", SUBSTITUTE(Table1[[#This Row],[breadcrumb_ORIGINAL]], Table1[[#This Row],[breadcrumb_ORIGINAL]], "DARWIN CITY"), SUBSTITUTE(Table1[[#This Row],[breadcrumb_ORIGINAL]], Table1[[#This Row],[breadcrumb_ORIGINAL]], "DARWIN"))</f>
        <v>DARWIN</v>
      </c>
      <c r="D453" s="16" t="s">
        <v>3466</v>
      </c>
      <c r="E453" t="s">
        <v>697</v>
      </c>
      <c r="F453" s="3" t="s">
        <v>2924</v>
      </c>
      <c r="G453" t="s">
        <v>748</v>
      </c>
      <c r="I453" t="str">
        <f>IF(Table1[[#This Row],[building_size_ORIGINAL]]="","",LEFT(Table1[[#This Row],[building_size_ORIGINAL]], LEN(Table1[[#This Row],[building_size_ORIGINAL]])-LEN(RIGHT(Table1[[#This Row],[building_size_ORIGINAL]], 3))))</f>
        <v/>
      </c>
      <c r="J453" s="11" t="s">
        <v>2934</v>
      </c>
      <c r="L453" s="12" t="s">
        <v>2934</v>
      </c>
      <c r="N453" t="s">
        <v>2934</v>
      </c>
      <c r="O453">
        <f>IF(Table1[[#This Row],[building_size_mВІ_cleaned]]&lt;&gt;Table1[[#This Row],[preferred_size_mBI_cleaned]], IF(Table1[[#This Row],[land_size_mBI_cleaned]]&lt;&gt;Table1[[#This Row],[preferred_size_mBI_cleaned]], 0, 1), 1)</f>
        <v>1</v>
      </c>
      <c r="P453" t="s">
        <v>126</v>
      </c>
      <c r="Q453" t="str">
        <f>IF(LEN(Table1[[#This Row],[open_date]])&gt;0, IF(ISNUMBER(SEARCH("Added", Table1[[#This Row],[open_date]])), SUBSTITUTE(Table1[[#This Row],[open_date]], "Added ", ""), Table1[[#This Row],[open_date]]), NA())</f>
        <v>Under offer</v>
      </c>
      <c r="R453" t="s">
        <v>126</v>
      </c>
      <c r="S453" t="s">
        <v>82</v>
      </c>
      <c r="T453" t="s">
        <v>127</v>
      </c>
      <c r="U453" s="13" t="s">
        <v>2934</v>
      </c>
      <c r="V453" s="13" t="s">
        <v>2979</v>
      </c>
      <c r="W453">
        <v>139255579</v>
      </c>
      <c r="X453" t="s">
        <v>1519</v>
      </c>
      <c r="Y453" t="s">
        <v>1520</v>
      </c>
      <c r="Z453" t="s">
        <v>731</v>
      </c>
      <c r="AA453" t="s">
        <v>37</v>
      </c>
      <c r="AB453">
        <v>810</v>
      </c>
      <c r="AC453" s="14" t="str">
        <f>"0"&amp;Table1[[#This Row],[zip_code]]</f>
        <v>0810</v>
      </c>
      <c r="AD453" s="1">
        <v>889433000</v>
      </c>
      <c r="AG453" t="s">
        <v>38</v>
      </c>
      <c r="AH453" t="str">
        <f>PROPER(Table1[[#This Row],[product_depth_DELETE]])</f>
        <v>Premiere</v>
      </c>
      <c r="AI453">
        <v>2</v>
      </c>
      <c r="AJ453">
        <v>1</v>
      </c>
      <c r="AK453">
        <v>1</v>
      </c>
      <c r="AL453" s="2">
        <v>44708.662557870368</v>
      </c>
      <c r="AM453" s="15">
        <v>44708.662557870368</v>
      </c>
    </row>
    <row r="454" spans="1:39" x14ac:dyDescent="0.25">
      <c r="A454">
        <v>1351436</v>
      </c>
      <c r="B454" t="s">
        <v>696</v>
      </c>
      <c r="C454" t="str">
        <f>IF(Table1[[#This Row],[breadcrumb_ORIGINAL]]="Buy&gt;NT&gt;DARWIN CITY", SUBSTITUTE(Table1[[#This Row],[breadcrumb_ORIGINAL]], Table1[[#This Row],[breadcrumb_ORIGINAL]], "DARWIN CITY"), SUBSTITUTE(Table1[[#This Row],[breadcrumb_ORIGINAL]], Table1[[#This Row],[breadcrumb_ORIGINAL]], "DARWIN"))</f>
        <v>DARWIN</v>
      </c>
      <c r="D454" s="16" t="s">
        <v>3466</v>
      </c>
      <c r="E454" t="s">
        <v>697</v>
      </c>
      <c r="F454" s="3" t="s">
        <v>2924</v>
      </c>
      <c r="G454" t="s">
        <v>29</v>
      </c>
      <c r="I454" t="str">
        <f>IF(Table1[[#This Row],[building_size_ORIGINAL]]="","",LEFT(Table1[[#This Row],[building_size_ORIGINAL]], LEN(Table1[[#This Row],[building_size_ORIGINAL]])-LEN(RIGHT(Table1[[#This Row],[building_size_ORIGINAL]], 3))))</f>
        <v/>
      </c>
      <c r="J454" s="11" t="s">
        <v>2934</v>
      </c>
      <c r="L454" s="12" t="s">
        <v>2934</v>
      </c>
      <c r="N454" t="s">
        <v>2934</v>
      </c>
      <c r="O454">
        <f>IF(Table1[[#This Row],[building_size_mВІ_cleaned]]&lt;&gt;Table1[[#This Row],[preferred_size_mBI_cleaned]], IF(Table1[[#This Row],[land_size_mBI_cleaned]]&lt;&gt;Table1[[#This Row],[preferred_size_mBI_cleaned]], 0, 1), 1)</f>
        <v>1</v>
      </c>
      <c r="P454" t="s">
        <v>126</v>
      </c>
      <c r="Q454" t="str">
        <f>IF(LEN(Table1[[#This Row],[open_date]])&gt;0, IF(ISNUMBER(SEARCH("Added", Table1[[#This Row],[open_date]])), SUBSTITUTE(Table1[[#This Row],[open_date]], "Added ", ""), Table1[[#This Row],[open_date]]), NA())</f>
        <v>Under offer</v>
      </c>
      <c r="R454" t="s">
        <v>126</v>
      </c>
      <c r="S454" t="s">
        <v>739</v>
      </c>
      <c r="T454" t="s">
        <v>1086</v>
      </c>
      <c r="U454" s="13" t="s">
        <v>2934</v>
      </c>
      <c r="V454" s="13" t="s">
        <v>3163</v>
      </c>
      <c r="W454">
        <v>139255079</v>
      </c>
      <c r="X454" t="s">
        <v>1521</v>
      </c>
      <c r="Y454" t="s">
        <v>1522</v>
      </c>
      <c r="Z454" t="s">
        <v>743</v>
      </c>
      <c r="AA454" t="s">
        <v>37</v>
      </c>
      <c r="AB454">
        <v>830</v>
      </c>
      <c r="AC454" s="14" t="str">
        <f>"0"&amp;Table1[[#This Row],[zip_code]]</f>
        <v>0830</v>
      </c>
      <c r="AD454" s="1">
        <v>739998324</v>
      </c>
      <c r="AG454" t="s">
        <v>38</v>
      </c>
      <c r="AH454" t="str">
        <f>PROPER(Table1[[#This Row],[product_depth_DELETE]])</f>
        <v>Premiere</v>
      </c>
      <c r="AI454">
        <v>3</v>
      </c>
      <c r="AJ454">
        <v>1</v>
      </c>
      <c r="AK454">
        <v>2</v>
      </c>
      <c r="AL454" s="2">
        <v>44708.662557870368</v>
      </c>
      <c r="AM454" s="15">
        <v>44708.662557870368</v>
      </c>
    </row>
    <row r="455" spans="1:39" x14ac:dyDescent="0.25">
      <c r="A455">
        <v>1351437</v>
      </c>
      <c r="B455" t="s">
        <v>696</v>
      </c>
      <c r="C455" t="str">
        <f>IF(Table1[[#This Row],[breadcrumb_ORIGINAL]]="Buy&gt;NT&gt;DARWIN CITY", SUBSTITUTE(Table1[[#This Row],[breadcrumb_ORIGINAL]], Table1[[#This Row],[breadcrumb_ORIGINAL]], "DARWIN CITY"), SUBSTITUTE(Table1[[#This Row],[breadcrumb_ORIGINAL]], Table1[[#This Row],[breadcrumb_ORIGINAL]], "DARWIN"))</f>
        <v>DARWIN</v>
      </c>
      <c r="D455" s="16" t="s">
        <v>3466</v>
      </c>
      <c r="E455" t="s">
        <v>697</v>
      </c>
      <c r="F455" s="3" t="s">
        <v>2924</v>
      </c>
      <c r="G455" t="s">
        <v>29</v>
      </c>
      <c r="H455" t="s">
        <v>1523</v>
      </c>
      <c r="I455" t="str">
        <f>IF(Table1[[#This Row],[building_size_ORIGINAL]]="","",LEFT(Table1[[#This Row],[building_size_ORIGINAL]], LEN(Table1[[#This Row],[building_size_ORIGINAL]])-LEN(RIGHT(Table1[[#This Row],[building_size_ORIGINAL]], 3))))</f>
        <v>147</v>
      </c>
      <c r="J455" s="19">
        <v>147</v>
      </c>
      <c r="K455" t="s">
        <v>1524</v>
      </c>
      <c r="L455" s="19">
        <v>421</v>
      </c>
      <c r="M455" t="s">
        <v>1524</v>
      </c>
      <c r="N455" s="19">
        <v>421</v>
      </c>
      <c r="O455" s="19">
        <f>IF(Table1[[#This Row],[building_size_mВІ_cleaned]]&lt;&gt;Table1[[#This Row],[preferred_size_mBI_cleaned]], IF(Table1[[#This Row],[land_size_mBI_cleaned]]&lt;&gt;Table1[[#This Row],[preferred_size_mBI_cleaned]], 0, 1), 1)</f>
        <v>1</v>
      </c>
      <c r="P455" t="s">
        <v>126</v>
      </c>
      <c r="Q455" t="str">
        <f>IF(LEN(Table1[[#This Row],[open_date]])&gt;0, IF(ISNUMBER(SEARCH("Added", Table1[[#This Row],[open_date]])), SUBSTITUTE(Table1[[#This Row],[open_date]], "Added ", ""), Table1[[#This Row],[open_date]]), NA())</f>
        <v>Under offer</v>
      </c>
      <c r="R455" t="s">
        <v>126</v>
      </c>
      <c r="S455" t="s">
        <v>712</v>
      </c>
      <c r="T455" t="s">
        <v>127</v>
      </c>
      <c r="U455" s="13" t="s">
        <v>2934</v>
      </c>
      <c r="V455" s="13" t="s">
        <v>2979</v>
      </c>
      <c r="W455">
        <v>139254759</v>
      </c>
      <c r="X455" t="s">
        <v>1525</v>
      </c>
      <c r="Y455" t="s">
        <v>1526</v>
      </c>
      <c r="Z455" t="s">
        <v>917</v>
      </c>
      <c r="AA455" t="s">
        <v>37</v>
      </c>
      <c r="AB455">
        <v>832</v>
      </c>
      <c r="AC455" s="14" t="str">
        <f>"0"&amp;Table1[[#This Row],[zip_code]]</f>
        <v>0832</v>
      </c>
      <c r="AD455" s="1">
        <v>889315000</v>
      </c>
      <c r="AG455" t="s">
        <v>38</v>
      </c>
      <c r="AH455" t="str">
        <f>PROPER(Table1[[#This Row],[product_depth_DELETE]])</f>
        <v>Premiere</v>
      </c>
      <c r="AI455">
        <v>3</v>
      </c>
      <c r="AJ455">
        <v>2</v>
      </c>
      <c r="AK455">
        <v>2</v>
      </c>
      <c r="AL455" s="2">
        <v>44708.662557870368</v>
      </c>
      <c r="AM455" s="15">
        <v>44708.662557870368</v>
      </c>
    </row>
    <row r="456" spans="1:39" x14ac:dyDescent="0.25">
      <c r="A456">
        <v>1351438</v>
      </c>
      <c r="B456" t="s">
        <v>696</v>
      </c>
      <c r="C456" t="str">
        <f>IF(Table1[[#This Row],[breadcrumb_ORIGINAL]]="Buy&gt;NT&gt;DARWIN CITY", SUBSTITUTE(Table1[[#This Row],[breadcrumb_ORIGINAL]], Table1[[#This Row],[breadcrumb_ORIGINAL]], "DARWIN CITY"), SUBSTITUTE(Table1[[#This Row],[breadcrumb_ORIGINAL]], Table1[[#This Row],[breadcrumb_ORIGINAL]], "DARWIN"))</f>
        <v>DARWIN</v>
      </c>
      <c r="D456" s="16" t="s">
        <v>3466</v>
      </c>
      <c r="E456" t="s">
        <v>697</v>
      </c>
      <c r="F456" s="3" t="s">
        <v>2924</v>
      </c>
      <c r="G456" t="s">
        <v>1201</v>
      </c>
      <c r="I456" t="str">
        <f>IF(Table1[[#This Row],[building_size_ORIGINAL]]="","",LEFT(Table1[[#This Row],[building_size_ORIGINAL]], LEN(Table1[[#This Row],[building_size_ORIGINAL]])-LEN(RIGHT(Table1[[#This Row],[building_size_ORIGINAL]], 3))))</f>
        <v/>
      </c>
      <c r="J456" s="11" t="s">
        <v>2934</v>
      </c>
      <c r="K456" t="s">
        <v>1527</v>
      </c>
      <c r="L456" s="12" t="s">
        <v>2937</v>
      </c>
      <c r="N456" t="s">
        <v>2934</v>
      </c>
      <c r="O456">
        <f>IF(Table1[[#This Row],[building_size_mВІ_cleaned]]&lt;&gt;Table1[[#This Row],[preferred_size_mBI_cleaned]], IF(Table1[[#This Row],[land_size_mBI_cleaned]]&lt;&gt;Table1[[#This Row],[preferred_size_mBI_cleaned]], 0, 1), 1)</f>
        <v>1</v>
      </c>
      <c r="Q456" t="e">
        <f>IF(LEN(Table1[[#This Row],[open_date]])&gt;0, IF(ISNUMBER(SEARCH("Added", Table1[[#This Row],[open_date]])), SUBSTITUTE(Table1[[#This Row],[open_date]], "Added ", ""), Table1[[#This Row],[open_date]]), NA())</f>
        <v>#N/A</v>
      </c>
      <c r="R456" t="e">
        <v>#N/A</v>
      </c>
      <c r="S456" t="s">
        <v>1528</v>
      </c>
      <c r="T456" t="s">
        <v>581</v>
      </c>
      <c r="U456" s="13" t="s">
        <v>2934</v>
      </c>
      <c r="V456" s="13" t="s">
        <v>3082</v>
      </c>
      <c r="W456">
        <v>139253139</v>
      </c>
      <c r="X456" t="s">
        <v>1529</v>
      </c>
      <c r="Y456" t="s">
        <v>1530</v>
      </c>
      <c r="Z456" t="s">
        <v>716</v>
      </c>
      <c r="AA456" t="s">
        <v>37</v>
      </c>
      <c r="AB456">
        <v>830</v>
      </c>
      <c r="AC456" s="14" t="str">
        <f>"0"&amp;Table1[[#This Row],[zip_code]]</f>
        <v>0830</v>
      </c>
      <c r="AD456" s="1">
        <v>889327777</v>
      </c>
      <c r="AG456" t="s">
        <v>274</v>
      </c>
      <c r="AH456" t="str">
        <f>PROPER(Table1[[#This Row],[product_depth_DELETE]])</f>
        <v>Standard</v>
      </c>
      <c r="AI456">
        <v>0</v>
      </c>
      <c r="AJ456">
        <v>1</v>
      </c>
      <c r="AK456">
        <v>0</v>
      </c>
      <c r="AL456" s="2">
        <v>44708.662557870368</v>
      </c>
      <c r="AM456" s="15">
        <v>44708.662557870368</v>
      </c>
    </row>
    <row r="457" spans="1:39" x14ac:dyDescent="0.25">
      <c r="A457">
        <v>1351439</v>
      </c>
      <c r="B457" t="s">
        <v>696</v>
      </c>
      <c r="C457" t="str">
        <f>IF(Table1[[#This Row],[breadcrumb_ORIGINAL]]="Buy&gt;NT&gt;DARWIN CITY", SUBSTITUTE(Table1[[#This Row],[breadcrumb_ORIGINAL]], Table1[[#This Row],[breadcrumb_ORIGINAL]], "DARWIN CITY"), SUBSTITUTE(Table1[[#This Row],[breadcrumb_ORIGINAL]], Table1[[#This Row],[breadcrumb_ORIGINAL]], "DARWIN"))</f>
        <v>DARWIN</v>
      </c>
      <c r="D457" s="16" t="s">
        <v>3466</v>
      </c>
      <c r="E457" t="s">
        <v>697</v>
      </c>
      <c r="F457" s="3" t="s">
        <v>2924</v>
      </c>
      <c r="G457" t="s">
        <v>29</v>
      </c>
      <c r="H457" t="s">
        <v>350</v>
      </c>
      <c r="I457" t="str">
        <f>IF(Table1[[#This Row],[building_size_ORIGINAL]]="","",LEFT(Table1[[#This Row],[building_size_ORIGINAL]], LEN(Table1[[#This Row],[building_size_ORIGINAL]])-LEN(RIGHT(Table1[[#This Row],[building_size_ORIGINAL]], 3))))</f>
        <v>150</v>
      </c>
      <c r="J457" s="19">
        <v>150</v>
      </c>
      <c r="K457" t="s">
        <v>1531</v>
      </c>
      <c r="L457" s="19">
        <v>802</v>
      </c>
      <c r="M457" t="s">
        <v>1531</v>
      </c>
      <c r="N457" s="19">
        <v>802</v>
      </c>
      <c r="O457" s="19">
        <f>IF(Table1[[#This Row],[building_size_mВІ_cleaned]]&lt;&gt;Table1[[#This Row],[preferred_size_mBI_cleaned]], IF(Table1[[#This Row],[land_size_mBI_cleaned]]&lt;&gt;Table1[[#This Row],[preferred_size_mBI_cleaned]], 0, 1), 1)</f>
        <v>1</v>
      </c>
      <c r="Q457" t="e">
        <f>IF(LEN(Table1[[#This Row],[open_date]])&gt;0, IF(ISNUMBER(SEARCH("Added", Table1[[#This Row],[open_date]])), SUBSTITUTE(Table1[[#This Row],[open_date]], "Added ", ""), Table1[[#This Row],[open_date]]), NA())</f>
        <v>#N/A</v>
      </c>
      <c r="R457" t="e">
        <v>#N/A</v>
      </c>
      <c r="S457" t="s">
        <v>1532</v>
      </c>
      <c r="T457" t="s">
        <v>1122</v>
      </c>
      <c r="U457" s="13">
        <v>550000</v>
      </c>
      <c r="V457" s="13" t="s">
        <v>2934</v>
      </c>
      <c r="W457">
        <v>139251103</v>
      </c>
      <c r="X457" t="s">
        <v>1533</v>
      </c>
      <c r="Y457" t="s">
        <v>1534</v>
      </c>
      <c r="Z457" t="s">
        <v>743</v>
      </c>
      <c r="AA457" t="s">
        <v>37</v>
      </c>
      <c r="AB457">
        <v>830</v>
      </c>
      <c r="AC457" s="14" t="str">
        <f>"0"&amp;Table1[[#This Row],[zip_code]]</f>
        <v>0830</v>
      </c>
      <c r="AD457" s="1">
        <v>889312005</v>
      </c>
      <c r="AG457" t="s">
        <v>135</v>
      </c>
      <c r="AH457" t="str">
        <f>PROPER(Table1[[#This Row],[product_depth_DELETE]])</f>
        <v>Midtier</v>
      </c>
      <c r="AI457">
        <v>5</v>
      </c>
      <c r="AJ457">
        <v>2</v>
      </c>
      <c r="AK457">
        <v>2</v>
      </c>
      <c r="AL457" s="2">
        <v>44708.662557870368</v>
      </c>
      <c r="AM457" s="15">
        <v>44708.662557870368</v>
      </c>
    </row>
    <row r="458" spans="1:39" x14ac:dyDescent="0.25">
      <c r="A458">
        <v>1351440</v>
      </c>
      <c r="B458" t="s">
        <v>696</v>
      </c>
      <c r="C458" t="str">
        <f>IF(Table1[[#This Row],[breadcrumb_ORIGINAL]]="Buy&gt;NT&gt;DARWIN CITY", SUBSTITUTE(Table1[[#This Row],[breadcrumb_ORIGINAL]], Table1[[#This Row],[breadcrumb_ORIGINAL]], "DARWIN CITY"), SUBSTITUTE(Table1[[#This Row],[breadcrumb_ORIGINAL]], Table1[[#This Row],[breadcrumb_ORIGINAL]], "DARWIN"))</f>
        <v>DARWIN</v>
      </c>
      <c r="D458" s="16" t="s">
        <v>3466</v>
      </c>
      <c r="E458" t="s">
        <v>697</v>
      </c>
      <c r="F458" s="3" t="s">
        <v>2924</v>
      </c>
      <c r="G458" t="s">
        <v>29</v>
      </c>
      <c r="I458" t="str">
        <f>IF(Table1[[#This Row],[building_size_ORIGINAL]]="","",LEFT(Table1[[#This Row],[building_size_ORIGINAL]], LEN(Table1[[#This Row],[building_size_ORIGINAL]])-LEN(RIGHT(Table1[[#This Row],[building_size_ORIGINAL]], 3))))</f>
        <v/>
      </c>
      <c r="J458" s="11" t="s">
        <v>2934</v>
      </c>
      <c r="K458" t="s">
        <v>1535</v>
      </c>
      <c r="L458" s="19">
        <v>612</v>
      </c>
      <c r="M458" t="s">
        <v>1535</v>
      </c>
      <c r="N458" s="19">
        <v>612</v>
      </c>
      <c r="O458" s="19">
        <f>IF(Table1[[#This Row],[building_size_mВІ_cleaned]]&lt;&gt;Table1[[#This Row],[preferred_size_mBI_cleaned]], IF(Table1[[#This Row],[land_size_mBI_cleaned]]&lt;&gt;Table1[[#This Row],[preferred_size_mBI_cleaned]], 0, 1), 1)</f>
        <v>1</v>
      </c>
      <c r="Q458" t="e">
        <f>IF(LEN(Table1[[#This Row],[open_date]])&gt;0, IF(ISNUMBER(SEARCH("Added", Table1[[#This Row],[open_date]])), SUBSTITUTE(Table1[[#This Row],[open_date]], "Added ", ""), Table1[[#This Row],[open_date]]), NA())</f>
        <v>#N/A</v>
      </c>
      <c r="R458" t="e">
        <v>#N/A</v>
      </c>
      <c r="S458" t="s">
        <v>185</v>
      </c>
      <c r="T458" t="s">
        <v>1536</v>
      </c>
      <c r="U458" s="13">
        <v>1490000</v>
      </c>
      <c r="V458" s="13" t="s">
        <v>2934</v>
      </c>
      <c r="W458">
        <v>139249015</v>
      </c>
      <c r="X458" t="s">
        <v>1537</v>
      </c>
      <c r="Y458" t="s">
        <v>1538</v>
      </c>
      <c r="Z458" t="s">
        <v>1135</v>
      </c>
      <c r="AA458" t="s">
        <v>37</v>
      </c>
      <c r="AB458">
        <v>820</v>
      </c>
      <c r="AC458" s="14" t="str">
        <f>"0"&amp;Table1[[#This Row],[zip_code]]</f>
        <v>0820</v>
      </c>
      <c r="AD458" s="1">
        <v>889240900</v>
      </c>
      <c r="AG458" t="s">
        <v>38</v>
      </c>
      <c r="AH458" t="str">
        <f>PROPER(Table1[[#This Row],[product_depth_DELETE]])</f>
        <v>Premiere</v>
      </c>
      <c r="AI458">
        <v>4</v>
      </c>
      <c r="AJ458">
        <v>3</v>
      </c>
      <c r="AK458">
        <v>4</v>
      </c>
      <c r="AL458" s="2">
        <v>44708.662557870368</v>
      </c>
      <c r="AM458" s="15">
        <v>44708.662557870368</v>
      </c>
    </row>
    <row r="459" spans="1:39" x14ac:dyDescent="0.25">
      <c r="A459">
        <v>1351441</v>
      </c>
      <c r="B459" t="s">
        <v>696</v>
      </c>
      <c r="C459" t="str">
        <f>IF(Table1[[#This Row],[breadcrumb_ORIGINAL]]="Buy&gt;NT&gt;DARWIN CITY", SUBSTITUTE(Table1[[#This Row],[breadcrumb_ORIGINAL]], Table1[[#This Row],[breadcrumb_ORIGINAL]], "DARWIN CITY"), SUBSTITUTE(Table1[[#This Row],[breadcrumb_ORIGINAL]], Table1[[#This Row],[breadcrumb_ORIGINAL]], "DARWIN"))</f>
        <v>DARWIN</v>
      </c>
      <c r="D459" s="16" t="s">
        <v>3466</v>
      </c>
      <c r="E459" t="s">
        <v>697</v>
      </c>
      <c r="F459" s="3" t="s">
        <v>2924</v>
      </c>
      <c r="G459" t="s">
        <v>29</v>
      </c>
      <c r="I459" t="str">
        <f>IF(Table1[[#This Row],[building_size_ORIGINAL]]="","",LEFT(Table1[[#This Row],[building_size_ORIGINAL]], LEN(Table1[[#This Row],[building_size_ORIGINAL]])-LEN(RIGHT(Table1[[#This Row],[building_size_ORIGINAL]], 3))))</f>
        <v/>
      </c>
      <c r="J459" s="11" t="s">
        <v>2934</v>
      </c>
      <c r="K459" t="s">
        <v>1539</v>
      </c>
      <c r="L459" s="12" t="s">
        <v>2938</v>
      </c>
      <c r="M459" t="s">
        <v>1539</v>
      </c>
      <c r="N459" t="s">
        <v>2938</v>
      </c>
      <c r="O459">
        <f>IF(Table1[[#This Row],[building_size_mВІ_cleaned]]&lt;&gt;Table1[[#This Row],[preferred_size_mBI_cleaned]], IF(Table1[[#This Row],[land_size_mBI_cleaned]]&lt;&gt;Table1[[#This Row],[preferred_size_mBI_cleaned]], 0, 1), 1)</f>
        <v>1</v>
      </c>
      <c r="P459" t="s">
        <v>126</v>
      </c>
      <c r="Q459" t="str">
        <f>IF(LEN(Table1[[#This Row],[open_date]])&gt;0, IF(ISNUMBER(SEARCH("Added", Table1[[#This Row],[open_date]])), SUBSTITUTE(Table1[[#This Row],[open_date]], "Added ", ""), Table1[[#This Row],[open_date]]), NA())</f>
        <v>Under offer</v>
      </c>
      <c r="R459" t="s">
        <v>126</v>
      </c>
      <c r="S459" t="s">
        <v>82</v>
      </c>
      <c r="T459" t="s">
        <v>127</v>
      </c>
      <c r="U459" s="13" t="s">
        <v>2934</v>
      </c>
      <c r="V459" s="13" t="s">
        <v>2979</v>
      </c>
      <c r="W459">
        <v>139247999</v>
      </c>
      <c r="X459" t="s">
        <v>1540</v>
      </c>
      <c r="Y459" t="s">
        <v>1541</v>
      </c>
      <c r="Z459" t="s">
        <v>703</v>
      </c>
      <c r="AA459" t="s">
        <v>37</v>
      </c>
      <c r="AB459">
        <v>812</v>
      </c>
      <c r="AC459" s="14" t="str">
        <f>"0"&amp;Table1[[#This Row],[zip_code]]</f>
        <v>0812</v>
      </c>
      <c r="AD459" s="1">
        <v>889433000</v>
      </c>
      <c r="AG459" t="s">
        <v>38</v>
      </c>
      <c r="AH459" t="str">
        <f>PROPER(Table1[[#This Row],[product_depth_DELETE]])</f>
        <v>Premiere</v>
      </c>
      <c r="AI459">
        <v>4</v>
      </c>
      <c r="AJ459">
        <v>2</v>
      </c>
      <c r="AK459">
        <v>2</v>
      </c>
      <c r="AL459" s="2">
        <v>44708.662557870368</v>
      </c>
      <c r="AM459" s="15">
        <v>44708.662557870368</v>
      </c>
    </row>
    <row r="460" spans="1:39" x14ac:dyDescent="0.25">
      <c r="A460">
        <v>1351442</v>
      </c>
      <c r="B460" t="s">
        <v>696</v>
      </c>
      <c r="C460" t="str">
        <f>IF(Table1[[#This Row],[breadcrumb_ORIGINAL]]="Buy&gt;NT&gt;DARWIN CITY", SUBSTITUTE(Table1[[#This Row],[breadcrumb_ORIGINAL]], Table1[[#This Row],[breadcrumb_ORIGINAL]], "DARWIN CITY"), SUBSTITUTE(Table1[[#This Row],[breadcrumb_ORIGINAL]], Table1[[#This Row],[breadcrumb_ORIGINAL]], "DARWIN"))</f>
        <v>DARWIN</v>
      </c>
      <c r="D460" s="16" t="s">
        <v>3466</v>
      </c>
      <c r="E460" t="s">
        <v>697</v>
      </c>
      <c r="F460" s="3" t="s">
        <v>2924</v>
      </c>
      <c r="G460" t="s">
        <v>46</v>
      </c>
      <c r="I460" t="str">
        <f>IF(Table1[[#This Row],[building_size_ORIGINAL]]="","",LEFT(Table1[[#This Row],[building_size_ORIGINAL]], LEN(Table1[[#This Row],[building_size_ORIGINAL]])-LEN(RIGHT(Table1[[#This Row],[building_size_ORIGINAL]], 3))))</f>
        <v/>
      </c>
      <c r="J460" s="11" t="s">
        <v>2934</v>
      </c>
      <c r="L460" s="12" t="s">
        <v>2934</v>
      </c>
      <c r="N460" t="s">
        <v>2934</v>
      </c>
      <c r="O460">
        <f>IF(Table1[[#This Row],[building_size_mВІ_cleaned]]&lt;&gt;Table1[[#This Row],[preferred_size_mBI_cleaned]], IF(Table1[[#This Row],[land_size_mBI_cleaned]]&lt;&gt;Table1[[#This Row],[preferred_size_mBI_cleaned]], 0, 1), 1)</f>
        <v>1</v>
      </c>
      <c r="Q460" t="e">
        <f>IF(LEN(Table1[[#This Row],[open_date]])&gt;0, IF(ISNUMBER(SEARCH("Added", Table1[[#This Row],[open_date]])), SUBSTITUTE(Table1[[#This Row],[open_date]], "Added ", ""), Table1[[#This Row],[open_date]]), NA())</f>
        <v>#N/A</v>
      </c>
      <c r="R460" t="e">
        <v>#N/A</v>
      </c>
      <c r="S460" t="s">
        <v>739</v>
      </c>
      <c r="T460" t="s">
        <v>1542</v>
      </c>
      <c r="U460" s="13">
        <v>292000</v>
      </c>
      <c r="V460" s="13" t="s">
        <v>2934</v>
      </c>
      <c r="W460">
        <v>139246879</v>
      </c>
      <c r="X460" t="s">
        <v>1543</v>
      </c>
      <c r="Y460" t="s">
        <v>1544</v>
      </c>
      <c r="Z460" t="s">
        <v>798</v>
      </c>
      <c r="AA460" t="s">
        <v>37</v>
      </c>
      <c r="AB460">
        <v>812</v>
      </c>
      <c r="AC460" s="14" t="str">
        <f>"0"&amp;Table1[[#This Row],[zip_code]]</f>
        <v>0812</v>
      </c>
      <c r="AD460" s="1">
        <v>739998324</v>
      </c>
      <c r="AG460" t="s">
        <v>38</v>
      </c>
      <c r="AH460" t="str">
        <f>PROPER(Table1[[#This Row],[product_depth_DELETE]])</f>
        <v>Premiere</v>
      </c>
      <c r="AI460">
        <v>2</v>
      </c>
      <c r="AJ460">
        <v>1</v>
      </c>
      <c r="AK460">
        <v>1</v>
      </c>
      <c r="AL460" s="2">
        <v>44708.662557870368</v>
      </c>
      <c r="AM460" s="15">
        <v>44708.662557870368</v>
      </c>
    </row>
    <row r="461" spans="1:39" x14ac:dyDescent="0.25">
      <c r="A461">
        <v>1351443</v>
      </c>
      <c r="B461" t="s">
        <v>696</v>
      </c>
      <c r="C461" t="str">
        <f>IF(Table1[[#This Row],[breadcrumb_ORIGINAL]]="Buy&gt;NT&gt;DARWIN CITY", SUBSTITUTE(Table1[[#This Row],[breadcrumb_ORIGINAL]], Table1[[#This Row],[breadcrumb_ORIGINAL]], "DARWIN CITY"), SUBSTITUTE(Table1[[#This Row],[breadcrumb_ORIGINAL]], Table1[[#This Row],[breadcrumb_ORIGINAL]], "DARWIN"))</f>
        <v>DARWIN</v>
      </c>
      <c r="D461" s="16" t="s">
        <v>3466</v>
      </c>
      <c r="E461" t="s">
        <v>697</v>
      </c>
      <c r="F461" s="3" t="s">
        <v>2924</v>
      </c>
      <c r="G461" t="s">
        <v>29</v>
      </c>
      <c r="I461" t="str">
        <f>IF(Table1[[#This Row],[building_size_ORIGINAL]]="","",LEFT(Table1[[#This Row],[building_size_ORIGINAL]], LEN(Table1[[#This Row],[building_size_ORIGINAL]])-LEN(RIGHT(Table1[[#This Row],[building_size_ORIGINAL]], 3))))</f>
        <v/>
      </c>
      <c r="J461" s="11" t="s">
        <v>2934</v>
      </c>
      <c r="L461" s="12" t="s">
        <v>2934</v>
      </c>
      <c r="N461" t="s">
        <v>2934</v>
      </c>
      <c r="O461">
        <f>IF(Table1[[#This Row],[building_size_mВІ_cleaned]]&lt;&gt;Table1[[#This Row],[preferred_size_mBI_cleaned]], IF(Table1[[#This Row],[land_size_mBI_cleaned]]&lt;&gt;Table1[[#This Row],[preferred_size_mBI_cleaned]], 0, 1), 1)</f>
        <v>1</v>
      </c>
      <c r="Q461" t="e">
        <f>IF(LEN(Table1[[#This Row],[open_date]])&gt;0, IF(ISNUMBER(SEARCH("Added", Table1[[#This Row],[open_date]])), SUBSTITUTE(Table1[[#This Row],[open_date]], "Added ", ""), Table1[[#This Row],[open_date]]), NA())</f>
        <v>#N/A</v>
      </c>
      <c r="R461" t="e">
        <v>#N/A</v>
      </c>
      <c r="S461" t="s">
        <v>228</v>
      </c>
      <c r="T461" t="s">
        <v>1175</v>
      </c>
      <c r="U461" s="13" t="s">
        <v>2934</v>
      </c>
      <c r="V461" s="13" t="s">
        <v>3181</v>
      </c>
      <c r="W461">
        <v>139246323</v>
      </c>
      <c r="X461" t="s">
        <v>1545</v>
      </c>
      <c r="Y461" t="s">
        <v>1546</v>
      </c>
      <c r="Z461" t="s">
        <v>917</v>
      </c>
      <c r="AA461" t="s">
        <v>37</v>
      </c>
      <c r="AB461">
        <v>832</v>
      </c>
      <c r="AC461" s="14" t="str">
        <f>"0"&amp;Table1[[#This Row],[zip_code]]</f>
        <v>0832</v>
      </c>
      <c r="AD461" s="1">
        <v>889419959</v>
      </c>
      <c r="AG461" t="s">
        <v>38</v>
      </c>
      <c r="AH461" t="str">
        <f>PROPER(Table1[[#This Row],[product_depth_DELETE]])</f>
        <v>Premiere</v>
      </c>
      <c r="AI461">
        <v>3</v>
      </c>
      <c r="AJ461">
        <v>2</v>
      </c>
      <c r="AK461">
        <v>4</v>
      </c>
      <c r="AL461" s="2">
        <v>44708.662557870368</v>
      </c>
      <c r="AM461" s="15">
        <v>44708.662557870368</v>
      </c>
    </row>
    <row r="462" spans="1:39" x14ac:dyDescent="0.25">
      <c r="A462">
        <v>1351444</v>
      </c>
      <c r="B462" t="s">
        <v>696</v>
      </c>
      <c r="C462" t="str">
        <f>IF(Table1[[#This Row],[breadcrumb_ORIGINAL]]="Buy&gt;NT&gt;DARWIN CITY", SUBSTITUTE(Table1[[#This Row],[breadcrumb_ORIGINAL]], Table1[[#This Row],[breadcrumb_ORIGINAL]], "DARWIN CITY"), SUBSTITUTE(Table1[[#This Row],[breadcrumb_ORIGINAL]], Table1[[#This Row],[breadcrumb_ORIGINAL]], "DARWIN"))</f>
        <v>DARWIN</v>
      </c>
      <c r="D462" s="16" t="s">
        <v>3466</v>
      </c>
      <c r="E462" t="s">
        <v>697</v>
      </c>
      <c r="F462" s="3" t="s">
        <v>2924</v>
      </c>
      <c r="G462" t="s">
        <v>29</v>
      </c>
      <c r="H462" t="s">
        <v>1547</v>
      </c>
      <c r="I462" t="str">
        <f>IF(Table1[[#This Row],[building_size_ORIGINAL]]="","",LEFT(Table1[[#This Row],[building_size_ORIGINAL]], LEN(Table1[[#This Row],[building_size_ORIGINAL]])-LEN(RIGHT(Table1[[#This Row],[building_size_ORIGINAL]], 3))))</f>
        <v>210</v>
      </c>
      <c r="J462" s="19">
        <v>210</v>
      </c>
      <c r="K462" t="s">
        <v>1197</v>
      </c>
      <c r="L462" s="19">
        <v>811</v>
      </c>
      <c r="M462" t="s">
        <v>1197</v>
      </c>
      <c r="N462" s="19">
        <v>811</v>
      </c>
      <c r="O462" s="19">
        <f>IF(Table1[[#This Row],[building_size_mВІ_cleaned]]&lt;&gt;Table1[[#This Row],[preferred_size_mBI_cleaned]], IF(Table1[[#This Row],[land_size_mBI_cleaned]]&lt;&gt;Table1[[#This Row],[preferred_size_mBI_cleaned]], 0, 1), 1)</f>
        <v>1</v>
      </c>
      <c r="Q462" t="e">
        <f>IF(LEN(Table1[[#This Row],[open_date]])&gt;0, IF(ISNUMBER(SEARCH("Added", Table1[[#This Row],[open_date]])), SUBSTITUTE(Table1[[#This Row],[open_date]], "Added ", ""), Table1[[#This Row],[open_date]]), NA())</f>
        <v>#N/A</v>
      </c>
      <c r="R462" t="e">
        <v>#N/A</v>
      </c>
      <c r="S462" t="s">
        <v>265</v>
      </c>
      <c r="T462" t="s">
        <v>186</v>
      </c>
      <c r="U462" s="13">
        <v>475000</v>
      </c>
      <c r="V462" s="13" t="s">
        <v>2934</v>
      </c>
      <c r="W462">
        <v>139245739</v>
      </c>
      <c r="X462" t="s">
        <v>1548</v>
      </c>
      <c r="Y462" t="s">
        <v>1549</v>
      </c>
      <c r="Z462" t="s">
        <v>743</v>
      </c>
      <c r="AA462" t="s">
        <v>37</v>
      </c>
      <c r="AB462">
        <v>830</v>
      </c>
      <c r="AC462" s="14" t="str">
        <f>"0"&amp;Table1[[#This Row],[zip_code]]</f>
        <v>0830</v>
      </c>
      <c r="AD462" s="1">
        <v>417718149</v>
      </c>
      <c r="AG462" t="s">
        <v>38</v>
      </c>
      <c r="AH462" t="str">
        <f>PROPER(Table1[[#This Row],[product_depth_DELETE]])</f>
        <v>Premiere</v>
      </c>
      <c r="AI462">
        <v>3</v>
      </c>
      <c r="AJ462">
        <v>1</v>
      </c>
      <c r="AK462">
        <v>2</v>
      </c>
      <c r="AL462" s="2">
        <v>44708.662557870368</v>
      </c>
      <c r="AM462" s="15">
        <v>44708.662557870368</v>
      </c>
    </row>
    <row r="463" spans="1:39" x14ac:dyDescent="0.25">
      <c r="A463">
        <v>1351445</v>
      </c>
      <c r="B463" t="s">
        <v>696</v>
      </c>
      <c r="C463" t="str">
        <f>IF(Table1[[#This Row],[breadcrumb_ORIGINAL]]="Buy&gt;NT&gt;DARWIN CITY", SUBSTITUTE(Table1[[#This Row],[breadcrumb_ORIGINAL]], Table1[[#This Row],[breadcrumb_ORIGINAL]], "DARWIN CITY"), SUBSTITUTE(Table1[[#This Row],[breadcrumb_ORIGINAL]], Table1[[#This Row],[breadcrumb_ORIGINAL]], "DARWIN"))</f>
        <v>DARWIN</v>
      </c>
      <c r="D463" s="16" t="s">
        <v>3466</v>
      </c>
      <c r="E463" t="s">
        <v>697</v>
      </c>
      <c r="F463" s="3" t="s">
        <v>2924</v>
      </c>
      <c r="G463" t="s">
        <v>46</v>
      </c>
      <c r="I463" t="str">
        <f>IF(Table1[[#This Row],[building_size_ORIGINAL]]="","",LEFT(Table1[[#This Row],[building_size_ORIGINAL]], LEN(Table1[[#This Row],[building_size_ORIGINAL]])-LEN(RIGHT(Table1[[#This Row],[building_size_ORIGINAL]], 3))))</f>
        <v/>
      </c>
      <c r="J463" s="11" t="s">
        <v>2934</v>
      </c>
      <c r="L463" s="12" t="s">
        <v>2934</v>
      </c>
      <c r="N463" t="s">
        <v>2934</v>
      </c>
      <c r="O463">
        <f>IF(Table1[[#This Row],[building_size_mВІ_cleaned]]&lt;&gt;Table1[[#This Row],[preferred_size_mBI_cleaned]], IF(Table1[[#This Row],[land_size_mBI_cleaned]]&lt;&gt;Table1[[#This Row],[preferred_size_mBI_cleaned]], 0, 1), 1)</f>
        <v>1</v>
      </c>
      <c r="Q463" t="e">
        <f>IF(LEN(Table1[[#This Row],[open_date]])&gt;0, IF(ISNUMBER(SEARCH("Added", Table1[[#This Row],[open_date]])), SUBSTITUTE(Table1[[#This Row],[open_date]], "Added ", ""), Table1[[#This Row],[open_date]]), NA())</f>
        <v>#N/A</v>
      </c>
      <c r="R463" t="e">
        <v>#N/A</v>
      </c>
      <c r="S463" t="s">
        <v>181</v>
      </c>
      <c r="T463" t="s">
        <v>828</v>
      </c>
      <c r="U463" s="13">
        <v>399000</v>
      </c>
      <c r="V463" s="13" t="s">
        <v>3123</v>
      </c>
      <c r="W463">
        <v>139242627</v>
      </c>
      <c r="X463" t="s">
        <v>1550</v>
      </c>
      <c r="Y463" t="s">
        <v>1551</v>
      </c>
      <c r="Z463" t="s">
        <v>844</v>
      </c>
      <c r="AA463" t="s">
        <v>37</v>
      </c>
      <c r="AB463">
        <v>820</v>
      </c>
      <c r="AC463" s="14" t="str">
        <f>"0"&amp;Table1[[#This Row],[zip_code]]</f>
        <v>0820</v>
      </c>
      <c r="AD463" s="1">
        <v>889418941</v>
      </c>
      <c r="AG463" t="s">
        <v>38</v>
      </c>
      <c r="AH463" t="str">
        <f>PROPER(Table1[[#This Row],[product_depth_DELETE]])</f>
        <v>Premiere</v>
      </c>
      <c r="AI463">
        <v>1</v>
      </c>
      <c r="AJ463">
        <v>1</v>
      </c>
      <c r="AK463">
        <v>1</v>
      </c>
      <c r="AL463" s="2">
        <v>44708.662557870368</v>
      </c>
      <c r="AM463" s="15">
        <v>44708.662557870368</v>
      </c>
    </row>
    <row r="464" spans="1:39" x14ac:dyDescent="0.25">
      <c r="A464">
        <v>1351446</v>
      </c>
      <c r="B464" t="s">
        <v>696</v>
      </c>
      <c r="C464" t="str">
        <f>IF(Table1[[#This Row],[breadcrumb_ORIGINAL]]="Buy&gt;NT&gt;DARWIN CITY", SUBSTITUTE(Table1[[#This Row],[breadcrumb_ORIGINAL]], Table1[[#This Row],[breadcrumb_ORIGINAL]], "DARWIN CITY"), SUBSTITUTE(Table1[[#This Row],[breadcrumb_ORIGINAL]], Table1[[#This Row],[breadcrumb_ORIGINAL]], "DARWIN"))</f>
        <v>DARWIN</v>
      </c>
      <c r="D464" s="16" t="s">
        <v>3466</v>
      </c>
      <c r="E464" t="s">
        <v>697</v>
      </c>
      <c r="F464" s="3" t="s">
        <v>2924</v>
      </c>
      <c r="G464" t="s">
        <v>29</v>
      </c>
      <c r="I464" t="str">
        <f>IF(Table1[[#This Row],[building_size_ORIGINAL]]="","",LEFT(Table1[[#This Row],[building_size_ORIGINAL]], LEN(Table1[[#This Row],[building_size_ORIGINAL]])-LEN(RIGHT(Table1[[#This Row],[building_size_ORIGINAL]], 3))))</f>
        <v/>
      </c>
      <c r="J464" s="11" t="s">
        <v>2934</v>
      </c>
      <c r="K464" t="s">
        <v>1552</v>
      </c>
      <c r="L464" s="19">
        <v>857</v>
      </c>
      <c r="M464" t="s">
        <v>1552</v>
      </c>
      <c r="N464" s="19">
        <v>857</v>
      </c>
      <c r="O464" s="19">
        <f>IF(Table1[[#This Row],[building_size_mВІ_cleaned]]&lt;&gt;Table1[[#This Row],[preferred_size_mBI_cleaned]], IF(Table1[[#This Row],[land_size_mBI_cleaned]]&lt;&gt;Table1[[#This Row],[preferred_size_mBI_cleaned]], 0, 1), 1)</f>
        <v>1</v>
      </c>
      <c r="Q464" t="e">
        <f>IF(LEN(Table1[[#This Row],[open_date]])&gt;0, IF(ISNUMBER(SEARCH("Added", Table1[[#This Row],[open_date]])), SUBSTITUTE(Table1[[#This Row],[open_date]], "Added ", ""), Table1[[#This Row],[open_date]]), NA())</f>
        <v>#N/A</v>
      </c>
      <c r="R464" t="e">
        <v>#N/A</v>
      </c>
      <c r="S464" t="s">
        <v>181</v>
      </c>
      <c r="T464" t="s">
        <v>1553</v>
      </c>
      <c r="U464" s="13">
        <v>520000</v>
      </c>
      <c r="V464" s="13" t="s">
        <v>2934</v>
      </c>
      <c r="W464">
        <v>139241971</v>
      </c>
      <c r="X464" t="s">
        <v>1554</v>
      </c>
      <c r="Y464" t="s">
        <v>1555</v>
      </c>
      <c r="Z464" t="s">
        <v>941</v>
      </c>
      <c r="AA464" t="s">
        <v>37</v>
      </c>
      <c r="AB464">
        <v>832</v>
      </c>
      <c r="AC464" s="14" t="str">
        <f>"0"&amp;Table1[[#This Row],[zip_code]]</f>
        <v>0832</v>
      </c>
      <c r="AD464" s="1">
        <v>889418941</v>
      </c>
      <c r="AG464" t="s">
        <v>38</v>
      </c>
      <c r="AH464" t="str">
        <f>PROPER(Table1[[#This Row],[product_depth_DELETE]])</f>
        <v>Premiere</v>
      </c>
      <c r="AI464">
        <v>3</v>
      </c>
      <c r="AJ464">
        <v>2</v>
      </c>
      <c r="AK464">
        <v>2</v>
      </c>
      <c r="AL464" s="2">
        <v>44708.662557870368</v>
      </c>
      <c r="AM464" s="15">
        <v>44708.662557870368</v>
      </c>
    </row>
    <row r="465" spans="1:39" x14ac:dyDescent="0.25">
      <c r="A465">
        <v>1351447</v>
      </c>
      <c r="B465" t="s">
        <v>696</v>
      </c>
      <c r="C465" t="str">
        <f>IF(Table1[[#This Row],[breadcrumb_ORIGINAL]]="Buy&gt;NT&gt;DARWIN CITY", SUBSTITUTE(Table1[[#This Row],[breadcrumb_ORIGINAL]], Table1[[#This Row],[breadcrumb_ORIGINAL]], "DARWIN CITY"), SUBSTITUTE(Table1[[#This Row],[breadcrumb_ORIGINAL]], Table1[[#This Row],[breadcrumb_ORIGINAL]], "DARWIN"))</f>
        <v>DARWIN</v>
      </c>
      <c r="D465" s="16" t="s">
        <v>3466</v>
      </c>
      <c r="E465" t="s">
        <v>697</v>
      </c>
      <c r="F465" s="3" t="s">
        <v>2924</v>
      </c>
      <c r="G465" t="s">
        <v>46</v>
      </c>
      <c r="H465" t="s">
        <v>1556</v>
      </c>
      <c r="I465" t="str">
        <f>IF(Table1[[#This Row],[building_size_ORIGINAL]]="","",LEFT(Table1[[#This Row],[building_size_ORIGINAL]], LEN(Table1[[#This Row],[building_size_ORIGINAL]])-LEN(RIGHT(Table1[[#This Row],[building_size_ORIGINAL]], 3))))</f>
        <v>107</v>
      </c>
      <c r="J465" s="19">
        <v>107</v>
      </c>
      <c r="L465" s="12" t="s">
        <v>2934</v>
      </c>
      <c r="M465" t="s">
        <v>1556</v>
      </c>
      <c r="N465" s="19">
        <v>107</v>
      </c>
      <c r="O465" s="19">
        <f>IF(Table1[[#This Row],[building_size_mВІ_cleaned]]&lt;&gt;Table1[[#This Row],[preferred_size_mBI_cleaned]], IF(Table1[[#This Row],[land_size_mBI_cleaned]]&lt;&gt;Table1[[#This Row],[preferred_size_mBI_cleaned]], 0, 1), 1)</f>
        <v>1</v>
      </c>
      <c r="Q465" t="e">
        <f>IF(LEN(Table1[[#This Row],[open_date]])&gt;0, IF(ISNUMBER(SEARCH("Added", Table1[[#This Row],[open_date]])), SUBSTITUTE(Table1[[#This Row],[open_date]], "Added ", ""), Table1[[#This Row],[open_date]]), NA())</f>
        <v>#N/A</v>
      </c>
      <c r="R465" t="e">
        <v>#N/A</v>
      </c>
      <c r="S465" t="s">
        <v>181</v>
      </c>
      <c r="T465" t="s">
        <v>1557</v>
      </c>
      <c r="U465" s="13" t="s">
        <v>2934</v>
      </c>
      <c r="V465" s="13" t="s">
        <v>3237</v>
      </c>
      <c r="W465">
        <v>139241767</v>
      </c>
      <c r="X465" t="s">
        <v>1558</v>
      </c>
      <c r="Y465" t="s">
        <v>1559</v>
      </c>
      <c r="Z465" t="s">
        <v>1116</v>
      </c>
      <c r="AA465" t="s">
        <v>37</v>
      </c>
      <c r="AB465">
        <v>810</v>
      </c>
      <c r="AC465" s="14" t="str">
        <f>"0"&amp;Table1[[#This Row],[zip_code]]</f>
        <v>0810</v>
      </c>
      <c r="AD465" s="1">
        <v>889418941</v>
      </c>
      <c r="AG465" t="s">
        <v>38</v>
      </c>
      <c r="AH465" t="str">
        <f>PROPER(Table1[[#This Row],[product_depth_DELETE]])</f>
        <v>Premiere</v>
      </c>
      <c r="AI465">
        <v>2</v>
      </c>
      <c r="AJ465">
        <v>1</v>
      </c>
      <c r="AK465">
        <v>2</v>
      </c>
      <c r="AL465" s="2">
        <v>44708.662557870368</v>
      </c>
      <c r="AM465" s="15">
        <v>44708.662557870368</v>
      </c>
    </row>
    <row r="466" spans="1:39" x14ac:dyDescent="0.25">
      <c r="A466">
        <v>1351448</v>
      </c>
      <c r="B466" t="s">
        <v>696</v>
      </c>
      <c r="C466" t="str">
        <f>IF(Table1[[#This Row],[breadcrumb_ORIGINAL]]="Buy&gt;NT&gt;DARWIN CITY", SUBSTITUTE(Table1[[#This Row],[breadcrumb_ORIGINAL]], Table1[[#This Row],[breadcrumb_ORIGINAL]], "DARWIN CITY"), SUBSTITUTE(Table1[[#This Row],[breadcrumb_ORIGINAL]], Table1[[#This Row],[breadcrumb_ORIGINAL]], "DARWIN"))</f>
        <v>DARWIN</v>
      </c>
      <c r="D466" s="16" t="s">
        <v>3466</v>
      </c>
      <c r="E466" t="s">
        <v>697</v>
      </c>
      <c r="F466" s="3" t="s">
        <v>2924</v>
      </c>
      <c r="G466" t="s">
        <v>29</v>
      </c>
      <c r="I466" t="str">
        <f>IF(Table1[[#This Row],[building_size_ORIGINAL]]="","",LEFT(Table1[[#This Row],[building_size_ORIGINAL]], LEN(Table1[[#This Row],[building_size_ORIGINAL]])-LEN(RIGHT(Table1[[#This Row],[building_size_ORIGINAL]], 3))))</f>
        <v/>
      </c>
      <c r="J466" s="11" t="s">
        <v>2934</v>
      </c>
      <c r="K466" t="s">
        <v>1560</v>
      </c>
      <c r="L466" s="12" t="s">
        <v>2939</v>
      </c>
      <c r="M466" t="s">
        <v>1560</v>
      </c>
      <c r="N466" t="s">
        <v>2939</v>
      </c>
      <c r="O466">
        <f>IF(Table1[[#This Row],[building_size_mВІ_cleaned]]&lt;&gt;Table1[[#This Row],[preferred_size_mBI_cleaned]], IF(Table1[[#This Row],[land_size_mBI_cleaned]]&lt;&gt;Table1[[#This Row],[preferred_size_mBI_cleaned]], 0, 1), 1)</f>
        <v>1</v>
      </c>
      <c r="Q466" t="e">
        <f>IF(LEN(Table1[[#This Row],[open_date]])&gt;0, IF(ISNUMBER(SEARCH("Added", Table1[[#This Row],[open_date]])), SUBSTITUTE(Table1[[#This Row],[open_date]], "Added ", ""), Table1[[#This Row],[open_date]]), NA())</f>
        <v>#N/A</v>
      </c>
      <c r="R466" t="e">
        <v>#N/A</v>
      </c>
      <c r="S466" t="s">
        <v>209</v>
      </c>
      <c r="T466" t="s">
        <v>1561</v>
      </c>
      <c r="U466" s="13">
        <v>820000</v>
      </c>
      <c r="V466" s="13" t="s">
        <v>3238</v>
      </c>
      <c r="W466">
        <v>139240359</v>
      </c>
      <c r="X466" t="s">
        <v>1562</v>
      </c>
      <c r="Y466" t="s">
        <v>1563</v>
      </c>
      <c r="Z466" t="s">
        <v>707</v>
      </c>
      <c r="AA466" t="s">
        <v>37</v>
      </c>
      <c r="AB466">
        <v>820</v>
      </c>
      <c r="AC466" s="14" t="str">
        <f>"0"&amp;Table1[[#This Row],[zip_code]]</f>
        <v>0820</v>
      </c>
      <c r="AD466" s="1">
        <v>889428942</v>
      </c>
      <c r="AG466" t="s">
        <v>38</v>
      </c>
      <c r="AH466" t="str">
        <f>PROPER(Table1[[#This Row],[product_depth_DELETE]])</f>
        <v>Premiere</v>
      </c>
      <c r="AI466">
        <v>4</v>
      </c>
      <c r="AJ466">
        <v>2</v>
      </c>
      <c r="AK466">
        <v>4</v>
      </c>
      <c r="AL466" s="2">
        <v>44708.662557870368</v>
      </c>
      <c r="AM466" s="15">
        <v>44708.662557870368</v>
      </c>
    </row>
    <row r="467" spans="1:39" x14ac:dyDescent="0.25">
      <c r="A467">
        <v>1351449</v>
      </c>
      <c r="B467" t="s">
        <v>696</v>
      </c>
      <c r="C467" t="str">
        <f>IF(Table1[[#This Row],[breadcrumb_ORIGINAL]]="Buy&gt;NT&gt;DARWIN CITY", SUBSTITUTE(Table1[[#This Row],[breadcrumb_ORIGINAL]], Table1[[#This Row],[breadcrumb_ORIGINAL]], "DARWIN CITY"), SUBSTITUTE(Table1[[#This Row],[breadcrumb_ORIGINAL]], Table1[[#This Row],[breadcrumb_ORIGINAL]], "DARWIN"))</f>
        <v>DARWIN</v>
      </c>
      <c r="D467" s="16" t="s">
        <v>3466</v>
      </c>
      <c r="E467" t="s">
        <v>697</v>
      </c>
      <c r="F467" s="3" t="s">
        <v>2924</v>
      </c>
      <c r="G467" t="s">
        <v>1168</v>
      </c>
      <c r="I467" t="str">
        <f>IF(Table1[[#This Row],[building_size_ORIGINAL]]="","",LEFT(Table1[[#This Row],[building_size_ORIGINAL]], LEN(Table1[[#This Row],[building_size_ORIGINAL]])-LEN(RIGHT(Table1[[#This Row],[building_size_ORIGINAL]], 3))))</f>
        <v/>
      </c>
      <c r="J467" s="11" t="s">
        <v>2934</v>
      </c>
      <c r="K467" t="s">
        <v>1564</v>
      </c>
      <c r="L467" s="19">
        <v>352</v>
      </c>
      <c r="M467" t="s">
        <v>1564</v>
      </c>
      <c r="N467" s="19">
        <v>352</v>
      </c>
      <c r="O467" s="19">
        <f>IF(Table1[[#This Row],[building_size_mВІ_cleaned]]&lt;&gt;Table1[[#This Row],[preferred_size_mBI_cleaned]], IF(Table1[[#This Row],[land_size_mBI_cleaned]]&lt;&gt;Table1[[#This Row],[preferred_size_mBI_cleaned]], 0, 1), 1)</f>
        <v>1</v>
      </c>
      <c r="Q467" t="e">
        <f>IF(LEN(Table1[[#This Row],[open_date]])&gt;0, IF(ISNUMBER(SEARCH("Added", Table1[[#This Row],[open_date]])), SUBSTITUTE(Table1[[#This Row],[open_date]], "Added ", ""), Table1[[#This Row],[open_date]]), NA())</f>
        <v>#N/A</v>
      </c>
      <c r="R467" t="e">
        <v>#N/A</v>
      </c>
      <c r="S467" t="s">
        <v>209</v>
      </c>
      <c r="T467" t="s">
        <v>1565</v>
      </c>
      <c r="U467" s="13">
        <v>460000</v>
      </c>
      <c r="V467" s="13" t="s">
        <v>3239</v>
      </c>
      <c r="W467">
        <v>139240011</v>
      </c>
      <c r="X467" t="s">
        <v>1566</v>
      </c>
      <c r="Y467" t="s">
        <v>1567</v>
      </c>
      <c r="Z467" t="s">
        <v>941</v>
      </c>
      <c r="AA467" t="s">
        <v>37</v>
      </c>
      <c r="AB467">
        <v>832</v>
      </c>
      <c r="AC467" s="14" t="str">
        <f>"0"&amp;Table1[[#This Row],[zip_code]]</f>
        <v>0832</v>
      </c>
      <c r="AD467" s="1">
        <v>889428942</v>
      </c>
      <c r="AG467" t="s">
        <v>38</v>
      </c>
      <c r="AH467" t="str">
        <f>PROPER(Table1[[#This Row],[product_depth_DELETE]])</f>
        <v>Premiere</v>
      </c>
      <c r="AI467">
        <v>3</v>
      </c>
      <c r="AJ467">
        <v>2</v>
      </c>
      <c r="AK467">
        <v>4</v>
      </c>
      <c r="AL467" s="2">
        <v>44708.662557870368</v>
      </c>
      <c r="AM467" s="15">
        <v>44708.662557870368</v>
      </c>
    </row>
    <row r="468" spans="1:39" x14ac:dyDescent="0.25">
      <c r="A468">
        <v>1351450</v>
      </c>
      <c r="B468" t="s">
        <v>696</v>
      </c>
      <c r="C468" t="str">
        <f>IF(Table1[[#This Row],[breadcrumb_ORIGINAL]]="Buy&gt;NT&gt;DARWIN CITY", SUBSTITUTE(Table1[[#This Row],[breadcrumb_ORIGINAL]], Table1[[#This Row],[breadcrumb_ORIGINAL]], "DARWIN CITY"), SUBSTITUTE(Table1[[#This Row],[breadcrumb_ORIGINAL]], Table1[[#This Row],[breadcrumb_ORIGINAL]], "DARWIN"))</f>
        <v>DARWIN</v>
      </c>
      <c r="D468" s="16" t="s">
        <v>3466</v>
      </c>
      <c r="E468" t="s">
        <v>697</v>
      </c>
      <c r="F468" s="3" t="s">
        <v>2924</v>
      </c>
      <c r="G468" t="s">
        <v>29</v>
      </c>
      <c r="I468" t="str">
        <f>IF(Table1[[#This Row],[building_size_ORIGINAL]]="","",LEFT(Table1[[#This Row],[building_size_ORIGINAL]], LEN(Table1[[#This Row],[building_size_ORIGINAL]])-LEN(RIGHT(Table1[[#This Row],[building_size_ORIGINAL]], 3))))</f>
        <v/>
      </c>
      <c r="J468" s="11" t="s">
        <v>2934</v>
      </c>
      <c r="L468" s="12" t="s">
        <v>2934</v>
      </c>
      <c r="N468" t="s">
        <v>2934</v>
      </c>
      <c r="O468">
        <f>IF(Table1[[#This Row],[building_size_mВІ_cleaned]]&lt;&gt;Table1[[#This Row],[preferred_size_mBI_cleaned]], IF(Table1[[#This Row],[land_size_mBI_cleaned]]&lt;&gt;Table1[[#This Row],[preferred_size_mBI_cleaned]], 0, 1), 1)</f>
        <v>1</v>
      </c>
      <c r="Q468" t="e">
        <f>IF(LEN(Table1[[#This Row],[open_date]])&gt;0, IF(ISNUMBER(SEARCH("Added", Table1[[#This Row],[open_date]])), SUBSTITUTE(Table1[[#This Row],[open_date]], "Added ", ""), Table1[[#This Row],[open_date]]), NA())</f>
        <v>#N/A</v>
      </c>
      <c r="R468" t="e">
        <v>#N/A</v>
      </c>
      <c r="S468" t="s">
        <v>82</v>
      </c>
      <c r="T468" t="s">
        <v>524</v>
      </c>
      <c r="U468" s="13">
        <v>449000</v>
      </c>
      <c r="V468" s="13" t="s">
        <v>2934</v>
      </c>
      <c r="W468">
        <v>139239155</v>
      </c>
      <c r="X468" t="s">
        <v>1568</v>
      </c>
      <c r="Y468" t="s">
        <v>1569</v>
      </c>
      <c r="Z468" t="s">
        <v>820</v>
      </c>
      <c r="AA468" t="s">
        <v>37</v>
      </c>
      <c r="AB468">
        <v>832</v>
      </c>
      <c r="AC468" s="14" t="str">
        <f>"0"&amp;Table1[[#This Row],[zip_code]]</f>
        <v>0832</v>
      </c>
      <c r="AD468" s="1">
        <v>889433000</v>
      </c>
      <c r="AG468" t="s">
        <v>38</v>
      </c>
      <c r="AH468" t="str">
        <f>PROPER(Table1[[#This Row],[product_depth_DELETE]])</f>
        <v>Premiere</v>
      </c>
      <c r="AI468">
        <v>3</v>
      </c>
      <c r="AJ468">
        <v>2</v>
      </c>
      <c r="AK468">
        <v>1</v>
      </c>
      <c r="AL468" s="2">
        <v>44708.662557870368</v>
      </c>
      <c r="AM468" s="15">
        <v>44708.662557870368</v>
      </c>
    </row>
    <row r="469" spans="1:39" x14ac:dyDescent="0.25">
      <c r="A469">
        <v>1351451</v>
      </c>
      <c r="B469" t="s">
        <v>696</v>
      </c>
      <c r="C469" t="str">
        <f>IF(Table1[[#This Row],[breadcrumb_ORIGINAL]]="Buy&gt;NT&gt;DARWIN CITY", SUBSTITUTE(Table1[[#This Row],[breadcrumb_ORIGINAL]], Table1[[#This Row],[breadcrumb_ORIGINAL]], "DARWIN CITY"), SUBSTITUTE(Table1[[#This Row],[breadcrumb_ORIGINAL]], Table1[[#This Row],[breadcrumb_ORIGINAL]], "DARWIN"))</f>
        <v>DARWIN</v>
      </c>
      <c r="D469" s="16" t="s">
        <v>3466</v>
      </c>
      <c r="E469" t="s">
        <v>697</v>
      </c>
      <c r="F469" s="3" t="s">
        <v>2924</v>
      </c>
      <c r="G469" t="s">
        <v>46</v>
      </c>
      <c r="I469" t="str">
        <f>IF(Table1[[#This Row],[building_size_ORIGINAL]]="","",LEFT(Table1[[#This Row],[building_size_ORIGINAL]], LEN(Table1[[#This Row],[building_size_ORIGINAL]])-LEN(RIGHT(Table1[[#This Row],[building_size_ORIGINAL]], 3))))</f>
        <v/>
      </c>
      <c r="J469" s="11" t="s">
        <v>2934</v>
      </c>
      <c r="K469" t="s">
        <v>1570</v>
      </c>
      <c r="L469" s="12" t="s">
        <v>2940</v>
      </c>
      <c r="M469" t="s">
        <v>1570</v>
      </c>
      <c r="N469" t="s">
        <v>2940</v>
      </c>
      <c r="O469">
        <f>IF(Table1[[#This Row],[building_size_mВІ_cleaned]]&lt;&gt;Table1[[#This Row],[preferred_size_mBI_cleaned]], IF(Table1[[#This Row],[land_size_mBI_cleaned]]&lt;&gt;Table1[[#This Row],[preferred_size_mBI_cleaned]], 0, 1), 1)</f>
        <v>1</v>
      </c>
      <c r="Q469" t="e">
        <f>IF(LEN(Table1[[#This Row],[open_date]])&gt;0, IF(ISNUMBER(SEARCH("Added", Table1[[#This Row],[open_date]])), SUBSTITUTE(Table1[[#This Row],[open_date]], "Added ", ""), Table1[[#This Row],[open_date]]), NA())</f>
        <v>#N/A</v>
      </c>
      <c r="R469" t="e">
        <v>#N/A</v>
      </c>
      <c r="S469" t="s">
        <v>311</v>
      </c>
      <c r="T469" t="s">
        <v>1571</v>
      </c>
      <c r="U469" s="13">
        <v>220000</v>
      </c>
      <c r="V469" s="13" t="s">
        <v>2934</v>
      </c>
      <c r="W469">
        <v>139238999</v>
      </c>
      <c r="X469" t="s">
        <v>1572</v>
      </c>
      <c r="Y469" t="s">
        <v>1573</v>
      </c>
      <c r="Z469" t="s">
        <v>731</v>
      </c>
      <c r="AA469" t="s">
        <v>37</v>
      </c>
      <c r="AB469">
        <v>810</v>
      </c>
      <c r="AC469" s="14" t="str">
        <f>"0"&amp;Table1[[#This Row],[zip_code]]</f>
        <v>0810</v>
      </c>
      <c r="AD469" s="1">
        <v>1300299377</v>
      </c>
      <c r="AG469" t="s">
        <v>274</v>
      </c>
      <c r="AH469" t="str">
        <f>PROPER(Table1[[#This Row],[product_depth_DELETE]])</f>
        <v>Standard</v>
      </c>
      <c r="AI469">
        <v>1</v>
      </c>
      <c r="AJ469">
        <v>1</v>
      </c>
      <c r="AK469">
        <v>1</v>
      </c>
      <c r="AL469" s="2">
        <v>44708.662557870368</v>
      </c>
      <c r="AM469" s="15">
        <v>44708.662557870368</v>
      </c>
    </row>
    <row r="470" spans="1:39" x14ac:dyDescent="0.25">
      <c r="A470">
        <v>1351452</v>
      </c>
      <c r="B470" t="s">
        <v>696</v>
      </c>
      <c r="C470" t="str">
        <f>IF(Table1[[#This Row],[breadcrumb_ORIGINAL]]="Buy&gt;NT&gt;DARWIN CITY", SUBSTITUTE(Table1[[#This Row],[breadcrumb_ORIGINAL]], Table1[[#This Row],[breadcrumb_ORIGINAL]], "DARWIN CITY"), SUBSTITUTE(Table1[[#This Row],[breadcrumb_ORIGINAL]], Table1[[#This Row],[breadcrumb_ORIGINAL]], "DARWIN"))</f>
        <v>DARWIN</v>
      </c>
      <c r="D470" s="16" t="s">
        <v>3466</v>
      </c>
      <c r="E470" t="s">
        <v>697</v>
      </c>
      <c r="F470" s="3" t="s">
        <v>2924</v>
      </c>
      <c r="G470" t="s">
        <v>29</v>
      </c>
      <c r="H470" t="s">
        <v>1455</v>
      </c>
      <c r="I470" t="str">
        <f>IF(Table1[[#This Row],[building_size_ORIGINAL]]="","",LEFT(Table1[[#This Row],[building_size_ORIGINAL]], LEN(Table1[[#This Row],[building_size_ORIGINAL]])-LEN(RIGHT(Table1[[#This Row],[building_size_ORIGINAL]], 3))))</f>
        <v>283</v>
      </c>
      <c r="J470" s="19">
        <v>283</v>
      </c>
      <c r="K470" t="s">
        <v>1574</v>
      </c>
      <c r="L470" s="19">
        <v>632</v>
      </c>
      <c r="M470" t="s">
        <v>1574</v>
      </c>
      <c r="N470" s="19">
        <v>632</v>
      </c>
      <c r="O470" s="19">
        <f>IF(Table1[[#This Row],[building_size_mВІ_cleaned]]&lt;&gt;Table1[[#This Row],[preferred_size_mBI_cleaned]], IF(Table1[[#This Row],[land_size_mBI_cleaned]]&lt;&gt;Table1[[#This Row],[preferred_size_mBI_cleaned]], 0, 1), 1)</f>
        <v>1</v>
      </c>
      <c r="P470" t="s">
        <v>126</v>
      </c>
      <c r="Q470" t="str">
        <f>IF(LEN(Table1[[#This Row],[open_date]])&gt;0, IF(ISNUMBER(SEARCH("Added", Table1[[#This Row],[open_date]])), SUBSTITUTE(Table1[[#This Row],[open_date]], "Added ", ""), Table1[[#This Row],[open_date]]), NA())</f>
        <v>Under offer</v>
      </c>
      <c r="R470" t="s">
        <v>126</v>
      </c>
      <c r="S470" t="s">
        <v>123</v>
      </c>
      <c r="T470" t="s">
        <v>1575</v>
      </c>
      <c r="U470" s="13">
        <v>575000</v>
      </c>
      <c r="V470" s="13" t="s">
        <v>2934</v>
      </c>
      <c r="W470">
        <v>139238631</v>
      </c>
      <c r="X470" t="s">
        <v>1576</v>
      </c>
      <c r="Y470" t="s">
        <v>1577</v>
      </c>
      <c r="Z470" t="s">
        <v>716</v>
      </c>
      <c r="AA470" t="s">
        <v>37</v>
      </c>
      <c r="AB470">
        <v>830</v>
      </c>
      <c r="AC470" s="14" t="str">
        <f>"0"&amp;Table1[[#This Row],[zip_code]]</f>
        <v>0830</v>
      </c>
      <c r="AD470" s="1">
        <v>889328858</v>
      </c>
      <c r="AG470" t="s">
        <v>38</v>
      </c>
      <c r="AH470" t="str">
        <f>PROPER(Table1[[#This Row],[product_depth_DELETE]])</f>
        <v>Premiere</v>
      </c>
      <c r="AI470">
        <v>3</v>
      </c>
      <c r="AJ470">
        <v>2</v>
      </c>
      <c r="AK470">
        <v>4</v>
      </c>
      <c r="AL470" s="2">
        <v>44708.662557870368</v>
      </c>
      <c r="AM470" s="15">
        <v>44708.662557870368</v>
      </c>
    </row>
    <row r="471" spans="1:39" x14ac:dyDescent="0.25">
      <c r="A471">
        <v>1351453</v>
      </c>
      <c r="B471" t="s">
        <v>696</v>
      </c>
      <c r="C471" t="str">
        <f>IF(Table1[[#This Row],[breadcrumb_ORIGINAL]]="Buy&gt;NT&gt;DARWIN CITY", SUBSTITUTE(Table1[[#This Row],[breadcrumb_ORIGINAL]], Table1[[#This Row],[breadcrumb_ORIGINAL]], "DARWIN CITY"), SUBSTITUTE(Table1[[#This Row],[breadcrumb_ORIGINAL]], Table1[[#This Row],[breadcrumb_ORIGINAL]], "DARWIN"))</f>
        <v>DARWIN</v>
      </c>
      <c r="D471" s="16" t="s">
        <v>3466</v>
      </c>
      <c r="E471" t="s">
        <v>697</v>
      </c>
      <c r="F471" s="3" t="s">
        <v>2924</v>
      </c>
      <c r="G471" t="s">
        <v>46</v>
      </c>
      <c r="I471" t="str">
        <f>IF(Table1[[#This Row],[building_size_ORIGINAL]]="","",LEFT(Table1[[#This Row],[building_size_ORIGINAL]], LEN(Table1[[#This Row],[building_size_ORIGINAL]])-LEN(RIGHT(Table1[[#This Row],[building_size_ORIGINAL]], 3))))</f>
        <v/>
      </c>
      <c r="J471" s="11" t="s">
        <v>2934</v>
      </c>
      <c r="K471" t="s">
        <v>1578</v>
      </c>
      <c r="L471" s="19">
        <v>116</v>
      </c>
      <c r="M471" t="s">
        <v>1578</v>
      </c>
      <c r="N471" s="19">
        <v>116</v>
      </c>
      <c r="O471" s="19">
        <f>IF(Table1[[#This Row],[building_size_mВІ_cleaned]]&lt;&gt;Table1[[#This Row],[preferred_size_mBI_cleaned]], IF(Table1[[#This Row],[land_size_mBI_cleaned]]&lt;&gt;Table1[[#This Row],[preferred_size_mBI_cleaned]], 0, 1), 1)</f>
        <v>1</v>
      </c>
      <c r="Q471" t="e">
        <f>IF(LEN(Table1[[#This Row],[open_date]])&gt;0, IF(ISNUMBER(SEARCH("Added", Table1[[#This Row],[open_date]])), SUBSTITUTE(Table1[[#This Row],[open_date]], "Added ", ""), Table1[[#This Row],[open_date]]), NA())</f>
        <v>#N/A</v>
      </c>
      <c r="R471" t="e">
        <v>#N/A</v>
      </c>
      <c r="S471" t="s">
        <v>107</v>
      </c>
      <c r="T471" t="s">
        <v>573</v>
      </c>
      <c r="U471" s="13">
        <v>329000</v>
      </c>
      <c r="V471" s="13" t="s">
        <v>2934</v>
      </c>
      <c r="W471">
        <v>139237099</v>
      </c>
      <c r="X471" t="s">
        <v>1579</v>
      </c>
      <c r="Y471" t="s">
        <v>1580</v>
      </c>
      <c r="Z471" t="s">
        <v>731</v>
      </c>
      <c r="AA471" t="s">
        <v>37</v>
      </c>
      <c r="AB471">
        <v>810</v>
      </c>
      <c r="AC471" s="14" t="str">
        <f>"0"&amp;Table1[[#This Row],[zip_code]]</f>
        <v>0810</v>
      </c>
      <c r="AD471">
        <v>889855678</v>
      </c>
      <c r="AG471" t="s">
        <v>38</v>
      </c>
      <c r="AH471" t="str">
        <f>PROPER(Table1[[#This Row],[product_depth_DELETE]])</f>
        <v>Premiere</v>
      </c>
      <c r="AI471">
        <v>2</v>
      </c>
      <c r="AJ471">
        <v>1</v>
      </c>
      <c r="AK471">
        <v>1</v>
      </c>
      <c r="AL471" s="2">
        <v>44708.662557870368</v>
      </c>
      <c r="AM471" s="15">
        <v>44708.662557870368</v>
      </c>
    </row>
    <row r="472" spans="1:39" x14ac:dyDescent="0.25">
      <c r="A472">
        <v>1351454</v>
      </c>
      <c r="B472" t="s">
        <v>696</v>
      </c>
      <c r="C472" t="str">
        <f>IF(Table1[[#This Row],[breadcrumb_ORIGINAL]]="Buy&gt;NT&gt;DARWIN CITY", SUBSTITUTE(Table1[[#This Row],[breadcrumb_ORIGINAL]], Table1[[#This Row],[breadcrumb_ORIGINAL]], "DARWIN CITY"), SUBSTITUTE(Table1[[#This Row],[breadcrumb_ORIGINAL]], Table1[[#This Row],[breadcrumb_ORIGINAL]], "DARWIN"))</f>
        <v>DARWIN</v>
      </c>
      <c r="D472" s="16" t="s">
        <v>3466</v>
      </c>
      <c r="E472" t="s">
        <v>697</v>
      </c>
      <c r="F472" s="3" t="s">
        <v>2924</v>
      </c>
      <c r="G472" t="s">
        <v>29</v>
      </c>
      <c r="I472" t="str">
        <f>IF(Table1[[#This Row],[building_size_ORIGINAL]]="","",LEFT(Table1[[#This Row],[building_size_ORIGINAL]], LEN(Table1[[#This Row],[building_size_ORIGINAL]])-LEN(RIGHT(Table1[[#This Row],[building_size_ORIGINAL]], 3))))</f>
        <v/>
      </c>
      <c r="J472" s="11" t="s">
        <v>2934</v>
      </c>
      <c r="K472" t="s">
        <v>1581</v>
      </c>
      <c r="L472" s="19">
        <v>798</v>
      </c>
      <c r="M472" t="s">
        <v>1581</v>
      </c>
      <c r="N472" s="19">
        <v>798</v>
      </c>
      <c r="O472" s="19">
        <f>IF(Table1[[#This Row],[building_size_mВІ_cleaned]]&lt;&gt;Table1[[#This Row],[preferred_size_mBI_cleaned]], IF(Table1[[#This Row],[land_size_mBI_cleaned]]&lt;&gt;Table1[[#This Row],[preferred_size_mBI_cleaned]], 0, 1), 1)</f>
        <v>1</v>
      </c>
      <c r="P472" t="s">
        <v>126</v>
      </c>
      <c r="Q472" t="str">
        <f>IF(LEN(Table1[[#This Row],[open_date]])&gt;0, IF(ISNUMBER(SEARCH("Added", Table1[[#This Row],[open_date]])), SUBSTITUTE(Table1[[#This Row],[open_date]], "Added ", ""), Table1[[#This Row],[open_date]]), NA())</f>
        <v>Under offer</v>
      </c>
      <c r="R472" t="s">
        <v>126</v>
      </c>
      <c r="S472" t="s">
        <v>123</v>
      </c>
      <c r="T472" t="s">
        <v>1233</v>
      </c>
      <c r="U472" s="13">
        <v>529000</v>
      </c>
      <c r="V472" s="13" t="s">
        <v>2934</v>
      </c>
      <c r="W472">
        <v>139236027</v>
      </c>
      <c r="X472" t="s">
        <v>1582</v>
      </c>
      <c r="Y472" t="s">
        <v>1583</v>
      </c>
      <c r="Z472" t="s">
        <v>941</v>
      </c>
      <c r="AA472" t="s">
        <v>37</v>
      </c>
      <c r="AB472">
        <v>832</v>
      </c>
      <c r="AC472" s="14" t="str">
        <f>"0"&amp;Table1[[#This Row],[zip_code]]</f>
        <v>0832</v>
      </c>
      <c r="AD472" s="1">
        <v>889328858</v>
      </c>
      <c r="AG472" t="s">
        <v>38</v>
      </c>
      <c r="AH472" t="str">
        <f>PROPER(Table1[[#This Row],[product_depth_DELETE]])</f>
        <v>Premiere</v>
      </c>
      <c r="AI472">
        <v>4</v>
      </c>
      <c r="AJ472">
        <v>2</v>
      </c>
      <c r="AK472">
        <v>3</v>
      </c>
      <c r="AL472" s="2">
        <v>44708.662557870368</v>
      </c>
      <c r="AM472" s="15">
        <v>44708.662557870368</v>
      </c>
    </row>
    <row r="473" spans="1:39" x14ac:dyDescent="0.25">
      <c r="A473">
        <v>1351455</v>
      </c>
      <c r="B473" t="s">
        <v>696</v>
      </c>
      <c r="C473" t="str">
        <f>IF(Table1[[#This Row],[breadcrumb_ORIGINAL]]="Buy&gt;NT&gt;DARWIN CITY", SUBSTITUTE(Table1[[#This Row],[breadcrumb_ORIGINAL]], Table1[[#This Row],[breadcrumb_ORIGINAL]], "DARWIN CITY"), SUBSTITUTE(Table1[[#This Row],[breadcrumb_ORIGINAL]], Table1[[#This Row],[breadcrumb_ORIGINAL]], "DARWIN"))</f>
        <v>DARWIN</v>
      </c>
      <c r="D473" s="16" t="s">
        <v>3466</v>
      </c>
      <c r="E473" t="s">
        <v>697</v>
      </c>
      <c r="F473" s="3" t="s">
        <v>2924</v>
      </c>
      <c r="G473" t="s">
        <v>39</v>
      </c>
      <c r="H473" t="s">
        <v>111</v>
      </c>
      <c r="I473" t="str">
        <f>IF(Table1[[#This Row],[building_size_ORIGINAL]]="","",LEFT(Table1[[#This Row],[building_size_ORIGINAL]], LEN(Table1[[#This Row],[building_size_ORIGINAL]])-LEN(RIGHT(Table1[[#This Row],[building_size_ORIGINAL]], 3))))</f>
        <v>69</v>
      </c>
      <c r="J473" s="19">
        <v>69</v>
      </c>
      <c r="L473" s="12" t="s">
        <v>2934</v>
      </c>
      <c r="M473" t="s">
        <v>111</v>
      </c>
      <c r="N473" s="19">
        <v>69</v>
      </c>
      <c r="O473" s="19">
        <f>IF(Table1[[#This Row],[building_size_mВІ_cleaned]]&lt;&gt;Table1[[#This Row],[preferred_size_mBI_cleaned]], IF(Table1[[#This Row],[land_size_mBI_cleaned]]&lt;&gt;Table1[[#This Row],[preferred_size_mBI_cleaned]], 0, 1), 1)</f>
        <v>1</v>
      </c>
      <c r="Q473" t="e">
        <f>IF(LEN(Table1[[#This Row],[open_date]])&gt;0, IF(ISNUMBER(SEARCH("Added", Table1[[#This Row],[open_date]])), SUBSTITUTE(Table1[[#This Row],[open_date]], "Added ", ""), Table1[[#This Row],[open_date]]), NA())</f>
        <v>#N/A</v>
      </c>
      <c r="R473" t="e">
        <v>#N/A</v>
      </c>
      <c r="S473" t="s">
        <v>64</v>
      </c>
      <c r="T473" t="s">
        <v>1584</v>
      </c>
      <c r="U473" s="13">
        <v>349000</v>
      </c>
      <c r="V473" s="13" t="s">
        <v>2934</v>
      </c>
      <c r="W473">
        <v>139234963</v>
      </c>
      <c r="X473" t="s">
        <v>1585</v>
      </c>
      <c r="Y473" t="s">
        <v>1586</v>
      </c>
      <c r="Z473" t="s">
        <v>844</v>
      </c>
      <c r="AA473" t="s">
        <v>37</v>
      </c>
      <c r="AB473">
        <v>820</v>
      </c>
      <c r="AC473" s="14" t="str">
        <f>"0"&amp;Table1[[#This Row],[zip_code]]</f>
        <v>0820</v>
      </c>
      <c r="AD473" s="1">
        <v>404877261</v>
      </c>
      <c r="AG473" t="s">
        <v>38</v>
      </c>
      <c r="AH473" t="str">
        <f>PROPER(Table1[[#This Row],[product_depth_DELETE]])</f>
        <v>Premiere</v>
      </c>
      <c r="AI473">
        <v>2</v>
      </c>
      <c r="AJ473">
        <v>1</v>
      </c>
      <c r="AK473">
        <v>1</v>
      </c>
      <c r="AL473" s="2">
        <v>44708.662557870368</v>
      </c>
      <c r="AM473" s="15">
        <v>44708.662557870368</v>
      </c>
    </row>
    <row r="474" spans="1:39" x14ac:dyDescent="0.25">
      <c r="A474">
        <v>1351456</v>
      </c>
      <c r="B474" t="s">
        <v>696</v>
      </c>
      <c r="C474" t="str">
        <f>IF(Table1[[#This Row],[breadcrumb_ORIGINAL]]="Buy&gt;NT&gt;DARWIN CITY", SUBSTITUTE(Table1[[#This Row],[breadcrumb_ORIGINAL]], Table1[[#This Row],[breadcrumb_ORIGINAL]], "DARWIN CITY"), SUBSTITUTE(Table1[[#This Row],[breadcrumb_ORIGINAL]], Table1[[#This Row],[breadcrumb_ORIGINAL]], "DARWIN"))</f>
        <v>DARWIN</v>
      </c>
      <c r="D474" s="16" t="s">
        <v>3466</v>
      </c>
      <c r="E474" t="s">
        <v>697</v>
      </c>
      <c r="F474" s="3" t="s">
        <v>2924</v>
      </c>
      <c r="G474" t="s">
        <v>29</v>
      </c>
      <c r="I474" t="str">
        <f>IF(Table1[[#This Row],[building_size_ORIGINAL]]="","",LEFT(Table1[[#This Row],[building_size_ORIGINAL]], LEN(Table1[[#This Row],[building_size_ORIGINAL]])-LEN(RIGHT(Table1[[#This Row],[building_size_ORIGINAL]], 3))))</f>
        <v/>
      </c>
      <c r="J474" s="11" t="s">
        <v>2934</v>
      </c>
      <c r="L474" s="12" t="s">
        <v>2934</v>
      </c>
      <c r="N474" t="s">
        <v>2934</v>
      </c>
      <c r="O474">
        <f>IF(Table1[[#This Row],[building_size_mВІ_cleaned]]&lt;&gt;Table1[[#This Row],[preferred_size_mBI_cleaned]], IF(Table1[[#This Row],[land_size_mBI_cleaned]]&lt;&gt;Table1[[#This Row],[preferred_size_mBI_cleaned]], 0, 1), 1)</f>
        <v>1</v>
      </c>
      <c r="Q474" t="e">
        <f>IF(LEN(Table1[[#This Row],[open_date]])&gt;0, IF(ISNUMBER(SEARCH("Added", Table1[[#This Row],[open_date]])), SUBSTITUTE(Table1[[#This Row],[open_date]], "Added ", ""), Table1[[#This Row],[open_date]]), NA())</f>
        <v>#N/A</v>
      </c>
      <c r="R474" t="e">
        <v>#N/A</v>
      </c>
      <c r="S474" t="s">
        <v>53</v>
      </c>
      <c r="T474" t="s">
        <v>161</v>
      </c>
      <c r="U474" s="13">
        <v>485000</v>
      </c>
      <c r="V474" s="13" t="s">
        <v>2987</v>
      </c>
      <c r="W474">
        <v>139233515</v>
      </c>
      <c r="X474" t="s">
        <v>162</v>
      </c>
      <c r="Y474" t="s">
        <v>163</v>
      </c>
      <c r="Z474" t="s">
        <v>36</v>
      </c>
      <c r="AA474" t="s">
        <v>37</v>
      </c>
      <c r="AB474">
        <v>800</v>
      </c>
      <c r="AC474" s="14" t="str">
        <f>"0"&amp;Table1[[#This Row],[zip_code]]</f>
        <v>0800</v>
      </c>
      <c r="AD474" s="1">
        <v>889822403</v>
      </c>
      <c r="AG474" t="s">
        <v>38</v>
      </c>
      <c r="AH474" t="str">
        <f>PROPER(Table1[[#This Row],[product_depth_DELETE]])</f>
        <v>Premiere</v>
      </c>
      <c r="AI474">
        <v>2</v>
      </c>
      <c r="AJ474">
        <v>2</v>
      </c>
      <c r="AK474">
        <v>2</v>
      </c>
      <c r="AL474" s="2">
        <v>44708.662557870368</v>
      </c>
      <c r="AM474" s="15">
        <v>44708.662557870368</v>
      </c>
    </row>
    <row r="475" spans="1:39" x14ac:dyDescent="0.25">
      <c r="A475">
        <v>1351457</v>
      </c>
      <c r="B475" t="s">
        <v>696</v>
      </c>
      <c r="C475" t="str">
        <f>IF(Table1[[#This Row],[breadcrumb_ORIGINAL]]="Buy&gt;NT&gt;DARWIN CITY", SUBSTITUTE(Table1[[#This Row],[breadcrumb_ORIGINAL]], Table1[[#This Row],[breadcrumb_ORIGINAL]], "DARWIN CITY"), SUBSTITUTE(Table1[[#This Row],[breadcrumb_ORIGINAL]], Table1[[#This Row],[breadcrumb_ORIGINAL]], "DARWIN"))</f>
        <v>DARWIN</v>
      </c>
      <c r="D475" s="16" t="s">
        <v>3466</v>
      </c>
      <c r="E475" t="s">
        <v>697</v>
      </c>
      <c r="F475" s="3" t="s">
        <v>2924</v>
      </c>
      <c r="G475" t="s">
        <v>29</v>
      </c>
      <c r="H475" t="s">
        <v>1587</v>
      </c>
      <c r="I475" t="str">
        <f>IF(Table1[[#This Row],[building_size_ORIGINAL]]="","",LEFT(Table1[[#This Row],[building_size_ORIGINAL]], LEN(Table1[[#This Row],[building_size_ORIGINAL]])-LEN(RIGHT(Table1[[#This Row],[building_size_ORIGINAL]], 3))))</f>
        <v>139</v>
      </c>
      <c r="J475" s="19">
        <v>139</v>
      </c>
      <c r="K475" t="s">
        <v>1588</v>
      </c>
      <c r="L475" s="19">
        <v>780</v>
      </c>
      <c r="M475" t="s">
        <v>1588</v>
      </c>
      <c r="N475" s="19">
        <v>780</v>
      </c>
      <c r="O475" s="19">
        <f>IF(Table1[[#This Row],[building_size_mВІ_cleaned]]&lt;&gt;Table1[[#This Row],[preferred_size_mBI_cleaned]], IF(Table1[[#This Row],[land_size_mBI_cleaned]]&lt;&gt;Table1[[#This Row],[preferred_size_mBI_cleaned]], 0, 1), 1)</f>
        <v>1</v>
      </c>
      <c r="Q475" t="e">
        <f>IF(LEN(Table1[[#This Row],[open_date]])&gt;0, IF(ISNUMBER(SEARCH("Added", Table1[[#This Row],[open_date]])), SUBSTITUTE(Table1[[#This Row],[open_date]], "Added ", ""), Table1[[#This Row],[open_date]]), NA())</f>
        <v>#N/A</v>
      </c>
      <c r="R475" t="e">
        <v>#N/A</v>
      </c>
      <c r="S475" t="s">
        <v>311</v>
      </c>
      <c r="T475" t="s">
        <v>1589</v>
      </c>
      <c r="U475" s="13">
        <v>389000</v>
      </c>
      <c r="V475" s="13" t="s">
        <v>2934</v>
      </c>
      <c r="W475">
        <v>139233247</v>
      </c>
      <c r="X475" t="s">
        <v>1590</v>
      </c>
      <c r="Y475" t="s">
        <v>1591</v>
      </c>
      <c r="Z475" t="s">
        <v>747</v>
      </c>
      <c r="AA475" t="s">
        <v>37</v>
      </c>
      <c r="AB475">
        <v>830</v>
      </c>
      <c r="AC475" s="14" t="str">
        <f>"0"&amp;Table1[[#This Row],[zip_code]]</f>
        <v>0830</v>
      </c>
      <c r="AD475" s="1">
        <v>1300299377</v>
      </c>
      <c r="AG475" t="s">
        <v>274</v>
      </c>
      <c r="AH475" t="str">
        <f>PROPER(Table1[[#This Row],[product_depth_DELETE]])</f>
        <v>Standard</v>
      </c>
      <c r="AI475">
        <v>3</v>
      </c>
      <c r="AJ475">
        <v>1</v>
      </c>
      <c r="AK475">
        <v>1</v>
      </c>
      <c r="AL475" s="2">
        <v>44708.662557870368</v>
      </c>
      <c r="AM475" s="15">
        <v>44708.662557870368</v>
      </c>
    </row>
    <row r="476" spans="1:39" x14ac:dyDescent="0.25">
      <c r="A476">
        <v>1351458</v>
      </c>
      <c r="B476" t="s">
        <v>696</v>
      </c>
      <c r="C476" t="str">
        <f>IF(Table1[[#This Row],[breadcrumb_ORIGINAL]]="Buy&gt;NT&gt;DARWIN CITY", SUBSTITUTE(Table1[[#This Row],[breadcrumb_ORIGINAL]], Table1[[#This Row],[breadcrumb_ORIGINAL]], "DARWIN CITY"), SUBSTITUTE(Table1[[#This Row],[breadcrumb_ORIGINAL]], Table1[[#This Row],[breadcrumb_ORIGINAL]], "DARWIN"))</f>
        <v>DARWIN</v>
      </c>
      <c r="D476" s="16" t="s">
        <v>3466</v>
      </c>
      <c r="E476" t="s">
        <v>697</v>
      </c>
      <c r="F476" s="3" t="s">
        <v>2924</v>
      </c>
      <c r="G476" t="s">
        <v>29</v>
      </c>
      <c r="H476" t="s">
        <v>1592</v>
      </c>
      <c r="I476" t="str">
        <f>IF(Table1[[#This Row],[building_size_ORIGINAL]]="","",LEFT(Table1[[#This Row],[building_size_ORIGINAL]], LEN(Table1[[#This Row],[building_size_ORIGINAL]])-LEN(RIGHT(Table1[[#This Row],[building_size_ORIGINAL]], 3))))</f>
        <v>836</v>
      </c>
      <c r="J476" s="19">
        <v>836</v>
      </c>
      <c r="K476" t="s">
        <v>1592</v>
      </c>
      <c r="L476" s="19">
        <v>836</v>
      </c>
      <c r="M476" t="s">
        <v>1592</v>
      </c>
      <c r="N476" s="19">
        <v>836</v>
      </c>
      <c r="O476" s="19">
        <f>IF(Table1[[#This Row],[building_size_mВІ_cleaned]]&lt;&gt;Table1[[#This Row],[preferred_size_mBI_cleaned]], IF(Table1[[#This Row],[land_size_mBI_cleaned]]&lt;&gt;Table1[[#This Row],[preferred_size_mBI_cleaned]], 0, 1), 1)</f>
        <v>1</v>
      </c>
      <c r="P476" t="s">
        <v>126</v>
      </c>
      <c r="Q476" t="str">
        <f>IF(LEN(Table1[[#This Row],[open_date]])&gt;0, IF(ISNUMBER(SEARCH("Added", Table1[[#This Row],[open_date]])), SUBSTITUTE(Table1[[#This Row],[open_date]], "Added ", ""), Table1[[#This Row],[open_date]]), NA())</f>
        <v>Under offer</v>
      </c>
      <c r="R476" t="s">
        <v>126</v>
      </c>
      <c r="S476" t="s">
        <v>53</v>
      </c>
      <c r="T476" t="s">
        <v>1593</v>
      </c>
      <c r="U476" s="13" t="s">
        <v>2934</v>
      </c>
      <c r="V476" s="13" t="s">
        <v>3244</v>
      </c>
      <c r="W476">
        <v>139233211</v>
      </c>
      <c r="X476" t="s">
        <v>1594</v>
      </c>
      <c r="Y476" t="s">
        <v>1595</v>
      </c>
      <c r="Z476" t="s">
        <v>786</v>
      </c>
      <c r="AA476" t="s">
        <v>37</v>
      </c>
      <c r="AB476">
        <v>810</v>
      </c>
      <c r="AC476" s="14" t="str">
        <f>"0"&amp;Table1[[#This Row],[zip_code]]</f>
        <v>0810</v>
      </c>
      <c r="AD476" s="1">
        <v>889822403</v>
      </c>
      <c r="AG476" t="s">
        <v>38</v>
      </c>
      <c r="AH476" t="str">
        <f>PROPER(Table1[[#This Row],[product_depth_DELETE]])</f>
        <v>Premiere</v>
      </c>
      <c r="AI476">
        <v>4</v>
      </c>
      <c r="AJ476">
        <v>1</v>
      </c>
      <c r="AK476">
        <v>2</v>
      </c>
      <c r="AL476" s="2">
        <v>44708.662557870368</v>
      </c>
      <c r="AM476" s="15">
        <v>44708.662557870368</v>
      </c>
    </row>
    <row r="477" spans="1:39" x14ac:dyDescent="0.25">
      <c r="A477">
        <v>1351459</v>
      </c>
      <c r="B477" t="s">
        <v>696</v>
      </c>
      <c r="C477" t="str">
        <f>IF(Table1[[#This Row],[breadcrumb_ORIGINAL]]="Buy&gt;NT&gt;DARWIN CITY", SUBSTITUTE(Table1[[#This Row],[breadcrumb_ORIGINAL]], Table1[[#This Row],[breadcrumb_ORIGINAL]], "DARWIN CITY"), SUBSTITUTE(Table1[[#This Row],[breadcrumb_ORIGINAL]], Table1[[#This Row],[breadcrumb_ORIGINAL]], "DARWIN"))</f>
        <v>DARWIN</v>
      </c>
      <c r="D477" s="16" t="s">
        <v>3466</v>
      </c>
      <c r="E477" t="s">
        <v>697</v>
      </c>
      <c r="F477" s="3" t="s">
        <v>2924</v>
      </c>
      <c r="G477" t="s">
        <v>46</v>
      </c>
      <c r="H477" t="s">
        <v>164</v>
      </c>
      <c r="I477" t="str">
        <f>IF(Table1[[#This Row],[building_size_ORIGINAL]]="","",LEFT(Table1[[#This Row],[building_size_ORIGINAL]], LEN(Table1[[#This Row],[building_size_ORIGINAL]])-LEN(RIGHT(Table1[[#This Row],[building_size_ORIGINAL]], 3))))</f>
        <v>51</v>
      </c>
      <c r="J477" s="19">
        <v>51</v>
      </c>
      <c r="L477" s="12" t="s">
        <v>2934</v>
      </c>
      <c r="M477" t="s">
        <v>164</v>
      </c>
      <c r="N477" s="19">
        <v>51</v>
      </c>
      <c r="O477" s="19">
        <f>IF(Table1[[#This Row],[building_size_mВІ_cleaned]]&lt;&gt;Table1[[#This Row],[preferred_size_mBI_cleaned]], IF(Table1[[#This Row],[land_size_mBI_cleaned]]&lt;&gt;Table1[[#This Row],[preferred_size_mBI_cleaned]], 0, 1), 1)</f>
        <v>1</v>
      </c>
      <c r="Q477" t="e">
        <f>IF(LEN(Table1[[#This Row],[open_date]])&gt;0, IF(ISNUMBER(SEARCH("Added", Table1[[#This Row],[open_date]])), SUBSTITUTE(Table1[[#This Row],[open_date]], "Added ", ""), Table1[[#This Row],[open_date]]), NA())</f>
        <v>#N/A</v>
      </c>
      <c r="R477" t="e">
        <v>#N/A</v>
      </c>
      <c r="S477" t="s">
        <v>74</v>
      </c>
      <c r="T477" t="s">
        <v>165</v>
      </c>
      <c r="U477" s="13">
        <v>250000</v>
      </c>
      <c r="V477" s="13" t="s">
        <v>2934</v>
      </c>
      <c r="W477">
        <v>131091530</v>
      </c>
      <c r="X477" t="s">
        <v>166</v>
      </c>
      <c r="Y477" t="s">
        <v>167</v>
      </c>
      <c r="Z477" t="s">
        <v>36</v>
      </c>
      <c r="AA477" t="s">
        <v>37</v>
      </c>
      <c r="AB477">
        <v>800</v>
      </c>
      <c r="AC477" s="14" t="str">
        <f>"0"&amp;Table1[[#This Row],[zip_code]]</f>
        <v>0800</v>
      </c>
      <c r="AD477" s="1">
        <v>889815000</v>
      </c>
      <c r="AG477" t="s">
        <v>38</v>
      </c>
      <c r="AH477" t="str">
        <f>PROPER(Table1[[#This Row],[product_depth_DELETE]])</f>
        <v>Premiere</v>
      </c>
      <c r="AI477">
        <v>1</v>
      </c>
      <c r="AJ477">
        <v>1</v>
      </c>
      <c r="AK477">
        <v>1</v>
      </c>
      <c r="AL477" s="2">
        <v>44708.662557870368</v>
      </c>
      <c r="AM477" s="15">
        <v>44708.662557870368</v>
      </c>
    </row>
    <row r="478" spans="1:39" x14ac:dyDescent="0.25">
      <c r="A478">
        <v>1351460</v>
      </c>
      <c r="B478" t="s">
        <v>696</v>
      </c>
      <c r="C478" t="str">
        <f>IF(Table1[[#This Row],[breadcrumb_ORIGINAL]]="Buy&gt;NT&gt;DARWIN CITY", SUBSTITUTE(Table1[[#This Row],[breadcrumb_ORIGINAL]], Table1[[#This Row],[breadcrumb_ORIGINAL]], "DARWIN CITY"), SUBSTITUTE(Table1[[#This Row],[breadcrumb_ORIGINAL]], Table1[[#This Row],[breadcrumb_ORIGINAL]], "DARWIN"))</f>
        <v>DARWIN</v>
      </c>
      <c r="D478" s="16" t="s">
        <v>3466</v>
      </c>
      <c r="E478" t="s">
        <v>697</v>
      </c>
      <c r="F478" s="3" t="s">
        <v>2924</v>
      </c>
      <c r="G478" t="s">
        <v>29</v>
      </c>
      <c r="H478" t="s">
        <v>1596</v>
      </c>
      <c r="I478" t="str">
        <f>IF(Table1[[#This Row],[building_size_ORIGINAL]]="","",LEFT(Table1[[#This Row],[building_size_ORIGINAL]], LEN(Table1[[#This Row],[building_size_ORIGINAL]])-LEN(RIGHT(Table1[[#This Row],[building_size_ORIGINAL]], 3))))</f>
        <v>233</v>
      </c>
      <c r="J478" s="19">
        <v>233</v>
      </c>
      <c r="K478" t="s">
        <v>1125</v>
      </c>
      <c r="L478" s="19">
        <v>680</v>
      </c>
      <c r="M478" t="s">
        <v>1125</v>
      </c>
      <c r="N478" s="19">
        <v>680</v>
      </c>
      <c r="O478" s="19">
        <f>IF(Table1[[#This Row],[building_size_mВІ_cleaned]]&lt;&gt;Table1[[#This Row],[preferred_size_mBI_cleaned]], IF(Table1[[#This Row],[land_size_mBI_cleaned]]&lt;&gt;Table1[[#This Row],[preferred_size_mBI_cleaned]], 0, 1), 1)</f>
        <v>1</v>
      </c>
      <c r="P478" t="s">
        <v>126</v>
      </c>
      <c r="Q478" t="str">
        <f>IF(LEN(Table1[[#This Row],[open_date]])&gt;0, IF(ISNUMBER(SEARCH("Added", Table1[[#This Row],[open_date]])), SUBSTITUTE(Table1[[#This Row],[open_date]], "Added ", ""), Table1[[#This Row],[open_date]]), NA())</f>
        <v>Under offer</v>
      </c>
      <c r="R478" t="s">
        <v>126</v>
      </c>
      <c r="S478" t="s">
        <v>1117</v>
      </c>
      <c r="T478" t="s">
        <v>1372</v>
      </c>
      <c r="U478" s="13">
        <v>695000</v>
      </c>
      <c r="V478" s="13" t="s">
        <v>2934</v>
      </c>
      <c r="W478">
        <v>139223083</v>
      </c>
      <c r="X478" t="s">
        <v>1597</v>
      </c>
      <c r="Y478" t="s">
        <v>1598</v>
      </c>
      <c r="Z478" t="s">
        <v>941</v>
      </c>
      <c r="AA478" t="s">
        <v>37</v>
      </c>
      <c r="AB478">
        <v>832</v>
      </c>
      <c r="AC478" s="14" t="str">
        <f>"0"&amp;Table1[[#This Row],[zip_code]]</f>
        <v>0832</v>
      </c>
      <c r="AD478">
        <v>417272077</v>
      </c>
      <c r="AG478" t="s">
        <v>38</v>
      </c>
      <c r="AH478" t="str">
        <f>PROPER(Table1[[#This Row],[product_depth_DELETE]])</f>
        <v>Premiere</v>
      </c>
      <c r="AI478">
        <v>4</v>
      </c>
      <c r="AJ478">
        <v>2</v>
      </c>
      <c r="AK478">
        <v>4</v>
      </c>
      <c r="AL478" s="2">
        <v>44708.662557870368</v>
      </c>
      <c r="AM478" s="15">
        <v>44708.662557870368</v>
      </c>
    </row>
    <row r="479" spans="1:39" x14ac:dyDescent="0.25">
      <c r="A479">
        <v>1351461</v>
      </c>
      <c r="B479" t="s">
        <v>696</v>
      </c>
      <c r="C479" t="str">
        <f>IF(Table1[[#This Row],[breadcrumb_ORIGINAL]]="Buy&gt;NT&gt;DARWIN CITY", SUBSTITUTE(Table1[[#This Row],[breadcrumb_ORIGINAL]], Table1[[#This Row],[breadcrumb_ORIGINAL]], "DARWIN CITY"), SUBSTITUTE(Table1[[#This Row],[breadcrumb_ORIGINAL]], Table1[[#This Row],[breadcrumb_ORIGINAL]], "DARWIN"))</f>
        <v>DARWIN</v>
      </c>
      <c r="D479" s="16" t="s">
        <v>3466</v>
      </c>
      <c r="E479" t="s">
        <v>697</v>
      </c>
      <c r="F479" s="3" t="s">
        <v>2924</v>
      </c>
      <c r="G479" t="s">
        <v>1201</v>
      </c>
      <c r="H479" t="s">
        <v>498</v>
      </c>
      <c r="I479" t="str">
        <f>IF(Table1[[#This Row],[building_size_ORIGINAL]]="","",LEFT(Table1[[#This Row],[building_size_ORIGINAL]], LEN(Table1[[#This Row],[building_size_ORIGINAL]])-LEN(RIGHT(Table1[[#This Row],[building_size_ORIGINAL]], 3))))</f>
        <v>144</v>
      </c>
      <c r="J479" s="19">
        <v>144</v>
      </c>
      <c r="K479" t="s">
        <v>1599</v>
      </c>
      <c r="L479" s="12" t="s">
        <v>2941</v>
      </c>
      <c r="M479" t="s">
        <v>1599</v>
      </c>
      <c r="N479" t="s">
        <v>2941</v>
      </c>
      <c r="O479">
        <f>IF(Table1[[#This Row],[building_size_mВІ_cleaned]]&lt;&gt;Table1[[#This Row],[preferred_size_mBI_cleaned]], IF(Table1[[#This Row],[land_size_mBI_cleaned]]&lt;&gt;Table1[[#This Row],[preferred_size_mBI_cleaned]], 0, 1), 1)</f>
        <v>1</v>
      </c>
      <c r="P479" t="s">
        <v>126</v>
      </c>
      <c r="Q479" t="str">
        <f>IF(LEN(Table1[[#This Row],[open_date]])&gt;0, IF(ISNUMBER(SEARCH("Added", Table1[[#This Row],[open_date]])), SUBSTITUTE(Table1[[#This Row],[open_date]], "Added ", ""), Table1[[#This Row],[open_date]]), NA())</f>
        <v>Under offer</v>
      </c>
      <c r="R479" t="s">
        <v>126</v>
      </c>
      <c r="S479" t="s">
        <v>663</v>
      </c>
      <c r="T479" t="s">
        <v>1456</v>
      </c>
      <c r="U479" s="13">
        <v>735000</v>
      </c>
      <c r="V479" s="13" t="s">
        <v>2934</v>
      </c>
      <c r="W479">
        <v>700197387</v>
      </c>
      <c r="X479" t="s">
        <v>1600</v>
      </c>
      <c r="Y479" t="s">
        <v>1601</v>
      </c>
      <c r="Z479" t="s">
        <v>1162</v>
      </c>
      <c r="AA479" t="s">
        <v>37</v>
      </c>
      <c r="AB479">
        <v>835</v>
      </c>
      <c r="AC479" s="14" t="str">
        <f>"0"&amp;Table1[[#This Row],[zip_code]]</f>
        <v>0835</v>
      </c>
      <c r="AD479" s="1">
        <v>1300609392</v>
      </c>
      <c r="AG479" t="s">
        <v>274</v>
      </c>
      <c r="AH479" t="str">
        <f>PROPER(Table1[[#This Row],[product_depth_DELETE]])</f>
        <v>Standard</v>
      </c>
      <c r="AI479">
        <v>3</v>
      </c>
      <c r="AJ479">
        <v>2</v>
      </c>
      <c r="AK479">
        <v>8</v>
      </c>
      <c r="AL479" s="2">
        <v>44708.662557870368</v>
      </c>
      <c r="AM479" s="15">
        <v>44708.662557870368</v>
      </c>
    </row>
    <row r="480" spans="1:39" x14ac:dyDescent="0.25">
      <c r="A480">
        <v>1351462</v>
      </c>
      <c r="B480" t="s">
        <v>696</v>
      </c>
      <c r="C480" t="str">
        <f>IF(Table1[[#This Row],[breadcrumb_ORIGINAL]]="Buy&gt;NT&gt;DARWIN CITY", SUBSTITUTE(Table1[[#This Row],[breadcrumb_ORIGINAL]], Table1[[#This Row],[breadcrumb_ORIGINAL]], "DARWIN CITY"), SUBSTITUTE(Table1[[#This Row],[breadcrumb_ORIGINAL]], Table1[[#This Row],[breadcrumb_ORIGINAL]], "DARWIN"))</f>
        <v>DARWIN</v>
      </c>
      <c r="D480" s="16" t="s">
        <v>3466</v>
      </c>
      <c r="E480" t="s">
        <v>697</v>
      </c>
      <c r="F480" s="3" t="s">
        <v>2924</v>
      </c>
      <c r="G480" t="s">
        <v>29</v>
      </c>
      <c r="I480" t="str">
        <f>IF(Table1[[#This Row],[building_size_ORIGINAL]]="","",LEFT(Table1[[#This Row],[building_size_ORIGINAL]], LEN(Table1[[#This Row],[building_size_ORIGINAL]])-LEN(RIGHT(Table1[[#This Row],[building_size_ORIGINAL]], 3))))</f>
        <v/>
      </c>
      <c r="J480" s="11" t="s">
        <v>2934</v>
      </c>
      <c r="K480" t="s">
        <v>1602</v>
      </c>
      <c r="L480" s="19">
        <v>557</v>
      </c>
      <c r="M480" t="s">
        <v>1602</v>
      </c>
      <c r="N480" s="19">
        <v>557</v>
      </c>
      <c r="O480" s="19">
        <f>IF(Table1[[#This Row],[building_size_mВІ_cleaned]]&lt;&gt;Table1[[#This Row],[preferred_size_mBI_cleaned]], IF(Table1[[#This Row],[land_size_mBI_cleaned]]&lt;&gt;Table1[[#This Row],[preferred_size_mBI_cleaned]], 0, 1), 1)</f>
        <v>1</v>
      </c>
      <c r="P480" t="s">
        <v>126</v>
      </c>
      <c r="Q480" t="str">
        <f>IF(LEN(Table1[[#This Row],[open_date]])&gt;0, IF(ISNUMBER(SEARCH("Added", Table1[[#This Row],[open_date]])), SUBSTITUTE(Table1[[#This Row],[open_date]], "Added ", ""), Table1[[#This Row],[open_date]]), NA())</f>
        <v>Under offer</v>
      </c>
      <c r="R480" t="s">
        <v>126</v>
      </c>
      <c r="S480" t="s">
        <v>1603</v>
      </c>
      <c r="T480" t="s">
        <v>1604</v>
      </c>
      <c r="U480" s="13">
        <v>760000</v>
      </c>
      <c r="V480" s="13" t="s">
        <v>3245</v>
      </c>
      <c r="W480">
        <v>139222055</v>
      </c>
      <c r="X480" t="s">
        <v>1605</v>
      </c>
      <c r="Y480" t="s">
        <v>1606</v>
      </c>
      <c r="Z480" t="s">
        <v>776</v>
      </c>
      <c r="AA480" t="s">
        <v>37</v>
      </c>
      <c r="AB480">
        <v>810</v>
      </c>
      <c r="AC480" s="14" t="str">
        <f>"0"&amp;Table1[[#This Row],[zip_code]]</f>
        <v>0810</v>
      </c>
      <c r="AD480" t="s">
        <v>1607</v>
      </c>
      <c r="AG480" t="s">
        <v>38</v>
      </c>
      <c r="AH480" t="str">
        <f>PROPER(Table1[[#This Row],[product_depth_DELETE]])</f>
        <v>Premiere</v>
      </c>
      <c r="AI480">
        <v>4</v>
      </c>
      <c r="AJ480">
        <v>2</v>
      </c>
      <c r="AK480">
        <v>2</v>
      </c>
      <c r="AL480" s="2">
        <v>44708.662557870368</v>
      </c>
      <c r="AM480" s="15">
        <v>44708.662557870368</v>
      </c>
    </row>
    <row r="481" spans="1:39" x14ac:dyDescent="0.25">
      <c r="A481">
        <v>1351463</v>
      </c>
      <c r="B481" t="s">
        <v>696</v>
      </c>
      <c r="C481" t="str">
        <f>IF(Table1[[#This Row],[breadcrumb_ORIGINAL]]="Buy&gt;NT&gt;DARWIN CITY", SUBSTITUTE(Table1[[#This Row],[breadcrumb_ORIGINAL]], Table1[[#This Row],[breadcrumb_ORIGINAL]], "DARWIN CITY"), SUBSTITUTE(Table1[[#This Row],[breadcrumb_ORIGINAL]], Table1[[#This Row],[breadcrumb_ORIGINAL]], "DARWIN"))</f>
        <v>DARWIN</v>
      </c>
      <c r="D481" s="16" t="s">
        <v>3466</v>
      </c>
      <c r="E481" t="s">
        <v>697</v>
      </c>
      <c r="F481" s="3" t="s">
        <v>2924</v>
      </c>
      <c r="G481" t="s">
        <v>29</v>
      </c>
      <c r="I481" t="str">
        <f>IF(Table1[[#This Row],[building_size_ORIGINAL]]="","",LEFT(Table1[[#This Row],[building_size_ORIGINAL]], LEN(Table1[[#This Row],[building_size_ORIGINAL]])-LEN(RIGHT(Table1[[#This Row],[building_size_ORIGINAL]], 3))))</f>
        <v/>
      </c>
      <c r="J481" s="11" t="s">
        <v>2934</v>
      </c>
      <c r="L481" s="12" t="s">
        <v>2934</v>
      </c>
      <c r="N481" t="s">
        <v>2934</v>
      </c>
      <c r="O481">
        <f>IF(Table1[[#This Row],[building_size_mВІ_cleaned]]&lt;&gt;Table1[[#This Row],[preferred_size_mBI_cleaned]], IF(Table1[[#This Row],[land_size_mBI_cleaned]]&lt;&gt;Table1[[#This Row],[preferred_size_mBI_cleaned]], 0, 1), 1)</f>
        <v>1</v>
      </c>
      <c r="Q481" t="e">
        <f>IF(LEN(Table1[[#This Row],[open_date]])&gt;0, IF(ISNUMBER(SEARCH("Added", Table1[[#This Row],[open_date]])), SUBSTITUTE(Table1[[#This Row],[open_date]], "Added ", ""), Table1[[#This Row],[open_date]]), NA())</f>
        <v>#N/A</v>
      </c>
      <c r="R481" t="e">
        <v>#N/A</v>
      </c>
      <c r="S481" t="s">
        <v>403</v>
      </c>
      <c r="T481" t="s">
        <v>361</v>
      </c>
      <c r="U481" s="13">
        <v>535000</v>
      </c>
      <c r="V481" s="13" t="s">
        <v>2934</v>
      </c>
      <c r="W481">
        <v>139221531</v>
      </c>
      <c r="X481" t="s">
        <v>1608</v>
      </c>
      <c r="Y481" t="s">
        <v>1609</v>
      </c>
      <c r="Z481" t="s">
        <v>844</v>
      </c>
      <c r="AA481" t="s">
        <v>37</v>
      </c>
      <c r="AB481">
        <v>820</v>
      </c>
      <c r="AC481" s="14" t="str">
        <f>"0"&amp;Table1[[#This Row],[zip_code]]</f>
        <v>0820</v>
      </c>
      <c r="AD481" s="1">
        <v>889828282</v>
      </c>
      <c r="AG481" t="s">
        <v>38</v>
      </c>
      <c r="AH481" t="str">
        <f>PROPER(Table1[[#This Row],[product_depth_DELETE]])</f>
        <v>Premiere</v>
      </c>
      <c r="AI481">
        <v>2</v>
      </c>
      <c r="AJ481">
        <v>2</v>
      </c>
      <c r="AK481">
        <v>1</v>
      </c>
      <c r="AL481" s="2">
        <v>44708.662557870368</v>
      </c>
      <c r="AM481" s="15">
        <v>44708.662557870368</v>
      </c>
    </row>
    <row r="482" spans="1:39" x14ac:dyDescent="0.25">
      <c r="A482">
        <v>1351464</v>
      </c>
      <c r="B482" t="s">
        <v>696</v>
      </c>
      <c r="C482" t="str">
        <f>IF(Table1[[#This Row],[breadcrumb_ORIGINAL]]="Buy&gt;NT&gt;DARWIN CITY", SUBSTITUTE(Table1[[#This Row],[breadcrumb_ORIGINAL]], Table1[[#This Row],[breadcrumb_ORIGINAL]], "DARWIN CITY"), SUBSTITUTE(Table1[[#This Row],[breadcrumb_ORIGINAL]], Table1[[#This Row],[breadcrumb_ORIGINAL]], "DARWIN"))</f>
        <v>DARWIN</v>
      </c>
      <c r="D482" s="16" t="s">
        <v>3466</v>
      </c>
      <c r="E482" t="s">
        <v>697</v>
      </c>
      <c r="F482" s="3" t="s">
        <v>2924</v>
      </c>
      <c r="G482" t="s">
        <v>29</v>
      </c>
      <c r="I482" t="str">
        <f>IF(Table1[[#This Row],[building_size_ORIGINAL]]="","",LEFT(Table1[[#This Row],[building_size_ORIGINAL]], LEN(Table1[[#This Row],[building_size_ORIGINAL]])-LEN(RIGHT(Table1[[#This Row],[building_size_ORIGINAL]], 3))))</f>
        <v/>
      </c>
      <c r="J482" s="11" t="s">
        <v>2934</v>
      </c>
      <c r="L482" s="12" t="s">
        <v>2934</v>
      </c>
      <c r="N482" t="s">
        <v>2934</v>
      </c>
      <c r="O482">
        <f>IF(Table1[[#This Row],[building_size_mВІ_cleaned]]&lt;&gt;Table1[[#This Row],[preferred_size_mBI_cleaned]], IF(Table1[[#This Row],[land_size_mBI_cleaned]]&lt;&gt;Table1[[#This Row],[preferred_size_mBI_cleaned]], 0, 1), 1)</f>
        <v>1</v>
      </c>
      <c r="Q482" t="e">
        <f>IF(LEN(Table1[[#This Row],[open_date]])&gt;0, IF(ISNUMBER(SEARCH("Added", Table1[[#This Row],[open_date]])), SUBSTITUTE(Table1[[#This Row],[open_date]], "Added ", ""), Table1[[#This Row],[open_date]]), NA())</f>
        <v>#N/A</v>
      </c>
      <c r="R482" t="e">
        <v>#N/A</v>
      </c>
      <c r="S482" t="s">
        <v>403</v>
      </c>
      <c r="T482" t="s">
        <v>618</v>
      </c>
      <c r="U482" s="13">
        <v>559000</v>
      </c>
      <c r="V482" s="13" t="s">
        <v>2934</v>
      </c>
      <c r="W482">
        <v>139221507</v>
      </c>
      <c r="X482" t="s">
        <v>1610</v>
      </c>
      <c r="Y482" t="s">
        <v>1611</v>
      </c>
      <c r="Z482" t="s">
        <v>941</v>
      </c>
      <c r="AA482" t="s">
        <v>37</v>
      </c>
      <c r="AB482">
        <v>832</v>
      </c>
      <c r="AC482" s="14" t="str">
        <f>"0"&amp;Table1[[#This Row],[zip_code]]</f>
        <v>0832</v>
      </c>
      <c r="AD482" s="1">
        <v>889828282</v>
      </c>
      <c r="AG482" t="s">
        <v>38</v>
      </c>
      <c r="AH482" t="str">
        <f>PROPER(Table1[[#This Row],[product_depth_DELETE]])</f>
        <v>Premiere</v>
      </c>
      <c r="AI482">
        <v>4</v>
      </c>
      <c r="AJ482">
        <v>2</v>
      </c>
      <c r="AK482">
        <v>2</v>
      </c>
      <c r="AL482" s="2">
        <v>44708.662557870368</v>
      </c>
      <c r="AM482" s="15">
        <v>44708.662557870368</v>
      </c>
    </row>
    <row r="483" spans="1:39" x14ac:dyDescent="0.25">
      <c r="A483">
        <v>1351465</v>
      </c>
      <c r="B483" t="s">
        <v>696</v>
      </c>
      <c r="C483" t="str">
        <f>IF(Table1[[#This Row],[breadcrumb_ORIGINAL]]="Buy&gt;NT&gt;DARWIN CITY", SUBSTITUTE(Table1[[#This Row],[breadcrumb_ORIGINAL]], Table1[[#This Row],[breadcrumb_ORIGINAL]], "DARWIN CITY"), SUBSTITUTE(Table1[[#This Row],[breadcrumb_ORIGINAL]], Table1[[#This Row],[breadcrumb_ORIGINAL]], "DARWIN"))</f>
        <v>DARWIN</v>
      </c>
      <c r="D483" s="16" t="s">
        <v>3466</v>
      </c>
      <c r="E483" t="s">
        <v>697</v>
      </c>
      <c r="F483" s="3" t="s">
        <v>2924</v>
      </c>
      <c r="G483" t="s">
        <v>29</v>
      </c>
      <c r="I483" t="str">
        <f>IF(Table1[[#This Row],[building_size_ORIGINAL]]="","",LEFT(Table1[[#This Row],[building_size_ORIGINAL]], LEN(Table1[[#This Row],[building_size_ORIGINAL]])-LEN(RIGHT(Table1[[#This Row],[building_size_ORIGINAL]], 3))))</f>
        <v/>
      </c>
      <c r="J483" s="11" t="s">
        <v>2934</v>
      </c>
      <c r="K483" t="s">
        <v>1612</v>
      </c>
      <c r="L483" s="19">
        <v>742</v>
      </c>
      <c r="M483" t="s">
        <v>1612</v>
      </c>
      <c r="N483" s="19">
        <v>742</v>
      </c>
      <c r="O483" s="19">
        <f>IF(Table1[[#This Row],[building_size_mВІ_cleaned]]&lt;&gt;Table1[[#This Row],[preferred_size_mBI_cleaned]], IF(Table1[[#This Row],[land_size_mBI_cleaned]]&lt;&gt;Table1[[#This Row],[preferred_size_mBI_cleaned]], 0, 1), 1)</f>
        <v>1</v>
      </c>
      <c r="Q483" t="e">
        <f>IF(LEN(Table1[[#This Row],[open_date]])&gt;0, IF(ISNUMBER(SEARCH("Added", Table1[[#This Row],[open_date]])), SUBSTITUTE(Table1[[#This Row],[open_date]], "Added ", ""), Table1[[#This Row],[open_date]]), NA())</f>
        <v>#N/A</v>
      </c>
      <c r="R483" t="e">
        <v>#N/A</v>
      </c>
      <c r="S483" t="s">
        <v>408</v>
      </c>
      <c r="T483" t="s">
        <v>1613</v>
      </c>
      <c r="U483" s="13">
        <v>630000</v>
      </c>
      <c r="V483" s="13" t="s">
        <v>2934</v>
      </c>
      <c r="W483">
        <v>139219791</v>
      </c>
      <c r="X483" t="s">
        <v>1614</v>
      </c>
      <c r="Y483" t="s">
        <v>1615</v>
      </c>
      <c r="Z483" t="s">
        <v>1616</v>
      </c>
      <c r="AA483" t="s">
        <v>37</v>
      </c>
      <c r="AB483">
        <v>810</v>
      </c>
      <c r="AC483" s="14" t="str">
        <f>"0"&amp;Table1[[#This Row],[zip_code]]</f>
        <v>0810</v>
      </c>
      <c r="AD483" s="1">
        <v>1300114970</v>
      </c>
      <c r="AG483" t="s">
        <v>274</v>
      </c>
      <c r="AH483" t="str">
        <f>PROPER(Table1[[#This Row],[product_depth_DELETE]])</f>
        <v>Standard</v>
      </c>
      <c r="AI483">
        <v>3</v>
      </c>
      <c r="AJ483">
        <v>1</v>
      </c>
      <c r="AK483">
        <v>4</v>
      </c>
      <c r="AL483" s="2">
        <v>44708.662557870368</v>
      </c>
      <c r="AM483" s="15">
        <v>44708.662557870368</v>
      </c>
    </row>
    <row r="484" spans="1:39" x14ac:dyDescent="0.25">
      <c r="A484">
        <v>1351466</v>
      </c>
      <c r="B484" t="s">
        <v>696</v>
      </c>
      <c r="C484" t="str">
        <f>IF(Table1[[#This Row],[breadcrumb_ORIGINAL]]="Buy&gt;NT&gt;DARWIN CITY", SUBSTITUTE(Table1[[#This Row],[breadcrumb_ORIGINAL]], Table1[[#This Row],[breadcrumb_ORIGINAL]], "DARWIN CITY"), SUBSTITUTE(Table1[[#This Row],[breadcrumb_ORIGINAL]], Table1[[#This Row],[breadcrumb_ORIGINAL]], "DARWIN"))</f>
        <v>DARWIN</v>
      </c>
      <c r="D484" s="16" t="s">
        <v>3466</v>
      </c>
      <c r="E484" t="s">
        <v>697</v>
      </c>
      <c r="F484" s="3" t="s">
        <v>2924</v>
      </c>
      <c r="G484" t="s">
        <v>29</v>
      </c>
      <c r="I484" t="str">
        <f>IF(Table1[[#This Row],[building_size_ORIGINAL]]="","",LEFT(Table1[[#This Row],[building_size_ORIGINAL]], LEN(Table1[[#This Row],[building_size_ORIGINAL]])-LEN(RIGHT(Table1[[#This Row],[building_size_ORIGINAL]], 3))))</f>
        <v/>
      </c>
      <c r="J484" s="11" t="s">
        <v>2934</v>
      </c>
      <c r="K484" t="s">
        <v>1617</v>
      </c>
      <c r="L484" s="12" t="s">
        <v>2942</v>
      </c>
      <c r="M484" t="s">
        <v>1617</v>
      </c>
      <c r="N484" t="s">
        <v>2942</v>
      </c>
      <c r="O484">
        <f>IF(Table1[[#This Row],[building_size_mВІ_cleaned]]&lt;&gt;Table1[[#This Row],[preferred_size_mBI_cleaned]], IF(Table1[[#This Row],[land_size_mBI_cleaned]]&lt;&gt;Table1[[#This Row],[preferred_size_mBI_cleaned]], 0, 1), 1)</f>
        <v>1</v>
      </c>
      <c r="P484" t="s">
        <v>126</v>
      </c>
      <c r="Q484" t="str">
        <f>IF(LEN(Table1[[#This Row],[open_date]])&gt;0, IF(ISNUMBER(SEARCH("Added", Table1[[#This Row],[open_date]])), SUBSTITUTE(Table1[[#This Row],[open_date]], "Added ", ""), Table1[[#This Row],[open_date]]), NA())</f>
        <v>Under offer</v>
      </c>
      <c r="R484" t="s">
        <v>126</v>
      </c>
      <c r="S484" t="s">
        <v>82</v>
      </c>
      <c r="T484" t="s">
        <v>127</v>
      </c>
      <c r="U484" s="13" t="s">
        <v>2934</v>
      </c>
      <c r="V484" s="13" t="s">
        <v>2979</v>
      </c>
      <c r="W484">
        <v>139217339</v>
      </c>
      <c r="X484" t="s">
        <v>1618</v>
      </c>
      <c r="Y484" t="s">
        <v>1619</v>
      </c>
      <c r="Z484" t="s">
        <v>809</v>
      </c>
      <c r="AA484" t="s">
        <v>37</v>
      </c>
      <c r="AB484">
        <v>810</v>
      </c>
      <c r="AC484" s="14" t="str">
        <f>"0"&amp;Table1[[#This Row],[zip_code]]</f>
        <v>0810</v>
      </c>
      <c r="AD484" s="1">
        <v>889433000</v>
      </c>
      <c r="AG484" t="s">
        <v>38</v>
      </c>
      <c r="AH484" t="str">
        <f>PROPER(Table1[[#This Row],[product_depth_DELETE]])</f>
        <v>Premiere</v>
      </c>
      <c r="AI484">
        <v>6</v>
      </c>
      <c r="AJ484">
        <v>2</v>
      </c>
      <c r="AK484">
        <v>6</v>
      </c>
      <c r="AL484" s="2">
        <v>44708.662557870368</v>
      </c>
      <c r="AM484" s="15">
        <v>44708.662557870368</v>
      </c>
    </row>
    <row r="485" spans="1:39" x14ac:dyDescent="0.25">
      <c r="A485">
        <v>1351467</v>
      </c>
      <c r="B485" t="s">
        <v>696</v>
      </c>
      <c r="C485" t="str">
        <f>IF(Table1[[#This Row],[breadcrumb_ORIGINAL]]="Buy&gt;NT&gt;DARWIN CITY", SUBSTITUTE(Table1[[#This Row],[breadcrumb_ORIGINAL]], Table1[[#This Row],[breadcrumb_ORIGINAL]], "DARWIN CITY"), SUBSTITUTE(Table1[[#This Row],[breadcrumb_ORIGINAL]], Table1[[#This Row],[breadcrumb_ORIGINAL]], "DARWIN"))</f>
        <v>DARWIN</v>
      </c>
      <c r="D485" s="16" t="s">
        <v>3466</v>
      </c>
      <c r="E485" t="s">
        <v>697</v>
      </c>
      <c r="F485" s="3" t="s">
        <v>2924</v>
      </c>
      <c r="G485" t="s">
        <v>46</v>
      </c>
      <c r="H485" t="s">
        <v>1620</v>
      </c>
      <c r="I485" t="str">
        <f>IF(Table1[[#This Row],[building_size_ORIGINAL]]="","",LEFT(Table1[[#This Row],[building_size_ORIGINAL]], LEN(Table1[[#This Row],[building_size_ORIGINAL]])-LEN(RIGHT(Table1[[#This Row],[building_size_ORIGINAL]], 3))))</f>
        <v>165</v>
      </c>
      <c r="J485" s="19">
        <v>165</v>
      </c>
      <c r="L485" s="12" t="s">
        <v>2934</v>
      </c>
      <c r="M485" t="s">
        <v>1620</v>
      </c>
      <c r="N485" s="19">
        <v>165</v>
      </c>
      <c r="O485" s="19">
        <f>IF(Table1[[#This Row],[building_size_mВІ_cleaned]]&lt;&gt;Table1[[#This Row],[preferred_size_mBI_cleaned]], IF(Table1[[#This Row],[land_size_mBI_cleaned]]&lt;&gt;Table1[[#This Row],[preferred_size_mBI_cleaned]], 0, 1), 1)</f>
        <v>1</v>
      </c>
      <c r="Q485" t="e">
        <f>IF(LEN(Table1[[#This Row],[open_date]])&gt;0, IF(ISNUMBER(SEARCH("Added", Table1[[#This Row],[open_date]])), SUBSTITUTE(Table1[[#This Row],[open_date]], "Added ", ""), Table1[[#This Row],[open_date]]), NA())</f>
        <v>#N/A</v>
      </c>
      <c r="R485" t="e">
        <v>#N/A</v>
      </c>
      <c r="S485" t="s">
        <v>185</v>
      </c>
      <c r="T485" t="s">
        <v>614</v>
      </c>
      <c r="U485" s="13">
        <v>429000</v>
      </c>
      <c r="V485" s="13" t="s">
        <v>2934</v>
      </c>
      <c r="W485">
        <v>139217143</v>
      </c>
      <c r="X485" t="s">
        <v>1621</v>
      </c>
      <c r="Y485" t="s">
        <v>1622</v>
      </c>
      <c r="Z485" t="s">
        <v>707</v>
      </c>
      <c r="AA485" t="s">
        <v>37</v>
      </c>
      <c r="AB485">
        <v>820</v>
      </c>
      <c r="AC485" s="14" t="str">
        <f>"0"&amp;Table1[[#This Row],[zip_code]]</f>
        <v>0820</v>
      </c>
      <c r="AD485" s="1">
        <v>889240900</v>
      </c>
      <c r="AG485" t="s">
        <v>38</v>
      </c>
      <c r="AH485" t="str">
        <f>PROPER(Table1[[#This Row],[product_depth_DELETE]])</f>
        <v>Premiere</v>
      </c>
      <c r="AI485">
        <v>3</v>
      </c>
      <c r="AJ485">
        <v>2</v>
      </c>
      <c r="AK485">
        <v>2</v>
      </c>
      <c r="AL485" s="2">
        <v>44708.662557870368</v>
      </c>
      <c r="AM485" s="15">
        <v>44708.662557870368</v>
      </c>
    </row>
    <row r="486" spans="1:39" x14ac:dyDescent="0.25">
      <c r="A486">
        <v>1351468</v>
      </c>
      <c r="B486" t="s">
        <v>696</v>
      </c>
      <c r="C486" t="str">
        <f>IF(Table1[[#This Row],[breadcrumb_ORIGINAL]]="Buy&gt;NT&gt;DARWIN CITY", SUBSTITUTE(Table1[[#This Row],[breadcrumb_ORIGINAL]], Table1[[#This Row],[breadcrumb_ORIGINAL]], "DARWIN CITY"), SUBSTITUTE(Table1[[#This Row],[breadcrumb_ORIGINAL]], Table1[[#This Row],[breadcrumb_ORIGINAL]], "DARWIN"))</f>
        <v>DARWIN</v>
      </c>
      <c r="D486" s="16" t="s">
        <v>3466</v>
      </c>
      <c r="E486" t="s">
        <v>697</v>
      </c>
      <c r="F486" s="3" t="s">
        <v>2924</v>
      </c>
      <c r="G486" t="s">
        <v>29</v>
      </c>
      <c r="I486" t="str">
        <f>IF(Table1[[#This Row],[building_size_ORIGINAL]]="","",LEFT(Table1[[#This Row],[building_size_ORIGINAL]], LEN(Table1[[#This Row],[building_size_ORIGINAL]])-LEN(RIGHT(Table1[[#This Row],[building_size_ORIGINAL]], 3))))</f>
        <v/>
      </c>
      <c r="J486" s="11" t="s">
        <v>2934</v>
      </c>
      <c r="K486" t="s">
        <v>1623</v>
      </c>
      <c r="L486" s="19">
        <v>715</v>
      </c>
      <c r="M486" t="s">
        <v>1623</v>
      </c>
      <c r="N486" s="19">
        <v>715</v>
      </c>
      <c r="O486" s="19">
        <f>IF(Table1[[#This Row],[building_size_mВІ_cleaned]]&lt;&gt;Table1[[#This Row],[preferred_size_mBI_cleaned]], IF(Table1[[#This Row],[land_size_mBI_cleaned]]&lt;&gt;Table1[[#This Row],[preferred_size_mBI_cleaned]], 0, 1), 1)</f>
        <v>1</v>
      </c>
      <c r="P486" t="s">
        <v>126</v>
      </c>
      <c r="Q486" t="str">
        <f>IF(LEN(Table1[[#This Row],[open_date]])&gt;0, IF(ISNUMBER(SEARCH("Added", Table1[[#This Row],[open_date]])), SUBSTITUTE(Table1[[#This Row],[open_date]], "Added ", ""), Table1[[#This Row],[open_date]]), NA())</f>
        <v>Under offer</v>
      </c>
      <c r="R486" t="s">
        <v>126</v>
      </c>
      <c r="S486" t="s">
        <v>185</v>
      </c>
      <c r="T486" t="s">
        <v>89</v>
      </c>
      <c r="U486" s="13" t="s">
        <v>2934</v>
      </c>
      <c r="V486" s="13" t="s">
        <v>2971</v>
      </c>
      <c r="W486">
        <v>139217011</v>
      </c>
      <c r="X486" t="s">
        <v>1624</v>
      </c>
      <c r="Y486" t="s">
        <v>1625</v>
      </c>
      <c r="Z486" t="s">
        <v>814</v>
      </c>
      <c r="AA486" t="s">
        <v>37</v>
      </c>
      <c r="AB486">
        <v>810</v>
      </c>
      <c r="AC486" s="14" t="str">
        <f>"0"&amp;Table1[[#This Row],[zip_code]]</f>
        <v>0810</v>
      </c>
      <c r="AD486" s="1">
        <v>889240900</v>
      </c>
      <c r="AG486" t="s">
        <v>38</v>
      </c>
      <c r="AH486" t="str">
        <f>PROPER(Table1[[#This Row],[product_depth_DELETE]])</f>
        <v>Premiere</v>
      </c>
      <c r="AI486">
        <v>3</v>
      </c>
      <c r="AJ486">
        <v>2</v>
      </c>
      <c r="AK486">
        <v>2</v>
      </c>
      <c r="AL486" s="2">
        <v>44708.662557870368</v>
      </c>
      <c r="AM486" s="15">
        <v>44708.662557870368</v>
      </c>
    </row>
    <row r="487" spans="1:39" x14ac:dyDescent="0.25">
      <c r="A487">
        <v>1351469</v>
      </c>
      <c r="B487" t="s">
        <v>696</v>
      </c>
      <c r="C487" t="str">
        <f>IF(Table1[[#This Row],[breadcrumb_ORIGINAL]]="Buy&gt;NT&gt;DARWIN CITY", SUBSTITUTE(Table1[[#This Row],[breadcrumb_ORIGINAL]], Table1[[#This Row],[breadcrumb_ORIGINAL]], "DARWIN CITY"), SUBSTITUTE(Table1[[#This Row],[breadcrumb_ORIGINAL]], Table1[[#This Row],[breadcrumb_ORIGINAL]], "DARWIN"))</f>
        <v>DARWIN</v>
      </c>
      <c r="D487" s="16" t="s">
        <v>3466</v>
      </c>
      <c r="E487" t="s">
        <v>697</v>
      </c>
      <c r="F487" s="3" t="s">
        <v>2924</v>
      </c>
      <c r="G487" t="s">
        <v>46</v>
      </c>
      <c r="I487" t="str">
        <f>IF(Table1[[#This Row],[building_size_ORIGINAL]]="","",LEFT(Table1[[#This Row],[building_size_ORIGINAL]], LEN(Table1[[#This Row],[building_size_ORIGINAL]])-LEN(RIGHT(Table1[[#This Row],[building_size_ORIGINAL]], 3))))</f>
        <v/>
      </c>
      <c r="J487" s="11" t="s">
        <v>2934</v>
      </c>
      <c r="L487" s="12" t="s">
        <v>2934</v>
      </c>
      <c r="N487" t="s">
        <v>2934</v>
      </c>
      <c r="O487">
        <f>IF(Table1[[#This Row],[building_size_mВІ_cleaned]]&lt;&gt;Table1[[#This Row],[preferred_size_mBI_cleaned]], IF(Table1[[#This Row],[land_size_mBI_cleaned]]&lt;&gt;Table1[[#This Row],[preferred_size_mBI_cleaned]], 0, 1), 1)</f>
        <v>1</v>
      </c>
      <c r="Q487" t="e">
        <f>IF(LEN(Table1[[#This Row],[open_date]])&gt;0, IF(ISNUMBER(SEARCH("Added", Table1[[#This Row],[open_date]])), SUBSTITUTE(Table1[[#This Row],[open_date]], "Added ", ""), Table1[[#This Row],[open_date]]), NA())</f>
        <v>#N/A</v>
      </c>
      <c r="R487" t="e">
        <v>#N/A</v>
      </c>
      <c r="S487" t="s">
        <v>107</v>
      </c>
      <c r="T487" t="s">
        <v>1626</v>
      </c>
      <c r="U487" s="13">
        <v>300000</v>
      </c>
      <c r="V487" s="13" t="s">
        <v>2934</v>
      </c>
      <c r="W487">
        <v>139216431</v>
      </c>
      <c r="X487" t="s">
        <v>1627</v>
      </c>
      <c r="Y487" t="s">
        <v>1628</v>
      </c>
      <c r="Z487" t="s">
        <v>798</v>
      </c>
      <c r="AA487" t="s">
        <v>37</v>
      </c>
      <c r="AB487">
        <v>812</v>
      </c>
      <c r="AC487" s="14" t="str">
        <f>"0"&amp;Table1[[#This Row],[zip_code]]</f>
        <v>0812</v>
      </c>
      <c r="AD487">
        <v>889855678</v>
      </c>
      <c r="AG487" t="s">
        <v>38</v>
      </c>
      <c r="AH487" t="str">
        <f>PROPER(Table1[[#This Row],[product_depth_DELETE]])</f>
        <v>Premiere</v>
      </c>
      <c r="AI487">
        <v>2</v>
      </c>
      <c r="AJ487">
        <v>1</v>
      </c>
      <c r="AK487">
        <v>1</v>
      </c>
      <c r="AL487" s="2">
        <v>44708.662557870368</v>
      </c>
      <c r="AM487" s="15">
        <v>44708.662557870368</v>
      </c>
    </row>
    <row r="488" spans="1:39" x14ac:dyDescent="0.25">
      <c r="A488">
        <v>1351470</v>
      </c>
      <c r="B488" t="s">
        <v>696</v>
      </c>
      <c r="C488" t="str">
        <f>IF(Table1[[#This Row],[breadcrumb_ORIGINAL]]="Buy&gt;NT&gt;DARWIN CITY", SUBSTITUTE(Table1[[#This Row],[breadcrumb_ORIGINAL]], Table1[[#This Row],[breadcrumb_ORIGINAL]], "DARWIN CITY"), SUBSTITUTE(Table1[[#This Row],[breadcrumb_ORIGINAL]], Table1[[#This Row],[breadcrumb_ORIGINAL]], "DARWIN"))</f>
        <v>DARWIN</v>
      </c>
      <c r="D488" s="16" t="s">
        <v>3466</v>
      </c>
      <c r="E488" t="s">
        <v>697</v>
      </c>
      <c r="F488" s="3" t="s">
        <v>2924</v>
      </c>
      <c r="G488" t="s">
        <v>46</v>
      </c>
      <c r="H488" t="s">
        <v>491</v>
      </c>
      <c r="I488" t="str">
        <f>IF(Table1[[#This Row],[building_size_ORIGINAL]]="","",LEFT(Table1[[#This Row],[building_size_ORIGINAL]], LEN(Table1[[#This Row],[building_size_ORIGINAL]])-LEN(RIGHT(Table1[[#This Row],[building_size_ORIGINAL]], 3))))</f>
        <v>135</v>
      </c>
      <c r="J488" s="19">
        <v>135</v>
      </c>
      <c r="L488" s="12" t="s">
        <v>2934</v>
      </c>
      <c r="M488" t="s">
        <v>491</v>
      </c>
      <c r="N488" s="19">
        <v>135</v>
      </c>
      <c r="O488" s="19">
        <f>IF(Table1[[#This Row],[building_size_mВІ_cleaned]]&lt;&gt;Table1[[#This Row],[preferred_size_mBI_cleaned]], IF(Table1[[#This Row],[land_size_mBI_cleaned]]&lt;&gt;Table1[[#This Row],[preferred_size_mBI_cleaned]], 0, 1), 1)</f>
        <v>1</v>
      </c>
      <c r="Q488" t="e">
        <f>IF(LEN(Table1[[#This Row],[open_date]])&gt;0, IF(ISNUMBER(SEARCH("Added", Table1[[#This Row],[open_date]])), SUBSTITUTE(Table1[[#This Row],[open_date]], "Added ", ""), Table1[[#This Row],[open_date]]), NA())</f>
        <v>#N/A</v>
      </c>
      <c r="R488" t="e">
        <v>#N/A</v>
      </c>
      <c r="S488" t="s">
        <v>782</v>
      </c>
      <c r="T488" t="s">
        <v>1629</v>
      </c>
      <c r="U488" s="13">
        <v>300000</v>
      </c>
      <c r="V488" s="13" t="s">
        <v>3248</v>
      </c>
      <c r="W488">
        <v>139214835</v>
      </c>
      <c r="X488" t="s">
        <v>1630</v>
      </c>
      <c r="Y488" t="s">
        <v>1631</v>
      </c>
      <c r="Z488" t="s">
        <v>737</v>
      </c>
      <c r="AA488" t="s">
        <v>37</v>
      </c>
      <c r="AB488">
        <v>810</v>
      </c>
      <c r="AC488" s="14" t="str">
        <f>"0"&amp;Table1[[#This Row],[zip_code]]</f>
        <v>0810</v>
      </c>
      <c r="AD488" s="1">
        <v>387813888</v>
      </c>
      <c r="AG488" t="s">
        <v>274</v>
      </c>
      <c r="AH488" t="str">
        <f>PROPER(Table1[[#This Row],[product_depth_DELETE]])</f>
        <v>Standard</v>
      </c>
      <c r="AI488">
        <v>2</v>
      </c>
      <c r="AJ488">
        <v>2</v>
      </c>
      <c r="AK488">
        <v>1</v>
      </c>
      <c r="AL488" s="2">
        <v>44708.662557870368</v>
      </c>
      <c r="AM488" s="15">
        <v>44708.662557870368</v>
      </c>
    </row>
    <row r="489" spans="1:39" x14ac:dyDescent="0.25">
      <c r="A489">
        <v>1351471</v>
      </c>
      <c r="B489" t="s">
        <v>696</v>
      </c>
      <c r="C489" t="str">
        <f>IF(Table1[[#This Row],[breadcrumb_ORIGINAL]]="Buy&gt;NT&gt;DARWIN CITY", SUBSTITUTE(Table1[[#This Row],[breadcrumb_ORIGINAL]], Table1[[#This Row],[breadcrumb_ORIGINAL]], "DARWIN CITY"), SUBSTITUTE(Table1[[#This Row],[breadcrumb_ORIGINAL]], Table1[[#This Row],[breadcrumb_ORIGINAL]], "DARWIN"))</f>
        <v>DARWIN</v>
      </c>
      <c r="D489" s="16" t="s">
        <v>3466</v>
      </c>
      <c r="E489" t="s">
        <v>697</v>
      </c>
      <c r="F489" s="3" t="s">
        <v>2924</v>
      </c>
      <c r="G489" t="s">
        <v>46</v>
      </c>
      <c r="H489" t="s">
        <v>1632</v>
      </c>
      <c r="I489" t="str">
        <f>IF(Table1[[#This Row],[building_size_ORIGINAL]]="","",LEFT(Table1[[#This Row],[building_size_ORIGINAL]], LEN(Table1[[#This Row],[building_size_ORIGINAL]])-LEN(RIGHT(Table1[[#This Row],[building_size_ORIGINAL]], 3))))</f>
        <v>95</v>
      </c>
      <c r="J489" s="19">
        <v>95</v>
      </c>
      <c r="L489" s="12" t="s">
        <v>2934</v>
      </c>
      <c r="M489" t="s">
        <v>1632</v>
      </c>
      <c r="N489" s="19">
        <v>95</v>
      </c>
      <c r="O489" s="19">
        <f>IF(Table1[[#This Row],[building_size_mВІ_cleaned]]&lt;&gt;Table1[[#This Row],[preferred_size_mBI_cleaned]], IF(Table1[[#This Row],[land_size_mBI_cleaned]]&lt;&gt;Table1[[#This Row],[preferred_size_mBI_cleaned]], 0, 1), 1)</f>
        <v>1</v>
      </c>
      <c r="Q489" t="e">
        <f>IF(LEN(Table1[[#This Row],[open_date]])&gt;0, IF(ISNUMBER(SEARCH("Added", Table1[[#This Row],[open_date]])), SUBSTITUTE(Table1[[#This Row],[open_date]], "Added ", ""), Table1[[#This Row],[open_date]]), NA())</f>
        <v>#N/A</v>
      </c>
      <c r="R489" t="e">
        <v>#N/A</v>
      </c>
      <c r="S489" t="s">
        <v>181</v>
      </c>
      <c r="T489" t="s">
        <v>1633</v>
      </c>
      <c r="U489" s="13">
        <v>220000</v>
      </c>
      <c r="V489" s="13" t="s">
        <v>3249</v>
      </c>
      <c r="W489">
        <v>139212311</v>
      </c>
      <c r="X489" t="s">
        <v>1634</v>
      </c>
      <c r="Y489" t="s">
        <v>1635</v>
      </c>
      <c r="Z489" t="s">
        <v>798</v>
      </c>
      <c r="AA489" t="s">
        <v>37</v>
      </c>
      <c r="AB489">
        <v>812</v>
      </c>
      <c r="AC489" s="14" t="str">
        <f>"0"&amp;Table1[[#This Row],[zip_code]]</f>
        <v>0812</v>
      </c>
      <c r="AD489" s="1">
        <v>889418941</v>
      </c>
      <c r="AG489" t="s">
        <v>38</v>
      </c>
      <c r="AH489" t="str">
        <f>PROPER(Table1[[#This Row],[product_depth_DELETE]])</f>
        <v>Premiere</v>
      </c>
      <c r="AI489">
        <v>2</v>
      </c>
      <c r="AJ489">
        <v>1</v>
      </c>
      <c r="AK489">
        <v>1</v>
      </c>
      <c r="AL489" s="2">
        <v>44708.662557870368</v>
      </c>
      <c r="AM489" s="15">
        <v>44708.662557870368</v>
      </c>
    </row>
    <row r="490" spans="1:39" x14ac:dyDescent="0.25">
      <c r="A490">
        <v>1351472</v>
      </c>
      <c r="B490" t="s">
        <v>696</v>
      </c>
      <c r="C490" t="str">
        <f>IF(Table1[[#This Row],[breadcrumb_ORIGINAL]]="Buy&gt;NT&gt;DARWIN CITY", SUBSTITUTE(Table1[[#This Row],[breadcrumb_ORIGINAL]], Table1[[#This Row],[breadcrumb_ORIGINAL]], "DARWIN CITY"), SUBSTITUTE(Table1[[#This Row],[breadcrumb_ORIGINAL]], Table1[[#This Row],[breadcrumb_ORIGINAL]], "DARWIN"))</f>
        <v>DARWIN</v>
      </c>
      <c r="D490" s="16" t="s">
        <v>3466</v>
      </c>
      <c r="E490" t="s">
        <v>697</v>
      </c>
      <c r="F490" s="3" t="s">
        <v>2924</v>
      </c>
      <c r="G490" t="s">
        <v>1201</v>
      </c>
      <c r="I490" t="str">
        <f>IF(Table1[[#This Row],[building_size_ORIGINAL]]="","",LEFT(Table1[[#This Row],[building_size_ORIGINAL]], LEN(Table1[[#This Row],[building_size_ORIGINAL]])-LEN(RIGHT(Table1[[#This Row],[building_size_ORIGINAL]], 3))))</f>
        <v/>
      </c>
      <c r="J490" s="11" t="s">
        <v>2934</v>
      </c>
      <c r="L490" s="12" t="s">
        <v>2934</v>
      </c>
      <c r="N490" t="s">
        <v>2934</v>
      </c>
      <c r="O490">
        <f>IF(Table1[[#This Row],[building_size_mВІ_cleaned]]&lt;&gt;Table1[[#This Row],[preferred_size_mBI_cleaned]], IF(Table1[[#This Row],[land_size_mBI_cleaned]]&lt;&gt;Table1[[#This Row],[preferred_size_mBI_cleaned]], 0, 1), 1)</f>
        <v>1</v>
      </c>
      <c r="Q490" t="e">
        <f>IF(LEN(Table1[[#This Row],[open_date]])&gt;0, IF(ISNUMBER(SEARCH("Added", Table1[[#This Row],[open_date]])), SUBSTITUTE(Table1[[#This Row],[open_date]], "Added ", ""), Table1[[#This Row],[open_date]]), NA())</f>
        <v>#N/A</v>
      </c>
      <c r="R490" t="e">
        <v>#N/A</v>
      </c>
      <c r="S490" t="s">
        <v>739</v>
      </c>
      <c r="T490" t="s">
        <v>1086</v>
      </c>
      <c r="U490" s="13" t="s">
        <v>2934</v>
      </c>
      <c r="V490" s="13" t="s">
        <v>3163</v>
      </c>
      <c r="W490">
        <v>139209443</v>
      </c>
      <c r="X490" t="s">
        <v>1636</v>
      </c>
      <c r="Y490" t="s">
        <v>1637</v>
      </c>
      <c r="Z490" t="s">
        <v>703</v>
      </c>
      <c r="AA490" t="s">
        <v>37</v>
      </c>
      <c r="AB490">
        <v>812</v>
      </c>
      <c r="AC490" s="14" t="str">
        <f>"0"&amp;Table1[[#This Row],[zip_code]]</f>
        <v>0812</v>
      </c>
      <c r="AD490" s="1">
        <v>739998324</v>
      </c>
      <c r="AG490" t="s">
        <v>38</v>
      </c>
      <c r="AH490" t="str">
        <f>PROPER(Table1[[#This Row],[product_depth_DELETE]])</f>
        <v>Premiere</v>
      </c>
      <c r="AI490">
        <v>2</v>
      </c>
      <c r="AJ490">
        <v>1</v>
      </c>
      <c r="AK490">
        <v>1</v>
      </c>
      <c r="AL490" s="2">
        <v>44708.662557870368</v>
      </c>
      <c r="AM490" s="15">
        <v>44708.662557870368</v>
      </c>
    </row>
    <row r="491" spans="1:39" x14ac:dyDescent="0.25">
      <c r="A491">
        <v>1351473</v>
      </c>
      <c r="B491" t="s">
        <v>696</v>
      </c>
      <c r="C491" t="str">
        <f>IF(Table1[[#This Row],[breadcrumb_ORIGINAL]]="Buy&gt;NT&gt;DARWIN CITY", SUBSTITUTE(Table1[[#This Row],[breadcrumb_ORIGINAL]], Table1[[#This Row],[breadcrumb_ORIGINAL]], "DARWIN CITY"), SUBSTITUTE(Table1[[#This Row],[breadcrumb_ORIGINAL]], Table1[[#This Row],[breadcrumb_ORIGINAL]], "DARWIN"))</f>
        <v>DARWIN</v>
      </c>
      <c r="D491" s="16" t="s">
        <v>3466</v>
      </c>
      <c r="E491" t="s">
        <v>697</v>
      </c>
      <c r="F491" s="3" t="s">
        <v>2924</v>
      </c>
      <c r="G491" t="s">
        <v>29</v>
      </c>
      <c r="H491" t="s">
        <v>1236</v>
      </c>
      <c r="I491" t="str">
        <f>IF(Table1[[#This Row],[building_size_ORIGINAL]]="","",LEFT(Table1[[#This Row],[building_size_ORIGINAL]], LEN(Table1[[#This Row],[building_size_ORIGINAL]])-LEN(RIGHT(Table1[[#This Row],[building_size_ORIGINAL]], 3))))</f>
        <v>212</v>
      </c>
      <c r="J491" s="19">
        <v>212</v>
      </c>
      <c r="K491" t="s">
        <v>1638</v>
      </c>
      <c r="L491" s="19">
        <v>640</v>
      </c>
      <c r="M491" t="s">
        <v>1638</v>
      </c>
      <c r="N491" s="19">
        <v>640</v>
      </c>
      <c r="O491" s="19">
        <f>IF(Table1[[#This Row],[building_size_mВІ_cleaned]]&lt;&gt;Table1[[#This Row],[preferred_size_mBI_cleaned]], IF(Table1[[#This Row],[land_size_mBI_cleaned]]&lt;&gt;Table1[[#This Row],[preferred_size_mBI_cleaned]], 0, 1), 1)</f>
        <v>1</v>
      </c>
      <c r="Q491" t="e">
        <f>IF(LEN(Table1[[#This Row],[open_date]])&gt;0, IF(ISNUMBER(SEARCH("Added", Table1[[#This Row],[open_date]])), SUBSTITUTE(Table1[[#This Row],[open_date]], "Added ", ""), Table1[[#This Row],[open_date]]), NA())</f>
        <v>#N/A</v>
      </c>
      <c r="R491" t="e">
        <v>#N/A</v>
      </c>
      <c r="S491" t="s">
        <v>712</v>
      </c>
      <c r="T491" t="s">
        <v>1575</v>
      </c>
      <c r="U491" s="13">
        <v>575000</v>
      </c>
      <c r="V491" s="13" t="s">
        <v>2934</v>
      </c>
      <c r="W491">
        <v>139208727</v>
      </c>
      <c r="X491" t="s">
        <v>1639</v>
      </c>
      <c r="Y491" t="s">
        <v>1640</v>
      </c>
      <c r="Z491" t="s">
        <v>820</v>
      </c>
      <c r="AA491" t="s">
        <v>37</v>
      </c>
      <c r="AB491">
        <v>832</v>
      </c>
      <c r="AC491" s="14" t="str">
        <f>"0"&amp;Table1[[#This Row],[zip_code]]</f>
        <v>0832</v>
      </c>
      <c r="AD491" s="1">
        <v>889315000</v>
      </c>
      <c r="AG491" t="s">
        <v>38</v>
      </c>
      <c r="AH491" t="str">
        <f>PROPER(Table1[[#This Row],[product_depth_DELETE]])</f>
        <v>Premiere</v>
      </c>
      <c r="AI491">
        <v>3</v>
      </c>
      <c r="AJ491">
        <v>2</v>
      </c>
      <c r="AK491">
        <v>2</v>
      </c>
      <c r="AL491" s="2">
        <v>44708.662557870368</v>
      </c>
      <c r="AM491" s="15">
        <v>44708.662557870368</v>
      </c>
    </row>
    <row r="492" spans="1:39" x14ac:dyDescent="0.25">
      <c r="A492">
        <v>1351474</v>
      </c>
      <c r="B492" t="s">
        <v>696</v>
      </c>
      <c r="C492" t="str">
        <f>IF(Table1[[#This Row],[breadcrumb_ORIGINAL]]="Buy&gt;NT&gt;DARWIN CITY", SUBSTITUTE(Table1[[#This Row],[breadcrumb_ORIGINAL]], Table1[[#This Row],[breadcrumb_ORIGINAL]], "DARWIN CITY"), SUBSTITUTE(Table1[[#This Row],[breadcrumb_ORIGINAL]], Table1[[#This Row],[breadcrumb_ORIGINAL]], "DARWIN"))</f>
        <v>DARWIN</v>
      </c>
      <c r="D492" s="16" t="s">
        <v>3466</v>
      </c>
      <c r="E492" t="s">
        <v>697</v>
      </c>
      <c r="F492" s="3" t="s">
        <v>2924</v>
      </c>
      <c r="G492" t="s">
        <v>29</v>
      </c>
      <c r="H492" t="s">
        <v>1641</v>
      </c>
      <c r="I492" t="str">
        <f>IF(Table1[[#This Row],[building_size_ORIGINAL]]="","",LEFT(Table1[[#This Row],[building_size_ORIGINAL]], LEN(Table1[[#This Row],[building_size_ORIGINAL]])-LEN(RIGHT(Table1[[#This Row],[building_size_ORIGINAL]], 3))))</f>
        <v>266</v>
      </c>
      <c r="J492" s="19">
        <v>266</v>
      </c>
      <c r="K492" t="s">
        <v>1642</v>
      </c>
      <c r="L492" s="12" t="s">
        <v>2943</v>
      </c>
      <c r="M492" t="s">
        <v>1642</v>
      </c>
      <c r="N492" t="s">
        <v>2943</v>
      </c>
      <c r="O492">
        <f>IF(Table1[[#This Row],[building_size_mВІ_cleaned]]&lt;&gt;Table1[[#This Row],[preferred_size_mBI_cleaned]], IF(Table1[[#This Row],[land_size_mBI_cleaned]]&lt;&gt;Table1[[#This Row],[preferred_size_mBI_cleaned]], 0, 1), 1)</f>
        <v>1</v>
      </c>
      <c r="Q492" t="e">
        <f>IF(LEN(Table1[[#This Row],[open_date]])&gt;0, IF(ISNUMBER(SEARCH("Added", Table1[[#This Row],[open_date]])), SUBSTITUTE(Table1[[#This Row],[open_date]], "Added ", ""), Table1[[#This Row],[open_date]]), NA())</f>
        <v>#N/A</v>
      </c>
      <c r="R492" t="e">
        <v>#N/A</v>
      </c>
      <c r="S492" t="s">
        <v>265</v>
      </c>
      <c r="T492" t="s">
        <v>1643</v>
      </c>
      <c r="U492" s="13">
        <v>799000</v>
      </c>
      <c r="V492" s="13" t="s">
        <v>3250</v>
      </c>
      <c r="W492">
        <v>139206727</v>
      </c>
      <c r="X492" t="s">
        <v>1644</v>
      </c>
      <c r="Y492" t="s">
        <v>1645</v>
      </c>
      <c r="Z492" t="s">
        <v>1223</v>
      </c>
      <c r="AA492" t="s">
        <v>37</v>
      </c>
      <c r="AB492">
        <v>832</v>
      </c>
      <c r="AC492" s="14" t="str">
        <f>"0"&amp;Table1[[#This Row],[zip_code]]</f>
        <v>0832</v>
      </c>
      <c r="AD492" s="1">
        <v>417718149</v>
      </c>
      <c r="AG492" t="s">
        <v>38</v>
      </c>
      <c r="AH492" t="str">
        <f>PROPER(Table1[[#This Row],[product_depth_DELETE]])</f>
        <v>Premiere</v>
      </c>
      <c r="AI492">
        <v>4</v>
      </c>
      <c r="AJ492">
        <v>2</v>
      </c>
      <c r="AK492">
        <v>10</v>
      </c>
      <c r="AL492" s="2">
        <v>44708.662557870368</v>
      </c>
      <c r="AM492" s="15">
        <v>44708.662557870368</v>
      </c>
    </row>
    <row r="493" spans="1:39" x14ac:dyDescent="0.25">
      <c r="A493">
        <v>1351475</v>
      </c>
      <c r="B493" t="s">
        <v>696</v>
      </c>
      <c r="C493" t="str">
        <f>IF(Table1[[#This Row],[breadcrumb_ORIGINAL]]="Buy&gt;NT&gt;DARWIN CITY", SUBSTITUTE(Table1[[#This Row],[breadcrumb_ORIGINAL]], Table1[[#This Row],[breadcrumb_ORIGINAL]], "DARWIN CITY"), SUBSTITUTE(Table1[[#This Row],[breadcrumb_ORIGINAL]], Table1[[#This Row],[breadcrumb_ORIGINAL]], "DARWIN"))</f>
        <v>DARWIN</v>
      </c>
      <c r="D493" s="16" t="s">
        <v>3466</v>
      </c>
      <c r="E493" t="s">
        <v>697</v>
      </c>
      <c r="F493" s="3" t="s">
        <v>2924</v>
      </c>
      <c r="G493" t="s">
        <v>29</v>
      </c>
      <c r="I493" t="str">
        <f>IF(Table1[[#This Row],[building_size_ORIGINAL]]="","",LEFT(Table1[[#This Row],[building_size_ORIGINAL]], LEN(Table1[[#This Row],[building_size_ORIGINAL]])-LEN(RIGHT(Table1[[#This Row],[building_size_ORIGINAL]], 3))))</f>
        <v/>
      </c>
      <c r="J493" s="11" t="s">
        <v>2934</v>
      </c>
      <c r="K493" t="s">
        <v>1646</v>
      </c>
      <c r="L493" s="19">
        <v>827</v>
      </c>
      <c r="M493" t="s">
        <v>1646</v>
      </c>
      <c r="N493" s="19">
        <v>827</v>
      </c>
      <c r="O493" s="19">
        <f>IF(Table1[[#This Row],[building_size_mВІ_cleaned]]&lt;&gt;Table1[[#This Row],[preferred_size_mBI_cleaned]], IF(Table1[[#This Row],[land_size_mBI_cleaned]]&lt;&gt;Table1[[#This Row],[preferred_size_mBI_cleaned]], 0, 1), 1)</f>
        <v>1</v>
      </c>
      <c r="P493" t="s">
        <v>126</v>
      </c>
      <c r="Q493" t="str">
        <f>IF(LEN(Table1[[#This Row],[open_date]])&gt;0, IF(ISNUMBER(SEARCH("Added", Table1[[#This Row],[open_date]])), SUBSTITUTE(Table1[[#This Row],[open_date]], "Added ", ""), Table1[[#This Row],[open_date]]), NA())</f>
        <v>Under offer</v>
      </c>
      <c r="R493" t="s">
        <v>126</v>
      </c>
      <c r="S493" t="s">
        <v>168</v>
      </c>
      <c r="T493" t="s">
        <v>644</v>
      </c>
      <c r="U493" s="13">
        <v>480000</v>
      </c>
      <c r="V493" s="13" t="s">
        <v>2934</v>
      </c>
      <c r="W493">
        <v>139206483</v>
      </c>
      <c r="X493" t="s">
        <v>1647</v>
      </c>
      <c r="Y493" t="s">
        <v>1648</v>
      </c>
      <c r="Z493" t="s">
        <v>1109</v>
      </c>
      <c r="AA493" t="s">
        <v>37</v>
      </c>
      <c r="AB493">
        <v>812</v>
      </c>
      <c r="AC493" s="14" t="str">
        <f>"0"&amp;Table1[[#This Row],[zip_code]]</f>
        <v>0812</v>
      </c>
      <c r="AD493" s="1">
        <v>889459372</v>
      </c>
      <c r="AG493" t="s">
        <v>38</v>
      </c>
      <c r="AH493" t="str">
        <f>PROPER(Table1[[#This Row],[product_depth_DELETE]])</f>
        <v>Premiere</v>
      </c>
      <c r="AI493">
        <v>3</v>
      </c>
      <c r="AJ493">
        <v>1</v>
      </c>
      <c r="AK493">
        <v>2</v>
      </c>
      <c r="AL493" s="2">
        <v>44708.662557870368</v>
      </c>
      <c r="AM493" s="15">
        <v>44708.662557870368</v>
      </c>
    </row>
    <row r="494" spans="1:39" x14ac:dyDescent="0.25">
      <c r="A494">
        <v>1351476</v>
      </c>
      <c r="B494" t="s">
        <v>696</v>
      </c>
      <c r="C494" t="str">
        <f>IF(Table1[[#This Row],[breadcrumb_ORIGINAL]]="Buy&gt;NT&gt;DARWIN CITY", SUBSTITUTE(Table1[[#This Row],[breadcrumb_ORIGINAL]], Table1[[#This Row],[breadcrumb_ORIGINAL]], "DARWIN CITY"), SUBSTITUTE(Table1[[#This Row],[breadcrumb_ORIGINAL]], Table1[[#This Row],[breadcrumb_ORIGINAL]], "DARWIN"))</f>
        <v>DARWIN</v>
      </c>
      <c r="D494" s="16" t="s">
        <v>3466</v>
      </c>
      <c r="E494" t="s">
        <v>697</v>
      </c>
      <c r="F494" s="3" t="s">
        <v>2924</v>
      </c>
      <c r="G494" t="s">
        <v>39</v>
      </c>
      <c r="I494" t="str">
        <f>IF(Table1[[#This Row],[building_size_ORIGINAL]]="","",LEFT(Table1[[#This Row],[building_size_ORIGINAL]], LEN(Table1[[#This Row],[building_size_ORIGINAL]])-LEN(RIGHT(Table1[[#This Row],[building_size_ORIGINAL]], 3))))</f>
        <v/>
      </c>
      <c r="J494" s="11" t="s">
        <v>2934</v>
      </c>
      <c r="L494" s="12" t="s">
        <v>2934</v>
      </c>
      <c r="N494" t="s">
        <v>2934</v>
      </c>
      <c r="O494">
        <f>IF(Table1[[#This Row],[building_size_mВІ_cleaned]]&lt;&gt;Table1[[#This Row],[preferred_size_mBI_cleaned]], IF(Table1[[#This Row],[land_size_mBI_cleaned]]&lt;&gt;Table1[[#This Row],[preferred_size_mBI_cleaned]], 0, 1), 1)</f>
        <v>1</v>
      </c>
      <c r="Q494" t="e">
        <f>IF(LEN(Table1[[#This Row],[open_date]])&gt;0, IF(ISNUMBER(SEARCH("Added", Table1[[#This Row],[open_date]])), SUBSTITUTE(Table1[[#This Row],[open_date]], "Added ", ""), Table1[[#This Row],[open_date]]), NA())</f>
        <v>#N/A</v>
      </c>
      <c r="R494" t="e">
        <v>#N/A</v>
      </c>
      <c r="S494" t="s">
        <v>168</v>
      </c>
      <c r="T494" t="s">
        <v>169</v>
      </c>
      <c r="U494" s="13">
        <v>549000</v>
      </c>
      <c r="V494" s="13" t="s">
        <v>2934</v>
      </c>
      <c r="W494">
        <v>139203271</v>
      </c>
      <c r="X494" t="s">
        <v>170</v>
      </c>
      <c r="Y494" t="s">
        <v>171</v>
      </c>
      <c r="Z494" t="s">
        <v>36</v>
      </c>
      <c r="AA494" t="s">
        <v>37</v>
      </c>
      <c r="AB494">
        <v>800</v>
      </c>
      <c r="AC494" s="14" t="str">
        <f>"0"&amp;Table1[[#This Row],[zip_code]]</f>
        <v>0800</v>
      </c>
      <c r="AD494" s="1">
        <v>889459372</v>
      </c>
      <c r="AG494" t="s">
        <v>38</v>
      </c>
      <c r="AH494" t="str">
        <f>PROPER(Table1[[#This Row],[product_depth_DELETE]])</f>
        <v>Premiere</v>
      </c>
      <c r="AI494">
        <v>2</v>
      </c>
      <c r="AJ494">
        <v>2</v>
      </c>
      <c r="AK494">
        <v>2</v>
      </c>
      <c r="AL494" s="2">
        <v>44708.662557870368</v>
      </c>
      <c r="AM494" s="15">
        <v>44708.662557870368</v>
      </c>
    </row>
    <row r="495" spans="1:39" x14ac:dyDescent="0.25">
      <c r="A495">
        <v>1351477</v>
      </c>
      <c r="B495" t="s">
        <v>696</v>
      </c>
      <c r="C495" t="str">
        <f>IF(Table1[[#This Row],[breadcrumb_ORIGINAL]]="Buy&gt;NT&gt;DARWIN CITY", SUBSTITUTE(Table1[[#This Row],[breadcrumb_ORIGINAL]], Table1[[#This Row],[breadcrumb_ORIGINAL]], "DARWIN CITY"), SUBSTITUTE(Table1[[#This Row],[breadcrumb_ORIGINAL]], Table1[[#This Row],[breadcrumb_ORIGINAL]], "DARWIN"))</f>
        <v>DARWIN</v>
      </c>
      <c r="D495" s="16" t="s">
        <v>3466</v>
      </c>
      <c r="E495" t="s">
        <v>697</v>
      </c>
      <c r="F495" s="3" t="s">
        <v>2924</v>
      </c>
      <c r="G495" t="s">
        <v>39</v>
      </c>
      <c r="H495" t="s">
        <v>172</v>
      </c>
      <c r="I495" t="str">
        <f>IF(Table1[[#This Row],[building_size_ORIGINAL]]="","",LEFT(Table1[[#This Row],[building_size_ORIGINAL]], LEN(Table1[[#This Row],[building_size_ORIGINAL]])-LEN(RIGHT(Table1[[#This Row],[building_size_ORIGINAL]], 3))))</f>
        <v>48</v>
      </c>
      <c r="J495" s="19">
        <v>48</v>
      </c>
      <c r="L495" s="12" t="s">
        <v>2934</v>
      </c>
      <c r="M495" t="s">
        <v>172</v>
      </c>
      <c r="N495" s="19">
        <v>48</v>
      </c>
      <c r="O495" s="19">
        <f>IF(Table1[[#This Row],[building_size_mВІ_cleaned]]&lt;&gt;Table1[[#This Row],[preferred_size_mBI_cleaned]], IF(Table1[[#This Row],[land_size_mBI_cleaned]]&lt;&gt;Table1[[#This Row],[preferred_size_mBI_cleaned]], 0, 1), 1)</f>
        <v>1</v>
      </c>
      <c r="Q495" t="e">
        <f>IF(LEN(Table1[[#This Row],[open_date]])&gt;0, IF(ISNUMBER(SEARCH("Added", Table1[[#This Row],[open_date]])), SUBSTITUTE(Table1[[#This Row],[open_date]], "Added ", ""), Table1[[#This Row],[open_date]]), NA())</f>
        <v>#N/A</v>
      </c>
      <c r="R495" t="e">
        <v>#N/A</v>
      </c>
      <c r="S495" t="s">
        <v>98</v>
      </c>
      <c r="T495" t="s">
        <v>173</v>
      </c>
      <c r="U495" s="13">
        <v>299000</v>
      </c>
      <c r="V495" s="13" t="s">
        <v>2990</v>
      </c>
      <c r="W495">
        <v>139202891</v>
      </c>
      <c r="X495" t="s">
        <v>174</v>
      </c>
      <c r="Y495" t="s">
        <v>175</v>
      </c>
      <c r="Z495" t="s">
        <v>36</v>
      </c>
      <c r="AA495" t="s">
        <v>37</v>
      </c>
      <c r="AB495">
        <v>800</v>
      </c>
      <c r="AC495" s="14" t="str">
        <f>"0"&amp;Table1[[#This Row],[zip_code]]</f>
        <v>0800</v>
      </c>
      <c r="AD495" s="1">
        <v>889822500</v>
      </c>
      <c r="AG495" t="s">
        <v>38</v>
      </c>
      <c r="AH495" t="str">
        <f>PROPER(Table1[[#This Row],[product_depth_DELETE]])</f>
        <v>Premiere</v>
      </c>
      <c r="AI495">
        <v>1</v>
      </c>
      <c r="AJ495">
        <v>1</v>
      </c>
      <c r="AK495">
        <v>1</v>
      </c>
      <c r="AL495" s="2">
        <v>44708.662557870368</v>
      </c>
      <c r="AM495" s="15">
        <v>44708.662557870368</v>
      </c>
    </row>
    <row r="496" spans="1:39" x14ac:dyDescent="0.25">
      <c r="A496">
        <v>1351478</v>
      </c>
      <c r="B496" t="s">
        <v>696</v>
      </c>
      <c r="C496" t="str">
        <f>IF(Table1[[#This Row],[breadcrumb_ORIGINAL]]="Buy&gt;NT&gt;DARWIN CITY", SUBSTITUTE(Table1[[#This Row],[breadcrumb_ORIGINAL]], Table1[[#This Row],[breadcrumb_ORIGINAL]], "DARWIN CITY"), SUBSTITUTE(Table1[[#This Row],[breadcrumb_ORIGINAL]], Table1[[#This Row],[breadcrumb_ORIGINAL]], "DARWIN"))</f>
        <v>DARWIN</v>
      </c>
      <c r="D496" s="16" t="s">
        <v>3466</v>
      </c>
      <c r="E496" t="s">
        <v>697</v>
      </c>
      <c r="F496" s="3" t="s">
        <v>2924</v>
      </c>
      <c r="G496" t="s">
        <v>29</v>
      </c>
      <c r="I496" t="str">
        <f>IF(Table1[[#This Row],[building_size_ORIGINAL]]="","",LEFT(Table1[[#This Row],[building_size_ORIGINAL]], LEN(Table1[[#This Row],[building_size_ORIGINAL]])-LEN(RIGHT(Table1[[#This Row],[building_size_ORIGINAL]], 3))))</f>
        <v/>
      </c>
      <c r="J496" s="11" t="s">
        <v>2934</v>
      </c>
      <c r="K496" t="s">
        <v>1649</v>
      </c>
      <c r="L496" s="19">
        <v>812</v>
      </c>
      <c r="M496" t="s">
        <v>1649</v>
      </c>
      <c r="N496" s="19">
        <v>812</v>
      </c>
      <c r="O496" s="19">
        <f>IF(Table1[[#This Row],[building_size_mВІ_cleaned]]&lt;&gt;Table1[[#This Row],[preferred_size_mBI_cleaned]], IF(Table1[[#This Row],[land_size_mBI_cleaned]]&lt;&gt;Table1[[#This Row],[preferred_size_mBI_cleaned]], 0, 1), 1)</f>
        <v>1</v>
      </c>
      <c r="P496" t="s">
        <v>126</v>
      </c>
      <c r="Q496" t="str">
        <f>IF(LEN(Table1[[#This Row],[open_date]])&gt;0, IF(ISNUMBER(SEARCH("Added", Table1[[#This Row],[open_date]])), SUBSTITUTE(Table1[[#This Row],[open_date]], "Added ", ""), Table1[[#This Row],[open_date]]), NA())</f>
        <v>Under offer</v>
      </c>
      <c r="R496" t="s">
        <v>126</v>
      </c>
      <c r="S496" t="s">
        <v>311</v>
      </c>
      <c r="T496" t="s">
        <v>249</v>
      </c>
      <c r="U496" s="13">
        <v>649000</v>
      </c>
      <c r="V496" s="13" t="s">
        <v>2934</v>
      </c>
      <c r="W496">
        <v>139202579</v>
      </c>
      <c r="X496" t="s">
        <v>1650</v>
      </c>
      <c r="Y496" t="s">
        <v>1651</v>
      </c>
      <c r="Z496" t="s">
        <v>941</v>
      </c>
      <c r="AA496" t="s">
        <v>37</v>
      </c>
      <c r="AB496">
        <v>832</v>
      </c>
      <c r="AC496" s="14" t="str">
        <f>"0"&amp;Table1[[#This Row],[zip_code]]</f>
        <v>0832</v>
      </c>
      <c r="AD496" s="1">
        <v>1300299377</v>
      </c>
      <c r="AG496" t="s">
        <v>135</v>
      </c>
      <c r="AH496" t="str">
        <f>PROPER(Table1[[#This Row],[product_depth_DELETE]])</f>
        <v>Midtier</v>
      </c>
      <c r="AI496">
        <v>5</v>
      </c>
      <c r="AJ496">
        <v>2</v>
      </c>
      <c r="AK496">
        <v>2</v>
      </c>
      <c r="AL496" s="2">
        <v>44708.662557870368</v>
      </c>
      <c r="AM496" s="15">
        <v>44708.662557870368</v>
      </c>
    </row>
    <row r="497" spans="1:39" x14ac:dyDescent="0.25">
      <c r="A497">
        <v>1351479</v>
      </c>
      <c r="B497" t="s">
        <v>696</v>
      </c>
      <c r="C497" t="str">
        <f>IF(Table1[[#This Row],[breadcrumb_ORIGINAL]]="Buy&gt;NT&gt;DARWIN CITY", SUBSTITUTE(Table1[[#This Row],[breadcrumb_ORIGINAL]], Table1[[#This Row],[breadcrumb_ORIGINAL]], "DARWIN CITY"), SUBSTITUTE(Table1[[#This Row],[breadcrumb_ORIGINAL]], Table1[[#This Row],[breadcrumb_ORIGINAL]], "DARWIN"))</f>
        <v>DARWIN</v>
      </c>
      <c r="D497" s="16" t="s">
        <v>3466</v>
      </c>
      <c r="E497" t="s">
        <v>697</v>
      </c>
      <c r="F497" s="3" t="s">
        <v>2924</v>
      </c>
      <c r="G497" t="s">
        <v>704</v>
      </c>
      <c r="I497" t="str">
        <f>IF(Table1[[#This Row],[building_size_ORIGINAL]]="","",LEFT(Table1[[#This Row],[building_size_ORIGINAL]], LEN(Table1[[#This Row],[building_size_ORIGINAL]])-LEN(RIGHT(Table1[[#This Row],[building_size_ORIGINAL]], 3))))</f>
        <v/>
      </c>
      <c r="J497" s="11" t="s">
        <v>2934</v>
      </c>
      <c r="K497" t="s">
        <v>1652</v>
      </c>
      <c r="L497" s="19">
        <v>8</v>
      </c>
      <c r="M497" t="s">
        <v>1652</v>
      </c>
      <c r="N497" s="19">
        <v>8</v>
      </c>
      <c r="O497" s="19">
        <f>IF(Table1[[#This Row],[building_size_mВІ_cleaned]]&lt;&gt;Table1[[#This Row],[preferred_size_mBI_cleaned]], IF(Table1[[#This Row],[land_size_mBI_cleaned]]&lt;&gt;Table1[[#This Row],[preferred_size_mBI_cleaned]], 0, 1), 1)</f>
        <v>1</v>
      </c>
      <c r="Q497" t="e">
        <f>IF(LEN(Table1[[#This Row],[open_date]])&gt;0, IF(ISNUMBER(SEARCH("Added", Table1[[#This Row],[open_date]])), SUBSTITUTE(Table1[[#This Row],[open_date]], "Added ", ""), Table1[[#This Row],[open_date]]), NA())</f>
        <v>#N/A</v>
      </c>
      <c r="R497" t="e">
        <v>#N/A</v>
      </c>
      <c r="S497" t="s">
        <v>712</v>
      </c>
      <c r="T497" t="s">
        <v>1653</v>
      </c>
      <c r="U497" s="13">
        <v>525000</v>
      </c>
      <c r="V497" s="13" t="s">
        <v>3251</v>
      </c>
      <c r="W497">
        <v>203306535</v>
      </c>
      <c r="X497" t="s">
        <v>1654</v>
      </c>
      <c r="Y497" t="s">
        <v>1655</v>
      </c>
      <c r="Z497" t="s">
        <v>759</v>
      </c>
      <c r="AA497" t="s">
        <v>37</v>
      </c>
      <c r="AB497">
        <v>836</v>
      </c>
      <c r="AC497" s="14" t="str">
        <f>"0"&amp;Table1[[#This Row],[zip_code]]</f>
        <v>0836</v>
      </c>
      <c r="AD497" s="1">
        <v>889315000</v>
      </c>
      <c r="AG497" t="s">
        <v>38</v>
      </c>
      <c r="AH497" t="str">
        <f>PROPER(Table1[[#This Row],[product_depth_DELETE]])</f>
        <v>Premiere</v>
      </c>
      <c r="AL497" s="2">
        <v>44708.662557870368</v>
      </c>
      <c r="AM497" s="15">
        <v>44708.662557870368</v>
      </c>
    </row>
    <row r="498" spans="1:39" x14ac:dyDescent="0.25">
      <c r="A498">
        <v>1351480</v>
      </c>
      <c r="B498" t="s">
        <v>696</v>
      </c>
      <c r="C498" t="str">
        <f>IF(Table1[[#This Row],[breadcrumb_ORIGINAL]]="Buy&gt;NT&gt;DARWIN CITY", SUBSTITUTE(Table1[[#This Row],[breadcrumb_ORIGINAL]], Table1[[#This Row],[breadcrumb_ORIGINAL]], "DARWIN CITY"), SUBSTITUTE(Table1[[#This Row],[breadcrumb_ORIGINAL]], Table1[[#This Row],[breadcrumb_ORIGINAL]], "DARWIN"))</f>
        <v>DARWIN</v>
      </c>
      <c r="D498" s="16" t="s">
        <v>3466</v>
      </c>
      <c r="E498" t="s">
        <v>697</v>
      </c>
      <c r="F498" s="3" t="s">
        <v>2924</v>
      </c>
      <c r="G498" t="s">
        <v>29</v>
      </c>
      <c r="H498" t="s">
        <v>122</v>
      </c>
      <c r="I498" t="str">
        <f>IF(Table1[[#This Row],[building_size_ORIGINAL]]="","",LEFT(Table1[[#This Row],[building_size_ORIGINAL]], LEN(Table1[[#This Row],[building_size_ORIGINAL]])-LEN(RIGHT(Table1[[#This Row],[building_size_ORIGINAL]], 3))))</f>
        <v>138</v>
      </c>
      <c r="J498" s="19">
        <v>138</v>
      </c>
      <c r="K498" t="s">
        <v>787</v>
      </c>
      <c r="L498" s="19">
        <v>815</v>
      </c>
      <c r="M498" t="s">
        <v>787</v>
      </c>
      <c r="N498" s="19">
        <v>815</v>
      </c>
      <c r="O498" s="19">
        <f>IF(Table1[[#This Row],[building_size_mВІ_cleaned]]&lt;&gt;Table1[[#This Row],[preferred_size_mBI_cleaned]], IF(Table1[[#This Row],[land_size_mBI_cleaned]]&lt;&gt;Table1[[#This Row],[preferred_size_mBI_cleaned]], 0, 1), 1)</f>
        <v>1</v>
      </c>
      <c r="Q498" t="e">
        <f>IF(LEN(Table1[[#This Row],[open_date]])&gt;0, IF(ISNUMBER(SEARCH("Added", Table1[[#This Row],[open_date]])), SUBSTITUTE(Table1[[#This Row],[open_date]], "Added ", ""), Table1[[#This Row],[open_date]]), NA())</f>
        <v>#N/A</v>
      </c>
      <c r="R498" t="e">
        <v>#N/A</v>
      </c>
      <c r="S498" t="s">
        <v>228</v>
      </c>
      <c r="T498" t="s">
        <v>413</v>
      </c>
      <c r="U498" s="13">
        <v>380000</v>
      </c>
      <c r="V498" s="13" t="s">
        <v>2934</v>
      </c>
      <c r="W498">
        <v>139202223</v>
      </c>
      <c r="X498" t="s">
        <v>1656</v>
      </c>
      <c r="Y498" t="s">
        <v>1657</v>
      </c>
      <c r="Z498" t="s">
        <v>743</v>
      </c>
      <c r="AA498" t="s">
        <v>37</v>
      </c>
      <c r="AB498">
        <v>830</v>
      </c>
      <c r="AC498" s="14" t="str">
        <f>"0"&amp;Table1[[#This Row],[zip_code]]</f>
        <v>0830</v>
      </c>
      <c r="AD498" s="1">
        <v>889419959</v>
      </c>
      <c r="AG498" t="s">
        <v>38</v>
      </c>
      <c r="AH498" t="str">
        <f>PROPER(Table1[[#This Row],[product_depth_DELETE]])</f>
        <v>Premiere</v>
      </c>
      <c r="AI498">
        <v>3</v>
      </c>
      <c r="AJ498">
        <v>1</v>
      </c>
      <c r="AK498">
        <v>1</v>
      </c>
      <c r="AL498" s="2">
        <v>44708.662557870368</v>
      </c>
      <c r="AM498" s="15">
        <v>44708.662557870368</v>
      </c>
    </row>
    <row r="499" spans="1:39" x14ac:dyDescent="0.25">
      <c r="A499">
        <v>1351481</v>
      </c>
      <c r="B499" t="s">
        <v>696</v>
      </c>
      <c r="C499" t="str">
        <f>IF(Table1[[#This Row],[breadcrumb_ORIGINAL]]="Buy&gt;NT&gt;DARWIN CITY", SUBSTITUTE(Table1[[#This Row],[breadcrumb_ORIGINAL]], Table1[[#This Row],[breadcrumb_ORIGINAL]], "DARWIN CITY"), SUBSTITUTE(Table1[[#This Row],[breadcrumb_ORIGINAL]], Table1[[#This Row],[breadcrumb_ORIGINAL]], "DARWIN"))</f>
        <v>DARWIN</v>
      </c>
      <c r="D499" s="16" t="s">
        <v>3466</v>
      </c>
      <c r="E499" t="s">
        <v>697</v>
      </c>
      <c r="F499" s="3" t="s">
        <v>2924</v>
      </c>
      <c r="G499" t="s">
        <v>39</v>
      </c>
      <c r="I499" t="str">
        <f>IF(Table1[[#This Row],[building_size_ORIGINAL]]="","",LEFT(Table1[[#This Row],[building_size_ORIGINAL]], LEN(Table1[[#This Row],[building_size_ORIGINAL]])-LEN(RIGHT(Table1[[#This Row],[building_size_ORIGINAL]], 3))))</f>
        <v/>
      </c>
      <c r="J499" s="11" t="s">
        <v>2934</v>
      </c>
      <c r="K499" t="s">
        <v>176</v>
      </c>
      <c r="L499" s="19">
        <v>146</v>
      </c>
      <c r="N499" t="s">
        <v>2934</v>
      </c>
      <c r="O499">
        <f>IF(Table1[[#This Row],[building_size_mВІ_cleaned]]&lt;&gt;Table1[[#This Row],[preferred_size_mBI_cleaned]], IF(Table1[[#This Row],[land_size_mBI_cleaned]]&lt;&gt;Table1[[#This Row],[preferred_size_mBI_cleaned]], 0, 1), 1)</f>
        <v>1</v>
      </c>
      <c r="Q499" t="e">
        <f>IF(LEN(Table1[[#This Row],[open_date]])&gt;0, IF(ISNUMBER(SEARCH("Added", Table1[[#This Row],[open_date]])), SUBSTITUTE(Table1[[#This Row],[open_date]], "Added ", ""), Table1[[#This Row],[open_date]]), NA())</f>
        <v>#N/A</v>
      </c>
      <c r="R499" t="e">
        <v>#N/A</v>
      </c>
      <c r="S499" t="s">
        <v>177</v>
      </c>
      <c r="T499" t="s">
        <v>178</v>
      </c>
      <c r="U499" s="13">
        <v>395000</v>
      </c>
      <c r="V499" s="13" t="s">
        <v>2934</v>
      </c>
      <c r="W499">
        <v>139201043</v>
      </c>
      <c r="X499" t="s">
        <v>179</v>
      </c>
      <c r="Y499" t="s">
        <v>180</v>
      </c>
      <c r="Z499" t="s">
        <v>36</v>
      </c>
      <c r="AA499" t="s">
        <v>37</v>
      </c>
      <c r="AB499">
        <v>800</v>
      </c>
      <c r="AC499" s="14" t="str">
        <f>"0"&amp;Table1[[#This Row],[zip_code]]</f>
        <v>0800</v>
      </c>
      <c r="AD499" s="1">
        <v>889831800</v>
      </c>
      <c r="AG499" t="s">
        <v>38</v>
      </c>
      <c r="AH499" t="str">
        <f>PROPER(Table1[[#This Row],[product_depth_DELETE]])</f>
        <v>Premiere</v>
      </c>
      <c r="AI499">
        <v>3</v>
      </c>
      <c r="AJ499">
        <v>1</v>
      </c>
      <c r="AK499">
        <v>1</v>
      </c>
      <c r="AL499" s="2">
        <v>44708.662557870368</v>
      </c>
      <c r="AM499" s="15">
        <v>44708.662557870368</v>
      </c>
    </row>
    <row r="500" spans="1:39" x14ac:dyDescent="0.25">
      <c r="A500">
        <v>1351482</v>
      </c>
      <c r="B500" t="s">
        <v>696</v>
      </c>
      <c r="C500" t="str">
        <f>IF(Table1[[#This Row],[breadcrumb_ORIGINAL]]="Buy&gt;NT&gt;DARWIN CITY", SUBSTITUTE(Table1[[#This Row],[breadcrumb_ORIGINAL]], Table1[[#This Row],[breadcrumb_ORIGINAL]], "DARWIN CITY"), SUBSTITUTE(Table1[[#This Row],[breadcrumb_ORIGINAL]], Table1[[#This Row],[breadcrumb_ORIGINAL]], "DARWIN"))</f>
        <v>DARWIN</v>
      </c>
      <c r="D500" s="16" t="s">
        <v>3466</v>
      </c>
      <c r="E500" t="s">
        <v>697</v>
      </c>
      <c r="F500" s="3" t="s">
        <v>2924</v>
      </c>
      <c r="G500" t="s">
        <v>29</v>
      </c>
      <c r="I500" t="str">
        <f>IF(Table1[[#This Row],[building_size_ORIGINAL]]="","",LEFT(Table1[[#This Row],[building_size_ORIGINAL]], LEN(Table1[[#This Row],[building_size_ORIGINAL]])-LEN(RIGHT(Table1[[#This Row],[building_size_ORIGINAL]], 3))))</f>
        <v/>
      </c>
      <c r="J500" s="11" t="s">
        <v>2934</v>
      </c>
      <c r="L500" s="12" t="s">
        <v>2934</v>
      </c>
      <c r="N500" t="s">
        <v>2934</v>
      </c>
      <c r="O500">
        <f>IF(Table1[[#This Row],[building_size_mВІ_cleaned]]&lt;&gt;Table1[[#This Row],[preferred_size_mBI_cleaned]], IF(Table1[[#This Row],[land_size_mBI_cleaned]]&lt;&gt;Table1[[#This Row],[preferred_size_mBI_cleaned]], 0, 1), 1)</f>
        <v>1</v>
      </c>
      <c r="Q500" t="e">
        <f>IF(LEN(Table1[[#This Row],[open_date]])&gt;0, IF(ISNUMBER(SEARCH("Added", Table1[[#This Row],[open_date]])), SUBSTITUTE(Table1[[#This Row],[open_date]], "Added ", ""), Table1[[#This Row],[open_date]]), NA())</f>
        <v>#N/A</v>
      </c>
      <c r="R500" t="e">
        <v>#N/A</v>
      </c>
      <c r="S500" t="s">
        <v>228</v>
      </c>
      <c r="T500" t="s">
        <v>1175</v>
      </c>
      <c r="U500" s="13" t="s">
        <v>2934</v>
      </c>
      <c r="V500" s="13" t="s">
        <v>3181</v>
      </c>
      <c r="W500">
        <v>139199523</v>
      </c>
      <c r="X500" t="s">
        <v>1658</v>
      </c>
      <c r="Y500" t="s">
        <v>1659</v>
      </c>
      <c r="Z500" t="s">
        <v>703</v>
      </c>
      <c r="AA500" t="s">
        <v>37</v>
      </c>
      <c r="AB500">
        <v>812</v>
      </c>
      <c r="AC500" s="14" t="str">
        <f>"0"&amp;Table1[[#This Row],[zip_code]]</f>
        <v>0812</v>
      </c>
      <c r="AD500" s="1">
        <v>889419959</v>
      </c>
      <c r="AG500" t="s">
        <v>38</v>
      </c>
      <c r="AH500" t="str">
        <f>PROPER(Table1[[#This Row],[product_depth_DELETE]])</f>
        <v>Premiere</v>
      </c>
      <c r="AI500">
        <v>3</v>
      </c>
      <c r="AJ500">
        <v>2</v>
      </c>
      <c r="AK500">
        <v>2</v>
      </c>
      <c r="AL500" s="2">
        <v>44708.662557870368</v>
      </c>
      <c r="AM500" s="15">
        <v>44708.662557870368</v>
      </c>
    </row>
    <row r="501" spans="1:39" x14ac:dyDescent="0.25">
      <c r="A501">
        <v>1351483</v>
      </c>
      <c r="B501" t="s">
        <v>696</v>
      </c>
      <c r="C501" t="str">
        <f>IF(Table1[[#This Row],[breadcrumb_ORIGINAL]]="Buy&gt;NT&gt;DARWIN CITY", SUBSTITUTE(Table1[[#This Row],[breadcrumb_ORIGINAL]], Table1[[#This Row],[breadcrumb_ORIGINAL]], "DARWIN CITY"), SUBSTITUTE(Table1[[#This Row],[breadcrumb_ORIGINAL]], Table1[[#This Row],[breadcrumb_ORIGINAL]], "DARWIN"))</f>
        <v>DARWIN</v>
      </c>
      <c r="D501" s="16" t="s">
        <v>3466</v>
      </c>
      <c r="E501" t="s">
        <v>697</v>
      </c>
      <c r="F501" s="3" t="s">
        <v>2924</v>
      </c>
      <c r="G501" t="s">
        <v>29</v>
      </c>
      <c r="I501" t="str">
        <f>IF(Table1[[#This Row],[building_size_ORIGINAL]]="","",LEFT(Table1[[#This Row],[building_size_ORIGINAL]], LEN(Table1[[#This Row],[building_size_ORIGINAL]])-LEN(RIGHT(Table1[[#This Row],[building_size_ORIGINAL]], 3))))</f>
        <v/>
      </c>
      <c r="J501" s="11" t="s">
        <v>2934</v>
      </c>
      <c r="K501" t="s">
        <v>1660</v>
      </c>
      <c r="L501" s="19">
        <v>651</v>
      </c>
      <c r="M501" t="s">
        <v>1660</v>
      </c>
      <c r="N501" s="19">
        <v>651</v>
      </c>
      <c r="O501" s="19">
        <f>IF(Table1[[#This Row],[building_size_mВІ_cleaned]]&lt;&gt;Table1[[#This Row],[preferred_size_mBI_cleaned]], IF(Table1[[#This Row],[land_size_mBI_cleaned]]&lt;&gt;Table1[[#This Row],[preferred_size_mBI_cleaned]], 0, 1), 1)</f>
        <v>1</v>
      </c>
      <c r="Q501" t="e">
        <f>IF(LEN(Table1[[#This Row],[open_date]])&gt;0, IF(ISNUMBER(SEARCH("Added", Table1[[#This Row],[open_date]])), SUBSTITUTE(Table1[[#This Row],[open_date]], "Added ", ""), Table1[[#This Row],[open_date]]), NA())</f>
        <v>#N/A</v>
      </c>
      <c r="R501" t="e">
        <v>#N/A</v>
      </c>
      <c r="S501" t="s">
        <v>98</v>
      </c>
      <c r="T501" t="s">
        <v>1661</v>
      </c>
      <c r="U501" s="13">
        <v>860000</v>
      </c>
      <c r="V501" s="13" t="s">
        <v>2934</v>
      </c>
      <c r="W501">
        <v>139198427</v>
      </c>
      <c r="X501" t="s">
        <v>1662</v>
      </c>
      <c r="Y501" t="s">
        <v>1663</v>
      </c>
      <c r="Z501" t="s">
        <v>1664</v>
      </c>
      <c r="AA501" t="s">
        <v>37</v>
      </c>
      <c r="AB501">
        <v>828</v>
      </c>
      <c r="AC501" s="14" t="str">
        <f>"0"&amp;Table1[[#This Row],[zip_code]]</f>
        <v>0828</v>
      </c>
      <c r="AD501" s="1">
        <v>889822500</v>
      </c>
      <c r="AG501" t="s">
        <v>38</v>
      </c>
      <c r="AH501" t="str">
        <f>PROPER(Table1[[#This Row],[product_depth_DELETE]])</f>
        <v>Premiere</v>
      </c>
      <c r="AI501">
        <v>3</v>
      </c>
      <c r="AJ501">
        <v>2</v>
      </c>
      <c r="AK501">
        <v>2</v>
      </c>
      <c r="AL501" s="2">
        <v>44708.662557870368</v>
      </c>
      <c r="AM501" s="15">
        <v>44708.662557870368</v>
      </c>
    </row>
    <row r="502" spans="1:39" x14ac:dyDescent="0.25">
      <c r="A502">
        <v>1351484</v>
      </c>
      <c r="B502" t="s">
        <v>696</v>
      </c>
      <c r="C502" t="str">
        <f>IF(Table1[[#This Row],[breadcrumb_ORIGINAL]]="Buy&gt;NT&gt;DARWIN CITY", SUBSTITUTE(Table1[[#This Row],[breadcrumb_ORIGINAL]], Table1[[#This Row],[breadcrumb_ORIGINAL]], "DARWIN CITY"), SUBSTITUTE(Table1[[#This Row],[breadcrumb_ORIGINAL]], Table1[[#This Row],[breadcrumb_ORIGINAL]], "DARWIN"))</f>
        <v>DARWIN</v>
      </c>
      <c r="D502" s="16" t="s">
        <v>3466</v>
      </c>
      <c r="E502" t="s">
        <v>697</v>
      </c>
      <c r="F502" s="3" t="s">
        <v>2924</v>
      </c>
      <c r="G502" t="s">
        <v>704</v>
      </c>
      <c r="I502" t="str">
        <f>IF(Table1[[#This Row],[building_size_ORIGINAL]]="","",LEFT(Table1[[#This Row],[building_size_ORIGINAL]], LEN(Table1[[#This Row],[building_size_ORIGINAL]])-LEN(RIGHT(Table1[[#This Row],[building_size_ORIGINAL]], 3))))</f>
        <v/>
      </c>
      <c r="J502" s="11" t="s">
        <v>2934</v>
      </c>
      <c r="K502" t="s">
        <v>1665</v>
      </c>
      <c r="L502" s="19">
        <v>782</v>
      </c>
      <c r="M502" t="s">
        <v>1665</v>
      </c>
      <c r="N502" s="19">
        <v>782</v>
      </c>
      <c r="O502" s="19">
        <f>IF(Table1[[#This Row],[building_size_mВІ_cleaned]]&lt;&gt;Table1[[#This Row],[preferred_size_mBI_cleaned]], IF(Table1[[#This Row],[land_size_mBI_cleaned]]&lt;&gt;Table1[[#This Row],[preferred_size_mBI_cleaned]], 0, 1), 1)</f>
        <v>1</v>
      </c>
      <c r="Q502" t="e">
        <f>IF(LEN(Table1[[#This Row],[open_date]])&gt;0, IF(ISNUMBER(SEARCH("Added", Table1[[#This Row],[open_date]])), SUBSTITUTE(Table1[[#This Row],[open_date]], "Added ", ""), Table1[[#This Row],[open_date]]), NA())</f>
        <v>#N/A</v>
      </c>
      <c r="R502" t="e">
        <v>#N/A</v>
      </c>
      <c r="S502" t="s">
        <v>782</v>
      </c>
      <c r="T502" t="s">
        <v>1666</v>
      </c>
      <c r="U502" s="13">
        <v>275000</v>
      </c>
      <c r="V502" s="13" t="s">
        <v>3253</v>
      </c>
      <c r="W502">
        <v>203306071</v>
      </c>
      <c r="X502" t="s">
        <v>1667</v>
      </c>
      <c r="Y502" t="s">
        <v>1668</v>
      </c>
      <c r="Z502" t="s">
        <v>820</v>
      </c>
      <c r="AA502" t="s">
        <v>37</v>
      </c>
      <c r="AB502">
        <v>832</v>
      </c>
      <c r="AC502" s="14" t="str">
        <f>"0"&amp;Table1[[#This Row],[zip_code]]</f>
        <v>0832</v>
      </c>
      <c r="AD502" s="1">
        <v>387813888</v>
      </c>
      <c r="AG502" t="s">
        <v>274</v>
      </c>
      <c r="AH502" t="str">
        <f>PROPER(Table1[[#This Row],[product_depth_DELETE]])</f>
        <v>Standard</v>
      </c>
      <c r="AL502" s="2">
        <v>44708.662557870368</v>
      </c>
      <c r="AM502" s="15">
        <v>44708.662557870368</v>
      </c>
    </row>
    <row r="503" spans="1:39" x14ac:dyDescent="0.25">
      <c r="A503">
        <v>1351485</v>
      </c>
      <c r="B503" t="s">
        <v>696</v>
      </c>
      <c r="C503" t="str">
        <f>IF(Table1[[#This Row],[breadcrumb_ORIGINAL]]="Buy&gt;NT&gt;DARWIN CITY", SUBSTITUTE(Table1[[#This Row],[breadcrumb_ORIGINAL]], Table1[[#This Row],[breadcrumb_ORIGINAL]], "DARWIN CITY"), SUBSTITUTE(Table1[[#This Row],[breadcrumb_ORIGINAL]], Table1[[#This Row],[breadcrumb_ORIGINAL]], "DARWIN"))</f>
        <v>DARWIN</v>
      </c>
      <c r="D503" s="16" t="s">
        <v>3466</v>
      </c>
      <c r="E503" t="s">
        <v>697</v>
      </c>
      <c r="F503" s="3" t="s">
        <v>2924</v>
      </c>
      <c r="G503" t="s">
        <v>46</v>
      </c>
      <c r="I503" t="str">
        <f>IF(Table1[[#This Row],[building_size_ORIGINAL]]="","",LEFT(Table1[[#This Row],[building_size_ORIGINAL]], LEN(Table1[[#This Row],[building_size_ORIGINAL]])-LEN(RIGHT(Table1[[#This Row],[building_size_ORIGINAL]], 3))))</f>
        <v/>
      </c>
      <c r="J503" s="11" t="s">
        <v>2934</v>
      </c>
      <c r="L503" s="12" t="s">
        <v>2934</v>
      </c>
      <c r="N503" t="s">
        <v>2934</v>
      </c>
      <c r="O503">
        <f>IF(Table1[[#This Row],[building_size_mВІ_cleaned]]&lt;&gt;Table1[[#This Row],[preferred_size_mBI_cleaned]], IF(Table1[[#This Row],[land_size_mBI_cleaned]]&lt;&gt;Table1[[#This Row],[preferred_size_mBI_cleaned]], 0, 1), 1)</f>
        <v>1</v>
      </c>
      <c r="Q503" t="e">
        <f>IF(LEN(Table1[[#This Row],[open_date]])&gt;0, IF(ISNUMBER(SEARCH("Added", Table1[[#This Row],[open_date]])), SUBSTITUTE(Table1[[#This Row],[open_date]], "Added ", ""), Table1[[#This Row],[open_date]]), NA())</f>
        <v>#N/A</v>
      </c>
      <c r="R503" t="e">
        <v>#N/A</v>
      </c>
      <c r="S503" t="s">
        <v>181</v>
      </c>
      <c r="T503" t="s">
        <v>127</v>
      </c>
      <c r="U503" s="13" t="s">
        <v>2934</v>
      </c>
      <c r="V503" s="13" t="s">
        <v>2979</v>
      </c>
      <c r="W503">
        <v>139196447</v>
      </c>
      <c r="X503" t="s">
        <v>182</v>
      </c>
      <c r="Y503" t="s">
        <v>183</v>
      </c>
      <c r="Z503" t="s">
        <v>36</v>
      </c>
      <c r="AA503" t="s">
        <v>37</v>
      </c>
      <c r="AB503">
        <v>800</v>
      </c>
      <c r="AC503" s="14" t="str">
        <f>"0"&amp;Table1[[#This Row],[zip_code]]</f>
        <v>0800</v>
      </c>
      <c r="AD503" s="1">
        <v>889418941</v>
      </c>
      <c r="AG503" t="s">
        <v>38</v>
      </c>
      <c r="AH503" t="str">
        <f>PROPER(Table1[[#This Row],[product_depth_DELETE]])</f>
        <v>Premiere</v>
      </c>
      <c r="AI503">
        <v>1</v>
      </c>
      <c r="AJ503">
        <v>1</v>
      </c>
      <c r="AK503">
        <v>1</v>
      </c>
      <c r="AL503" s="2">
        <v>44708.662557870368</v>
      </c>
      <c r="AM503" s="15">
        <v>44708.662557870368</v>
      </c>
    </row>
    <row r="504" spans="1:39" x14ac:dyDescent="0.25">
      <c r="A504">
        <v>1351486</v>
      </c>
      <c r="B504" t="s">
        <v>696</v>
      </c>
      <c r="C504" t="str">
        <f>IF(Table1[[#This Row],[breadcrumb_ORIGINAL]]="Buy&gt;NT&gt;DARWIN CITY", SUBSTITUTE(Table1[[#This Row],[breadcrumb_ORIGINAL]], Table1[[#This Row],[breadcrumb_ORIGINAL]], "DARWIN CITY"), SUBSTITUTE(Table1[[#This Row],[breadcrumb_ORIGINAL]], Table1[[#This Row],[breadcrumb_ORIGINAL]], "DARWIN"))</f>
        <v>DARWIN</v>
      </c>
      <c r="D504" s="16" t="s">
        <v>3466</v>
      </c>
      <c r="E504" t="s">
        <v>697</v>
      </c>
      <c r="F504" s="3" t="s">
        <v>2924</v>
      </c>
      <c r="G504" t="s">
        <v>46</v>
      </c>
      <c r="I504" t="str">
        <f>IF(Table1[[#This Row],[building_size_ORIGINAL]]="","",LEFT(Table1[[#This Row],[building_size_ORIGINAL]], LEN(Table1[[#This Row],[building_size_ORIGINAL]])-LEN(RIGHT(Table1[[#This Row],[building_size_ORIGINAL]], 3))))</f>
        <v/>
      </c>
      <c r="J504" s="11" t="s">
        <v>2934</v>
      </c>
      <c r="K504" t="s">
        <v>184</v>
      </c>
      <c r="L504" s="19">
        <v>127</v>
      </c>
      <c r="M504" t="s">
        <v>184</v>
      </c>
      <c r="N504" s="19">
        <v>127</v>
      </c>
      <c r="O504" s="19">
        <f>IF(Table1[[#This Row],[building_size_mВІ_cleaned]]&lt;&gt;Table1[[#This Row],[preferred_size_mBI_cleaned]], IF(Table1[[#This Row],[land_size_mBI_cleaned]]&lt;&gt;Table1[[#This Row],[preferred_size_mBI_cleaned]], 0, 1), 1)</f>
        <v>1</v>
      </c>
      <c r="P504" t="s">
        <v>126</v>
      </c>
      <c r="Q504" t="str">
        <f>IF(LEN(Table1[[#This Row],[open_date]])&gt;0, IF(ISNUMBER(SEARCH("Added", Table1[[#This Row],[open_date]])), SUBSTITUTE(Table1[[#This Row],[open_date]], "Added ", ""), Table1[[#This Row],[open_date]]), NA())</f>
        <v>Under offer</v>
      </c>
      <c r="R504" t="s">
        <v>126</v>
      </c>
      <c r="S504" t="s">
        <v>185</v>
      </c>
      <c r="T504" t="s">
        <v>186</v>
      </c>
      <c r="U504" s="13">
        <v>475000</v>
      </c>
      <c r="V504" s="13" t="s">
        <v>2934</v>
      </c>
      <c r="W504">
        <v>139195495</v>
      </c>
      <c r="X504" t="s">
        <v>187</v>
      </c>
      <c r="Y504" t="s">
        <v>188</v>
      </c>
      <c r="Z504" t="s">
        <v>36</v>
      </c>
      <c r="AA504" t="s">
        <v>37</v>
      </c>
      <c r="AB504">
        <v>800</v>
      </c>
      <c r="AC504" s="14" t="str">
        <f>"0"&amp;Table1[[#This Row],[zip_code]]</f>
        <v>0800</v>
      </c>
      <c r="AD504" s="1">
        <v>889240900</v>
      </c>
      <c r="AG504" t="s">
        <v>38</v>
      </c>
      <c r="AH504" t="str">
        <f>PROPER(Table1[[#This Row],[product_depth_DELETE]])</f>
        <v>Premiere</v>
      </c>
      <c r="AI504">
        <v>2</v>
      </c>
      <c r="AJ504">
        <v>2</v>
      </c>
      <c r="AK504">
        <v>2</v>
      </c>
      <c r="AL504" s="2">
        <v>44708.662557870368</v>
      </c>
      <c r="AM504" s="15">
        <v>44708.662557870368</v>
      </c>
    </row>
    <row r="505" spans="1:39" x14ac:dyDescent="0.25">
      <c r="A505">
        <v>1351487</v>
      </c>
      <c r="B505" t="s">
        <v>696</v>
      </c>
      <c r="C505" t="str">
        <f>IF(Table1[[#This Row],[breadcrumb_ORIGINAL]]="Buy&gt;NT&gt;DARWIN CITY", SUBSTITUTE(Table1[[#This Row],[breadcrumb_ORIGINAL]], Table1[[#This Row],[breadcrumb_ORIGINAL]], "DARWIN CITY"), SUBSTITUTE(Table1[[#This Row],[breadcrumb_ORIGINAL]], Table1[[#This Row],[breadcrumb_ORIGINAL]], "DARWIN"))</f>
        <v>DARWIN</v>
      </c>
      <c r="D505" s="16" t="s">
        <v>3466</v>
      </c>
      <c r="E505" t="s">
        <v>697</v>
      </c>
      <c r="F505" s="3" t="s">
        <v>2924</v>
      </c>
      <c r="G505" t="s">
        <v>29</v>
      </c>
      <c r="H505" t="s">
        <v>1669</v>
      </c>
      <c r="I505" t="str">
        <f>IF(Table1[[#This Row],[building_size_ORIGINAL]]="","",LEFT(Table1[[#This Row],[building_size_ORIGINAL]], LEN(Table1[[#This Row],[building_size_ORIGINAL]])-LEN(RIGHT(Table1[[#This Row],[building_size_ORIGINAL]], 3))))</f>
        <v>188</v>
      </c>
      <c r="J505" s="19">
        <v>188</v>
      </c>
      <c r="K505" t="s">
        <v>1670</v>
      </c>
      <c r="L505" s="19">
        <v>701</v>
      </c>
      <c r="M505" t="s">
        <v>1670</v>
      </c>
      <c r="N505" s="19">
        <v>701</v>
      </c>
      <c r="O505" s="19">
        <f>IF(Table1[[#This Row],[building_size_mВІ_cleaned]]&lt;&gt;Table1[[#This Row],[preferred_size_mBI_cleaned]], IF(Table1[[#This Row],[land_size_mBI_cleaned]]&lt;&gt;Table1[[#This Row],[preferred_size_mBI_cleaned]], 0, 1), 1)</f>
        <v>1</v>
      </c>
      <c r="Q505" t="e">
        <f>IF(LEN(Table1[[#This Row],[open_date]])&gt;0, IF(ISNUMBER(SEARCH("Added", Table1[[#This Row],[open_date]])), SUBSTITUTE(Table1[[#This Row],[open_date]], "Added ", ""), Table1[[#This Row],[open_date]]), NA())</f>
        <v>#N/A</v>
      </c>
      <c r="R505" t="e">
        <v>#N/A</v>
      </c>
      <c r="S505" t="s">
        <v>408</v>
      </c>
      <c r="T505" t="s">
        <v>1420</v>
      </c>
      <c r="U505" s="13">
        <v>485000</v>
      </c>
      <c r="V505" s="13" t="s">
        <v>2934</v>
      </c>
      <c r="W505">
        <v>139194391</v>
      </c>
      <c r="X505" t="s">
        <v>1671</v>
      </c>
      <c r="Y505" t="s">
        <v>1672</v>
      </c>
      <c r="Z505" t="s">
        <v>820</v>
      </c>
      <c r="AA505" t="s">
        <v>37</v>
      </c>
      <c r="AB505">
        <v>832</v>
      </c>
      <c r="AC505" s="14" t="str">
        <f>"0"&amp;Table1[[#This Row],[zip_code]]</f>
        <v>0832</v>
      </c>
      <c r="AD505" s="1">
        <v>1300114970</v>
      </c>
      <c r="AG505" t="s">
        <v>274</v>
      </c>
      <c r="AH505" t="str">
        <f>PROPER(Table1[[#This Row],[product_depth_DELETE]])</f>
        <v>Standard</v>
      </c>
      <c r="AI505">
        <v>3</v>
      </c>
      <c r="AJ505">
        <v>2</v>
      </c>
      <c r="AK505">
        <v>2</v>
      </c>
      <c r="AL505" s="2">
        <v>44708.662557870368</v>
      </c>
      <c r="AM505" s="15">
        <v>44708.662557870368</v>
      </c>
    </row>
    <row r="506" spans="1:39" x14ac:dyDescent="0.25">
      <c r="A506">
        <v>1351488</v>
      </c>
      <c r="B506" t="s">
        <v>696</v>
      </c>
      <c r="C506" t="str">
        <f>IF(Table1[[#This Row],[breadcrumb_ORIGINAL]]="Buy&gt;NT&gt;DARWIN CITY", SUBSTITUTE(Table1[[#This Row],[breadcrumb_ORIGINAL]], Table1[[#This Row],[breadcrumb_ORIGINAL]], "DARWIN CITY"), SUBSTITUTE(Table1[[#This Row],[breadcrumb_ORIGINAL]], Table1[[#This Row],[breadcrumb_ORIGINAL]], "DARWIN"))</f>
        <v>DARWIN</v>
      </c>
      <c r="D506" s="16" t="s">
        <v>3466</v>
      </c>
      <c r="E506" t="s">
        <v>697</v>
      </c>
      <c r="F506" s="3" t="s">
        <v>2924</v>
      </c>
      <c r="G506" t="s">
        <v>1451</v>
      </c>
      <c r="I506" t="str">
        <f>IF(Table1[[#This Row],[building_size_ORIGINAL]]="","",LEFT(Table1[[#This Row],[building_size_ORIGINAL]], LEN(Table1[[#This Row],[building_size_ORIGINAL]])-LEN(RIGHT(Table1[[#This Row],[building_size_ORIGINAL]], 3))))</f>
        <v/>
      </c>
      <c r="J506" s="11" t="s">
        <v>2934</v>
      </c>
      <c r="K506" t="s">
        <v>847</v>
      </c>
      <c r="L506" s="19">
        <v>307</v>
      </c>
      <c r="M506" t="s">
        <v>847</v>
      </c>
      <c r="N506" s="19">
        <v>307</v>
      </c>
      <c r="O506" s="19">
        <f>IF(Table1[[#This Row],[building_size_mВІ_cleaned]]&lt;&gt;Table1[[#This Row],[preferred_size_mBI_cleaned]], IF(Table1[[#This Row],[land_size_mBI_cleaned]]&lt;&gt;Table1[[#This Row],[preferred_size_mBI_cleaned]], 0, 1), 1)</f>
        <v>1</v>
      </c>
      <c r="Q506" t="e">
        <f>IF(LEN(Table1[[#This Row],[open_date]])&gt;0, IF(ISNUMBER(SEARCH("Added", Table1[[#This Row],[open_date]])), SUBSTITUTE(Table1[[#This Row],[open_date]], "Added ", ""), Table1[[#This Row],[open_date]]), NA())</f>
        <v>#N/A</v>
      </c>
      <c r="R506" t="e">
        <v>#N/A</v>
      </c>
      <c r="S506" t="s">
        <v>209</v>
      </c>
      <c r="T506" t="s">
        <v>1673</v>
      </c>
      <c r="U506" s="13">
        <v>675000</v>
      </c>
      <c r="V506" s="13" t="s">
        <v>3254</v>
      </c>
      <c r="W506">
        <v>139194123</v>
      </c>
      <c r="X506" t="s">
        <v>1674</v>
      </c>
      <c r="Y506" t="s">
        <v>1675</v>
      </c>
      <c r="Z506" t="s">
        <v>710</v>
      </c>
      <c r="AA506" t="s">
        <v>37</v>
      </c>
      <c r="AB506">
        <v>810</v>
      </c>
      <c r="AC506" s="14" t="str">
        <f>"0"&amp;Table1[[#This Row],[zip_code]]</f>
        <v>0810</v>
      </c>
      <c r="AD506" s="1">
        <v>889428942</v>
      </c>
      <c r="AG506" t="s">
        <v>38</v>
      </c>
      <c r="AH506" t="str">
        <f>PROPER(Table1[[#This Row],[product_depth_DELETE]])</f>
        <v>Premiere</v>
      </c>
      <c r="AI506">
        <v>3</v>
      </c>
      <c r="AJ506">
        <v>2</v>
      </c>
      <c r="AK506">
        <v>2</v>
      </c>
      <c r="AL506" s="2">
        <v>44708.662557870368</v>
      </c>
      <c r="AM506" s="15">
        <v>44708.662557870368</v>
      </c>
    </row>
    <row r="507" spans="1:39" x14ac:dyDescent="0.25">
      <c r="A507">
        <v>1351489</v>
      </c>
      <c r="B507" t="s">
        <v>696</v>
      </c>
      <c r="C507" t="str">
        <f>IF(Table1[[#This Row],[breadcrumb_ORIGINAL]]="Buy&gt;NT&gt;DARWIN CITY", SUBSTITUTE(Table1[[#This Row],[breadcrumb_ORIGINAL]], Table1[[#This Row],[breadcrumb_ORIGINAL]], "DARWIN CITY"), SUBSTITUTE(Table1[[#This Row],[breadcrumb_ORIGINAL]], Table1[[#This Row],[breadcrumb_ORIGINAL]], "DARWIN"))</f>
        <v>DARWIN</v>
      </c>
      <c r="D507" s="16" t="s">
        <v>3466</v>
      </c>
      <c r="E507" t="s">
        <v>697</v>
      </c>
      <c r="F507" s="3" t="s">
        <v>2924</v>
      </c>
      <c r="G507" t="s">
        <v>29</v>
      </c>
      <c r="I507" t="str">
        <f>IF(Table1[[#This Row],[building_size_ORIGINAL]]="","",LEFT(Table1[[#This Row],[building_size_ORIGINAL]], LEN(Table1[[#This Row],[building_size_ORIGINAL]])-LEN(RIGHT(Table1[[#This Row],[building_size_ORIGINAL]], 3))))</f>
        <v/>
      </c>
      <c r="J507" s="11" t="s">
        <v>2934</v>
      </c>
      <c r="K507" t="s">
        <v>862</v>
      </c>
      <c r="L507" s="19">
        <v>800</v>
      </c>
      <c r="M507" t="s">
        <v>862</v>
      </c>
      <c r="N507" s="19">
        <v>800</v>
      </c>
      <c r="O507" s="19">
        <f>IF(Table1[[#This Row],[building_size_mВІ_cleaned]]&lt;&gt;Table1[[#This Row],[preferred_size_mBI_cleaned]], IF(Table1[[#This Row],[land_size_mBI_cleaned]]&lt;&gt;Table1[[#This Row],[preferred_size_mBI_cleaned]], 0, 1), 1)</f>
        <v>1</v>
      </c>
      <c r="Q507" t="e">
        <f>IF(LEN(Table1[[#This Row],[open_date]])&gt;0, IF(ISNUMBER(SEARCH("Added", Table1[[#This Row],[open_date]])), SUBSTITUTE(Table1[[#This Row],[open_date]], "Added ", ""), Table1[[#This Row],[open_date]]), NA())</f>
        <v>#N/A</v>
      </c>
      <c r="R507" t="e">
        <v>#N/A</v>
      </c>
      <c r="S507" t="s">
        <v>123</v>
      </c>
      <c r="T507" t="s">
        <v>524</v>
      </c>
      <c r="U507" s="13">
        <v>449000</v>
      </c>
      <c r="V507" s="13" t="s">
        <v>2934</v>
      </c>
      <c r="W507">
        <v>139193603</v>
      </c>
      <c r="X507" t="s">
        <v>1676</v>
      </c>
      <c r="Y507" t="s">
        <v>1677</v>
      </c>
      <c r="Z507" t="s">
        <v>973</v>
      </c>
      <c r="AA507" t="s">
        <v>37</v>
      </c>
      <c r="AB507">
        <v>830</v>
      </c>
      <c r="AC507" s="14" t="str">
        <f>"0"&amp;Table1[[#This Row],[zip_code]]</f>
        <v>0830</v>
      </c>
      <c r="AD507" s="1">
        <v>889328858</v>
      </c>
      <c r="AG507" t="s">
        <v>38</v>
      </c>
      <c r="AH507" t="str">
        <f>PROPER(Table1[[#This Row],[product_depth_DELETE]])</f>
        <v>Premiere</v>
      </c>
      <c r="AI507">
        <v>4</v>
      </c>
      <c r="AJ507">
        <v>1</v>
      </c>
      <c r="AK507">
        <v>4</v>
      </c>
      <c r="AL507" s="2">
        <v>44708.662557870368</v>
      </c>
      <c r="AM507" s="15">
        <v>44708.662557870368</v>
      </c>
    </row>
    <row r="508" spans="1:39" x14ac:dyDescent="0.25">
      <c r="A508">
        <v>1351490</v>
      </c>
      <c r="B508" t="s">
        <v>696</v>
      </c>
      <c r="C508" t="str">
        <f>IF(Table1[[#This Row],[breadcrumb_ORIGINAL]]="Buy&gt;NT&gt;DARWIN CITY", SUBSTITUTE(Table1[[#This Row],[breadcrumb_ORIGINAL]], Table1[[#This Row],[breadcrumb_ORIGINAL]], "DARWIN CITY"), SUBSTITUTE(Table1[[#This Row],[breadcrumb_ORIGINAL]], Table1[[#This Row],[breadcrumb_ORIGINAL]], "DARWIN"))</f>
        <v>DARWIN</v>
      </c>
      <c r="D508" s="16" t="s">
        <v>3466</v>
      </c>
      <c r="E508" t="s">
        <v>697</v>
      </c>
      <c r="F508" s="3" t="s">
        <v>2924</v>
      </c>
      <c r="G508" t="s">
        <v>748</v>
      </c>
      <c r="I508" t="str">
        <f>IF(Table1[[#This Row],[building_size_ORIGINAL]]="","",LEFT(Table1[[#This Row],[building_size_ORIGINAL]], LEN(Table1[[#This Row],[building_size_ORIGINAL]])-LEN(RIGHT(Table1[[#This Row],[building_size_ORIGINAL]], 3))))</f>
        <v/>
      </c>
      <c r="J508" s="11" t="s">
        <v>2934</v>
      </c>
      <c r="K508" t="s">
        <v>1678</v>
      </c>
      <c r="L508" s="19">
        <v>465</v>
      </c>
      <c r="M508" t="s">
        <v>1678</v>
      </c>
      <c r="N508" s="19">
        <v>465</v>
      </c>
      <c r="O508" s="19">
        <f>IF(Table1[[#This Row],[building_size_mВІ_cleaned]]&lt;&gt;Table1[[#This Row],[preferred_size_mBI_cleaned]], IF(Table1[[#This Row],[land_size_mBI_cleaned]]&lt;&gt;Table1[[#This Row],[preferred_size_mBI_cleaned]], 0, 1), 1)</f>
        <v>1</v>
      </c>
      <c r="Q508" t="e">
        <f>IF(LEN(Table1[[#This Row],[open_date]])&gt;0, IF(ISNUMBER(SEARCH("Added", Table1[[#This Row],[open_date]])), SUBSTITUTE(Table1[[#This Row],[open_date]], "Added ", ""), Table1[[#This Row],[open_date]]), NA())</f>
        <v>#N/A</v>
      </c>
      <c r="R508" t="e">
        <v>#N/A</v>
      </c>
      <c r="S508" t="s">
        <v>1679</v>
      </c>
      <c r="T508" t="s">
        <v>1680</v>
      </c>
      <c r="U508" s="13">
        <v>1250000</v>
      </c>
      <c r="V508" s="13" t="s">
        <v>3255</v>
      </c>
      <c r="W508">
        <v>139189703</v>
      </c>
      <c r="X508" t="s">
        <v>1681</v>
      </c>
      <c r="Y508" t="s">
        <v>1682</v>
      </c>
      <c r="Z508" t="s">
        <v>773</v>
      </c>
      <c r="AA508" t="s">
        <v>37</v>
      </c>
      <c r="AB508">
        <v>820</v>
      </c>
      <c r="AC508" s="14" t="str">
        <f>"0"&amp;Table1[[#This Row],[zip_code]]</f>
        <v>0820</v>
      </c>
      <c r="AD508" s="1">
        <v>404222219</v>
      </c>
      <c r="AG508" t="s">
        <v>38</v>
      </c>
      <c r="AH508" t="str">
        <f>PROPER(Table1[[#This Row],[product_depth_DELETE]])</f>
        <v>Premiere</v>
      </c>
      <c r="AI508">
        <v>3</v>
      </c>
      <c r="AJ508">
        <v>2</v>
      </c>
      <c r="AK508">
        <v>2</v>
      </c>
      <c r="AL508" s="2">
        <v>44708.662557870368</v>
      </c>
      <c r="AM508" s="15">
        <v>44708.662557870368</v>
      </c>
    </row>
    <row r="509" spans="1:39" x14ac:dyDescent="0.25">
      <c r="A509">
        <v>1351491</v>
      </c>
      <c r="B509" t="s">
        <v>696</v>
      </c>
      <c r="C509" t="str">
        <f>IF(Table1[[#This Row],[breadcrumb_ORIGINAL]]="Buy&gt;NT&gt;DARWIN CITY", SUBSTITUTE(Table1[[#This Row],[breadcrumb_ORIGINAL]], Table1[[#This Row],[breadcrumb_ORIGINAL]], "DARWIN CITY"), SUBSTITUTE(Table1[[#This Row],[breadcrumb_ORIGINAL]], Table1[[#This Row],[breadcrumb_ORIGINAL]], "DARWIN"))</f>
        <v>DARWIN</v>
      </c>
      <c r="D509" s="16" t="s">
        <v>3466</v>
      </c>
      <c r="E509" t="s">
        <v>697</v>
      </c>
      <c r="F509" s="3" t="s">
        <v>2924</v>
      </c>
      <c r="G509" t="s">
        <v>29</v>
      </c>
      <c r="I509" t="str">
        <f>IF(Table1[[#This Row],[building_size_ORIGINAL]]="","",LEFT(Table1[[#This Row],[building_size_ORIGINAL]], LEN(Table1[[#This Row],[building_size_ORIGINAL]])-LEN(RIGHT(Table1[[#This Row],[building_size_ORIGINAL]], 3))))</f>
        <v/>
      </c>
      <c r="J509" s="11" t="s">
        <v>2934</v>
      </c>
      <c r="K509" t="s">
        <v>1683</v>
      </c>
      <c r="L509" s="19">
        <v>625</v>
      </c>
      <c r="M509" t="s">
        <v>1683</v>
      </c>
      <c r="N509" s="19">
        <v>625</v>
      </c>
      <c r="O509" s="19">
        <f>IF(Table1[[#This Row],[building_size_mВІ_cleaned]]&lt;&gt;Table1[[#This Row],[preferred_size_mBI_cleaned]], IF(Table1[[#This Row],[land_size_mBI_cleaned]]&lt;&gt;Table1[[#This Row],[preferred_size_mBI_cleaned]], 0, 1), 1)</f>
        <v>1</v>
      </c>
      <c r="Q509" t="e">
        <f>IF(LEN(Table1[[#This Row],[open_date]])&gt;0, IF(ISNUMBER(SEARCH("Added", Table1[[#This Row],[open_date]])), SUBSTITUTE(Table1[[#This Row],[open_date]], "Added ", ""), Table1[[#This Row],[open_date]]), NA())</f>
        <v>#N/A</v>
      </c>
      <c r="R509" t="e">
        <v>#N/A</v>
      </c>
      <c r="S509" t="s">
        <v>408</v>
      </c>
      <c r="T509" t="s">
        <v>1684</v>
      </c>
      <c r="U509" s="13">
        <v>1200000</v>
      </c>
      <c r="V509" s="13" t="s">
        <v>2934</v>
      </c>
      <c r="W509">
        <v>133161018</v>
      </c>
      <c r="X509" t="s">
        <v>1685</v>
      </c>
      <c r="Y509" t="s">
        <v>1686</v>
      </c>
      <c r="Z509" t="s">
        <v>731</v>
      </c>
      <c r="AA509" t="s">
        <v>37</v>
      </c>
      <c r="AB509">
        <v>810</v>
      </c>
      <c r="AC509" s="14" t="str">
        <f>"0"&amp;Table1[[#This Row],[zip_code]]</f>
        <v>0810</v>
      </c>
      <c r="AD509" s="1">
        <v>1300114970</v>
      </c>
      <c r="AG509" t="s">
        <v>274</v>
      </c>
      <c r="AH509" t="str">
        <f>PROPER(Table1[[#This Row],[product_depth_DELETE]])</f>
        <v>Standard</v>
      </c>
      <c r="AI509">
        <v>3</v>
      </c>
      <c r="AJ509">
        <v>2</v>
      </c>
      <c r="AK509">
        <v>2</v>
      </c>
      <c r="AL509" s="2">
        <v>44708.662557870368</v>
      </c>
      <c r="AM509" s="15">
        <v>44708.662557870368</v>
      </c>
    </row>
    <row r="510" spans="1:39" x14ac:dyDescent="0.25">
      <c r="A510">
        <v>1351492</v>
      </c>
      <c r="B510" t="s">
        <v>696</v>
      </c>
      <c r="C510" t="str">
        <f>IF(Table1[[#This Row],[breadcrumb_ORIGINAL]]="Buy&gt;NT&gt;DARWIN CITY", SUBSTITUTE(Table1[[#This Row],[breadcrumb_ORIGINAL]], Table1[[#This Row],[breadcrumb_ORIGINAL]], "DARWIN CITY"), SUBSTITUTE(Table1[[#This Row],[breadcrumb_ORIGINAL]], Table1[[#This Row],[breadcrumb_ORIGINAL]], "DARWIN"))</f>
        <v>DARWIN</v>
      </c>
      <c r="D510" s="16" t="s">
        <v>3466</v>
      </c>
      <c r="E510" t="s">
        <v>697</v>
      </c>
      <c r="F510" s="3" t="s">
        <v>2924</v>
      </c>
      <c r="G510" t="s">
        <v>29</v>
      </c>
      <c r="I510" t="str">
        <f>IF(Table1[[#This Row],[building_size_ORIGINAL]]="","",LEFT(Table1[[#This Row],[building_size_ORIGINAL]], LEN(Table1[[#This Row],[building_size_ORIGINAL]])-LEN(RIGHT(Table1[[#This Row],[building_size_ORIGINAL]], 3))))</f>
        <v/>
      </c>
      <c r="J510" s="11" t="s">
        <v>2934</v>
      </c>
      <c r="K510" t="s">
        <v>1687</v>
      </c>
      <c r="L510" s="19">
        <v>700</v>
      </c>
      <c r="M510" t="s">
        <v>1687</v>
      </c>
      <c r="N510" s="19">
        <v>700</v>
      </c>
      <c r="O510" s="19">
        <f>IF(Table1[[#This Row],[building_size_mВІ_cleaned]]&lt;&gt;Table1[[#This Row],[preferred_size_mBI_cleaned]], IF(Table1[[#This Row],[land_size_mBI_cleaned]]&lt;&gt;Table1[[#This Row],[preferred_size_mBI_cleaned]], 0, 1), 1)</f>
        <v>1</v>
      </c>
      <c r="P510" t="s">
        <v>126</v>
      </c>
      <c r="Q510" t="str">
        <f>IF(LEN(Table1[[#This Row],[open_date]])&gt;0, IF(ISNUMBER(SEARCH("Added", Table1[[#This Row],[open_date]])), SUBSTITUTE(Table1[[#This Row],[open_date]], "Added ", ""), Table1[[#This Row],[open_date]]), NA())</f>
        <v>Under offer</v>
      </c>
      <c r="R510" t="s">
        <v>126</v>
      </c>
      <c r="S510" t="s">
        <v>750</v>
      </c>
      <c r="T510" t="s">
        <v>1688</v>
      </c>
      <c r="U510" s="13">
        <v>850000</v>
      </c>
      <c r="V510" s="13" t="s">
        <v>3257</v>
      </c>
      <c r="W510">
        <v>139192751</v>
      </c>
      <c r="X510" t="s">
        <v>1689</v>
      </c>
      <c r="Y510" t="s">
        <v>1690</v>
      </c>
      <c r="Z510" t="s">
        <v>1101</v>
      </c>
      <c r="AA510" t="s">
        <v>37</v>
      </c>
      <c r="AB510">
        <v>820</v>
      </c>
      <c r="AC510" s="14" t="str">
        <f>"0"&amp;Table1[[#This Row],[zip_code]]</f>
        <v>0820</v>
      </c>
      <c r="AD510" s="1">
        <v>889929980</v>
      </c>
      <c r="AG510" t="s">
        <v>38</v>
      </c>
      <c r="AH510" t="str">
        <f>PROPER(Table1[[#This Row],[product_depth_DELETE]])</f>
        <v>Premiere</v>
      </c>
      <c r="AI510">
        <v>3</v>
      </c>
      <c r="AJ510">
        <v>2</v>
      </c>
      <c r="AK510">
        <v>2</v>
      </c>
      <c r="AL510" s="2">
        <v>44708.662557870368</v>
      </c>
      <c r="AM510" s="15">
        <v>44708.662557870368</v>
      </c>
    </row>
    <row r="511" spans="1:39" x14ac:dyDescent="0.25">
      <c r="A511">
        <v>1351493</v>
      </c>
      <c r="B511" t="s">
        <v>696</v>
      </c>
      <c r="C511" t="str">
        <f>IF(Table1[[#This Row],[breadcrumb_ORIGINAL]]="Buy&gt;NT&gt;DARWIN CITY", SUBSTITUTE(Table1[[#This Row],[breadcrumb_ORIGINAL]], Table1[[#This Row],[breadcrumb_ORIGINAL]], "DARWIN CITY"), SUBSTITUTE(Table1[[#This Row],[breadcrumb_ORIGINAL]], Table1[[#This Row],[breadcrumb_ORIGINAL]], "DARWIN"))</f>
        <v>DARWIN</v>
      </c>
      <c r="D511" s="16" t="s">
        <v>3466</v>
      </c>
      <c r="E511" t="s">
        <v>697</v>
      </c>
      <c r="F511" s="3" t="s">
        <v>2924</v>
      </c>
      <c r="G511" t="s">
        <v>46</v>
      </c>
      <c r="H511" t="s">
        <v>189</v>
      </c>
      <c r="I511" t="str">
        <f>IF(Table1[[#This Row],[building_size_ORIGINAL]]="","",LEFT(Table1[[#This Row],[building_size_ORIGINAL]], LEN(Table1[[#This Row],[building_size_ORIGINAL]])-LEN(RIGHT(Table1[[#This Row],[building_size_ORIGINAL]], 3))))</f>
        <v>140</v>
      </c>
      <c r="J511" s="19">
        <v>140</v>
      </c>
      <c r="L511" s="12" t="s">
        <v>2934</v>
      </c>
      <c r="M511" t="s">
        <v>189</v>
      </c>
      <c r="N511" s="19">
        <v>140</v>
      </c>
      <c r="O511" s="19">
        <f>IF(Table1[[#This Row],[building_size_mВІ_cleaned]]&lt;&gt;Table1[[#This Row],[preferred_size_mBI_cleaned]], IF(Table1[[#This Row],[land_size_mBI_cleaned]]&lt;&gt;Table1[[#This Row],[preferred_size_mBI_cleaned]], 0, 1), 1)</f>
        <v>1</v>
      </c>
      <c r="Q511" t="e">
        <f>IF(LEN(Table1[[#This Row],[open_date]])&gt;0, IF(ISNUMBER(SEARCH("Added", Table1[[#This Row],[open_date]])), SUBSTITUTE(Table1[[#This Row],[open_date]], "Added ", ""), Table1[[#This Row],[open_date]]), NA())</f>
        <v>#N/A</v>
      </c>
      <c r="R511" t="e">
        <v>#N/A</v>
      </c>
      <c r="S511" t="s">
        <v>190</v>
      </c>
      <c r="T511" t="s">
        <v>191</v>
      </c>
      <c r="U511" s="13" t="s">
        <v>2934</v>
      </c>
      <c r="V511" s="13" t="s">
        <v>2993</v>
      </c>
      <c r="W511">
        <v>139179627</v>
      </c>
      <c r="X511" t="s">
        <v>192</v>
      </c>
      <c r="Y511" t="s">
        <v>193</v>
      </c>
      <c r="Z511" t="s">
        <v>36</v>
      </c>
      <c r="AA511" t="s">
        <v>37</v>
      </c>
      <c r="AB511">
        <v>800</v>
      </c>
      <c r="AC511" s="14" t="str">
        <f>"0"&amp;Table1[[#This Row],[zip_code]]</f>
        <v>0800</v>
      </c>
      <c r="AD511" s="1">
        <v>889485607</v>
      </c>
      <c r="AG511" t="s">
        <v>38</v>
      </c>
      <c r="AH511" t="str">
        <f>PROPER(Table1[[#This Row],[product_depth_DELETE]])</f>
        <v>Premiere</v>
      </c>
      <c r="AI511">
        <v>2</v>
      </c>
      <c r="AJ511">
        <v>2</v>
      </c>
      <c r="AK511">
        <v>2</v>
      </c>
      <c r="AL511" s="2">
        <v>44708.662557870368</v>
      </c>
      <c r="AM511" s="15">
        <v>44708.662557870368</v>
      </c>
    </row>
    <row r="512" spans="1:39" x14ac:dyDescent="0.25">
      <c r="A512">
        <v>1351494</v>
      </c>
      <c r="B512" t="s">
        <v>696</v>
      </c>
      <c r="C512" t="str">
        <f>IF(Table1[[#This Row],[breadcrumb_ORIGINAL]]="Buy&gt;NT&gt;DARWIN CITY", SUBSTITUTE(Table1[[#This Row],[breadcrumb_ORIGINAL]], Table1[[#This Row],[breadcrumb_ORIGINAL]], "DARWIN CITY"), SUBSTITUTE(Table1[[#This Row],[breadcrumb_ORIGINAL]], Table1[[#This Row],[breadcrumb_ORIGINAL]], "DARWIN"))</f>
        <v>DARWIN</v>
      </c>
      <c r="D512" s="16" t="s">
        <v>3466</v>
      </c>
      <c r="E512" t="s">
        <v>697</v>
      </c>
      <c r="F512" s="3" t="s">
        <v>2924</v>
      </c>
      <c r="G512" t="s">
        <v>46</v>
      </c>
      <c r="I512" t="str">
        <f>IF(Table1[[#This Row],[building_size_ORIGINAL]]="","",LEFT(Table1[[#This Row],[building_size_ORIGINAL]], LEN(Table1[[#This Row],[building_size_ORIGINAL]])-LEN(RIGHT(Table1[[#This Row],[building_size_ORIGINAL]], 3))))</f>
        <v/>
      </c>
      <c r="J512" s="11" t="s">
        <v>2934</v>
      </c>
      <c r="K512" t="s">
        <v>1691</v>
      </c>
      <c r="L512" s="19">
        <v>177</v>
      </c>
      <c r="M512" t="s">
        <v>1691</v>
      </c>
      <c r="N512" s="19">
        <v>177</v>
      </c>
      <c r="O512" s="19">
        <f>IF(Table1[[#This Row],[building_size_mВІ_cleaned]]&lt;&gt;Table1[[#This Row],[preferred_size_mBI_cleaned]], IF(Table1[[#This Row],[land_size_mBI_cleaned]]&lt;&gt;Table1[[#This Row],[preferred_size_mBI_cleaned]], 0, 1), 1)</f>
        <v>1</v>
      </c>
      <c r="Q512" t="e">
        <f>IF(LEN(Table1[[#This Row],[open_date]])&gt;0, IF(ISNUMBER(SEARCH("Added", Table1[[#This Row],[open_date]])), SUBSTITUTE(Table1[[#This Row],[open_date]], "Added ", ""), Table1[[#This Row],[open_date]]), NA())</f>
        <v>#N/A</v>
      </c>
      <c r="R512" t="e">
        <v>#N/A</v>
      </c>
      <c r="S512" t="s">
        <v>1532</v>
      </c>
      <c r="T512" t="s">
        <v>512</v>
      </c>
      <c r="U512" s="13">
        <v>295000</v>
      </c>
      <c r="V512" s="13" t="s">
        <v>2934</v>
      </c>
      <c r="W512">
        <v>139190299</v>
      </c>
      <c r="X512" t="s">
        <v>1692</v>
      </c>
      <c r="Y512" t="s">
        <v>1693</v>
      </c>
      <c r="Z512" t="s">
        <v>973</v>
      </c>
      <c r="AA512" t="s">
        <v>37</v>
      </c>
      <c r="AB512">
        <v>830</v>
      </c>
      <c r="AC512" s="14" t="str">
        <f>"0"&amp;Table1[[#This Row],[zip_code]]</f>
        <v>0830</v>
      </c>
      <c r="AD512" s="1">
        <v>889312005</v>
      </c>
      <c r="AG512" t="s">
        <v>274</v>
      </c>
      <c r="AH512" t="str">
        <f>PROPER(Table1[[#This Row],[product_depth_DELETE]])</f>
        <v>Standard</v>
      </c>
      <c r="AI512">
        <v>2</v>
      </c>
      <c r="AJ512">
        <v>1</v>
      </c>
      <c r="AK512">
        <v>2</v>
      </c>
      <c r="AL512" s="2">
        <v>44708.662557870368</v>
      </c>
      <c r="AM512" s="15">
        <v>44708.662557870368</v>
      </c>
    </row>
    <row r="513" spans="1:39" x14ac:dyDescent="0.25">
      <c r="A513">
        <v>1351495</v>
      </c>
      <c r="B513" t="s">
        <v>696</v>
      </c>
      <c r="C513" t="str">
        <f>IF(Table1[[#This Row],[breadcrumb_ORIGINAL]]="Buy&gt;NT&gt;DARWIN CITY", SUBSTITUTE(Table1[[#This Row],[breadcrumb_ORIGINAL]], Table1[[#This Row],[breadcrumb_ORIGINAL]], "DARWIN CITY"), SUBSTITUTE(Table1[[#This Row],[breadcrumb_ORIGINAL]], Table1[[#This Row],[breadcrumb_ORIGINAL]], "DARWIN"))</f>
        <v>DARWIN</v>
      </c>
      <c r="D513" s="16" t="s">
        <v>3466</v>
      </c>
      <c r="E513" t="s">
        <v>697</v>
      </c>
      <c r="F513" s="3" t="s">
        <v>2924</v>
      </c>
      <c r="G513" t="s">
        <v>1168</v>
      </c>
      <c r="I513" t="str">
        <f>IF(Table1[[#This Row],[building_size_ORIGINAL]]="","",LEFT(Table1[[#This Row],[building_size_ORIGINAL]], LEN(Table1[[#This Row],[building_size_ORIGINAL]])-LEN(RIGHT(Table1[[#This Row],[building_size_ORIGINAL]], 3))))</f>
        <v/>
      </c>
      <c r="J513" s="11" t="s">
        <v>2934</v>
      </c>
      <c r="L513" s="12" t="s">
        <v>2934</v>
      </c>
      <c r="N513" t="s">
        <v>2934</v>
      </c>
      <c r="O513">
        <f>IF(Table1[[#This Row],[building_size_mВІ_cleaned]]&lt;&gt;Table1[[#This Row],[preferred_size_mBI_cleaned]], IF(Table1[[#This Row],[land_size_mBI_cleaned]]&lt;&gt;Table1[[#This Row],[preferred_size_mBI_cleaned]], 0, 1), 1)</f>
        <v>1</v>
      </c>
      <c r="Q513" t="e">
        <f>IF(LEN(Table1[[#This Row],[open_date]])&gt;0, IF(ISNUMBER(SEARCH("Added", Table1[[#This Row],[open_date]])), SUBSTITUTE(Table1[[#This Row],[open_date]], "Added ", ""), Table1[[#This Row],[open_date]]), NA())</f>
        <v>#N/A</v>
      </c>
      <c r="R513" t="e">
        <v>#N/A</v>
      </c>
      <c r="S513" t="s">
        <v>82</v>
      </c>
      <c r="T513" t="s">
        <v>1584</v>
      </c>
      <c r="U513" s="13">
        <v>349000</v>
      </c>
      <c r="V513" s="13" t="s">
        <v>2934</v>
      </c>
      <c r="W513">
        <v>139190219</v>
      </c>
      <c r="X513" t="s">
        <v>1694</v>
      </c>
      <c r="Y513" t="s">
        <v>1695</v>
      </c>
      <c r="Z513" t="s">
        <v>731</v>
      </c>
      <c r="AA513" t="s">
        <v>37</v>
      </c>
      <c r="AB513">
        <v>810</v>
      </c>
      <c r="AC513" s="14" t="str">
        <f>"0"&amp;Table1[[#This Row],[zip_code]]</f>
        <v>0810</v>
      </c>
      <c r="AD513" s="1">
        <v>889433000</v>
      </c>
      <c r="AG513" t="s">
        <v>38</v>
      </c>
      <c r="AH513" t="str">
        <f>PROPER(Table1[[#This Row],[product_depth_DELETE]])</f>
        <v>Premiere</v>
      </c>
      <c r="AI513">
        <v>2</v>
      </c>
      <c r="AJ513">
        <v>1</v>
      </c>
      <c r="AK513">
        <v>1</v>
      </c>
      <c r="AL513" s="2">
        <v>44708.662557870368</v>
      </c>
      <c r="AM513" s="15">
        <v>44708.662557870368</v>
      </c>
    </row>
    <row r="514" spans="1:39" x14ac:dyDescent="0.25">
      <c r="A514">
        <v>1351496</v>
      </c>
      <c r="B514" t="s">
        <v>696</v>
      </c>
      <c r="C514" t="str">
        <f>IF(Table1[[#This Row],[breadcrumb_ORIGINAL]]="Buy&gt;NT&gt;DARWIN CITY", SUBSTITUTE(Table1[[#This Row],[breadcrumb_ORIGINAL]], Table1[[#This Row],[breadcrumb_ORIGINAL]], "DARWIN CITY"), SUBSTITUTE(Table1[[#This Row],[breadcrumb_ORIGINAL]], Table1[[#This Row],[breadcrumb_ORIGINAL]], "DARWIN"))</f>
        <v>DARWIN</v>
      </c>
      <c r="D514" s="16" t="s">
        <v>3466</v>
      </c>
      <c r="E514" t="s">
        <v>697</v>
      </c>
      <c r="F514" s="3" t="s">
        <v>2924</v>
      </c>
      <c r="G514" t="s">
        <v>29</v>
      </c>
      <c r="I514" t="str">
        <f>IF(Table1[[#This Row],[building_size_ORIGINAL]]="","",LEFT(Table1[[#This Row],[building_size_ORIGINAL]], LEN(Table1[[#This Row],[building_size_ORIGINAL]])-LEN(RIGHT(Table1[[#This Row],[building_size_ORIGINAL]], 3))))</f>
        <v/>
      </c>
      <c r="J514" s="11" t="s">
        <v>2934</v>
      </c>
      <c r="K514" t="s">
        <v>951</v>
      </c>
      <c r="L514" s="19">
        <v>817</v>
      </c>
      <c r="M514" t="s">
        <v>951</v>
      </c>
      <c r="N514" s="19">
        <v>817</v>
      </c>
      <c r="O514" s="19">
        <f>IF(Table1[[#This Row],[building_size_mВІ_cleaned]]&lt;&gt;Table1[[#This Row],[preferred_size_mBI_cleaned]], IF(Table1[[#This Row],[land_size_mBI_cleaned]]&lt;&gt;Table1[[#This Row],[preferred_size_mBI_cleaned]], 0, 1), 1)</f>
        <v>1</v>
      </c>
      <c r="P514" t="s">
        <v>126</v>
      </c>
      <c r="Q514" t="str">
        <f>IF(LEN(Table1[[#This Row],[open_date]])&gt;0, IF(ISNUMBER(SEARCH("Added", Table1[[#This Row],[open_date]])), SUBSTITUTE(Table1[[#This Row],[open_date]], "Added ", ""), Table1[[#This Row],[open_date]]), NA())</f>
        <v>Under offer</v>
      </c>
      <c r="R514" t="s">
        <v>126</v>
      </c>
      <c r="S514" t="s">
        <v>93</v>
      </c>
      <c r="T514" t="s">
        <v>1038</v>
      </c>
      <c r="U514" s="13" t="s">
        <v>2934</v>
      </c>
      <c r="V514" s="13" t="s">
        <v>3154</v>
      </c>
      <c r="W514">
        <v>139190159</v>
      </c>
      <c r="X514" t="s">
        <v>1696</v>
      </c>
      <c r="Y514" t="s">
        <v>1697</v>
      </c>
      <c r="Z514" t="s">
        <v>814</v>
      </c>
      <c r="AA514" t="s">
        <v>37</v>
      </c>
      <c r="AB514">
        <v>810</v>
      </c>
      <c r="AC514" s="14" t="str">
        <f>"0"&amp;Table1[[#This Row],[zip_code]]</f>
        <v>0810</v>
      </c>
      <c r="AD514" s="1">
        <v>889460500</v>
      </c>
      <c r="AG514" t="s">
        <v>38</v>
      </c>
      <c r="AH514" t="str">
        <f>PROPER(Table1[[#This Row],[product_depth_DELETE]])</f>
        <v>Premiere</v>
      </c>
      <c r="AI514">
        <v>3</v>
      </c>
      <c r="AJ514">
        <v>1</v>
      </c>
      <c r="AK514">
        <v>2</v>
      </c>
      <c r="AL514" s="2">
        <v>44708.662557870368</v>
      </c>
      <c r="AM514" s="15">
        <v>44708.662557870368</v>
      </c>
    </row>
    <row r="515" spans="1:39" x14ac:dyDescent="0.25">
      <c r="A515">
        <v>1351497</v>
      </c>
      <c r="B515" t="s">
        <v>696</v>
      </c>
      <c r="C515" t="str">
        <f>IF(Table1[[#This Row],[breadcrumb_ORIGINAL]]="Buy&gt;NT&gt;DARWIN CITY", SUBSTITUTE(Table1[[#This Row],[breadcrumb_ORIGINAL]], Table1[[#This Row],[breadcrumb_ORIGINAL]], "DARWIN CITY"), SUBSTITUTE(Table1[[#This Row],[breadcrumb_ORIGINAL]], Table1[[#This Row],[breadcrumb_ORIGINAL]], "DARWIN"))</f>
        <v>DARWIN</v>
      </c>
      <c r="D515" s="16" t="s">
        <v>3466</v>
      </c>
      <c r="E515" t="s">
        <v>697</v>
      </c>
      <c r="F515" s="3" t="s">
        <v>2924</v>
      </c>
      <c r="G515" t="s">
        <v>46</v>
      </c>
      <c r="I515" t="str">
        <f>IF(Table1[[#This Row],[building_size_ORIGINAL]]="","",LEFT(Table1[[#This Row],[building_size_ORIGINAL]], LEN(Table1[[#This Row],[building_size_ORIGINAL]])-LEN(RIGHT(Table1[[#This Row],[building_size_ORIGINAL]], 3))))</f>
        <v/>
      </c>
      <c r="J515" s="11" t="s">
        <v>2934</v>
      </c>
      <c r="K515" t="s">
        <v>92</v>
      </c>
      <c r="L515" s="19">
        <v>173</v>
      </c>
      <c r="M515" t="s">
        <v>92</v>
      </c>
      <c r="N515" s="19">
        <v>173</v>
      </c>
      <c r="O515" s="19">
        <f>IF(Table1[[#This Row],[building_size_mВІ_cleaned]]&lt;&gt;Table1[[#This Row],[preferred_size_mBI_cleaned]], IF(Table1[[#This Row],[land_size_mBI_cleaned]]&lt;&gt;Table1[[#This Row],[preferred_size_mBI_cleaned]], 0, 1), 1)</f>
        <v>1</v>
      </c>
      <c r="Q515" t="e">
        <f>IF(LEN(Table1[[#This Row],[open_date]])&gt;0, IF(ISNUMBER(SEARCH("Added", Table1[[#This Row],[open_date]])), SUBSTITUTE(Table1[[#This Row],[open_date]], "Added ", ""), Table1[[#This Row],[open_date]]), NA())</f>
        <v>#N/A</v>
      </c>
      <c r="R515" t="e">
        <v>#N/A</v>
      </c>
      <c r="S515" t="s">
        <v>93</v>
      </c>
      <c r="T515" t="s">
        <v>119</v>
      </c>
      <c r="U515" s="13" t="s">
        <v>2934</v>
      </c>
      <c r="V515" s="13" t="s">
        <v>2978</v>
      </c>
      <c r="W515">
        <v>139189227</v>
      </c>
      <c r="X515" t="s">
        <v>1698</v>
      </c>
      <c r="Y515" t="s">
        <v>1699</v>
      </c>
      <c r="Z515" t="s">
        <v>707</v>
      </c>
      <c r="AA515" t="s">
        <v>37</v>
      </c>
      <c r="AB515">
        <v>820</v>
      </c>
      <c r="AC515" s="14" t="str">
        <f>"0"&amp;Table1[[#This Row],[zip_code]]</f>
        <v>0820</v>
      </c>
      <c r="AD515" s="1">
        <v>889460500</v>
      </c>
      <c r="AG515" t="s">
        <v>38</v>
      </c>
      <c r="AH515" t="str">
        <f>PROPER(Table1[[#This Row],[product_depth_DELETE]])</f>
        <v>Premiere</v>
      </c>
      <c r="AI515">
        <v>2</v>
      </c>
      <c r="AJ515">
        <v>2</v>
      </c>
      <c r="AK515">
        <v>2</v>
      </c>
      <c r="AL515" s="2">
        <v>44708.662557870368</v>
      </c>
      <c r="AM515" s="15">
        <v>44708.662557870368</v>
      </c>
    </row>
    <row r="516" spans="1:39" x14ac:dyDescent="0.25">
      <c r="A516">
        <v>1351498</v>
      </c>
      <c r="B516" t="s">
        <v>696</v>
      </c>
      <c r="C516" t="str">
        <f>IF(Table1[[#This Row],[breadcrumb_ORIGINAL]]="Buy&gt;NT&gt;DARWIN CITY", SUBSTITUTE(Table1[[#This Row],[breadcrumb_ORIGINAL]], Table1[[#This Row],[breadcrumb_ORIGINAL]], "DARWIN CITY"), SUBSTITUTE(Table1[[#This Row],[breadcrumb_ORIGINAL]], Table1[[#This Row],[breadcrumb_ORIGINAL]], "DARWIN"))</f>
        <v>DARWIN</v>
      </c>
      <c r="D516" s="16" t="s">
        <v>3466</v>
      </c>
      <c r="E516" t="s">
        <v>697</v>
      </c>
      <c r="F516" s="3" t="s">
        <v>2924</v>
      </c>
      <c r="G516" t="s">
        <v>46</v>
      </c>
      <c r="I516" t="str">
        <f>IF(Table1[[#This Row],[building_size_ORIGINAL]]="","",LEFT(Table1[[#This Row],[building_size_ORIGINAL]], LEN(Table1[[#This Row],[building_size_ORIGINAL]])-LEN(RIGHT(Table1[[#This Row],[building_size_ORIGINAL]], 3))))</f>
        <v/>
      </c>
      <c r="J516" s="11" t="s">
        <v>2934</v>
      </c>
      <c r="K516" t="s">
        <v>224</v>
      </c>
      <c r="L516" s="19">
        <v>238</v>
      </c>
      <c r="M516" t="s">
        <v>224</v>
      </c>
      <c r="N516" s="19">
        <v>238</v>
      </c>
      <c r="O516" s="19">
        <f>IF(Table1[[#This Row],[building_size_mВІ_cleaned]]&lt;&gt;Table1[[#This Row],[preferred_size_mBI_cleaned]], IF(Table1[[#This Row],[land_size_mBI_cleaned]]&lt;&gt;Table1[[#This Row],[preferred_size_mBI_cleaned]], 0, 1), 1)</f>
        <v>1</v>
      </c>
      <c r="Q516" t="e">
        <f>IF(LEN(Table1[[#This Row],[open_date]])&gt;0, IF(ISNUMBER(SEARCH("Added", Table1[[#This Row],[open_date]])), SUBSTITUTE(Table1[[#This Row],[open_date]], "Added ", ""), Table1[[#This Row],[open_date]]), NA())</f>
        <v>#N/A</v>
      </c>
      <c r="R516" t="e">
        <v>#N/A</v>
      </c>
      <c r="S516" t="s">
        <v>93</v>
      </c>
      <c r="T516" t="s">
        <v>119</v>
      </c>
      <c r="U516" s="13" t="s">
        <v>2934</v>
      </c>
      <c r="V516" s="13" t="s">
        <v>2978</v>
      </c>
      <c r="W516">
        <v>139189103</v>
      </c>
      <c r="X516" t="s">
        <v>1700</v>
      </c>
      <c r="Y516" t="s">
        <v>1701</v>
      </c>
      <c r="Z516" t="s">
        <v>707</v>
      </c>
      <c r="AA516" t="s">
        <v>37</v>
      </c>
      <c r="AB516">
        <v>820</v>
      </c>
      <c r="AC516" s="14" t="str">
        <f>"0"&amp;Table1[[#This Row],[zip_code]]</f>
        <v>0820</v>
      </c>
      <c r="AD516" s="1">
        <v>889460500</v>
      </c>
      <c r="AG516" t="s">
        <v>38</v>
      </c>
      <c r="AH516" t="str">
        <f>PROPER(Table1[[#This Row],[product_depth_DELETE]])</f>
        <v>Premiere</v>
      </c>
      <c r="AI516">
        <v>2</v>
      </c>
      <c r="AJ516">
        <v>2</v>
      </c>
      <c r="AK516">
        <v>2</v>
      </c>
      <c r="AL516" s="2">
        <v>44708.662557870368</v>
      </c>
      <c r="AM516" s="15">
        <v>44708.662557870368</v>
      </c>
    </row>
    <row r="517" spans="1:39" x14ac:dyDescent="0.25">
      <c r="A517">
        <v>1351499</v>
      </c>
      <c r="B517" t="s">
        <v>696</v>
      </c>
      <c r="C517" t="str">
        <f>IF(Table1[[#This Row],[breadcrumb_ORIGINAL]]="Buy&gt;NT&gt;DARWIN CITY", SUBSTITUTE(Table1[[#This Row],[breadcrumb_ORIGINAL]], Table1[[#This Row],[breadcrumb_ORIGINAL]], "DARWIN CITY"), SUBSTITUTE(Table1[[#This Row],[breadcrumb_ORIGINAL]], Table1[[#This Row],[breadcrumb_ORIGINAL]], "DARWIN"))</f>
        <v>DARWIN</v>
      </c>
      <c r="D517" s="16" t="s">
        <v>3466</v>
      </c>
      <c r="E517" t="s">
        <v>697</v>
      </c>
      <c r="F517" s="3" t="s">
        <v>2924</v>
      </c>
      <c r="G517" t="s">
        <v>748</v>
      </c>
      <c r="I517" t="str">
        <f>IF(Table1[[#This Row],[building_size_ORIGINAL]]="","",LEFT(Table1[[#This Row],[building_size_ORIGINAL]], LEN(Table1[[#This Row],[building_size_ORIGINAL]])-LEN(RIGHT(Table1[[#This Row],[building_size_ORIGINAL]], 3))))</f>
        <v/>
      </c>
      <c r="J517" s="11" t="s">
        <v>2934</v>
      </c>
      <c r="L517" s="12" t="s">
        <v>2934</v>
      </c>
      <c r="N517" t="s">
        <v>2934</v>
      </c>
      <c r="O517">
        <f>IF(Table1[[#This Row],[building_size_mВІ_cleaned]]&lt;&gt;Table1[[#This Row],[preferred_size_mBI_cleaned]], IF(Table1[[#This Row],[land_size_mBI_cleaned]]&lt;&gt;Table1[[#This Row],[preferred_size_mBI_cleaned]], 0, 1), 1)</f>
        <v>1</v>
      </c>
      <c r="P517" t="s">
        <v>126</v>
      </c>
      <c r="Q517" t="str">
        <f>IF(LEN(Table1[[#This Row],[open_date]])&gt;0, IF(ISNUMBER(SEARCH("Added", Table1[[#This Row],[open_date]])), SUBSTITUTE(Table1[[#This Row],[open_date]], "Added ", ""), Table1[[#This Row],[open_date]]), NA())</f>
        <v>Under offer</v>
      </c>
      <c r="R517" t="s">
        <v>126</v>
      </c>
      <c r="S517" t="s">
        <v>82</v>
      </c>
      <c r="T517" t="s">
        <v>127</v>
      </c>
      <c r="U517" s="13" t="s">
        <v>2934</v>
      </c>
      <c r="V517" s="13" t="s">
        <v>2979</v>
      </c>
      <c r="W517">
        <v>139187619</v>
      </c>
      <c r="X517" t="s">
        <v>1702</v>
      </c>
      <c r="Y517" t="s">
        <v>1703</v>
      </c>
      <c r="Z517" t="s">
        <v>809</v>
      </c>
      <c r="AA517" t="s">
        <v>37</v>
      </c>
      <c r="AB517">
        <v>810</v>
      </c>
      <c r="AC517" s="14" t="str">
        <f>"0"&amp;Table1[[#This Row],[zip_code]]</f>
        <v>0810</v>
      </c>
      <c r="AD517" s="1">
        <v>889433000</v>
      </c>
      <c r="AG517" t="s">
        <v>38</v>
      </c>
      <c r="AH517" t="str">
        <f>PROPER(Table1[[#This Row],[product_depth_DELETE]])</f>
        <v>Premiere</v>
      </c>
      <c r="AI517">
        <v>2</v>
      </c>
      <c r="AJ517">
        <v>1</v>
      </c>
      <c r="AK517">
        <v>2</v>
      </c>
      <c r="AL517" s="2">
        <v>44708.662557870368</v>
      </c>
      <c r="AM517" s="15">
        <v>44708.662557870368</v>
      </c>
    </row>
    <row r="518" spans="1:39" x14ac:dyDescent="0.25">
      <c r="A518">
        <v>1351500</v>
      </c>
      <c r="B518" t="s">
        <v>696</v>
      </c>
      <c r="C518" t="str">
        <f>IF(Table1[[#This Row],[breadcrumb_ORIGINAL]]="Buy&gt;NT&gt;DARWIN CITY", SUBSTITUTE(Table1[[#This Row],[breadcrumb_ORIGINAL]], Table1[[#This Row],[breadcrumb_ORIGINAL]], "DARWIN CITY"), SUBSTITUTE(Table1[[#This Row],[breadcrumb_ORIGINAL]], Table1[[#This Row],[breadcrumb_ORIGINAL]], "DARWIN"))</f>
        <v>DARWIN</v>
      </c>
      <c r="D518" s="16" t="s">
        <v>3466</v>
      </c>
      <c r="E518" t="s">
        <v>697</v>
      </c>
      <c r="F518" s="3" t="s">
        <v>2924</v>
      </c>
      <c r="G518" t="s">
        <v>29</v>
      </c>
      <c r="H518" t="s">
        <v>1704</v>
      </c>
      <c r="I518" t="str">
        <f>IF(Table1[[#This Row],[building_size_ORIGINAL]]="","",LEFT(Table1[[#This Row],[building_size_ORIGINAL]], LEN(Table1[[#This Row],[building_size_ORIGINAL]])-LEN(RIGHT(Table1[[#This Row],[building_size_ORIGINAL]], 3))))</f>
        <v>254</v>
      </c>
      <c r="J518" s="19">
        <v>254</v>
      </c>
      <c r="K518" t="s">
        <v>1705</v>
      </c>
      <c r="L518" s="19">
        <v>603</v>
      </c>
      <c r="M518" t="s">
        <v>1705</v>
      </c>
      <c r="N518" s="19">
        <v>603</v>
      </c>
      <c r="O518" s="19">
        <f>IF(Table1[[#This Row],[building_size_mВІ_cleaned]]&lt;&gt;Table1[[#This Row],[preferred_size_mBI_cleaned]], IF(Table1[[#This Row],[land_size_mBI_cleaned]]&lt;&gt;Table1[[#This Row],[preferred_size_mBI_cleaned]], 0, 1), 1)</f>
        <v>1</v>
      </c>
      <c r="Q518" t="e">
        <f>IF(LEN(Table1[[#This Row],[open_date]])&gt;0, IF(ISNUMBER(SEARCH("Added", Table1[[#This Row],[open_date]])), SUBSTITUTE(Table1[[#This Row],[open_date]], "Added ", ""), Table1[[#This Row],[open_date]]), NA())</f>
        <v>#N/A</v>
      </c>
      <c r="R518" t="e">
        <v>#N/A</v>
      </c>
      <c r="S518" t="s">
        <v>712</v>
      </c>
      <c r="T518" t="s">
        <v>1706</v>
      </c>
      <c r="U518" s="13">
        <v>735000</v>
      </c>
      <c r="V518" s="13" t="s">
        <v>3258</v>
      </c>
      <c r="W518">
        <v>139186383</v>
      </c>
      <c r="X518" t="s">
        <v>1707</v>
      </c>
      <c r="Y518" t="s">
        <v>1708</v>
      </c>
      <c r="Z518" t="s">
        <v>820</v>
      </c>
      <c r="AA518" t="s">
        <v>37</v>
      </c>
      <c r="AB518">
        <v>832</v>
      </c>
      <c r="AC518" s="14" t="str">
        <f>"0"&amp;Table1[[#This Row],[zip_code]]</f>
        <v>0832</v>
      </c>
      <c r="AD518" s="1">
        <v>889315000</v>
      </c>
      <c r="AG518" t="s">
        <v>38</v>
      </c>
      <c r="AH518" t="str">
        <f>PROPER(Table1[[#This Row],[product_depth_DELETE]])</f>
        <v>Premiere</v>
      </c>
      <c r="AI518">
        <v>4</v>
      </c>
      <c r="AJ518">
        <v>2</v>
      </c>
      <c r="AK518">
        <v>2</v>
      </c>
      <c r="AL518" s="2">
        <v>44708.662557870368</v>
      </c>
      <c r="AM518" s="15">
        <v>44708.662557870368</v>
      </c>
    </row>
    <row r="519" spans="1:39" x14ac:dyDescent="0.25">
      <c r="A519">
        <v>1351501</v>
      </c>
      <c r="B519" t="s">
        <v>696</v>
      </c>
      <c r="C519" t="str">
        <f>IF(Table1[[#This Row],[breadcrumb_ORIGINAL]]="Buy&gt;NT&gt;DARWIN CITY", SUBSTITUTE(Table1[[#This Row],[breadcrumb_ORIGINAL]], Table1[[#This Row],[breadcrumb_ORIGINAL]], "DARWIN CITY"), SUBSTITUTE(Table1[[#This Row],[breadcrumb_ORIGINAL]], Table1[[#This Row],[breadcrumb_ORIGINAL]], "DARWIN"))</f>
        <v>DARWIN</v>
      </c>
      <c r="D519" s="16" t="s">
        <v>3466</v>
      </c>
      <c r="E519" t="s">
        <v>697</v>
      </c>
      <c r="F519" s="3" t="s">
        <v>2924</v>
      </c>
      <c r="G519" t="s">
        <v>46</v>
      </c>
      <c r="H519" t="s">
        <v>1066</v>
      </c>
      <c r="I519" t="str">
        <f>IF(Table1[[#This Row],[building_size_ORIGINAL]]="","",LEFT(Table1[[#This Row],[building_size_ORIGINAL]], LEN(Table1[[#This Row],[building_size_ORIGINAL]])-LEN(RIGHT(Table1[[#This Row],[building_size_ORIGINAL]], 3))))</f>
        <v>356</v>
      </c>
      <c r="J519" s="19">
        <v>356</v>
      </c>
      <c r="K519" t="s">
        <v>1066</v>
      </c>
      <c r="L519" s="19">
        <v>356</v>
      </c>
      <c r="M519" t="s">
        <v>1066</v>
      </c>
      <c r="N519" s="19">
        <v>356</v>
      </c>
      <c r="O519" s="19">
        <f>IF(Table1[[#This Row],[building_size_mВІ_cleaned]]&lt;&gt;Table1[[#This Row],[preferred_size_mBI_cleaned]], IF(Table1[[#This Row],[land_size_mBI_cleaned]]&lt;&gt;Table1[[#This Row],[preferred_size_mBI_cleaned]], 0, 1), 1)</f>
        <v>1</v>
      </c>
      <c r="Q519" t="e">
        <f>IF(LEN(Table1[[#This Row],[open_date]])&gt;0, IF(ISNUMBER(SEARCH("Added", Table1[[#This Row],[open_date]])), SUBSTITUTE(Table1[[#This Row],[open_date]], "Added ", ""), Table1[[#This Row],[open_date]]), NA())</f>
        <v>#N/A</v>
      </c>
      <c r="R519" t="e">
        <v>#N/A</v>
      </c>
      <c r="S519" t="s">
        <v>408</v>
      </c>
      <c r="T519" t="s">
        <v>1485</v>
      </c>
      <c r="U519" s="13">
        <v>610000</v>
      </c>
      <c r="V519" s="13" t="s">
        <v>2934</v>
      </c>
      <c r="W519">
        <v>139186215</v>
      </c>
      <c r="X519" t="s">
        <v>1709</v>
      </c>
      <c r="Y519" t="s">
        <v>1710</v>
      </c>
      <c r="Z519" t="s">
        <v>776</v>
      </c>
      <c r="AA519" t="s">
        <v>37</v>
      </c>
      <c r="AB519">
        <v>810</v>
      </c>
      <c r="AC519" s="14" t="str">
        <f>"0"&amp;Table1[[#This Row],[zip_code]]</f>
        <v>0810</v>
      </c>
      <c r="AD519" s="1">
        <v>1300114970</v>
      </c>
      <c r="AG519" t="s">
        <v>274</v>
      </c>
      <c r="AH519" t="str">
        <f>PROPER(Table1[[#This Row],[product_depth_DELETE]])</f>
        <v>Standard</v>
      </c>
      <c r="AI519">
        <v>4</v>
      </c>
      <c r="AJ519">
        <v>2</v>
      </c>
      <c r="AK519">
        <v>1</v>
      </c>
      <c r="AL519" s="2">
        <v>44708.662557870368</v>
      </c>
      <c r="AM519" s="15">
        <v>44708.662557870368</v>
      </c>
    </row>
    <row r="520" spans="1:39" x14ac:dyDescent="0.25">
      <c r="A520">
        <v>1351502</v>
      </c>
      <c r="B520" t="s">
        <v>696</v>
      </c>
      <c r="C520" t="str">
        <f>IF(Table1[[#This Row],[breadcrumb_ORIGINAL]]="Buy&gt;NT&gt;DARWIN CITY", SUBSTITUTE(Table1[[#This Row],[breadcrumb_ORIGINAL]], Table1[[#This Row],[breadcrumb_ORIGINAL]], "DARWIN CITY"), SUBSTITUTE(Table1[[#This Row],[breadcrumb_ORIGINAL]], Table1[[#This Row],[breadcrumb_ORIGINAL]], "DARWIN"))</f>
        <v>DARWIN</v>
      </c>
      <c r="D520" s="16" t="s">
        <v>3466</v>
      </c>
      <c r="E520" t="s">
        <v>697</v>
      </c>
      <c r="F520" s="3" t="s">
        <v>2924</v>
      </c>
      <c r="G520" t="s">
        <v>704</v>
      </c>
      <c r="I520" t="str">
        <f>IF(Table1[[#This Row],[building_size_ORIGINAL]]="","",LEFT(Table1[[#This Row],[building_size_ORIGINAL]], LEN(Table1[[#This Row],[building_size_ORIGINAL]])-LEN(RIGHT(Table1[[#This Row],[building_size_ORIGINAL]], 3))))</f>
        <v/>
      </c>
      <c r="J520" s="11" t="s">
        <v>2934</v>
      </c>
      <c r="K520" t="s">
        <v>1711</v>
      </c>
      <c r="L520" s="12" t="s">
        <v>2944</v>
      </c>
      <c r="M520" t="s">
        <v>1711</v>
      </c>
      <c r="N520" t="s">
        <v>2944</v>
      </c>
      <c r="O520">
        <f>IF(Table1[[#This Row],[building_size_mВІ_cleaned]]&lt;&gt;Table1[[#This Row],[preferred_size_mBI_cleaned]], IF(Table1[[#This Row],[land_size_mBI_cleaned]]&lt;&gt;Table1[[#This Row],[preferred_size_mBI_cleaned]], 0, 1), 1)</f>
        <v>1</v>
      </c>
      <c r="Q520" t="e">
        <f>IF(LEN(Table1[[#This Row],[open_date]])&gt;0, IF(ISNUMBER(SEARCH("Added", Table1[[#This Row],[open_date]])), SUBSTITUTE(Table1[[#This Row],[open_date]], "Added ", ""), Table1[[#This Row],[open_date]]), NA())</f>
        <v>#N/A</v>
      </c>
      <c r="R520" t="e">
        <v>#N/A</v>
      </c>
      <c r="S520" t="s">
        <v>1712</v>
      </c>
      <c r="T520" t="s">
        <v>104</v>
      </c>
      <c r="U520" s="13">
        <v>625000</v>
      </c>
      <c r="V520" s="13" t="s">
        <v>2934</v>
      </c>
      <c r="W520">
        <v>600031494</v>
      </c>
      <c r="X520" t="s">
        <v>1713</v>
      </c>
      <c r="Y520" t="s">
        <v>1714</v>
      </c>
      <c r="Z520" t="s">
        <v>1664</v>
      </c>
      <c r="AA520" t="s">
        <v>37</v>
      </c>
      <c r="AB520">
        <v>828</v>
      </c>
      <c r="AC520" s="14" t="str">
        <f>"0"&amp;Table1[[#This Row],[zip_code]]</f>
        <v>0828</v>
      </c>
      <c r="AD520" s="1">
        <v>392078000</v>
      </c>
      <c r="AG520" t="s">
        <v>38</v>
      </c>
      <c r="AH520" t="str">
        <f>PROPER(Table1[[#This Row],[product_depth_DELETE]])</f>
        <v>Premiere</v>
      </c>
      <c r="AL520" s="2">
        <v>44708.662557870368</v>
      </c>
      <c r="AM520" s="15">
        <v>44708.662557870368</v>
      </c>
    </row>
    <row r="521" spans="1:39" x14ac:dyDescent="0.25">
      <c r="A521">
        <v>1351503</v>
      </c>
      <c r="B521" t="s">
        <v>696</v>
      </c>
      <c r="C521" t="str">
        <f>IF(Table1[[#This Row],[breadcrumb_ORIGINAL]]="Buy&gt;NT&gt;DARWIN CITY", SUBSTITUTE(Table1[[#This Row],[breadcrumb_ORIGINAL]], Table1[[#This Row],[breadcrumb_ORIGINAL]], "DARWIN CITY"), SUBSTITUTE(Table1[[#This Row],[breadcrumb_ORIGINAL]], Table1[[#This Row],[breadcrumb_ORIGINAL]], "DARWIN"))</f>
        <v>DARWIN</v>
      </c>
      <c r="D521" s="16" t="s">
        <v>3466</v>
      </c>
      <c r="E521" t="s">
        <v>697</v>
      </c>
      <c r="F521" s="3" t="s">
        <v>2924</v>
      </c>
      <c r="G521" t="s">
        <v>704</v>
      </c>
      <c r="I521" t="str">
        <f>IF(Table1[[#This Row],[building_size_ORIGINAL]]="","",LEFT(Table1[[#This Row],[building_size_ORIGINAL]], LEN(Table1[[#This Row],[building_size_ORIGINAL]])-LEN(RIGHT(Table1[[#This Row],[building_size_ORIGINAL]], 3))))</f>
        <v/>
      </c>
      <c r="J521" s="11" t="s">
        <v>2934</v>
      </c>
      <c r="K521" t="s">
        <v>1715</v>
      </c>
      <c r="L521" s="19">
        <v>803</v>
      </c>
      <c r="M521" t="s">
        <v>1715</v>
      </c>
      <c r="N521" s="19">
        <v>803</v>
      </c>
      <c r="O521" s="19">
        <f>IF(Table1[[#This Row],[building_size_mВІ_cleaned]]&lt;&gt;Table1[[#This Row],[preferred_size_mBI_cleaned]], IF(Table1[[#This Row],[land_size_mBI_cleaned]]&lt;&gt;Table1[[#This Row],[preferred_size_mBI_cleaned]], 0, 1), 1)</f>
        <v>1</v>
      </c>
      <c r="Q521" t="e">
        <f>IF(LEN(Table1[[#This Row],[open_date]])&gt;0, IF(ISNUMBER(SEARCH("Added", Table1[[#This Row],[open_date]])), SUBSTITUTE(Table1[[#This Row],[open_date]], "Added ", ""), Table1[[#This Row],[open_date]]), NA())</f>
        <v>#N/A</v>
      </c>
      <c r="R521" t="e">
        <v>#N/A</v>
      </c>
      <c r="S521" t="s">
        <v>1712</v>
      </c>
      <c r="T521" t="s">
        <v>1716</v>
      </c>
      <c r="U521" s="13">
        <v>355700</v>
      </c>
      <c r="V521" s="13" t="s">
        <v>2934</v>
      </c>
      <c r="W521">
        <v>600031494</v>
      </c>
      <c r="X521" t="s">
        <v>1717</v>
      </c>
      <c r="Y521" t="s">
        <v>1718</v>
      </c>
      <c r="Z521" t="s">
        <v>1664</v>
      </c>
      <c r="AA521" t="s">
        <v>37</v>
      </c>
      <c r="AB521">
        <v>828</v>
      </c>
      <c r="AC521" s="14" t="str">
        <f>"0"&amp;Table1[[#This Row],[zip_code]]</f>
        <v>0828</v>
      </c>
      <c r="AD521" s="1">
        <v>392078000</v>
      </c>
      <c r="AG521" t="s">
        <v>38</v>
      </c>
      <c r="AH521" t="str">
        <f>PROPER(Table1[[#This Row],[product_depth_DELETE]])</f>
        <v>Premiere</v>
      </c>
      <c r="AL521" s="2">
        <v>44708.662557870368</v>
      </c>
      <c r="AM521" s="15">
        <v>44708.662557870368</v>
      </c>
    </row>
    <row r="522" spans="1:39" x14ac:dyDescent="0.25">
      <c r="A522">
        <v>1351504</v>
      </c>
      <c r="B522" t="s">
        <v>696</v>
      </c>
      <c r="C522" t="str">
        <f>IF(Table1[[#This Row],[breadcrumb_ORIGINAL]]="Buy&gt;NT&gt;DARWIN CITY", SUBSTITUTE(Table1[[#This Row],[breadcrumb_ORIGINAL]], Table1[[#This Row],[breadcrumb_ORIGINAL]], "DARWIN CITY"), SUBSTITUTE(Table1[[#This Row],[breadcrumb_ORIGINAL]], Table1[[#This Row],[breadcrumb_ORIGINAL]], "DARWIN"))</f>
        <v>DARWIN</v>
      </c>
      <c r="D522" s="16" t="s">
        <v>3466</v>
      </c>
      <c r="E522" t="s">
        <v>697</v>
      </c>
      <c r="F522" s="3" t="s">
        <v>2924</v>
      </c>
      <c r="G522" t="s">
        <v>704</v>
      </c>
      <c r="I522" t="str">
        <f>IF(Table1[[#This Row],[building_size_ORIGINAL]]="","",LEFT(Table1[[#This Row],[building_size_ORIGINAL]], LEN(Table1[[#This Row],[building_size_ORIGINAL]])-LEN(RIGHT(Table1[[#This Row],[building_size_ORIGINAL]], 3))))</f>
        <v/>
      </c>
      <c r="J522" s="11" t="s">
        <v>2934</v>
      </c>
      <c r="K522" t="s">
        <v>1715</v>
      </c>
      <c r="L522" s="19">
        <v>803</v>
      </c>
      <c r="M522" t="s">
        <v>1715</v>
      </c>
      <c r="N522" s="19">
        <v>803</v>
      </c>
      <c r="O522" s="19">
        <f>IF(Table1[[#This Row],[building_size_mВІ_cleaned]]&lt;&gt;Table1[[#This Row],[preferred_size_mBI_cleaned]], IF(Table1[[#This Row],[land_size_mBI_cleaned]]&lt;&gt;Table1[[#This Row],[preferred_size_mBI_cleaned]], 0, 1), 1)</f>
        <v>1</v>
      </c>
      <c r="Q522" t="e">
        <f>IF(LEN(Table1[[#This Row],[open_date]])&gt;0, IF(ISNUMBER(SEARCH("Added", Table1[[#This Row],[open_date]])), SUBSTITUTE(Table1[[#This Row],[open_date]], "Added ", ""), Table1[[#This Row],[open_date]]), NA())</f>
        <v>#N/A</v>
      </c>
      <c r="R522" t="e">
        <v>#N/A</v>
      </c>
      <c r="S522" t="s">
        <v>1712</v>
      </c>
      <c r="T522" t="s">
        <v>1716</v>
      </c>
      <c r="U522" s="13">
        <v>355700</v>
      </c>
      <c r="V522" s="13" t="s">
        <v>2934</v>
      </c>
      <c r="W522">
        <v>600031494</v>
      </c>
      <c r="X522" t="s">
        <v>1719</v>
      </c>
      <c r="Y522" t="s">
        <v>1720</v>
      </c>
      <c r="Z522" t="s">
        <v>1664</v>
      </c>
      <c r="AA522" t="s">
        <v>37</v>
      </c>
      <c r="AB522">
        <v>828</v>
      </c>
      <c r="AC522" s="14" t="str">
        <f>"0"&amp;Table1[[#This Row],[zip_code]]</f>
        <v>0828</v>
      </c>
      <c r="AD522" s="1">
        <v>392078000</v>
      </c>
      <c r="AG522" t="s">
        <v>38</v>
      </c>
      <c r="AH522" t="str">
        <f>PROPER(Table1[[#This Row],[product_depth_DELETE]])</f>
        <v>Premiere</v>
      </c>
      <c r="AL522" s="2">
        <v>44708.662557870368</v>
      </c>
      <c r="AM522" s="15">
        <v>44708.662557870368</v>
      </c>
    </row>
    <row r="523" spans="1:39" x14ac:dyDescent="0.25">
      <c r="A523">
        <v>1351505</v>
      </c>
      <c r="B523" t="s">
        <v>696</v>
      </c>
      <c r="C523" t="str">
        <f>IF(Table1[[#This Row],[breadcrumb_ORIGINAL]]="Buy&gt;NT&gt;DARWIN CITY", SUBSTITUTE(Table1[[#This Row],[breadcrumb_ORIGINAL]], Table1[[#This Row],[breadcrumb_ORIGINAL]], "DARWIN CITY"), SUBSTITUTE(Table1[[#This Row],[breadcrumb_ORIGINAL]], Table1[[#This Row],[breadcrumb_ORIGINAL]], "DARWIN"))</f>
        <v>DARWIN</v>
      </c>
      <c r="D523" s="16" t="s">
        <v>3466</v>
      </c>
      <c r="E523" t="s">
        <v>697</v>
      </c>
      <c r="F523" s="3" t="s">
        <v>2924</v>
      </c>
      <c r="G523" t="s">
        <v>704</v>
      </c>
      <c r="I523" t="str">
        <f>IF(Table1[[#This Row],[building_size_ORIGINAL]]="","",LEFT(Table1[[#This Row],[building_size_ORIGINAL]], LEN(Table1[[#This Row],[building_size_ORIGINAL]])-LEN(RIGHT(Table1[[#This Row],[building_size_ORIGINAL]], 3))))</f>
        <v/>
      </c>
      <c r="J523" s="11" t="s">
        <v>2934</v>
      </c>
      <c r="K523" t="s">
        <v>1136</v>
      </c>
      <c r="L523" s="19">
        <v>818</v>
      </c>
      <c r="M523" t="s">
        <v>1136</v>
      </c>
      <c r="N523" s="19">
        <v>818</v>
      </c>
      <c r="O523" s="19">
        <f>IF(Table1[[#This Row],[building_size_mВІ_cleaned]]&lt;&gt;Table1[[#This Row],[preferred_size_mBI_cleaned]], IF(Table1[[#This Row],[land_size_mBI_cleaned]]&lt;&gt;Table1[[#This Row],[preferred_size_mBI_cleaned]], 0, 1), 1)</f>
        <v>1</v>
      </c>
      <c r="Q523" t="e">
        <f>IF(LEN(Table1[[#This Row],[open_date]])&gt;0, IF(ISNUMBER(SEARCH("Added", Table1[[#This Row],[open_date]])), SUBSTITUTE(Table1[[#This Row],[open_date]], "Added ", ""), Table1[[#This Row],[open_date]]), NA())</f>
        <v>#N/A</v>
      </c>
      <c r="R523" t="e">
        <v>#N/A</v>
      </c>
      <c r="S523" t="s">
        <v>1712</v>
      </c>
      <c r="T523" t="s">
        <v>1721</v>
      </c>
      <c r="U523" s="13">
        <v>359000</v>
      </c>
      <c r="V523" s="13" t="s">
        <v>2934</v>
      </c>
      <c r="W523">
        <v>600031494</v>
      </c>
      <c r="X523" t="s">
        <v>1722</v>
      </c>
      <c r="Y523" t="s">
        <v>1723</v>
      </c>
      <c r="Z523" t="s">
        <v>1664</v>
      </c>
      <c r="AA523" t="s">
        <v>37</v>
      </c>
      <c r="AB523">
        <v>828</v>
      </c>
      <c r="AC523" s="14" t="str">
        <f>"0"&amp;Table1[[#This Row],[zip_code]]</f>
        <v>0828</v>
      </c>
      <c r="AD523" s="1">
        <v>392078000</v>
      </c>
      <c r="AG523" t="s">
        <v>38</v>
      </c>
      <c r="AH523" t="str">
        <f>PROPER(Table1[[#This Row],[product_depth_DELETE]])</f>
        <v>Premiere</v>
      </c>
      <c r="AL523" s="2">
        <v>44708.662557870368</v>
      </c>
      <c r="AM523" s="15">
        <v>44708.662557870368</v>
      </c>
    </row>
    <row r="524" spans="1:39" x14ac:dyDescent="0.25">
      <c r="A524">
        <v>1351506</v>
      </c>
      <c r="B524" t="s">
        <v>696</v>
      </c>
      <c r="C524" t="str">
        <f>IF(Table1[[#This Row],[breadcrumb_ORIGINAL]]="Buy&gt;NT&gt;DARWIN CITY", SUBSTITUTE(Table1[[#This Row],[breadcrumb_ORIGINAL]], Table1[[#This Row],[breadcrumb_ORIGINAL]], "DARWIN CITY"), SUBSTITUTE(Table1[[#This Row],[breadcrumb_ORIGINAL]], Table1[[#This Row],[breadcrumb_ORIGINAL]], "DARWIN"))</f>
        <v>DARWIN</v>
      </c>
      <c r="D524" s="16" t="s">
        <v>3466</v>
      </c>
      <c r="E524" t="s">
        <v>697</v>
      </c>
      <c r="F524" s="3" t="s">
        <v>2924</v>
      </c>
      <c r="G524" t="s">
        <v>704</v>
      </c>
      <c r="I524" t="str">
        <f>IF(Table1[[#This Row],[building_size_ORIGINAL]]="","",LEFT(Table1[[#This Row],[building_size_ORIGINAL]], LEN(Table1[[#This Row],[building_size_ORIGINAL]])-LEN(RIGHT(Table1[[#This Row],[building_size_ORIGINAL]], 3))))</f>
        <v/>
      </c>
      <c r="J524" s="11" t="s">
        <v>2934</v>
      </c>
      <c r="K524" t="s">
        <v>1724</v>
      </c>
      <c r="L524" s="19">
        <v>875</v>
      </c>
      <c r="M524" t="s">
        <v>1724</v>
      </c>
      <c r="N524" s="19">
        <v>875</v>
      </c>
      <c r="O524" s="19">
        <f>IF(Table1[[#This Row],[building_size_mВІ_cleaned]]&lt;&gt;Table1[[#This Row],[preferred_size_mBI_cleaned]], IF(Table1[[#This Row],[land_size_mBI_cleaned]]&lt;&gt;Table1[[#This Row],[preferred_size_mBI_cleaned]], 0, 1), 1)</f>
        <v>1</v>
      </c>
      <c r="Q524" t="e">
        <f>IF(LEN(Table1[[#This Row],[open_date]])&gt;0, IF(ISNUMBER(SEARCH("Added", Table1[[#This Row],[open_date]])), SUBSTITUTE(Table1[[#This Row],[open_date]], "Added ", ""), Table1[[#This Row],[open_date]]), NA())</f>
        <v>#N/A</v>
      </c>
      <c r="R524" t="e">
        <v>#N/A</v>
      </c>
      <c r="S524" t="s">
        <v>1712</v>
      </c>
      <c r="T524" t="s">
        <v>1725</v>
      </c>
      <c r="U524" s="13">
        <v>370990</v>
      </c>
      <c r="V524" s="13" t="s">
        <v>2934</v>
      </c>
      <c r="W524">
        <v>600031494</v>
      </c>
      <c r="X524" t="s">
        <v>1726</v>
      </c>
      <c r="Y524" t="s">
        <v>1727</v>
      </c>
      <c r="Z524" t="s">
        <v>1664</v>
      </c>
      <c r="AA524" t="s">
        <v>37</v>
      </c>
      <c r="AB524">
        <v>828</v>
      </c>
      <c r="AC524" s="14" t="str">
        <f>"0"&amp;Table1[[#This Row],[zip_code]]</f>
        <v>0828</v>
      </c>
      <c r="AD524" s="1">
        <v>392078000</v>
      </c>
      <c r="AG524" t="s">
        <v>38</v>
      </c>
      <c r="AH524" t="str">
        <f>PROPER(Table1[[#This Row],[product_depth_DELETE]])</f>
        <v>Premiere</v>
      </c>
      <c r="AL524" s="2">
        <v>44708.662557870368</v>
      </c>
      <c r="AM524" s="15">
        <v>44708.662557870368</v>
      </c>
    </row>
    <row r="525" spans="1:39" x14ac:dyDescent="0.25">
      <c r="A525">
        <v>1351507</v>
      </c>
      <c r="B525" t="s">
        <v>696</v>
      </c>
      <c r="C525" t="str">
        <f>IF(Table1[[#This Row],[breadcrumb_ORIGINAL]]="Buy&gt;NT&gt;DARWIN CITY", SUBSTITUTE(Table1[[#This Row],[breadcrumb_ORIGINAL]], Table1[[#This Row],[breadcrumb_ORIGINAL]], "DARWIN CITY"), SUBSTITUTE(Table1[[#This Row],[breadcrumb_ORIGINAL]], Table1[[#This Row],[breadcrumb_ORIGINAL]], "DARWIN"))</f>
        <v>DARWIN</v>
      </c>
      <c r="D525" s="16" t="s">
        <v>3466</v>
      </c>
      <c r="E525" t="s">
        <v>697</v>
      </c>
      <c r="F525" s="3" t="s">
        <v>2924</v>
      </c>
      <c r="G525" t="s">
        <v>39</v>
      </c>
      <c r="I525" t="str">
        <f>IF(Table1[[#This Row],[building_size_ORIGINAL]]="","",LEFT(Table1[[#This Row],[building_size_ORIGINAL]], LEN(Table1[[#This Row],[building_size_ORIGINAL]])-LEN(RIGHT(Table1[[#This Row],[building_size_ORIGINAL]], 3))))</f>
        <v/>
      </c>
      <c r="J525" s="11" t="s">
        <v>2934</v>
      </c>
      <c r="K525" t="s">
        <v>102</v>
      </c>
      <c r="L525" s="19">
        <v>181</v>
      </c>
      <c r="N525" t="s">
        <v>2934</v>
      </c>
      <c r="O525">
        <f>IF(Table1[[#This Row],[building_size_mВІ_cleaned]]&lt;&gt;Table1[[#This Row],[preferred_size_mBI_cleaned]], IF(Table1[[#This Row],[land_size_mBI_cleaned]]&lt;&gt;Table1[[#This Row],[preferred_size_mBI_cleaned]], 0, 1), 1)</f>
        <v>1</v>
      </c>
      <c r="Q525" t="e">
        <f>IF(LEN(Table1[[#This Row],[open_date]])&gt;0, IF(ISNUMBER(SEARCH("Added", Table1[[#This Row],[open_date]])), SUBSTITUTE(Table1[[#This Row],[open_date]], "Added ", ""), Table1[[#This Row],[open_date]]), NA())</f>
        <v>#N/A</v>
      </c>
      <c r="R525" t="e">
        <v>#N/A</v>
      </c>
      <c r="S525" t="s">
        <v>346</v>
      </c>
      <c r="T525" t="s">
        <v>198</v>
      </c>
      <c r="U525" s="13">
        <v>465000</v>
      </c>
      <c r="V525" s="13" t="s">
        <v>2934</v>
      </c>
      <c r="W525">
        <v>139181071</v>
      </c>
      <c r="X525" t="s">
        <v>1728</v>
      </c>
      <c r="Y525" t="s">
        <v>1729</v>
      </c>
      <c r="Z525" t="s">
        <v>809</v>
      </c>
      <c r="AA525" t="s">
        <v>37</v>
      </c>
      <c r="AB525">
        <v>810</v>
      </c>
      <c r="AC525" s="14" t="str">
        <f>"0"&amp;Table1[[#This Row],[zip_code]]</f>
        <v>0810</v>
      </c>
      <c r="AD525" s="1">
        <v>889867131</v>
      </c>
      <c r="AG525" t="s">
        <v>38</v>
      </c>
      <c r="AH525" t="str">
        <f>PROPER(Table1[[#This Row],[product_depth_DELETE]])</f>
        <v>Premiere</v>
      </c>
      <c r="AI525">
        <v>3</v>
      </c>
      <c r="AJ525">
        <v>2</v>
      </c>
      <c r="AK525">
        <v>2</v>
      </c>
      <c r="AL525" s="2">
        <v>44708.662557870368</v>
      </c>
      <c r="AM525" s="15">
        <v>44708.662557870368</v>
      </c>
    </row>
    <row r="526" spans="1:39" x14ac:dyDescent="0.25">
      <c r="A526">
        <v>1351508</v>
      </c>
      <c r="B526" t="s">
        <v>696</v>
      </c>
      <c r="C526" t="str">
        <f>IF(Table1[[#This Row],[breadcrumb_ORIGINAL]]="Buy&gt;NT&gt;DARWIN CITY", SUBSTITUTE(Table1[[#This Row],[breadcrumb_ORIGINAL]], Table1[[#This Row],[breadcrumb_ORIGINAL]], "DARWIN CITY"), SUBSTITUTE(Table1[[#This Row],[breadcrumb_ORIGINAL]], Table1[[#This Row],[breadcrumb_ORIGINAL]], "DARWIN"))</f>
        <v>DARWIN</v>
      </c>
      <c r="D526" s="16" t="s">
        <v>3466</v>
      </c>
      <c r="E526" t="s">
        <v>697</v>
      </c>
      <c r="F526" s="3" t="s">
        <v>2924</v>
      </c>
      <c r="G526" t="s">
        <v>704</v>
      </c>
      <c r="I526" t="str">
        <f>IF(Table1[[#This Row],[building_size_ORIGINAL]]="","",LEFT(Table1[[#This Row],[building_size_ORIGINAL]], LEN(Table1[[#This Row],[building_size_ORIGINAL]])-LEN(RIGHT(Table1[[#This Row],[building_size_ORIGINAL]], 3))))</f>
        <v/>
      </c>
      <c r="J526" s="11" t="s">
        <v>2934</v>
      </c>
      <c r="K526" t="s">
        <v>1730</v>
      </c>
      <c r="L526" s="12" t="s">
        <v>2930</v>
      </c>
      <c r="M526" t="s">
        <v>1730</v>
      </c>
      <c r="N526" t="s">
        <v>2930</v>
      </c>
      <c r="O526">
        <f>IF(Table1[[#This Row],[building_size_mВІ_cleaned]]&lt;&gt;Table1[[#This Row],[preferred_size_mBI_cleaned]], IF(Table1[[#This Row],[land_size_mBI_cleaned]]&lt;&gt;Table1[[#This Row],[preferred_size_mBI_cleaned]], 0, 1), 1)</f>
        <v>1</v>
      </c>
      <c r="Q526" t="e">
        <f>IF(LEN(Table1[[#This Row],[open_date]])&gt;0, IF(ISNUMBER(SEARCH("Added", Table1[[#This Row],[open_date]])), SUBSTITUTE(Table1[[#This Row],[open_date]], "Added ", ""), Table1[[#This Row],[open_date]]), NA())</f>
        <v>#N/A</v>
      </c>
      <c r="R526" t="e">
        <v>#N/A</v>
      </c>
      <c r="S526" t="s">
        <v>123</v>
      </c>
      <c r="T526" t="s">
        <v>290</v>
      </c>
      <c r="U526" s="13">
        <v>325000</v>
      </c>
      <c r="V526" s="13" t="s">
        <v>2934</v>
      </c>
      <c r="W526">
        <v>203304363</v>
      </c>
      <c r="X526" t="s">
        <v>1731</v>
      </c>
      <c r="Y526" t="s">
        <v>1732</v>
      </c>
      <c r="Z526" t="s">
        <v>917</v>
      </c>
      <c r="AA526" t="s">
        <v>37</v>
      </c>
      <c r="AB526">
        <v>832</v>
      </c>
      <c r="AC526" s="14" t="str">
        <f>"0"&amp;Table1[[#This Row],[zip_code]]</f>
        <v>0832</v>
      </c>
      <c r="AD526" s="1">
        <v>889328858</v>
      </c>
      <c r="AG526" t="s">
        <v>38</v>
      </c>
      <c r="AH526" t="str">
        <f>PROPER(Table1[[#This Row],[product_depth_DELETE]])</f>
        <v>Premiere</v>
      </c>
      <c r="AL526" s="2">
        <v>44708.662557870368</v>
      </c>
      <c r="AM526" s="15">
        <v>44708.662557870368</v>
      </c>
    </row>
    <row r="527" spans="1:39" x14ac:dyDescent="0.25">
      <c r="A527">
        <v>1351509</v>
      </c>
      <c r="B527" t="s">
        <v>696</v>
      </c>
      <c r="C527" t="str">
        <f>IF(Table1[[#This Row],[breadcrumb_ORIGINAL]]="Buy&gt;NT&gt;DARWIN CITY", SUBSTITUTE(Table1[[#This Row],[breadcrumb_ORIGINAL]], Table1[[#This Row],[breadcrumb_ORIGINAL]], "DARWIN CITY"), SUBSTITUTE(Table1[[#This Row],[breadcrumb_ORIGINAL]], Table1[[#This Row],[breadcrumb_ORIGINAL]], "DARWIN"))</f>
        <v>DARWIN</v>
      </c>
      <c r="D527" s="16" t="s">
        <v>3466</v>
      </c>
      <c r="E527" t="s">
        <v>697</v>
      </c>
      <c r="F527" s="3" t="s">
        <v>2924</v>
      </c>
      <c r="G527" t="s">
        <v>748</v>
      </c>
      <c r="I527" t="str">
        <f>IF(Table1[[#This Row],[building_size_ORIGINAL]]="","",LEFT(Table1[[#This Row],[building_size_ORIGINAL]], LEN(Table1[[#This Row],[building_size_ORIGINAL]])-LEN(RIGHT(Table1[[#This Row],[building_size_ORIGINAL]], 3))))</f>
        <v/>
      </c>
      <c r="J527" s="11" t="s">
        <v>2934</v>
      </c>
      <c r="L527" s="12" t="s">
        <v>2934</v>
      </c>
      <c r="N527" t="s">
        <v>2934</v>
      </c>
      <c r="O527">
        <f>IF(Table1[[#This Row],[building_size_mВІ_cleaned]]&lt;&gt;Table1[[#This Row],[preferred_size_mBI_cleaned]], IF(Table1[[#This Row],[land_size_mBI_cleaned]]&lt;&gt;Table1[[#This Row],[preferred_size_mBI_cleaned]], 0, 1), 1)</f>
        <v>1</v>
      </c>
      <c r="Q527" t="e">
        <f>IF(LEN(Table1[[#This Row],[open_date]])&gt;0, IF(ISNUMBER(SEARCH("Added", Table1[[#This Row],[open_date]])), SUBSTITUTE(Table1[[#This Row],[open_date]], "Added ", ""), Table1[[#This Row],[open_date]]), NA())</f>
        <v>#N/A</v>
      </c>
      <c r="R527" t="e">
        <v>#N/A</v>
      </c>
      <c r="S527" t="s">
        <v>79</v>
      </c>
      <c r="T527" t="s">
        <v>1733</v>
      </c>
      <c r="U527" s="13">
        <v>700000</v>
      </c>
      <c r="V527" s="13" t="s">
        <v>3262</v>
      </c>
      <c r="W527">
        <v>139180051</v>
      </c>
      <c r="X527" t="s">
        <v>1734</v>
      </c>
      <c r="Y527" t="s">
        <v>1735</v>
      </c>
      <c r="Z527" t="s">
        <v>1321</v>
      </c>
      <c r="AA527" t="s">
        <v>37</v>
      </c>
      <c r="AB527">
        <v>820</v>
      </c>
      <c r="AC527" s="14" t="str">
        <f>"0"&amp;Table1[[#This Row],[zip_code]]</f>
        <v>0820</v>
      </c>
      <c r="AD527" s="1">
        <v>889433000</v>
      </c>
      <c r="AG527" t="s">
        <v>38</v>
      </c>
      <c r="AH527" t="str">
        <f>PROPER(Table1[[#This Row],[product_depth_DELETE]])</f>
        <v>Premiere</v>
      </c>
      <c r="AI527">
        <v>3</v>
      </c>
      <c r="AJ527">
        <v>2</v>
      </c>
      <c r="AK527">
        <v>2</v>
      </c>
      <c r="AL527" s="2">
        <v>44708.662557870368</v>
      </c>
      <c r="AM527" s="15">
        <v>44708.662557870368</v>
      </c>
    </row>
    <row r="528" spans="1:39" x14ac:dyDescent="0.25">
      <c r="A528">
        <v>1351510</v>
      </c>
      <c r="B528" t="s">
        <v>696</v>
      </c>
      <c r="C528" t="str">
        <f>IF(Table1[[#This Row],[breadcrumb_ORIGINAL]]="Buy&gt;NT&gt;DARWIN CITY", SUBSTITUTE(Table1[[#This Row],[breadcrumb_ORIGINAL]], Table1[[#This Row],[breadcrumb_ORIGINAL]], "DARWIN CITY"), SUBSTITUTE(Table1[[#This Row],[breadcrumb_ORIGINAL]], Table1[[#This Row],[breadcrumb_ORIGINAL]], "DARWIN"))</f>
        <v>DARWIN</v>
      </c>
      <c r="D528" s="16" t="s">
        <v>3466</v>
      </c>
      <c r="E528" t="s">
        <v>697</v>
      </c>
      <c r="F528" s="3" t="s">
        <v>2924</v>
      </c>
      <c r="G528" t="s">
        <v>29</v>
      </c>
      <c r="I528" t="str">
        <f>IF(Table1[[#This Row],[building_size_ORIGINAL]]="","",LEFT(Table1[[#This Row],[building_size_ORIGINAL]], LEN(Table1[[#This Row],[building_size_ORIGINAL]])-LEN(RIGHT(Table1[[#This Row],[building_size_ORIGINAL]], 3))))</f>
        <v/>
      </c>
      <c r="J528" s="11" t="s">
        <v>2934</v>
      </c>
      <c r="L528" s="12" t="s">
        <v>2934</v>
      </c>
      <c r="N528" t="s">
        <v>2934</v>
      </c>
      <c r="O528">
        <f>IF(Table1[[#This Row],[building_size_mВІ_cleaned]]&lt;&gt;Table1[[#This Row],[preferred_size_mBI_cleaned]], IF(Table1[[#This Row],[land_size_mBI_cleaned]]&lt;&gt;Table1[[#This Row],[preferred_size_mBI_cleaned]], 0, 1), 1)</f>
        <v>1</v>
      </c>
      <c r="Q528" t="e">
        <f>IF(LEN(Table1[[#This Row],[open_date]])&gt;0, IF(ISNUMBER(SEARCH("Added", Table1[[#This Row],[open_date]])), SUBSTITUTE(Table1[[#This Row],[open_date]], "Added ", ""), Table1[[#This Row],[open_date]]), NA())</f>
        <v>#N/A</v>
      </c>
      <c r="R528" t="e">
        <v>#N/A</v>
      </c>
      <c r="S528" t="s">
        <v>31</v>
      </c>
      <c r="T528" t="s">
        <v>194</v>
      </c>
      <c r="U528" s="13" t="s">
        <v>2934</v>
      </c>
      <c r="V528" s="13" t="s">
        <v>2994</v>
      </c>
      <c r="W528">
        <v>139179851</v>
      </c>
      <c r="X528" t="s">
        <v>195</v>
      </c>
      <c r="Y528" t="s">
        <v>196</v>
      </c>
      <c r="Z528" t="s">
        <v>36</v>
      </c>
      <c r="AA528" t="s">
        <v>37</v>
      </c>
      <c r="AB528">
        <v>800</v>
      </c>
      <c r="AC528" s="14" t="str">
        <f>"0"&amp;Table1[[#This Row],[zip_code]]</f>
        <v>0800</v>
      </c>
      <c r="AD528" s="1">
        <v>889418289</v>
      </c>
      <c r="AG528" t="s">
        <v>38</v>
      </c>
      <c r="AH528" t="str">
        <f>PROPER(Table1[[#This Row],[product_depth_DELETE]])</f>
        <v>Premiere</v>
      </c>
      <c r="AI528">
        <v>2</v>
      </c>
      <c r="AJ528">
        <v>2</v>
      </c>
      <c r="AK528">
        <v>2</v>
      </c>
      <c r="AL528" s="2">
        <v>44708.662557870368</v>
      </c>
      <c r="AM528" s="15">
        <v>44708.662557870368</v>
      </c>
    </row>
    <row r="529" spans="1:39" x14ac:dyDescent="0.25">
      <c r="A529">
        <v>1351511</v>
      </c>
      <c r="B529" t="s">
        <v>696</v>
      </c>
      <c r="C529" t="str">
        <f>IF(Table1[[#This Row],[breadcrumb_ORIGINAL]]="Buy&gt;NT&gt;DARWIN CITY", SUBSTITUTE(Table1[[#This Row],[breadcrumb_ORIGINAL]], Table1[[#This Row],[breadcrumb_ORIGINAL]], "DARWIN CITY"), SUBSTITUTE(Table1[[#This Row],[breadcrumb_ORIGINAL]], Table1[[#This Row],[breadcrumb_ORIGINAL]], "DARWIN"))</f>
        <v>DARWIN</v>
      </c>
      <c r="D529" s="16" t="s">
        <v>3466</v>
      </c>
      <c r="E529" t="s">
        <v>697</v>
      </c>
      <c r="F529" s="3" t="s">
        <v>2924</v>
      </c>
      <c r="G529" t="s">
        <v>29</v>
      </c>
      <c r="I529" t="str">
        <f>IF(Table1[[#This Row],[building_size_ORIGINAL]]="","",LEFT(Table1[[#This Row],[building_size_ORIGINAL]], LEN(Table1[[#This Row],[building_size_ORIGINAL]])-LEN(RIGHT(Table1[[#This Row],[building_size_ORIGINAL]], 3))))</f>
        <v/>
      </c>
      <c r="J529" s="11" t="s">
        <v>2934</v>
      </c>
      <c r="L529" s="12" t="s">
        <v>2934</v>
      </c>
      <c r="N529" t="s">
        <v>2934</v>
      </c>
      <c r="O529">
        <f>IF(Table1[[#This Row],[building_size_mВІ_cleaned]]&lt;&gt;Table1[[#This Row],[preferred_size_mBI_cleaned]], IF(Table1[[#This Row],[land_size_mBI_cleaned]]&lt;&gt;Table1[[#This Row],[preferred_size_mBI_cleaned]], 0, 1), 1)</f>
        <v>1</v>
      </c>
      <c r="Q529" t="e">
        <f>IF(LEN(Table1[[#This Row],[open_date]])&gt;0, IF(ISNUMBER(SEARCH("Added", Table1[[#This Row],[open_date]])), SUBSTITUTE(Table1[[#This Row],[open_date]], "Added ", ""), Table1[[#This Row],[open_date]]), NA())</f>
        <v>#N/A</v>
      </c>
      <c r="R529" t="e">
        <v>#N/A</v>
      </c>
      <c r="S529" t="s">
        <v>1093</v>
      </c>
      <c r="T529" t="s">
        <v>1736</v>
      </c>
      <c r="U529" s="13">
        <v>729000</v>
      </c>
      <c r="V529" s="13" t="s">
        <v>3263</v>
      </c>
      <c r="W529">
        <v>139178339</v>
      </c>
      <c r="Z529" t="s">
        <v>710</v>
      </c>
      <c r="AA529" t="s">
        <v>37</v>
      </c>
      <c r="AB529">
        <v>810</v>
      </c>
      <c r="AC529" s="14" t="str">
        <f>"0"&amp;Table1[[#This Row],[zip_code]]</f>
        <v>0810</v>
      </c>
      <c r="AD529" t="s">
        <v>1097</v>
      </c>
      <c r="AG529" t="s">
        <v>38</v>
      </c>
      <c r="AH529" t="str">
        <f>PROPER(Table1[[#This Row],[product_depth_DELETE]])</f>
        <v>Premiere</v>
      </c>
      <c r="AI529">
        <v>4</v>
      </c>
      <c r="AJ529">
        <v>2</v>
      </c>
      <c r="AK529">
        <v>2</v>
      </c>
      <c r="AL529" s="2">
        <v>44708.662557870368</v>
      </c>
      <c r="AM529" s="15">
        <v>44708.662557870368</v>
      </c>
    </row>
    <row r="530" spans="1:39" x14ac:dyDescent="0.25">
      <c r="A530">
        <v>1351512</v>
      </c>
      <c r="B530" t="s">
        <v>696</v>
      </c>
      <c r="C530" t="str">
        <f>IF(Table1[[#This Row],[breadcrumb_ORIGINAL]]="Buy&gt;NT&gt;DARWIN CITY", SUBSTITUTE(Table1[[#This Row],[breadcrumb_ORIGINAL]], Table1[[#This Row],[breadcrumb_ORIGINAL]], "DARWIN CITY"), SUBSTITUTE(Table1[[#This Row],[breadcrumb_ORIGINAL]], Table1[[#This Row],[breadcrumb_ORIGINAL]], "DARWIN"))</f>
        <v>DARWIN</v>
      </c>
      <c r="D530" s="16" t="s">
        <v>3466</v>
      </c>
      <c r="E530" t="s">
        <v>697</v>
      </c>
      <c r="F530" s="3" t="s">
        <v>2924</v>
      </c>
      <c r="G530" t="s">
        <v>46</v>
      </c>
      <c r="I530" t="str">
        <f>IF(Table1[[#This Row],[building_size_ORIGINAL]]="","",LEFT(Table1[[#This Row],[building_size_ORIGINAL]], LEN(Table1[[#This Row],[building_size_ORIGINAL]])-LEN(RIGHT(Table1[[#This Row],[building_size_ORIGINAL]], 3))))</f>
        <v/>
      </c>
      <c r="J530" s="11" t="s">
        <v>2934</v>
      </c>
      <c r="L530" s="12" t="s">
        <v>2934</v>
      </c>
      <c r="N530" t="s">
        <v>2934</v>
      </c>
      <c r="O530">
        <f>IF(Table1[[#This Row],[building_size_mВІ_cleaned]]&lt;&gt;Table1[[#This Row],[preferred_size_mBI_cleaned]], IF(Table1[[#This Row],[land_size_mBI_cleaned]]&lt;&gt;Table1[[#This Row],[preferred_size_mBI_cleaned]], 0, 1), 1)</f>
        <v>1</v>
      </c>
      <c r="P530" t="s">
        <v>126</v>
      </c>
      <c r="Q530" t="str">
        <f>IF(LEN(Table1[[#This Row],[open_date]])&gt;0, IF(ISNUMBER(SEARCH("Added", Table1[[#This Row],[open_date]])), SUBSTITUTE(Table1[[#This Row],[open_date]], "Added ", ""), Table1[[#This Row],[open_date]]), NA())</f>
        <v>Under offer</v>
      </c>
      <c r="R530" t="s">
        <v>126</v>
      </c>
      <c r="S530" t="s">
        <v>82</v>
      </c>
      <c r="T530" t="s">
        <v>127</v>
      </c>
      <c r="U530" s="13" t="s">
        <v>2934</v>
      </c>
      <c r="V530" s="13" t="s">
        <v>2979</v>
      </c>
      <c r="W530">
        <v>139177759</v>
      </c>
      <c r="X530" t="s">
        <v>1737</v>
      </c>
      <c r="Y530" t="s">
        <v>1738</v>
      </c>
      <c r="Z530" t="s">
        <v>1101</v>
      </c>
      <c r="AA530" t="s">
        <v>37</v>
      </c>
      <c r="AB530">
        <v>820</v>
      </c>
      <c r="AC530" s="14" t="str">
        <f>"0"&amp;Table1[[#This Row],[zip_code]]</f>
        <v>0820</v>
      </c>
      <c r="AD530" s="1">
        <v>889433000</v>
      </c>
      <c r="AG530" t="s">
        <v>38</v>
      </c>
      <c r="AH530" t="str">
        <f>PROPER(Table1[[#This Row],[product_depth_DELETE]])</f>
        <v>Premiere</v>
      </c>
      <c r="AI530">
        <v>3</v>
      </c>
      <c r="AJ530">
        <v>2</v>
      </c>
      <c r="AK530">
        <v>2</v>
      </c>
      <c r="AL530" s="2">
        <v>44708.662557870368</v>
      </c>
      <c r="AM530" s="15">
        <v>44708.662557870368</v>
      </c>
    </row>
    <row r="531" spans="1:39" x14ac:dyDescent="0.25">
      <c r="A531">
        <v>1351513</v>
      </c>
      <c r="B531" t="s">
        <v>696</v>
      </c>
      <c r="C531" t="str">
        <f>IF(Table1[[#This Row],[breadcrumb_ORIGINAL]]="Buy&gt;NT&gt;DARWIN CITY", SUBSTITUTE(Table1[[#This Row],[breadcrumb_ORIGINAL]], Table1[[#This Row],[breadcrumb_ORIGINAL]], "DARWIN CITY"), SUBSTITUTE(Table1[[#This Row],[breadcrumb_ORIGINAL]], Table1[[#This Row],[breadcrumb_ORIGINAL]], "DARWIN"))</f>
        <v>DARWIN</v>
      </c>
      <c r="D531" s="16" t="s">
        <v>3466</v>
      </c>
      <c r="E531" t="s">
        <v>697</v>
      </c>
      <c r="F531" s="3" t="s">
        <v>2924</v>
      </c>
      <c r="G531" t="s">
        <v>29</v>
      </c>
      <c r="H531" t="s">
        <v>1739</v>
      </c>
      <c r="I531" t="str">
        <f>IF(Table1[[#This Row],[building_size_ORIGINAL]]="","",LEFT(Table1[[#This Row],[building_size_ORIGINAL]], LEN(Table1[[#This Row],[building_size_ORIGINAL]])-LEN(RIGHT(Table1[[#This Row],[building_size_ORIGINAL]], 3))))</f>
        <v>310</v>
      </c>
      <c r="J531" s="19">
        <v>310</v>
      </c>
      <c r="K531" t="s">
        <v>1469</v>
      </c>
      <c r="L531" s="19">
        <v>762</v>
      </c>
      <c r="M531" t="s">
        <v>1469</v>
      </c>
      <c r="N531" s="19">
        <v>762</v>
      </c>
      <c r="O531" s="19">
        <f>IF(Table1[[#This Row],[building_size_mВІ_cleaned]]&lt;&gt;Table1[[#This Row],[preferred_size_mBI_cleaned]], IF(Table1[[#This Row],[land_size_mBI_cleaned]]&lt;&gt;Table1[[#This Row],[preferred_size_mBI_cleaned]], 0, 1), 1)</f>
        <v>1</v>
      </c>
      <c r="Q531" t="e">
        <f>IF(LEN(Table1[[#This Row],[open_date]])&gt;0, IF(ISNUMBER(SEARCH("Added", Table1[[#This Row],[open_date]])), SUBSTITUTE(Table1[[#This Row],[open_date]], "Added ", ""), Table1[[#This Row],[open_date]]), NA())</f>
        <v>#N/A</v>
      </c>
      <c r="R531" t="e">
        <v>#N/A</v>
      </c>
      <c r="S531" t="s">
        <v>782</v>
      </c>
      <c r="T531" t="s">
        <v>1740</v>
      </c>
      <c r="U531" s="13">
        <v>620000</v>
      </c>
      <c r="V531" s="13" t="s">
        <v>2934</v>
      </c>
      <c r="W531">
        <v>139175891</v>
      </c>
      <c r="X531" t="s">
        <v>1741</v>
      </c>
      <c r="Y531" t="s">
        <v>1742</v>
      </c>
      <c r="Z531" t="s">
        <v>1005</v>
      </c>
      <c r="AA531" t="s">
        <v>37</v>
      </c>
      <c r="AB531">
        <v>810</v>
      </c>
      <c r="AC531" s="14" t="str">
        <f>"0"&amp;Table1[[#This Row],[zip_code]]</f>
        <v>0810</v>
      </c>
      <c r="AD531" s="1">
        <v>387813888</v>
      </c>
      <c r="AG531" t="s">
        <v>274</v>
      </c>
      <c r="AH531" t="str">
        <f>PROPER(Table1[[#This Row],[product_depth_DELETE]])</f>
        <v>Standard</v>
      </c>
      <c r="AI531">
        <v>5</v>
      </c>
      <c r="AJ531">
        <v>3</v>
      </c>
      <c r="AK531">
        <v>2</v>
      </c>
      <c r="AL531" s="2">
        <v>44708.662557870368</v>
      </c>
      <c r="AM531" s="15">
        <v>44708.662557870368</v>
      </c>
    </row>
    <row r="532" spans="1:39" x14ac:dyDescent="0.25">
      <c r="A532">
        <v>1351514</v>
      </c>
      <c r="B532" t="s">
        <v>696</v>
      </c>
      <c r="C532" t="str">
        <f>IF(Table1[[#This Row],[breadcrumb_ORIGINAL]]="Buy&gt;NT&gt;DARWIN CITY", SUBSTITUTE(Table1[[#This Row],[breadcrumb_ORIGINAL]], Table1[[#This Row],[breadcrumb_ORIGINAL]], "DARWIN CITY"), SUBSTITUTE(Table1[[#This Row],[breadcrumb_ORIGINAL]], Table1[[#This Row],[breadcrumb_ORIGINAL]], "DARWIN"))</f>
        <v>DARWIN</v>
      </c>
      <c r="D532" s="16" t="s">
        <v>3466</v>
      </c>
      <c r="E532" t="s">
        <v>697</v>
      </c>
      <c r="F532" s="3" t="s">
        <v>2924</v>
      </c>
      <c r="G532" t="s">
        <v>29</v>
      </c>
      <c r="H532" t="s">
        <v>1743</v>
      </c>
      <c r="I532" t="str">
        <f>IF(Table1[[#This Row],[building_size_ORIGINAL]]="","",LEFT(Table1[[#This Row],[building_size_ORIGINAL]], LEN(Table1[[#This Row],[building_size_ORIGINAL]])-LEN(RIGHT(Table1[[#This Row],[building_size_ORIGINAL]], 3))))</f>
        <v>1,370</v>
      </c>
      <c r="J532" s="11" t="s">
        <v>2928</v>
      </c>
      <c r="L532" s="12" t="s">
        <v>2934</v>
      </c>
      <c r="M532" t="s">
        <v>1743</v>
      </c>
      <c r="N532" t="s">
        <v>2928</v>
      </c>
      <c r="O532">
        <f>IF(Table1[[#This Row],[building_size_mВІ_cleaned]]&lt;&gt;Table1[[#This Row],[preferred_size_mBI_cleaned]], IF(Table1[[#This Row],[land_size_mBI_cleaned]]&lt;&gt;Table1[[#This Row],[preferred_size_mBI_cleaned]], 0, 1), 1)</f>
        <v>1</v>
      </c>
      <c r="P532" t="s">
        <v>126</v>
      </c>
      <c r="Q532" t="str">
        <f>IF(LEN(Table1[[#This Row],[open_date]])&gt;0, IF(ISNUMBER(SEARCH("Added", Table1[[#This Row],[open_date]])), SUBSTITUTE(Table1[[#This Row],[open_date]], "Added ", ""), Table1[[#This Row],[open_date]]), NA())</f>
        <v>Under offer</v>
      </c>
      <c r="R532" t="s">
        <v>126</v>
      </c>
      <c r="S532" t="s">
        <v>93</v>
      </c>
      <c r="T532" t="s">
        <v>1744</v>
      </c>
      <c r="U532" s="13">
        <v>1100000</v>
      </c>
      <c r="V532" s="13" t="s">
        <v>3265</v>
      </c>
      <c r="W532">
        <v>139174371</v>
      </c>
      <c r="X532" t="s">
        <v>1745</v>
      </c>
      <c r="Y532" t="s">
        <v>1746</v>
      </c>
      <c r="Z532" t="s">
        <v>703</v>
      </c>
      <c r="AA532" t="s">
        <v>37</v>
      </c>
      <c r="AB532">
        <v>812</v>
      </c>
      <c r="AC532" s="14" t="str">
        <f>"0"&amp;Table1[[#This Row],[zip_code]]</f>
        <v>0812</v>
      </c>
      <c r="AD532" s="1">
        <v>889460500</v>
      </c>
      <c r="AG532" t="s">
        <v>38</v>
      </c>
      <c r="AH532" t="str">
        <f>PROPER(Table1[[#This Row],[product_depth_DELETE]])</f>
        <v>Premiere</v>
      </c>
      <c r="AI532">
        <v>5</v>
      </c>
      <c r="AJ532">
        <v>4</v>
      </c>
      <c r="AK532">
        <v>6</v>
      </c>
      <c r="AL532" s="2">
        <v>44708.662557870368</v>
      </c>
      <c r="AM532" s="15">
        <v>44708.662557870368</v>
      </c>
    </row>
    <row r="533" spans="1:39" x14ac:dyDescent="0.25">
      <c r="A533">
        <v>1351515</v>
      </c>
      <c r="B533" t="s">
        <v>696</v>
      </c>
      <c r="C533" t="str">
        <f>IF(Table1[[#This Row],[breadcrumb_ORIGINAL]]="Buy&gt;NT&gt;DARWIN CITY", SUBSTITUTE(Table1[[#This Row],[breadcrumb_ORIGINAL]], Table1[[#This Row],[breadcrumb_ORIGINAL]], "DARWIN CITY"), SUBSTITUTE(Table1[[#This Row],[breadcrumb_ORIGINAL]], Table1[[#This Row],[breadcrumb_ORIGINAL]], "DARWIN"))</f>
        <v>DARWIN</v>
      </c>
      <c r="D533" s="16" t="s">
        <v>3466</v>
      </c>
      <c r="E533" t="s">
        <v>697</v>
      </c>
      <c r="F533" s="3" t="s">
        <v>2924</v>
      </c>
      <c r="G533" t="s">
        <v>29</v>
      </c>
      <c r="I533" t="str">
        <f>IF(Table1[[#This Row],[building_size_ORIGINAL]]="","",LEFT(Table1[[#This Row],[building_size_ORIGINAL]], LEN(Table1[[#This Row],[building_size_ORIGINAL]])-LEN(RIGHT(Table1[[#This Row],[building_size_ORIGINAL]], 3))))</f>
        <v/>
      </c>
      <c r="J533" s="11" t="s">
        <v>2934</v>
      </c>
      <c r="L533" s="12" t="s">
        <v>2934</v>
      </c>
      <c r="N533" t="s">
        <v>2934</v>
      </c>
      <c r="O533">
        <f>IF(Table1[[#This Row],[building_size_mВІ_cleaned]]&lt;&gt;Table1[[#This Row],[preferred_size_mBI_cleaned]], IF(Table1[[#This Row],[land_size_mBI_cleaned]]&lt;&gt;Table1[[#This Row],[preferred_size_mBI_cleaned]], 0, 1), 1)</f>
        <v>1</v>
      </c>
      <c r="P533" t="s">
        <v>126</v>
      </c>
      <c r="Q533" t="str">
        <f>IF(LEN(Table1[[#This Row],[open_date]])&gt;0, IF(ISNUMBER(SEARCH("Added", Table1[[#This Row],[open_date]])), SUBSTITUTE(Table1[[#This Row],[open_date]], "Added ", ""), Table1[[#This Row],[open_date]]), NA())</f>
        <v>Under offer</v>
      </c>
      <c r="R533" t="s">
        <v>126</v>
      </c>
      <c r="S533" t="s">
        <v>82</v>
      </c>
      <c r="T533" t="s">
        <v>127</v>
      </c>
      <c r="U533" s="13" t="s">
        <v>2934</v>
      </c>
      <c r="V533" s="13" t="s">
        <v>2979</v>
      </c>
      <c r="W533">
        <v>139172907</v>
      </c>
      <c r="X533" t="s">
        <v>1747</v>
      </c>
      <c r="Y533" t="s">
        <v>1748</v>
      </c>
      <c r="Z533" t="s">
        <v>1223</v>
      </c>
      <c r="AA533" t="s">
        <v>37</v>
      </c>
      <c r="AB533">
        <v>832</v>
      </c>
      <c r="AC533" s="14" t="str">
        <f>"0"&amp;Table1[[#This Row],[zip_code]]</f>
        <v>0832</v>
      </c>
      <c r="AD533" s="1">
        <v>889433000</v>
      </c>
      <c r="AG533" t="s">
        <v>38</v>
      </c>
      <c r="AH533" t="str">
        <f>PROPER(Table1[[#This Row],[product_depth_DELETE]])</f>
        <v>Premiere</v>
      </c>
      <c r="AI533">
        <v>4</v>
      </c>
      <c r="AJ533">
        <v>2</v>
      </c>
      <c r="AK533">
        <v>2</v>
      </c>
      <c r="AL533" s="2">
        <v>44708.662557870368</v>
      </c>
      <c r="AM533" s="15">
        <v>44708.662557870368</v>
      </c>
    </row>
    <row r="534" spans="1:39" x14ac:dyDescent="0.25">
      <c r="A534">
        <v>1351516</v>
      </c>
      <c r="B534" t="s">
        <v>696</v>
      </c>
      <c r="C534" t="str">
        <f>IF(Table1[[#This Row],[breadcrumb_ORIGINAL]]="Buy&gt;NT&gt;DARWIN CITY", SUBSTITUTE(Table1[[#This Row],[breadcrumb_ORIGINAL]], Table1[[#This Row],[breadcrumb_ORIGINAL]], "DARWIN CITY"), SUBSTITUTE(Table1[[#This Row],[breadcrumb_ORIGINAL]], Table1[[#This Row],[breadcrumb_ORIGINAL]], "DARWIN"))</f>
        <v>DARWIN</v>
      </c>
      <c r="D534" s="16" t="s">
        <v>3466</v>
      </c>
      <c r="E534" t="s">
        <v>697</v>
      </c>
      <c r="F534" s="3" t="s">
        <v>2924</v>
      </c>
      <c r="G534" t="s">
        <v>29</v>
      </c>
      <c r="I534" t="str">
        <f>IF(Table1[[#This Row],[building_size_ORIGINAL]]="","",LEFT(Table1[[#This Row],[building_size_ORIGINAL]], LEN(Table1[[#This Row],[building_size_ORIGINAL]])-LEN(RIGHT(Table1[[#This Row],[building_size_ORIGINAL]], 3))))</f>
        <v/>
      </c>
      <c r="J534" s="11" t="s">
        <v>2934</v>
      </c>
      <c r="L534" s="12" t="s">
        <v>2934</v>
      </c>
      <c r="N534" t="s">
        <v>2934</v>
      </c>
      <c r="O534">
        <f>IF(Table1[[#This Row],[building_size_mВІ_cleaned]]&lt;&gt;Table1[[#This Row],[preferred_size_mBI_cleaned]], IF(Table1[[#This Row],[land_size_mBI_cleaned]]&lt;&gt;Table1[[#This Row],[preferred_size_mBI_cleaned]], 0, 1), 1)</f>
        <v>1</v>
      </c>
      <c r="Q534" t="e">
        <f>IF(LEN(Table1[[#This Row],[open_date]])&gt;0, IF(ISNUMBER(SEARCH("Added", Table1[[#This Row],[open_date]])), SUBSTITUTE(Table1[[#This Row],[open_date]], "Added ", ""), Table1[[#This Row],[open_date]]), NA())</f>
        <v>#N/A</v>
      </c>
      <c r="R534" t="e">
        <v>#N/A</v>
      </c>
      <c r="S534" t="s">
        <v>412</v>
      </c>
      <c r="T534" t="s">
        <v>1749</v>
      </c>
      <c r="U534" s="13">
        <v>595000</v>
      </c>
      <c r="V534" s="13" t="s">
        <v>2934</v>
      </c>
      <c r="W534">
        <v>139170379</v>
      </c>
      <c r="X534" t="s">
        <v>1750</v>
      </c>
      <c r="Y534" t="s">
        <v>1751</v>
      </c>
      <c r="Z534" t="s">
        <v>954</v>
      </c>
      <c r="AA534" t="s">
        <v>37</v>
      </c>
      <c r="AB534">
        <v>812</v>
      </c>
      <c r="AC534" s="14" t="str">
        <f>"0"&amp;Table1[[#This Row],[zip_code]]</f>
        <v>0812</v>
      </c>
      <c r="AD534" s="1">
        <v>889422283</v>
      </c>
      <c r="AG534" t="s">
        <v>274</v>
      </c>
      <c r="AH534" t="str">
        <f>PROPER(Table1[[#This Row],[product_depth_DELETE]])</f>
        <v>Standard</v>
      </c>
      <c r="AI534">
        <v>4</v>
      </c>
      <c r="AJ534">
        <v>2</v>
      </c>
      <c r="AK534">
        <v>2</v>
      </c>
      <c r="AL534" s="2">
        <v>44708.662557870368</v>
      </c>
      <c r="AM534" s="15">
        <v>44708.662557870368</v>
      </c>
    </row>
    <row r="535" spans="1:39" x14ac:dyDescent="0.25">
      <c r="A535">
        <v>1351517</v>
      </c>
      <c r="B535" t="s">
        <v>696</v>
      </c>
      <c r="C535" t="str">
        <f>IF(Table1[[#This Row],[breadcrumb_ORIGINAL]]="Buy&gt;NT&gt;DARWIN CITY", SUBSTITUTE(Table1[[#This Row],[breadcrumb_ORIGINAL]], Table1[[#This Row],[breadcrumb_ORIGINAL]], "DARWIN CITY"), SUBSTITUTE(Table1[[#This Row],[breadcrumb_ORIGINAL]], Table1[[#This Row],[breadcrumb_ORIGINAL]], "DARWIN"))</f>
        <v>DARWIN</v>
      </c>
      <c r="D535" s="16" t="s">
        <v>3466</v>
      </c>
      <c r="E535" t="s">
        <v>697</v>
      </c>
      <c r="F535" s="3" t="s">
        <v>2924</v>
      </c>
      <c r="G535" t="s">
        <v>39</v>
      </c>
      <c r="I535" t="str">
        <f>IF(Table1[[#This Row],[building_size_ORIGINAL]]="","",LEFT(Table1[[#This Row],[building_size_ORIGINAL]], LEN(Table1[[#This Row],[building_size_ORIGINAL]])-LEN(RIGHT(Table1[[#This Row],[building_size_ORIGINAL]], 3))))</f>
        <v/>
      </c>
      <c r="J535" s="11" t="s">
        <v>2934</v>
      </c>
      <c r="L535" s="12" t="s">
        <v>2934</v>
      </c>
      <c r="N535" t="s">
        <v>2934</v>
      </c>
      <c r="O535">
        <f>IF(Table1[[#This Row],[building_size_mВІ_cleaned]]&lt;&gt;Table1[[#This Row],[preferred_size_mBI_cleaned]], IF(Table1[[#This Row],[land_size_mBI_cleaned]]&lt;&gt;Table1[[#This Row],[preferred_size_mBI_cleaned]], 0, 1), 1)</f>
        <v>1</v>
      </c>
      <c r="Q535" t="e">
        <f>IF(LEN(Table1[[#This Row],[open_date]])&gt;0, IF(ISNUMBER(SEARCH("Added", Table1[[#This Row],[open_date]])), SUBSTITUTE(Table1[[#This Row],[open_date]], "Added ", ""), Table1[[#This Row],[open_date]]), NA())</f>
        <v>#N/A</v>
      </c>
      <c r="R535" t="e">
        <v>#N/A</v>
      </c>
      <c r="S535" t="s">
        <v>82</v>
      </c>
      <c r="T535" t="s">
        <v>413</v>
      </c>
      <c r="U535" s="13">
        <v>380000</v>
      </c>
      <c r="V535" s="13" t="s">
        <v>2934</v>
      </c>
      <c r="W535">
        <v>139169195</v>
      </c>
      <c r="X535" t="s">
        <v>1752</v>
      </c>
      <c r="Y535" t="s">
        <v>1753</v>
      </c>
      <c r="Z535" t="s">
        <v>747</v>
      </c>
      <c r="AA535" t="s">
        <v>37</v>
      </c>
      <c r="AB535">
        <v>830</v>
      </c>
      <c r="AC535" s="14" t="str">
        <f>"0"&amp;Table1[[#This Row],[zip_code]]</f>
        <v>0830</v>
      </c>
      <c r="AD535" s="1">
        <v>889433000</v>
      </c>
      <c r="AG535" t="s">
        <v>38</v>
      </c>
      <c r="AH535" t="str">
        <f>PROPER(Table1[[#This Row],[product_depth_DELETE]])</f>
        <v>Premiere</v>
      </c>
      <c r="AI535">
        <v>2</v>
      </c>
      <c r="AJ535">
        <v>1</v>
      </c>
      <c r="AK535">
        <v>1</v>
      </c>
      <c r="AL535" s="2">
        <v>44708.662557870368</v>
      </c>
      <c r="AM535" s="15">
        <v>44708.662557870368</v>
      </c>
    </row>
    <row r="536" spans="1:39" x14ac:dyDescent="0.25">
      <c r="A536">
        <v>1351518</v>
      </c>
      <c r="B536" t="s">
        <v>696</v>
      </c>
      <c r="C536" t="str">
        <f>IF(Table1[[#This Row],[breadcrumb_ORIGINAL]]="Buy&gt;NT&gt;DARWIN CITY", SUBSTITUTE(Table1[[#This Row],[breadcrumb_ORIGINAL]], Table1[[#This Row],[breadcrumb_ORIGINAL]], "DARWIN CITY"), SUBSTITUTE(Table1[[#This Row],[breadcrumb_ORIGINAL]], Table1[[#This Row],[breadcrumb_ORIGINAL]], "DARWIN"))</f>
        <v>DARWIN</v>
      </c>
      <c r="D536" s="16" t="s">
        <v>3466</v>
      </c>
      <c r="E536" t="s">
        <v>697</v>
      </c>
      <c r="F536" s="3" t="s">
        <v>2924</v>
      </c>
      <c r="G536" t="s">
        <v>29</v>
      </c>
      <c r="I536" t="str">
        <f>IF(Table1[[#This Row],[building_size_ORIGINAL]]="","",LEFT(Table1[[#This Row],[building_size_ORIGINAL]], LEN(Table1[[#This Row],[building_size_ORIGINAL]])-LEN(RIGHT(Table1[[#This Row],[building_size_ORIGINAL]], 3))))</f>
        <v/>
      </c>
      <c r="J536" s="11" t="s">
        <v>2934</v>
      </c>
      <c r="K536" t="s">
        <v>862</v>
      </c>
      <c r="L536" s="19">
        <v>800</v>
      </c>
      <c r="M536" t="s">
        <v>862</v>
      </c>
      <c r="N536" s="19">
        <v>800</v>
      </c>
      <c r="O536" s="19">
        <f>IF(Table1[[#This Row],[building_size_mВІ_cleaned]]&lt;&gt;Table1[[#This Row],[preferred_size_mBI_cleaned]], IF(Table1[[#This Row],[land_size_mBI_cleaned]]&lt;&gt;Table1[[#This Row],[preferred_size_mBI_cleaned]], 0, 1), 1)</f>
        <v>1</v>
      </c>
      <c r="Q536" t="e">
        <f>IF(LEN(Table1[[#This Row],[open_date]])&gt;0, IF(ISNUMBER(SEARCH("Added", Table1[[#This Row],[open_date]])), SUBSTITUTE(Table1[[#This Row],[open_date]], "Added ", ""), Table1[[#This Row],[open_date]]), NA())</f>
        <v>#N/A</v>
      </c>
      <c r="R536" t="e">
        <v>#N/A</v>
      </c>
      <c r="S536" t="s">
        <v>739</v>
      </c>
      <c r="T536" t="s">
        <v>32</v>
      </c>
      <c r="U536" s="13">
        <v>435000</v>
      </c>
      <c r="V536" s="13" t="s">
        <v>2934</v>
      </c>
      <c r="W536">
        <v>139168031</v>
      </c>
      <c r="X536" t="s">
        <v>1754</v>
      </c>
      <c r="Y536" t="s">
        <v>1755</v>
      </c>
      <c r="Z536" t="s">
        <v>798</v>
      </c>
      <c r="AA536" t="s">
        <v>37</v>
      </c>
      <c r="AB536">
        <v>812</v>
      </c>
      <c r="AC536" s="14" t="str">
        <f>"0"&amp;Table1[[#This Row],[zip_code]]</f>
        <v>0812</v>
      </c>
      <c r="AD536" s="1">
        <v>739998324</v>
      </c>
      <c r="AG536" t="s">
        <v>38</v>
      </c>
      <c r="AH536" t="str">
        <f>PROPER(Table1[[#This Row],[product_depth_DELETE]])</f>
        <v>Premiere</v>
      </c>
      <c r="AI536">
        <v>3</v>
      </c>
      <c r="AJ536">
        <v>1</v>
      </c>
      <c r="AK536">
        <v>2</v>
      </c>
      <c r="AL536" s="2">
        <v>44708.662557870368</v>
      </c>
      <c r="AM536" s="15">
        <v>44708.662557870368</v>
      </c>
    </row>
    <row r="537" spans="1:39" x14ac:dyDescent="0.25">
      <c r="A537">
        <v>1351519</v>
      </c>
      <c r="B537" t="s">
        <v>696</v>
      </c>
      <c r="C537" t="str">
        <f>IF(Table1[[#This Row],[breadcrumb_ORIGINAL]]="Buy&gt;NT&gt;DARWIN CITY", SUBSTITUTE(Table1[[#This Row],[breadcrumb_ORIGINAL]], Table1[[#This Row],[breadcrumb_ORIGINAL]], "DARWIN CITY"), SUBSTITUTE(Table1[[#This Row],[breadcrumb_ORIGINAL]], Table1[[#This Row],[breadcrumb_ORIGINAL]], "DARWIN"))</f>
        <v>DARWIN</v>
      </c>
      <c r="D537" s="16" t="s">
        <v>3466</v>
      </c>
      <c r="E537" t="s">
        <v>697</v>
      </c>
      <c r="F537" s="3" t="s">
        <v>2924</v>
      </c>
      <c r="G537" t="s">
        <v>39</v>
      </c>
      <c r="H537" t="s">
        <v>197</v>
      </c>
      <c r="I537" t="str">
        <f>IF(Table1[[#This Row],[building_size_ORIGINAL]]="","",LEFT(Table1[[#This Row],[building_size_ORIGINAL]], LEN(Table1[[#This Row],[building_size_ORIGINAL]])-LEN(RIGHT(Table1[[#This Row],[building_size_ORIGINAL]], 3))))</f>
        <v>81</v>
      </c>
      <c r="J537" s="19">
        <v>81</v>
      </c>
      <c r="L537" s="12" t="s">
        <v>2934</v>
      </c>
      <c r="M537" t="s">
        <v>197</v>
      </c>
      <c r="N537" s="19">
        <v>81</v>
      </c>
      <c r="O537" s="19">
        <f>IF(Table1[[#This Row],[building_size_mВІ_cleaned]]&lt;&gt;Table1[[#This Row],[preferred_size_mBI_cleaned]], IF(Table1[[#This Row],[land_size_mBI_cleaned]]&lt;&gt;Table1[[#This Row],[preferred_size_mBI_cleaned]], 0, 1), 1)</f>
        <v>1</v>
      </c>
      <c r="Q537" t="e">
        <f>IF(LEN(Table1[[#This Row],[open_date]])&gt;0, IF(ISNUMBER(SEARCH("Added", Table1[[#This Row],[open_date]])), SUBSTITUTE(Table1[[#This Row],[open_date]], "Added ", ""), Table1[[#This Row],[open_date]]), NA())</f>
        <v>#N/A</v>
      </c>
      <c r="R537" t="e">
        <v>#N/A</v>
      </c>
      <c r="S537" t="s">
        <v>98</v>
      </c>
      <c r="T537" t="s">
        <v>198</v>
      </c>
      <c r="U537" s="13">
        <v>465000</v>
      </c>
      <c r="V537" s="13" t="s">
        <v>2934</v>
      </c>
      <c r="W537">
        <v>139167095</v>
      </c>
      <c r="X537" t="s">
        <v>199</v>
      </c>
      <c r="Y537" t="s">
        <v>200</v>
      </c>
      <c r="Z537" t="s">
        <v>36</v>
      </c>
      <c r="AA537" t="s">
        <v>37</v>
      </c>
      <c r="AB537">
        <v>800</v>
      </c>
      <c r="AC537" s="14" t="str">
        <f>"0"&amp;Table1[[#This Row],[zip_code]]</f>
        <v>0800</v>
      </c>
      <c r="AD537" s="1">
        <v>889822500</v>
      </c>
      <c r="AG537" t="s">
        <v>38</v>
      </c>
      <c r="AH537" t="str">
        <f>PROPER(Table1[[#This Row],[product_depth_DELETE]])</f>
        <v>Premiere</v>
      </c>
      <c r="AI537">
        <v>1</v>
      </c>
      <c r="AJ537">
        <v>1</v>
      </c>
      <c r="AK537">
        <v>1</v>
      </c>
      <c r="AL537" s="2">
        <v>44708.662557870368</v>
      </c>
      <c r="AM537" s="15">
        <v>44708.662557870368</v>
      </c>
    </row>
    <row r="538" spans="1:39" x14ac:dyDescent="0.25">
      <c r="A538">
        <v>1351520</v>
      </c>
      <c r="B538" t="s">
        <v>696</v>
      </c>
      <c r="C538" t="str">
        <f>IF(Table1[[#This Row],[breadcrumb_ORIGINAL]]="Buy&gt;NT&gt;DARWIN CITY", SUBSTITUTE(Table1[[#This Row],[breadcrumb_ORIGINAL]], Table1[[#This Row],[breadcrumb_ORIGINAL]], "DARWIN CITY"), SUBSTITUTE(Table1[[#This Row],[breadcrumb_ORIGINAL]], Table1[[#This Row],[breadcrumb_ORIGINAL]], "DARWIN"))</f>
        <v>DARWIN</v>
      </c>
      <c r="D538" s="16" t="s">
        <v>3466</v>
      </c>
      <c r="E538" t="s">
        <v>697</v>
      </c>
      <c r="F538" s="3" t="s">
        <v>2924</v>
      </c>
      <c r="G538" t="s">
        <v>1168</v>
      </c>
      <c r="H538" t="s">
        <v>1756</v>
      </c>
      <c r="I538" t="str">
        <f>IF(Table1[[#This Row],[building_size_ORIGINAL]]="","",LEFT(Table1[[#This Row],[building_size_ORIGINAL]], LEN(Table1[[#This Row],[building_size_ORIGINAL]])-LEN(RIGHT(Table1[[#This Row],[building_size_ORIGINAL]], 3))))</f>
        <v>354</v>
      </c>
      <c r="J538" s="19">
        <v>354</v>
      </c>
      <c r="L538" s="12" t="s">
        <v>2934</v>
      </c>
      <c r="M538" t="s">
        <v>1756</v>
      </c>
      <c r="N538" s="19">
        <v>354</v>
      </c>
      <c r="O538" s="19">
        <f>IF(Table1[[#This Row],[building_size_mВІ_cleaned]]&lt;&gt;Table1[[#This Row],[preferred_size_mBI_cleaned]], IF(Table1[[#This Row],[land_size_mBI_cleaned]]&lt;&gt;Table1[[#This Row],[preferred_size_mBI_cleaned]], 0, 1), 1)</f>
        <v>1</v>
      </c>
      <c r="Q538" t="e">
        <f>IF(LEN(Table1[[#This Row],[open_date]])&gt;0, IF(ISNUMBER(SEARCH("Added", Table1[[#This Row],[open_date]])), SUBSTITUTE(Table1[[#This Row],[open_date]], "Added ", ""), Table1[[#This Row],[open_date]]), NA())</f>
        <v>#N/A</v>
      </c>
      <c r="R538" t="e">
        <v>#N/A</v>
      </c>
      <c r="S538" t="s">
        <v>225</v>
      </c>
      <c r="T538" t="s">
        <v>1038</v>
      </c>
      <c r="U538" s="13" t="s">
        <v>2934</v>
      </c>
      <c r="V538" s="13" t="s">
        <v>3154</v>
      </c>
      <c r="W538">
        <v>139162435</v>
      </c>
      <c r="X538" t="s">
        <v>1757</v>
      </c>
      <c r="Y538" t="s">
        <v>1758</v>
      </c>
      <c r="Z538" t="s">
        <v>703</v>
      </c>
      <c r="AA538" t="s">
        <v>37</v>
      </c>
      <c r="AB538">
        <v>812</v>
      </c>
      <c r="AC538" s="14" t="str">
        <f>"0"&amp;Table1[[#This Row],[zip_code]]</f>
        <v>0812</v>
      </c>
      <c r="AD538" s="1">
        <v>438404848</v>
      </c>
      <c r="AG538" t="s">
        <v>38</v>
      </c>
      <c r="AH538" t="str">
        <f>PROPER(Table1[[#This Row],[product_depth_DELETE]])</f>
        <v>Premiere</v>
      </c>
      <c r="AI538">
        <v>4</v>
      </c>
      <c r="AJ538">
        <v>2</v>
      </c>
      <c r="AK538">
        <v>2</v>
      </c>
      <c r="AL538" s="2">
        <v>44708.662557870368</v>
      </c>
      <c r="AM538" s="15">
        <v>44708.662557870368</v>
      </c>
    </row>
    <row r="539" spans="1:39" x14ac:dyDescent="0.25">
      <c r="A539">
        <v>1351521</v>
      </c>
      <c r="B539" t="s">
        <v>696</v>
      </c>
      <c r="C539" t="str">
        <f>IF(Table1[[#This Row],[breadcrumb_ORIGINAL]]="Buy&gt;NT&gt;DARWIN CITY", SUBSTITUTE(Table1[[#This Row],[breadcrumb_ORIGINAL]], Table1[[#This Row],[breadcrumb_ORIGINAL]], "DARWIN CITY"), SUBSTITUTE(Table1[[#This Row],[breadcrumb_ORIGINAL]], Table1[[#This Row],[breadcrumb_ORIGINAL]], "DARWIN"))</f>
        <v>DARWIN</v>
      </c>
      <c r="D539" s="16" t="s">
        <v>3466</v>
      </c>
      <c r="E539" t="s">
        <v>697</v>
      </c>
      <c r="F539" s="3" t="s">
        <v>2924</v>
      </c>
      <c r="G539" t="s">
        <v>29</v>
      </c>
      <c r="I539" t="str">
        <f>IF(Table1[[#This Row],[building_size_ORIGINAL]]="","",LEFT(Table1[[#This Row],[building_size_ORIGINAL]], LEN(Table1[[#This Row],[building_size_ORIGINAL]])-LEN(RIGHT(Table1[[#This Row],[building_size_ORIGINAL]], 3))))</f>
        <v/>
      </c>
      <c r="J539" s="11" t="s">
        <v>2934</v>
      </c>
      <c r="K539" t="s">
        <v>1759</v>
      </c>
      <c r="L539" s="19">
        <v>532</v>
      </c>
      <c r="M539" t="s">
        <v>1759</v>
      </c>
      <c r="N539" s="19">
        <v>532</v>
      </c>
      <c r="O539" s="19">
        <f>IF(Table1[[#This Row],[building_size_mВІ_cleaned]]&lt;&gt;Table1[[#This Row],[preferred_size_mBI_cleaned]], IF(Table1[[#This Row],[land_size_mBI_cleaned]]&lt;&gt;Table1[[#This Row],[preferred_size_mBI_cleaned]], 0, 1), 1)</f>
        <v>1</v>
      </c>
      <c r="Q539" t="e">
        <f>IF(LEN(Table1[[#This Row],[open_date]])&gt;0, IF(ISNUMBER(SEARCH("Added", Table1[[#This Row],[open_date]])), SUBSTITUTE(Table1[[#This Row],[open_date]], "Added ", ""), Table1[[#This Row],[open_date]]), NA())</f>
        <v>#N/A</v>
      </c>
      <c r="R539" t="e">
        <v>#N/A</v>
      </c>
      <c r="S539" t="s">
        <v>209</v>
      </c>
      <c r="T539" t="s">
        <v>1760</v>
      </c>
      <c r="U539" s="13">
        <v>859000</v>
      </c>
      <c r="V539" s="13" t="s">
        <v>3267</v>
      </c>
      <c r="W539">
        <v>139162227</v>
      </c>
      <c r="X539" t="s">
        <v>1761</v>
      </c>
      <c r="Y539" t="s">
        <v>1762</v>
      </c>
      <c r="Z539" t="s">
        <v>909</v>
      </c>
      <c r="AA539" t="s">
        <v>37</v>
      </c>
      <c r="AB539">
        <v>820</v>
      </c>
      <c r="AC539" s="14" t="str">
        <f>"0"&amp;Table1[[#This Row],[zip_code]]</f>
        <v>0820</v>
      </c>
      <c r="AD539" s="1">
        <v>889428942</v>
      </c>
      <c r="AG539" t="s">
        <v>38</v>
      </c>
      <c r="AH539" t="str">
        <f>PROPER(Table1[[#This Row],[product_depth_DELETE]])</f>
        <v>Premiere</v>
      </c>
      <c r="AI539">
        <v>4</v>
      </c>
      <c r="AJ539">
        <v>2</v>
      </c>
      <c r="AK539">
        <v>4</v>
      </c>
      <c r="AL539" s="2">
        <v>44708.662557870368</v>
      </c>
      <c r="AM539" s="15">
        <v>44708.662557870368</v>
      </c>
    </row>
    <row r="540" spans="1:39" x14ac:dyDescent="0.25">
      <c r="A540">
        <v>1351522</v>
      </c>
      <c r="B540" t="s">
        <v>696</v>
      </c>
      <c r="C540" t="str">
        <f>IF(Table1[[#This Row],[breadcrumb_ORIGINAL]]="Buy&gt;NT&gt;DARWIN CITY", SUBSTITUTE(Table1[[#This Row],[breadcrumb_ORIGINAL]], Table1[[#This Row],[breadcrumb_ORIGINAL]], "DARWIN CITY"), SUBSTITUTE(Table1[[#This Row],[breadcrumb_ORIGINAL]], Table1[[#This Row],[breadcrumb_ORIGINAL]], "DARWIN"))</f>
        <v>DARWIN</v>
      </c>
      <c r="D540" s="16" t="s">
        <v>3466</v>
      </c>
      <c r="E540" t="s">
        <v>697</v>
      </c>
      <c r="F540" s="3" t="s">
        <v>2924</v>
      </c>
      <c r="G540" t="s">
        <v>29</v>
      </c>
      <c r="I540" t="str">
        <f>IF(Table1[[#This Row],[building_size_ORIGINAL]]="","",LEFT(Table1[[#This Row],[building_size_ORIGINAL]], LEN(Table1[[#This Row],[building_size_ORIGINAL]])-LEN(RIGHT(Table1[[#This Row],[building_size_ORIGINAL]], 3))))</f>
        <v/>
      </c>
      <c r="J540" s="11" t="s">
        <v>2934</v>
      </c>
      <c r="L540" s="12" t="s">
        <v>2934</v>
      </c>
      <c r="N540" t="s">
        <v>2934</v>
      </c>
      <c r="O540">
        <f>IF(Table1[[#This Row],[building_size_mВІ_cleaned]]&lt;&gt;Table1[[#This Row],[preferred_size_mBI_cleaned]], IF(Table1[[#This Row],[land_size_mBI_cleaned]]&lt;&gt;Table1[[#This Row],[preferred_size_mBI_cleaned]], 0, 1), 1)</f>
        <v>1</v>
      </c>
      <c r="Q540" t="e">
        <f>IF(LEN(Table1[[#This Row],[open_date]])&gt;0, IF(ISNUMBER(SEARCH("Added", Table1[[#This Row],[open_date]])), SUBSTITUTE(Table1[[#This Row],[open_date]], "Added ", ""), Table1[[#This Row],[open_date]]), NA())</f>
        <v>#N/A</v>
      </c>
      <c r="R540" t="e">
        <v>#N/A</v>
      </c>
      <c r="S540" t="s">
        <v>79</v>
      </c>
      <c r="T540" t="s">
        <v>1110</v>
      </c>
      <c r="U540" s="13" t="s">
        <v>2934</v>
      </c>
      <c r="V540" s="13" t="s">
        <v>3167</v>
      </c>
      <c r="W540">
        <v>139160859</v>
      </c>
      <c r="X540" t="s">
        <v>1763</v>
      </c>
      <c r="Y540" t="s">
        <v>1764</v>
      </c>
      <c r="Z540" t="s">
        <v>759</v>
      </c>
      <c r="AA540" t="s">
        <v>37</v>
      </c>
      <c r="AB540">
        <v>836</v>
      </c>
      <c r="AC540" s="14" t="str">
        <f>"0"&amp;Table1[[#This Row],[zip_code]]</f>
        <v>0836</v>
      </c>
      <c r="AD540" s="1">
        <v>889433000</v>
      </c>
      <c r="AG540" t="s">
        <v>38</v>
      </c>
      <c r="AH540" t="str">
        <f>PROPER(Table1[[#This Row],[product_depth_DELETE]])</f>
        <v>Premiere</v>
      </c>
      <c r="AI540">
        <v>6</v>
      </c>
      <c r="AJ540">
        <v>2</v>
      </c>
      <c r="AK540">
        <v>6</v>
      </c>
      <c r="AL540" s="2">
        <v>44708.662557870368</v>
      </c>
      <c r="AM540" s="15">
        <v>44708.662557870368</v>
      </c>
    </row>
    <row r="541" spans="1:39" x14ac:dyDescent="0.25">
      <c r="A541">
        <v>1351523</v>
      </c>
      <c r="B541" t="s">
        <v>696</v>
      </c>
      <c r="C541" t="str">
        <f>IF(Table1[[#This Row],[breadcrumb_ORIGINAL]]="Buy&gt;NT&gt;DARWIN CITY", SUBSTITUTE(Table1[[#This Row],[breadcrumb_ORIGINAL]], Table1[[#This Row],[breadcrumb_ORIGINAL]], "DARWIN CITY"), SUBSTITUTE(Table1[[#This Row],[breadcrumb_ORIGINAL]], Table1[[#This Row],[breadcrumb_ORIGINAL]], "DARWIN"))</f>
        <v>DARWIN</v>
      </c>
      <c r="D541" s="16" t="s">
        <v>3466</v>
      </c>
      <c r="E541" t="s">
        <v>697</v>
      </c>
      <c r="F541" s="3" t="s">
        <v>2924</v>
      </c>
      <c r="G541" t="s">
        <v>29</v>
      </c>
      <c r="H541" t="s">
        <v>754</v>
      </c>
      <c r="I541" t="str">
        <f>IF(Table1[[#This Row],[building_size_ORIGINAL]]="","",LEFT(Table1[[#This Row],[building_size_ORIGINAL]], LEN(Table1[[#This Row],[building_size_ORIGINAL]])-LEN(RIGHT(Table1[[#This Row],[building_size_ORIGINAL]], 3))))</f>
        <v>400</v>
      </c>
      <c r="J541" s="19">
        <v>400</v>
      </c>
      <c r="K541" t="s">
        <v>1765</v>
      </c>
      <c r="L541" s="19">
        <v>837</v>
      </c>
      <c r="M541" t="s">
        <v>1765</v>
      </c>
      <c r="N541" s="19">
        <v>837</v>
      </c>
      <c r="O541" s="19">
        <f>IF(Table1[[#This Row],[building_size_mВІ_cleaned]]&lt;&gt;Table1[[#This Row],[preferred_size_mBI_cleaned]], IF(Table1[[#This Row],[land_size_mBI_cleaned]]&lt;&gt;Table1[[#This Row],[preferred_size_mBI_cleaned]], 0, 1), 1)</f>
        <v>1</v>
      </c>
      <c r="Q541" t="e">
        <f>IF(LEN(Table1[[#This Row],[open_date]])&gt;0, IF(ISNUMBER(SEARCH("Added", Table1[[#This Row],[open_date]])), SUBSTITUTE(Table1[[#This Row],[open_date]], "Added ", ""), Table1[[#This Row],[open_date]]), NA())</f>
        <v>#N/A</v>
      </c>
      <c r="R541" t="e">
        <v>#N/A</v>
      </c>
      <c r="S541" t="s">
        <v>671</v>
      </c>
      <c r="T541" t="s">
        <v>1766</v>
      </c>
      <c r="U541" s="13">
        <v>800000</v>
      </c>
      <c r="V541" s="13" t="s">
        <v>3268</v>
      </c>
      <c r="W541">
        <v>139159575</v>
      </c>
      <c r="X541" t="s">
        <v>1767</v>
      </c>
      <c r="Y541" t="s">
        <v>1768</v>
      </c>
      <c r="Z541" t="s">
        <v>781</v>
      </c>
      <c r="AA541" t="s">
        <v>37</v>
      </c>
      <c r="AB541">
        <v>832</v>
      </c>
      <c r="AC541" s="14" t="str">
        <f>"0"&amp;Table1[[#This Row],[zip_code]]</f>
        <v>0832</v>
      </c>
      <c r="AD541" s="1">
        <v>889831888</v>
      </c>
      <c r="AG541" t="s">
        <v>38</v>
      </c>
      <c r="AH541" t="str">
        <f>PROPER(Table1[[#This Row],[product_depth_DELETE]])</f>
        <v>Premiere</v>
      </c>
      <c r="AI541">
        <v>5</v>
      </c>
      <c r="AJ541">
        <v>2</v>
      </c>
      <c r="AK541">
        <v>5</v>
      </c>
      <c r="AL541" s="2">
        <v>44708.662557870368</v>
      </c>
      <c r="AM541" s="15">
        <v>44708.662557870368</v>
      </c>
    </row>
    <row r="542" spans="1:39" x14ac:dyDescent="0.25">
      <c r="A542">
        <v>1351524</v>
      </c>
      <c r="B542" t="s">
        <v>696</v>
      </c>
      <c r="C542" t="str">
        <f>IF(Table1[[#This Row],[breadcrumb_ORIGINAL]]="Buy&gt;NT&gt;DARWIN CITY", SUBSTITUTE(Table1[[#This Row],[breadcrumb_ORIGINAL]], Table1[[#This Row],[breadcrumb_ORIGINAL]], "DARWIN CITY"), SUBSTITUTE(Table1[[#This Row],[breadcrumb_ORIGINAL]], Table1[[#This Row],[breadcrumb_ORIGINAL]], "DARWIN"))</f>
        <v>DARWIN</v>
      </c>
      <c r="D542" s="16" t="s">
        <v>3466</v>
      </c>
      <c r="E542" t="s">
        <v>697</v>
      </c>
      <c r="F542" s="3" t="s">
        <v>2924</v>
      </c>
      <c r="G542" t="s">
        <v>46</v>
      </c>
      <c r="I542" t="str">
        <f>IF(Table1[[#This Row],[building_size_ORIGINAL]]="","",LEFT(Table1[[#This Row],[building_size_ORIGINAL]], LEN(Table1[[#This Row],[building_size_ORIGINAL]])-LEN(RIGHT(Table1[[#This Row],[building_size_ORIGINAL]], 3))))</f>
        <v/>
      </c>
      <c r="J542" s="11" t="s">
        <v>2934</v>
      </c>
      <c r="L542" s="12" t="s">
        <v>2934</v>
      </c>
      <c r="N542" t="s">
        <v>2934</v>
      </c>
      <c r="O542">
        <f>IF(Table1[[#This Row],[building_size_mВІ_cleaned]]&lt;&gt;Table1[[#This Row],[preferred_size_mBI_cleaned]], IF(Table1[[#This Row],[land_size_mBI_cleaned]]&lt;&gt;Table1[[#This Row],[preferred_size_mBI_cleaned]], 0, 1), 1)</f>
        <v>1</v>
      </c>
      <c r="Q542" t="e">
        <f>IF(LEN(Table1[[#This Row],[open_date]])&gt;0, IF(ISNUMBER(SEARCH("Added", Table1[[#This Row],[open_date]])), SUBSTITUTE(Table1[[#This Row],[open_date]], "Added ", ""), Table1[[#This Row],[open_date]]), NA())</f>
        <v>#N/A</v>
      </c>
      <c r="R542" t="e">
        <v>#N/A</v>
      </c>
      <c r="S542" t="s">
        <v>181</v>
      </c>
      <c r="T542" t="s">
        <v>127</v>
      </c>
      <c r="U542" s="13" t="s">
        <v>2934</v>
      </c>
      <c r="V542" s="13" t="s">
        <v>2979</v>
      </c>
      <c r="W542">
        <v>139159411</v>
      </c>
      <c r="X542" t="s">
        <v>1769</v>
      </c>
      <c r="Y542" t="s">
        <v>1770</v>
      </c>
      <c r="Z542" t="s">
        <v>1484</v>
      </c>
      <c r="AA542" t="s">
        <v>37</v>
      </c>
      <c r="AB542">
        <v>810</v>
      </c>
      <c r="AC542" s="14" t="str">
        <f>"0"&amp;Table1[[#This Row],[zip_code]]</f>
        <v>0810</v>
      </c>
      <c r="AD542" s="1">
        <v>889418941</v>
      </c>
      <c r="AG542" t="s">
        <v>38</v>
      </c>
      <c r="AH542" t="str">
        <f>PROPER(Table1[[#This Row],[product_depth_DELETE]])</f>
        <v>Premiere</v>
      </c>
      <c r="AI542">
        <v>2</v>
      </c>
      <c r="AJ542">
        <v>1</v>
      </c>
      <c r="AK542">
        <v>1</v>
      </c>
      <c r="AL542" s="2">
        <v>44708.662557870368</v>
      </c>
      <c r="AM542" s="15">
        <v>44708.662557870368</v>
      </c>
    </row>
    <row r="543" spans="1:39" x14ac:dyDescent="0.25">
      <c r="A543">
        <v>1351525</v>
      </c>
      <c r="B543" t="s">
        <v>696</v>
      </c>
      <c r="C543" t="str">
        <f>IF(Table1[[#This Row],[breadcrumb_ORIGINAL]]="Buy&gt;NT&gt;DARWIN CITY", SUBSTITUTE(Table1[[#This Row],[breadcrumb_ORIGINAL]], Table1[[#This Row],[breadcrumb_ORIGINAL]], "DARWIN CITY"), SUBSTITUTE(Table1[[#This Row],[breadcrumb_ORIGINAL]], Table1[[#This Row],[breadcrumb_ORIGINAL]], "DARWIN"))</f>
        <v>DARWIN</v>
      </c>
      <c r="D543" s="16" t="s">
        <v>3466</v>
      </c>
      <c r="E543" t="s">
        <v>697</v>
      </c>
      <c r="F543" s="3" t="s">
        <v>2924</v>
      </c>
      <c r="G543" t="s">
        <v>29</v>
      </c>
      <c r="I543" t="str">
        <f>IF(Table1[[#This Row],[building_size_ORIGINAL]]="","",LEFT(Table1[[#This Row],[building_size_ORIGINAL]], LEN(Table1[[#This Row],[building_size_ORIGINAL]])-LEN(RIGHT(Table1[[#This Row],[building_size_ORIGINAL]], 3))))</f>
        <v/>
      </c>
      <c r="J543" s="11" t="s">
        <v>2934</v>
      </c>
      <c r="K543" t="s">
        <v>1623</v>
      </c>
      <c r="L543" s="19">
        <v>715</v>
      </c>
      <c r="M543" t="s">
        <v>1623</v>
      </c>
      <c r="N543" s="19">
        <v>715</v>
      </c>
      <c r="O543" s="19">
        <f>IF(Table1[[#This Row],[building_size_mВІ_cleaned]]&lt;&gt;Table1[[#This Row],[preferred_size_mBI_cleaned]], IF(Table1[[#This Row],[land_size_mBI_cleaned]]&lt;&gt;Table1[[#This Row],[preferred_size_mBI_cleaned]], 0, 1), 1)</f>
        <v>1</v>
      </c>
      <c r="Q543" t="e">
        <f>IF(LEN(Table1[[#This Row],[open_date]])&gt;0, IF(ISNUMBER(SEARCH("Added", Table1[[#This Row],[open_date]])), SUBSTITUTE(Table1[[#This Row],[open_date]], "Added ", ""), Table1[[#This Row],[open_date]]), NA())</f>
        <v>#N/A</v>
      </c>
      <c r="R543" t="e">
        <v>#N/A</v>
      </c>
      <c r="S543" t="s">
        <v>181</v>
      </c>
      <c r="T543" t="s">
        <v>1771</v>
      </c>
      <c r="U543" s="13">
        <v>450000</v>
      </c>
      <c r="V543" s="13" t="s">
        <v>2934</v>
      </c>
      <c r="W543">
        <v>139156871</v>
      </c>
      <c r="X543" t="s">
        <v>1772</v>
      </c>
      <c r="Y543" t="s">
        <v>1773</v>
      </c>
      <c r="Z543" t="s">
        <v>1109</v>
      </c>
      <c r="AA543" t="s">
        <v>37</v>
      </c>
      <c r="AB543">
        <v>812</v>
      </c>
      <c r="AC543" s="14" t="str">
        <f>"0"&amp;Table1[[#This Row],[zip_code]]</f>
        <v>0812</v>
      </c>
      <c r="AD543" s="1">
        <v>889418941</v>
      </c>
      <c r="AG543" t="s">
        <v>38</v>
      </c>
      <c r="AH543" t="str">
        <f>PROPER(Table1[[#This Row],[product_depth_DELETE]])</f>
        <v>Premiere</v>
      </c>
      <c r="AI543">
        <v>3</v>
      </c>
      <c r="AJ543">
        <v>1</v>
      </c>
      <c r="AK543">
        <v>2</v>
      </c>
      <c r="AL543" s="2">
        <v>44708.662557870368</v>
      </c>
      <c r="AM543" s="15">
        <v>44708.662557870368</v>
      </c>
    </row>
    <row r="544" spans="1:39" x14ac:dyDescent="0.25">
      <c r="A544">
        <v>1351526</v>
      </c>
      <c r="B544" t="s">
        <v>696</v>
      </c>
      <c r="C544" t="str">
        <f>IF(Table1[[#This Row],[breadcrumb_ORIGINAL]]="Buy&gt;NT&gt;DARWIN CITY", SUBSTITUTE(Table1[[#This Row],[breadcrumb_ORIGINAL]], Table1[[#This Row],[breadcrumb_ORIGINAL]], "DARWIN CITY"), SUBSTITUTE(Table1[[#This Row],[breadcrumb_ORIGINAL]], Table1[[#This Row],[breadcrumb_ORIGINAL]], "DARWIN"))</f>
        <v>DARWIN</v>
      </c>
      <c r="D544" s="16" t="s">
        <v>3466</v>
      </c>
      <c r="E544" t="s">
        <v>697</v>
      </c>
      <c r="F544" s="3" t="s">
        <v>2924</v>
      </c>
      <c r="G544" t="s">
        <v>29</v>
      </c>
      <c r="I544" t="str">
        <f>IF(Table1[[#This Row],[building_size_ORIGINAL]]="","",LEFT(Table1[[#This Row],[building_size_ORIGINAL]], LEN(Table1[[#This Row],[building_size_ORIGINAL]])-LEN(RIGHT(Table1[[#This Row],[building_size_ORIGINAL]], 3))))</f>
        <v/>
      </c>
      <c r="J544" s="11" t="s">
        <v>2934</v>
      </c>
      <c r="L544" s="12" t="s">
        <v>2934</v>
      </c>
      <c r="N544" t="s">
        <v>2934</v>
      </c>
      <c r="O544">
        <f>IF(Table1[[#This Row],[building_size_mВІ_cleaned]]&lt;&gt;Table1[[#This Row],[preferred_size_mBI_cleaned]], IF(Table1[[#This Row],[land_size_mBI_cleaned]]&lt;&gt;Table1[[#This Row],[preferred_size_mBI_cleaned]], 0, 1), 1)</f>
        <v>1</v>
      </c>
      <c r="Q544" t="e">
        <f>IF(LEN(Table1[[#This Row],[open_date]])&gt;0, IF(ISNUMBER(SEARCH("Added", Table1[[#This Row],[open_date]])), SUBSTITUTE(Table1[[#This Row],[open_date]], "Added ", ""), Table1[[#This Row],[open_date]]), NA())</f>
        <v>#N/A</v>
      </c>
      <c r="R544" t="e">
        <v>#N/A</v>
      </c>
      <c r="S544" t="s">
        <v>79</v>
      </c>
      <c r="T544" t="s">
        <v>1774</v>
      </c>
      <c r="U544" s="13">
        <v>850000</v>
      </c>
      <c r="V544" s="13" t="s">
        <v>3436</v>
      </c>
      <c r="W544">
        <v>139155547</v>
      </c>
      <c r="X544" t="s">
        <v>1775</v>
      </c>
      <c r="Y544" t="s">
        <v>1776</v>
      </c>
      <c r="Z544" t="s">
        <v>737</v>
      </c>
      <c r="AA544" t="s">
        <v>37</v>
      </c>
      <c r="AB544">
        <v>810</v>
      </c>
      <c r="AC544" s="14" t="str">
        <f>"0"&amp;Table1[[#This Row],[zip_code]]</f>
        <v>0810</v>
      </c>
      <c r="AD544" s="1">
        <v>889433000</v>
      </c>
      <c r="AG544" t="s">
        <v>38</v>
      </c>
      <c r="AH544" t="str">
        <f>PROPER(Table1[[#This Row],[product_depth_DELETE]])</f>
        <v>Premiere</v>
      </c>
      <c r="AI544">
        <v>4</v>
      </c>
      <c r="AJ544">
        <v>1</v>
      </c>
      <c r="AK544">
        <v>2</v>
      </c>
      <c r="AL544" s="2">
        <v>44708.662557870368</v>
      </c>
      <c r="AM544" s="15">
        <v>44708.662557870368</v>
      </c>
    </row>
    <row r="545" spans="1:39" x14ac:dyDescent="0.25">
      <c r="A545">
        <v>1351527</v>
      </c>
      <c r="B545" t="s">
        <v>696</v>
      </c>
      <c r="C545" t="str">
        <f>IF(Table1[[#This Row],[breadcrumb_ORIGINAL]]="Buy&gt;NT&gt;DARWIN CITY", SUBSTITUTE(Table1[[#This Row],[breadcrumb_ORIGINAL]], Table1[[#This Row],[breadcrumb_ORIGINAL]], "DARWIN CITY"), SUBSTITUTE(Table1[[#This Row],[breadcrumb_ORIGINAL]], Table1[[#This Row],[breadcrumb_ORIGINAL]], "DARWIN"))</f>
        <v>DARWIN</v>
      </c>
      <c r="D545" s="16" t="s">
        <v>3466</v>
      </c>
      <c r="E545" t="s">
        <v>697</v>
      </c>
      <c r="F545" s="3" t="s">
        <v>2924</v>
      </c>
      <c r="G545" t="s">
        <v>29</v>
      </c>
      <c r="I545" t="str">
        <f>IF(Table1[[#This Row],[building_size_ORIGINAL]]="","",LEFT(Table1[[#This Row],[building_size_ORIGINAL]], LEN(Table1[[#This Row],[building_size_ORIGINAL]])-LEN(RIGHT(Table1[[#This Row],[building_size_ORIGINAL]], 3))))</f>
        <v/>
      </c>
      <c r="J545" s="11" t="s">
        <v>2934</v>
      </c>
      <c r="K545" t="s">
        <v>1062</v>
      </c>
      <c r="L545" s="12" t="s">
        <v>2934</v>
      </c>
      <c r="M545" t="s">
        <v>1062</v>
      </c>
      <c r="N545" t="s">
        <v>2934</v>
      </c>
      <c r="O545">
        <f>IF(Table1[[#This Row],[building_size_mВІ_cleaned]]&lt;&gt;Table1[[#This Row],[preferred_size_mBI_cleaned]], IF(Table1[[#This Row],[land_size_mBI_cleaned]]&lt;&gt;Table1[[#This Row],[preferred_size_mBI_cleaned]], 0, 1), 1)</f>
        <v>1</v>
      </c>
      <c r="Q545" t="e">
        <f>IF(LEN(Table1[[#This Row],[open_date]])&gt;0, IF(ISNUMBER(SEARCH("Added", Table1[[#This Row],[open_date]])), SUBSTITUTE(Table1[[#This Row],[open_date]], "Added ", ""), Table1[[#This Row],[open_date]]), NA())</f>
        <v>#N/A</v>
      </c>
      <c r="R545" t="e">
        <v>#N/A</v>
      </c>
      <c r="S545" t="s">
        <v>265</v>
      </c>
      <c r="T545" t="s">
        <v>1777</v>
      </c>
      <c r="U545" s="13">
        <v>500000</v>
      </c>
      <c r="V545" s="13" t="s">
        <v>3269</v>
      </c>
      <c r="W545">
        <v>139155451</v>
      </c>
      <c r="X545" t="s">
        <v>1778</v>
      </c>
      <c r="Y545" t="s">
        <v>1779</v>
      </c>
      <c r="Z545" t="s">
        <v>725</v>
      </c>
      <c r="AA545" t="s">
        <v>37</v>
      </c>
      <c r="AB545">
        <v>836</v>
      </c>
      <c r="AC545" s="14" t="str">
        <f>"0"&amp;Table1[[#This Row],[zip_code]]</f>
        <v>0836</v>
      </c>
      <c r="AD545" s="1">
        <v>417718149</v>
      </c>
      <c r="AG545" t="s">
        <v>38</v>
      </c>
      <c r="AH545" t="str">
        <f>PROPER(Table1[[#This Row],[product_depth_DELETE]])</f>
        <v>Premiere</v>
      </c>
      <c r="AI545">
        <v>2</v>
      </c>
      <c r="AJ545">
        <v>1</v>
      </c>
      <c r="AK545">
        <v>0</v>
      </c>
      <c r="AL545" s="2">
        <v>44708.662557870368</v>
      </c>
      <c r="AM545" s="15">
        <v>44708.662557870368</v>
      </c>
    </row>
    <row r="546" spans="1:39" x14ac:dyDescent="0.25">
      <c r="A546">
        <v>1351528</v>
      </c>
      <c r="B546" t="s">
        <v>696</v>
      </c>
      <c r="C546" t="str">
        <f>IF(Table1[[#This Row],[breadcrumb_ORIGINAL]]="Buy&gt;NT&gt;DARWIN CITY", SUBSTITUTE(Table1[[#This Row],[breadcrumb_ORIGINAL]], Table1[[#This Row],[breadcrumb_ORIGINAL]], "DARWIN CITY"), SUBSTITUTE(Table1[[#This Row],[breadcrumb_ORIGINAL]], Table1[[#This Row],[breadcrumb_ORIGINAL]], "DARWIN"))</f>
        <v>DARWIN</v>
      </c>
      <c r="D546" s="16" t="s">
        <v>3466</v>
      </c>
      <c r="E546" t="s">
        <v>697</v>
      </c>
      <c r="F546" s="3" t="s">
        <v>2924</v>
      </c>
      <c r="G546" t="s">
        <v>29</v>
      </c>
      <c r="I546" t="str">
        <f>IF(Table1[[#This Row],[building_size_ORIGINAL]]="","",LEFT(Table1[[#This Row],[building_size_ORIGINAL]], LEN(Table1[[#This Row],[building_size_ORIGINAL]])-LEN(RIGHT(Table1[[#This Row],[building_size_ORIGINAL]], 3))))</f>
        <v/>
      </c>
      <c r="J546" s="11" t="s">
        <v>2934</v>
      </c>
      <c r="K546" t="s">
        <v>1780</v>
      </c>
      <c r="L546" s="19">
        <v>368</v>
      </c>
      <c r="M546" t="s">
        <v>1780</v>
      </c>
      <c r="N546" s="19">
        <v>368</v>
      </c>
      <c r="O546" s="19">
        <f>IF(Table1[[#This Row],[building_size_mВІ_cleaned]]&lt;&gt;Table1[[#This Row],[preferred_size_mBI_cleaned]], IF(Table1[[#This Row],[land_size_mBI_cleaned]]&lt;&gt;Table1[[#This Row],[preferred_size_mBI_cleaned]], 0, 1), 1)</f>
        <v>1</v>
      </c>
      <c r="Q546" t="e">
        <f>IF(LEN(Table1[[#This Row],[open_date]])&gt;0, IF(ISNUMBER(SEARCH("Added", Table1[[#This Row],[open_date]])), SUBSTITUTE(Table1[[#This Row],[open_date]], "Added ", ""), Table1[[#This Row],[open_date]]), NA())</f>
        <v>#N/A</v>
      </c>
      <c r="R546" t="e">
        <v>#N/A</v>
      </c>
      <c r="S546" t="s">
        <v>181</v>
      </c>
      <c r="T546" t="s">
        <v>1781</v>
      </c>
      <c r="U546" s="13">
        <v>600000</v>
      </c>
      <c r="V546" s="13" t="s">
        <v>3270</v>
      </c>
      <c r="W546">
        <v>139155235</v>
      </c>
      <c r="X546" t="s">
        <v>1782</v>
      </c>
      <c r="Y546" t="s">
        <v>1783</v>
      </c>
      <c r="Z546" t="s">
        <v>809</v>
      </c>
      <c r="AA546" t="s">
        <v>37</v>
      </c>
      <c r="AB546">
        <v>810</v>
      </c>
      <c r="AC546" s="14" t="str">
        <f>"0"&amp;Table1[[#This Row],[zip_code]]</f>
        <v>0810</v>
      </c>
      <c r="AD546" s="1">
        <v>889418941</v>
      </c>
      <c r="AG546" t="s">
        <v>38</v>
      </c>
      <c r="AH546" t="str">
        <f>PROPER(Table1[[#This Row],[product_depth_DELETE]])</f>
        <v>Premiere</v>
      </c>
      <c r="AI546">
        <v>3</v>
      </c>
      <c r="AJ546">
        <v>2</v>
      </c>
      <c r="AK546">
        <v>2</v>
      </c>
      <c r="AL546" s="2">
        <v>44708.662557870368</v>
      </c>
      <c r="AM546" s="15">
        <v>44708.662557870368</v>
      </c>
    </row>
    <row r="547" spans="1:39" x14ac:dyDescent="0.25">
      <c r="A547">
        <v>1351529</v>
      </c>
      <c r="B547" t="s">
        <v>696</v>
      </c>
      <c r="C547" t="str">
        <f>IF(Table1[[#This Row],[breadcrumb_ORIGINAL]]="Buy&gt;NT&gt;DARWIN CITY", SUBSTITUTE(Table1[[#This Row],[breadcrumb_ORIGINAL]], Table1[[#This Row],[breadcrumb_ORIGINAL]], "DARWIN CITY"), SUBSTITUTE(Table1[[#This Row],[breadcrumb_ORIGINAL]], Table1[[#This Row],[breadcrumb_ORIGINAL]], "DARWIN"))</f>
        <v>DARWIN</v>
      </c>
      <c r="D547" s="16" t="s">
        <v>3466</v>
      </c>
      <c r="E547" t="s">
        <v>697</v>
      </c>
      <c r="F547" s="3" t="s">
        <v>2924</v>
      </c>
      <c r="G547" t="s">
        <v>29</v>
      </c>
      <c r="H547" t="s">
        <v>617</v>
      </c>
      <c r="I547" t="str">
        <f>IF(Table1[[#This Row],[building_size_ORIGINAL]]="","",LEFT(Table1[[#This Row],[building_size_ORIGINAL]], LEN(Table1[[#This Row],[building_size_ORIGINAL]])-LEN(RIGHT(Table1[[#This Row],[building_size_ORIGINAL]], 3))))</f>
        <v>172</v>
      </c>
      <c r="J547" s="19">
        <v>172</v>
      </c>
      <c r="K547" t="s">
        <v>744</v>
      </c>
      <c r="L547" s="19">
        <v>823</v>
      </c>
      <c r="M547" t="s">
        <v>744</v>
      </c>
      <c r="N547" s="19">
        <v>823</v>
      </c>
      <c r="O547" s="19">
        <f>IF(Table1[[#This Row],[building_size_mВІ_cleaned]]&lt;&gt;Table1[[#This Row],[preferred_size_mBI_cleaned]], IF(Table1[[#This Row],[land_size_mBI_cleaned]]&lt;&gt;Table1[[#This Row],[preferred_size_mBI_cleaned]], 0, 1), 1)</f>
        <v>1</v>
      </c>
      <c r="P547" t="s">
        <v>126</v>
      </c>
      <c r="Q547" t="str">
        <f>IF(LEN(Table1[[#This Row],[open_date]])&gt;0, IF(ISNUMBER(SEARCH("Added", Table1[[#This Row],[open_date]])), SUBSTITUTE(Table1[[#This Row],[open_date]], "Added ", ""), Table1[[#This Row],[open_date]]), NA())</f>
        <v>Under offer</v>
      </c>
      <c r="R547" t="s">
        <v>126</v>
      </c>
      <c r="S547" t="s">
        <v>712</v>
      </c>
      <c r="T547" t="s">
        <v>127</v>
      </c>
      <c r="U547" s="13" t="s">
        <v>2934</v>
      </c>
      <c r="V547" s="13" t="s">
        <v>2979</v>
      </c>
      <c r="W547">
        <v>139155207</v>
      </c>
      <c r="X547" t="s">
        <v>1784</v>
      </c>
      <c r="Y547" t="s">
        <v>1785</v>
      </c>
      <c r="Z547" t="s">
        <v>1223</v>
      </c>
      <c r="AA547" t="s">
        <v>37</v>
      </c>
      <c r="AB547">
        <v>832</v>
      </c>
      <c r="AC547" s="14" t="str">
        <f>"0"&amp;Table1[[#This Row],[zip_code]]</f>
        <v>0832</v>
      </c>
      <c r="AD547" s="1">
        <v>889315000</v>
      </c>
      <c r="AG547" t="s">
        <v>38</v>
      </c>
      <c r="AH547" t="str">
        <f>PROPER(Table1[[#This Row],[product_depth_DELETE]])</f>
        <v>Premiere</v>
      </c>
      <c r="AI547">
        <v>3</v>
      </c>
      <c r="AJ547">
        <v>2</v>
      </c>
      <c r="AK547">
        <v>2</v>
      </c>
      <c r="AL547" s="2">
        <v>44708.662557870368</v>
      </c>
      <c r="AM547" s="15">
        <v>44708.662557870368</v>
      </c>
    </row>
    <row r="548" spans="1:39" x14ac:dyDescent="0.25">
      <c r="A548">
        <v>1351530</v>
      </c>
      <c r="B548" t="s">
        <v>696</v>
      </c>
      <c r="C548" t="str">
        <f>IF(Table1[[#This Row],[breadcrumb_ORIGINAL]]="Buy&gt;NT&gt;DARWIN CITY", SUBSTITUTE(Table1[[#This Row],[breadcrumb_ORIGINAL]], Table1[[#This Row],[breadcrumb_ORIGINAL]], "DARWIN CITY"), SUBSTITUTE(Table1[[#This Row],[breadcrumb_ORIGINAL]], Table1[[#This Row],[breadcrumb_ORIGINAL]], "DARWIN"))</f>
        <v>DARWIN</v>
      </c>
      <c r="D548" s="16" t="s">
        <v>3466</v>
      </c>
      <c r="E548" t="s">
        <v>697</v>
      </c>
      <c r="F548" s="3" t="s">
        <v>2924</v>
      </c>
      <c r="G548" t="s">
        <v>29</v>
      </c>
      <c r="I548" t="str">
        <f>IF(Table1[[#This Row],[building_size_ORIGINAL]]="","",LEFT(Table1[[#This Row],[building_size_ORIGINAL]], LEN(Table1[[#This Row],[building_size_ORIGINAL]])-LEN(RIGHT(Table1[[#This Row],[building_size_ORIGINAL]], 3))))</f>
        <v/>
      </c>
      <c r="J548" s="11" t="s">
        <v>2934</v>
      </c>
      <c r="K548" t="s">
        <v>1071</v>
      </c>
      <c r="L548" s="19">
        <v>225</v>
      </c>
      <c r="M548" t="s">
        <v>1071</v>
      </c>
      <c r="N548" s="19">
        <v>225</v>
      </c>
      <c r="O548" s="19">
        <f>IF(Table1[[#This Row],[building_size_mВІ_cleaned]]&lt;&gt;Table1[[#This Row],[preferred_size_mBI_cleaned]], IF(Table1[[#This Row],[land_size_mBI_cleaned]]&lt;&gt;Table1[[#This Row],[preferred_size_mBI_cleaned]], 0, 1), 1)</f>
        <v>1</v>
      </c>
      <c r="P548" t="s">
        <v>126</v>
      </c>
      <c r="Q548" t="str">
        <f>IF(LEN(Table1[[#This Row],[open_date]])&gt;0, IF(ISNUMBER(SEARCH("Added", Table1[[#This Row],[open_date]])), SUBSTITUTE(Table1[[#This Row],[open_date]], "Added ", ""), Table1[[#This Row],[open_date]]), NA())</f>
        <v>Under offer</v>
      </c>
      <c r="R548" t="s">
        <v>126</v>
      </c>
      <c r="S548" t="s">
        <v>712</v>
      </c>
      <c r="T548" t="s">
        <v>127</v>
      </c>
      <c r="U548" s="13" t="s">
        <v>2934</v>
      </c>
      <c r="V548" s="13" t="s">
        <v>2979</v>
      </c>
      <c r="W548">
        <v>139155111</v>
      </c>
      <c r="X548" t="s">
        <v>1786</v>
      </c>
      <c r="Y548" t="s">
        <v>1787</v>
      </c>
      <c r="Z548" t="s">
        <v>747</v>
      </c>
      <c r="AA548" t="s">
        <v>37</v>
      </c>
      <c r="AB548">
        <v>830</v>
      </c>
      <c r="AC548" s="14" t="str">
        <f>"0"&amp;Table1[[#This Row],[zip_code]]</f>
        <v>0830</v>
      </c>
      <c r="AD548" s="1">
        <v>889315000</v>
      </c>
      <c r="AG548" t="s">
        <v>38</v>
      </c>
      <c r="AH548" t="str">
        <f>PROPER(Table1[[#This Row],[product_depth_DELETE]])</f>
        <v>Premiere</v>
      </c>
      <c r="AI548">
        <v>2</v>
      </c>
      <c r="AJ548">
        <v>1</v>
      </c>
      <c r="AK548">
        <v>1</v>
      </c>
      <c r="AL548" s="2">
        <v>44708.662557870368</v>
      </c>
      <c r="AM548" s="15">
        <v>44708.662557870368</v>
      </c>
    </row>
    <row r="549" spans="1:39" x14ac:dyDescent="0.25">
      <c r="A549">
        <v>1351531</v>
      </c>
      <c r="B549" t="s">
        <v>696</v>
      </c>
      <c r="C549" t="str">
        <f>IF(Table1[[#This Row],[breadcrumb_ORIGINAL]]="Buy&gt;NT&gt;DARWIN CITY", SUBSTITUTE(Table1[[#This Row],[breadcrumb_ORIGINAL]], Table1[[#This Row],[breadcrumb_ORIGINAL]], "DARWIN CITY"), SUBSTITUTE(Table1[[#This Row],[breadcrumb_ORIGINAL]], Table1[[#This Row],[breadcrumb_ORIGINAL]], "DARWIN"))</f>
        <v>DARWIN</v>
      </c>
      <c r="D549" s="16" t="s">
        <v>3466</v>
      </c>
      <c r="E549" t="s">
        <v>697</v>
      </c>
      <c r="F549" s="3" t="s">
        <v>2924</v>
      </c>
      <c r="G549" t="s">
        <v>39</v>
      </c>
      <c r="I549" t="str">
        <f>IF(Table1[[#This Row],[building_size_ORIGINAL]]="","",LEFT(Table1[[#This Row],[building_size_ORIGINAL]], LEN(Table1[[#This Row],[building_size_ORIGINAL]])-LEN(RIGHT(Table1[[#This Row],[building_size_ORIGINAL]], 3))))</f>
        <v/>
      </c>
      <c r="J549" s="11" t="s">
        <v>2934</v>
      </c>
      <c r="L549" s="12" t="s">
        <v>2934</v>
      </c>
      <c r="N549" t="s">
        <v>2934</v>
      </c>
      <c r="O549">
        <f>IF(Table1[[#This Row],[building_size_mВІ_cleaned]]&lt;&gt;Table1[[#This Row],[preferred_size_mBI_cleaned]], IF(Table1[[#This Row],[land_size_mBI_cleaned]]&lt;&gt;Table1[[#This Row],[preferred_size_mBI_cleaned]], 0, 1), 1)</f>
        <v>1</v>
      </c>
      <c r="Q549" t="e">
        <f>IF(LEN(Table1[[#This Row],[open_date]])&gt;0, IF(ISNUMBER(SEARCH("Added", Table1[[#This Row],[open_date]])), SUBSTITUTE(Table1[[#This Row],[open_date]], "Added ", ""), Table1[[#This Row],[open_date]]), NA())</f>
        <v>#N/A</v>
      </c>
      <c r="R549" t="e">
        <v>#N/A</v>
      </c>
      <c r="S549" t="s">
        <v>849</v>
      </c>
      <c r="T549" t="s">
        <v>290</v>
      </c>
      <c r="U549" s="13">
        <v>325000</v>
      </c>
      <c r="V549" s="13" t="s">
        <v>2934</v>
      </c>
      <c r="W549">
        <v>139154435</v>
      </c>
      <c r="X549" t="s">
        <v>1788</v>
      </c>
      <c r="Y549" t="s">
        <v>1789</v>
      </c>
      <c r="Z549" t="s">
        <v>1116</v>
      </c>
      <c r="AA549" t="s">
        <v>37</v>
      </c>
      <c r="AB549">
        <v>810</v>
      </c>
      <c r="AC549" s="14" t="str">
        <f>"0"&amp;Table1[[#This Row],[zip_code]]</f>
        <v>0810</v>
      </c>
      <c r="AD549" s="1">
        <v>408108698</v>
      </c>
      <c r="AG549" t="s">
        <v>38</v>
      </c>
      <c r="AH549" t="str">
        <f>PROPER(Table1[[#This Row],[product_depth_DELETE]])</f>
        <v>Premiere</v>
      </c>
      <c r="AI549">
        <v>2</v>
      </c>
      <c r="AJ549">
        <v>1</v>
      </c>
      <c r="AK549">
        <v>2</v>
      </c>
      <c r="AL549" s="2">
        <v>44708.662557870368</v>
      </c>
      <c r="AM549" s="15">
        <v>44708.662557870368</v>
      </c>
    </row>
    <row r="550" spans="1:39" x14ac:dyDescent="0.25">
      <c r="A550">
        <v>1351532</v>
      </c>
      <c r="B550" t="s">
        <v>696</v>
      </c>
      <c r="C550" t="str">
        <f>IF(Table1[[#This Row],[breadcrumb_ORIGINAL]]="Buy&gt;NT&gt;DARWIN CITY", SUBSTITUTE(Table1[[#This Row],[breadcrumb_ORIGINAL]], Table1[[#This Row],[breadcrumb_ORIGINAL]], "DARWIN CITY"), SUBSTITUTE(Table1[[#This Row],[breadcrumb_ORIGINAL]], Table1[[#This Row],[breadcrumb_ORIGINAL]], "DARWIN"))</f>
        <v>DARWIN</v>
      </c>
      <c r="D550" s="16" t="s">
        <v>3466</v>
      </c>
      <c r="E550" t="s">
        <v>697</v>
      </c>
      <c r="F550" s="3" t="s">
        <v>2924</v>
      </c>
      <c r="G550" t="s">
        <v>748</v>
      </c>
      <c r="I550" t="str">
        <f>IF(Table1[[#This Row],[building_size_ORIGINAL]]="","",LEFT(Table1[[#This Row],[building_size_ORIGINAL]], LEN(Table1[[#This Row],[building_size_ORIGINAL]])-LEN(RIGHT(Table1[[#This Row],[building_size_ORIGINAL]], 3))))</f>
        <v/>
      </c>
      <c r="J550" s="11" t="s">
        <v>2934</v>
      </c>
      <c r="L550" s="12" t="s">
        <v>2934</v>
      </c>
      <c r="N550" t="s">
        <v>2934</v>
      </c>
      <c r="O550">
        <f>IF(Table1[[#This Row],[building_size_mВІ_cleaned]]&lt;&gt;Table1[[#This Row],[preferred_size_mBI_cleaned]], IF(Table1[[#This Row],[land_size_mBI_cleaned]]&lt;&gt;Table1[[#This Row],[preferred_size_mBI_cleaned]], 0, 1), 1)</f>
        <v>1</v>
      </c>
      <c r="Q550" t="e">
        <f>IF(LEN(Table1[[#This Row],[open_date]])&gt;0, IF(ISNUMBER(SEARCH("Added", Table1[[#This Row],[open_date]])), SUBSTITUTE(Table1[[#This Row],[open_date]], "Added ", ""), Table1[[#This Row],[open_date]]), NA())</f>
        <v>#N/A</v>
      </c>
      <c r="R550" t="e">
        <v>#N/A</v>
      </c>
      <c r="S550" t="s">
        <v>79</v>
      </c>
      <c r="T550" t="s">
        <v>1110</v>
      </c>
      <c r="U550" s="13" t="s">
        <v>2934</v>
      </c>
      <c r="V550" s="13" t="s">
        <v>3167</v>
      </c>
      <c r="W550">
        <v>139154427</v>
      </c>
      <c r="X550" t="s">
        <v>1790</v>
      </c>
      <c r="Y550" t="s">
        <v>1791</v>
      </c>
      <c r="Z550" t="s">
        <v>1321</v>
      </c>
      <c r="AA550" t="s">
        <v>37</v>
      </c>
      <c r="AB550">
        <v>820</v>
      </c>
      <c r="AC550" s="14" t="str">
        <f>"0"&amp;Table1[[#This Row],[zip_code]]</f>
        <v>0820</v>
      </c>
      <c r="AD550" s="1">
        <v>889433000</v>
      </c>
      <c r="AG550" t="s">
        <v>38</v>
      </c>
      <c r="AH550" t="str">
        <f>PROPER(Table1[[#This Row],[product_depth_DELETE]])</f>
        <v>Premiere</v>
      </c>
      <c r="AI550">
        <v>3</v>
      </c>
      <c r="AJ550">
        <v>2</v>
      </c>
      <c r="AK550">
        <v>2</v>
      </c>
      <c r="AL550" s="2">
        <v>44708.662557870368</v>
      </c>
      <c r="AM550" s="15">
        <v>44708.662557870368</v>
      </c>
    </row>
    <row r="551" spans="1:39" x14ac:dyDescent="0.25">
      <c r="A551">
        <v>1351533</v>
      </c>
      <c r="B551" t="s">
        <v>696</v>
      </c>
      <c r="C551" t="str">
        <f>IF(Table1[[#This Row],[breadcrumb_ORIGINAL]]="Buy&gt;NT&gt;DARWIN CITY", SUBSTITUTE(Table1[[#This Row],[breadcrumb_ORIGINAL]], Table1[[#This Row],[breadcrumb_ORIGINAL]], "DARWIN CITY"), SUBSTITUTE(Table1[[#This Row],[breadcrumb_ORIGINAL]], Table1[[#This Row],[breadcrumb_ORIGINAL]], "DARWIN"))</f>
        <v>DARWIN</v>
      </c>
      <c r="D551" s="16" t="s">
        <v>3466</v>
      </c>
      <c r="E551" t="s">
        <v>697</v>
      </c>
      <c r="F551" s="3" t="s">
        <v>2924</v>
      </c>
      <c r="G551" t="s">
        <v>29</v>
      </c>
      <c r="I551" t="str">
        <f>IF(Table1[[#This Row],[building_size_ORIGINAL]]="","",LEFT(Table1[[#This Row],[building_size_ORIGINAL]], LEN(Table1[[#This Row],[building_size_ORIGINAL]])-LEN(RIGHT(Table1[[#This Row],[building_size_ORIGINAL]], 3))))</f>
        <v/>
      </c>
      <c r="J551" s="11" t="s">
        <v>2934</v>
      </c>
      <c r="K551" t="s">
        <v>1046</v>
      </c>
      <c r="L551" s="19">
        <v>807</v>
      </c>
      <c r="M551" t="s">
        <v>1046</v>
      </c>
      <c r="N551" s="19">
        <v>807</v>
      </c>
      <c r="O551" s="19">
        <f>IF(Table1[[#This Row],[building_size_mВІ_cleaned]]&lt;&gt;Table1[[#This Row],[preferred_size_mBI_cleaned]], IF(Table1[[#This Row],[land_size_mBI_cleaned]]&lt;&gt;Table1[[#This Row],[preferred_size_mBI_cleaned]], 0, 1), 1)</f>
        <v>1</v>
      </c>
      <c r="Q551" t="e">
        <f>IF(LEN(Table1[[#This Row],[open_date]])&gt;0, IF(ISNUMBER(SEARCH("Added", Table1[[#This Row],[open_date]])), SUBSTITUTE(Table1[[#This Row],[open_date]], "Added ", ""), Table1[[#This Row],[open_date]]), NA())</f>
        <v>#N/A</v>
      </c>
      <c r="R551" t="e">
        <v>#N/A</v>
      </c>
      <c r="S551" t="s">
        <v>849</v>
      </c>
      <c r="T551" t="s">
        <v>1792</v>
      </c>
      <c r="U551" s="13">
        <v>550000</v>
      </c>
      <c r="V551" s="13" t="s">
        <v>3271</v>
      </c>
      <c r="W551">
        <v>139154159</v>
      </c>
      <c r="X551" t="s">
        <v>1793</v>
      </c>
      <c r="Y551" t="s">
        <v>1794</v>
      </c>
      <c r="Z551" t="s">
        <v>1616</v>
      </c>
      <c r="AA551" t="s">
        <v>37</v>
      </c>
      <c r="AB551">
        <v>810</v>
      </c>
      <c r="AC551" s="14" t="str">
        <f>"0"&amp;Table1[[#This Row],[zip_code]]</f>
        <v>0810</v>
      </c>
      <c r="AD551" s="1">
        <v>408108698</v>
      </c>
      <c r="AG551" t="s">
        <v>38</v>
      </c>
      <c r="AH551" t="str">
        <f>PROPER(Table1[[#This Row],[product_depth_DELETE]])</f>
        <v>Premiere</v>
      </c>
      <c r="AI551">
        <v>3</v>
      </c>
      <c r="AJ551">
        <v>1</v>
      </c>
      <c r="AK551">
        <v>6</v>
      </c>
      <c r="AL551" s="2">
        <v>44708.662557870368</v>
      </c>
      <c r="AM551" s="15">
        <v>44708.662557870368</v>
      </c>
    </row>
    <row r="552" spans="1:39" x14ac:dyDescent="0.25">
      <c r="A552">
        <v>1351534</v>
      </c>
      <c r="B552" t="s">
        <v>696</v>
      </c>
      <c r="C552" t="str">
        <f>IF(Table1[[#This Row],[breadcrumb_ORIGINAL]]="Buy&gt;NT&gt;DARWIN CITY", SUBSTITUTE(Table1[[#This Row],[breadcrumb_ORIGINAL]], Table1[[#This Row],[breadcrumb_ORIGINAL]], "DARWIN CITY"), SUBSTITUTE(Table1[[#This Row],[breadcrumb_ORIGINAL]], Table1[[#This Row],[breadcrumb_ORIGINAL]], "DARWIN"))</f>
        <v>DARWIN</v>
      </c>
      <c r="D552" s="16" t="s">
        <v>3466</v>
      </c>
      <c r="E552" t="s">
        <v>697</v>
      </c>
      <c r="F552" s="3" t="s">
        <v>2924</v>
      </c>
      <c r="G552" t="s">
        <v>29</v>
      </c>
      <c r="H552" t="s">
        <v>1795</v>
      </c>
      <c r="I552" t="str">
        <f>IF(Table1[[#This Row],[building_size_ORIGINAL]]="","",LEFT(Table1[[#This Row],[building_size_ORIGINAL]], LEN(Table1[[#This Row],[building_size_ORIGINAL]])-LEN(RIGHT(Table1[[#This Row],[building_size_ORIGINAL]], 3))))</f>
        <v>170</v>
      </c>
      <c r="J552" s="19">
        <v>170</v>
      </c>
      <c r="K552" t="s">
        <v>1796</v>
      </c>
      <c r="L552" s="19">
        <v>481</v>
      </c>
      <c r="M552" t="s">
        <v>1796</v>
      </c>
      <c r="N552" s="19">
        <v>481</v>
      </c>
      <c r="O552" s="19">
        <f>IF(Table1[[#This Row],[building_size_mВІ_cleaned]]&lt;&gt;Table1[[#This Row],[preferred_size_mBI_cleaned]], IF(Table1[[#This Row],[land_size_mBI_cleaned]]&lt;&gt;Table1[[#This Row],[preferred_size_mBI_cleaned]], 0, 1), 1)</f>
        <v>1</v>
      </c>
      <c r="P552" t="s">
        <v>126</v>
      </c>
      <c r="Q552" t="str">
        <f>IF(LEN(Table1[[#This Row],[open_date]])&gt;0, IF(ISNUMBER(SEARCH("Added", Table1[[#This Row],[open_date]])), SUBSTITUTE(Table1[[#This Row],[open_date]], "Added ", ""), Table1[[#This Row],[open_date]]), NA())</f>
        <v>Under offer</v>
      </c>
      <c r="R552" t="s">
        <v>126</v>
      </c>
      <c r="S552" t="s">
        <v>123</v>
      </c>
      <c r="T552" t="s">
        <v>279</v>
      </c>
      <c r="U552" s="13">
        <v>489000</v>
      </c>
      <c r="V552" s="13" t="s">
        <v>2934</v>
      </c>
      <c r="W552">
        <v>139152679</v>
      </c>
      <c r="X552" t="s">
        <v>1797</v>
      </c>
      <c r="Y552" t="s">
        <v>1798</v>
      </c>
      <c r="Z552" t="s">
        <v>716</v>
      </c>
      <c r="AA552" t="s">
        <v>37</v>
      </c>
      <c r="AB552">
        <v>830</v>
      </c>
      <c r="AC552" s="14" t="str">
        <f>"0"&amp;Table1[[#This Row],[zip_code]]</f>
        <v>0830</v>
      </c>
      <c r="AD552" s="1">
        <v>889328858</v>
      </c>
      <c r="AG552" t="s">
        <v>38</v>
      </c>
      <c r="AH552" t="str">
        <f>PROPER(Table1[[#This Row],[product_depth_DELETE]])</f>
        <v>Premiere</v>
      </c>
      <c r="AI552">
        <v>3</v>
      </c>
      <c r="AJ552">
        <v>2</v>
      </c>
      <c r="AK552">
        <v>2</v>
      </c>
      <c r="AL552" s="2">
        <v>44708.662557870368</v>
      </c>
      <c r="AM552" s="15">
        <v>44708.662557870368</v>
      </c>
    </row>
    <row r="553" spans="1:39" x14ac:dyDescent="0.25">
      <c r="A553">
        <v>1351535</v>
      </c>
      <c r="B553" t="s">
        <v>696</v>
      </c>
      <c r="C553" t="str">
        <f>IF(Table1[[#This Row],[breadcrumb_ORIGINAL]]="Buy&gt;NT&gt;DARWIN CITY", SUBSTITUTE(Table1[[#This Row],[breadcrumb_ORIGINAL]], Table1[[#This Row],[breadcrumb_ORIGINAL]], "DARWIN CITY"), SUBSTITUTE(Table1[[#This Row],[breadcrumb_ORIGINAL]], Table1[[#This Row],[breadcrumb_ORIGINAL]], "DARWIN"))</f>
        <v>DARWIN</v>
      </c>
      <c r="D553" s="16" t="s">
        <v>3466</v>
      </c>
      <c r="E553" t="s">
        <v>697</v>
      </c>
      <c r="F553" s="3" t="s">
        <v>2924</v>
      </c>
      <c r="G553" t="s">
        <v>46</v>
      </c>
      <c r="H553" t="s">
        <v>580</v>
      </c>
      <c r="I553" t="str">
        <f>IF(Table1[[#This Row],[building_size_ORIGINAL]]="","",LEFT(Table1[[#This Row],[building_size_ORIGINAL]], LEN(Table1[[#This Row],[building_size_ORIGINAL]])-LEN(RIGHT(Table1[[#This Row],[building_size_ORIGINAL]], 3))))</f>
        <v>94</v>
      </c>
      <c r="J553" s="19">
        <v>94</v>
      </c>
      <c r="L553" s="12" t="s">
        <v>2934</v>
      </c>
      <c r="M553" t="s">
        <v>580</v>
      </c>
      <c r="N553" s="19">
        <v>94</v>
      </c>
      <c r="O553" s="19">
        <f>IF(Table1[[#This Row],[building_size_mВІ_cleaned]]&lt;&gt;Table1[[#This Row],[preferred_size_mBI_cleaned]], IF(Table1[[#This Row],[land_size_mBI_cleaned]]&lt;&gt;Table1[[#This Row],[preferred_size_mBI_cleaned]], 0, 1), 1)</f>
        <v>1</v>
      </c>
      <c r="Q553" t="e">
        <f>IF(LEN(Table1[[#This Row],[open_date]])&gt;0, IF(ISNUMBER(SEARCH("Added", Table1[[#This Row],[open_date]])), SUBSTITUTE(Table1[[#This Row],[open_date]], "Added ", ""), Table1[[#This Row],[open_date]]), NA())</f>
        <v>#N/A</v>
      </c>
      <c r="R553" t="e">
        <v>#N/A</v>
      </c>
      <c r="S553" t="s">
        <v>712</v>
      </c>
      <c r="T553" t="s">
        <v>1799</v>
      </c>
      <c r="U553" s="13">
        <v>209000</v>
      </c>
      <c r="V553" s="13" t="s">
        <v>3272</v>
      </c>
      <c r="W553">
        <v>139151639</v>
      </c>
      <c r="X553" t="s">
        <v>1800</v>
      </c>
      <c r="Y553" t="s">
        <v>1801</v>
      </c>
      <c r="Z553" t="s">
        <v>747</v>
      </c>
      <c r="AA553" t="s">
        <v>37</v>
      </c>
      <c r="AB553">
        <v>830</v>
      </c>
      <c r="AC553" s="14" t="str">
        <f>"0"&amp;Table1[[#This Row],[zip_code]]</f>
        <v>0830</v>
      </c>
      <c r="AD553" s="1">
        <v>889315000</v>
      </c>
      <c r="AG553" t="s">
        <v>38</v>
      </c>
      <c r="AH553" t="str">
        <f>PROPER(Table1[[#This Row],[product_depth_DELETE]])</f>
        <v>Premiere</v>
      </c>
      <c r="AI553">
        <v>2</v>
      </c>
      <c r="AJ553">
        <v>1</v>
      </c>
      <c r="AK553">
        <v>0</v>
      </c>
      <c r="AL553" s="2">
        <v>44708.662557870368</v>
      </c>
      <c r="AM553" s="15">
        <v>44708.662557870368</v>
      </c>
    </row>
    <row r="554" spans="1:39" x14ac:dyDescent="0.25">
      <c r="A554">
        <v>1351536</v>
      </c>
      <c r="B554" t="s">
        <v>696</v>
      </c>
      <c r="C554" t="str">
        <f>IF(Table1[[#This Row],[breadcrumb_ORIGINAL]]="Buy&gt;NT&gt;DARWIN CITY", SUBSTITUTE(Table1[[#This Row],[breadcrumb_ORIGINAL]], Table1[[#This Row],[breadcrumb_ORIGINAL]], "DARWIN CITY"), SUBSTITUTE(Table1[[#This Row],[breadcrumb_ORIGINAL]], Table1[[#This Row],[breadcrumb_ORIGINAL]], "DARWIN"))</f>
        <v>DARWIN</v>
      </c>
      <c r="D554" s="16" t="s">
        <v>3466</v>
      </c>
      <c r="E554" t="s">
        <v>697</v>
      </c>
      <c r="F554" s="3" t="s">
        <v>2924</v>
      </c>
      <c r="G554" t="s">
        <v>39</v>
      </c>
      <c r="I554" t="str">
        <f>IF(Table1[[#This Row],[building_size_ORIGINAL]]="","",LEFT(Table1[[#This Row],[building_size_ORIGINAL]], LEN(Table1[[#This Row],[building_size_ORIGINAL]])-LEN(RIGHT(Table1[[#This Row],[building_size_ORIGINAL]], 3))))</f>
        <v/>
      </c>
      <c r="J554" s="11" t="s">
        <v>2934</v>
      </c>
      <c r="K554" t="s">
        <v>1802</v>
      </c>
      <c r="L554" s="19">
        <v>106</v>
      </c>
      <c r="N554" t="s">
        <v>2934</v>
      </c>
      <c r="O554">
        <f>IF(Table1[[#This Row],[building_size_mВІ_cleaned]]&lt;&gt;Table1[[#This Row],[preferred_size_mBI_cleaned]], IF(Table1[[#This Row],[land_size_mBI_cleaned]]&lt;&gt;Table1[[#This Row],[preferred_size_mBI_cleaned]], 0, 1), 1)</f>
        <v>1</v>
      </c>
      <c r="Q554" t="e">
        <f>IF(LEN(Table1[[#This Row],[open_date]])&gt;0, IF(ISNUMBER(SEARCH("Added", Table1[[#This Row],[open_date]])), SUBSTITUTE(Table1[[#This Row],[open_date]], "Added ", ""), Table1[[#This Row],[open_date]]), NA())</f>
        <v>#N/A</v>
      </c>
      <c r="R554" t="e">
        <v>#N/A</v>
      </c>
      <c r="S554" t="s">
        <v>750</v>
      </c>
      <c r="T554" t="s">
        <v>1803</v>
      </c>
      <c r="U554" s="13">
        <v>370000</v>
      </c>
      <c r="V554" s="13" t="s">
        <v>3273</v>
      </c>
      <c r="W554">
        <v>139149811</v>
      </c>
      <c r="X554" t="s">
        <v>1804</v>
      </c>
      <c r="Y554" t="s">
        <v>1805</v>
      </c>
      <c r="Z554" t="s">
        <v>737</v>
      </c>
      <c r="AA554" t="s">
        <v>37</v>
      </c>
      <c r="AB554">
        <v>810</v>
      </c>
      <c r="AC554" s="14" t="str">
        <f>"0"&amp;Table1[[#This Row],[zip_code]]</f>
        <v>0810</v>
      </c>
      <c r="AD554" s="1">
        <v>889929980</v>
      </c>
      <c r="AG554" t="s">
        <v>38</v>
      </c>
      <c r="AH554" t="str">
        <f>PROPER(Table1[[#This Row],[product_depth_DELETE]])</f>
        <v>Premiere</v>
      </c>
      <c r="AI554">
        <v>2</v>
      </c>
      <c r="AJ554">
        <v>1</v>
      </c>
      <c r="AK554">
        <v>1</v>
      </c>
      <c r="AL554" s="2">
        <v>44708.662557870368</v>
      </c>
      <c r="AM554" s="15">
        <v>44708.662557870368</v>
      </c>
    </row>
    <row r="555" spans="1:39" x14ac:dyDescent="0.25">
      <c r="A555">
        <v>1351537</v>
      </c>
      <c r="B555" t="s">
        <v>696</v>
      </c>
      <c r="C555" t="str">
        <f>IF(Table1[[#This Row],[breadcrumb_ORIGINAL]]="Buy&gt;NT&gt;DARWIN CITY", SUBSTITUTE(Table1[[#This Row],[breadcrumb_ORIGINAL]], Table1[[#This Row],[breadcrumb_ORIGINAL]], "DARWIN CITY"), SUBSTITUTE(Table1[[#This Row],[breadcrumb_ORIGINAL]], Table1[[#This Row],[breadcrumb_ORIGINAL]], "DARWIN"))</f>
        <v>DARWIN</v>
      </c>
      <c r="D555" s="16" t="s">
        <v>3466</v>
      </c>
      <c r="E555" t="s">
        <v>697</v>
      </c>
      <c r="F555" s="3" t="s">
        <v>2924</v>
      </c>
      <c r="G555" t="s">
        <v>39</v>
      </c>
      <c r="H555" t="s">
        <v>621</v>
      </c>
      <c r="I555" t="str">
        <f>IF(Table1[[#This Row],[building_size_ORIGINAL]]="","",LEFT(Table1[[#This Row],[building_size_ORIGINAL]], LEN(Table1[[#This Row],[building_size_ORIGINAL]])-LEN(RIGHT(Table1[[#This Row],[building_size_ORIGINAL]], 3))))</f>
        <v>55</v>
      </c>
      <c r="J555" s="19">
        <v>55</v>
      </c>
      <c r="L555" s="12" t="s">
        <v>2934</v>
      </c>
      <c r="M555" t="s">
        <v>621</v>
      </c>
      <c r="N555" s="19">
        <v>55</v>
      </c>
      <c r="O555" s="19">
        <f>IF(Table1[[#This Row],[building_size_mВІ_cleaned]]&lt;&gt;Table1[[#This Row],[preferred_size_mBI_cleaned]], IF(Table1[[#This Row],[land_size_mBI_cleaned]]&lt;&gt;Table1[[#This Row],[preferred_size_mBI_cleaned]], 0, 1), 1)</f>
        <v>1</v>
      </c>
      <c r="Q555" t="e">
        <f>IF(LEN(Table1[[#This Row],[open_date]])&gt;0, IF(ISNUMBER(SEARCH("Added", Table1[[#This Row],[open_date]])), SUBSTITUTE(Table1[[#This Row],[open_date]], "Added ", ""), Table1[[#This Row],[open_date]]), NA())</f>
        <v>#N/A</v>
      </c>
      <c r="R555" t="e">
        <v>#N/A</v>
      </c>
      <c r="S555" t="s">
        <v>849</v>
      </c>
      <c r="T555" t="s">
        <v>1806</v>
      </c>
      <c r="U555" s="13">
        <v>290000</v>
      </c>
      <c r="V555" s="13" t="s">
        <v>3274</v>
      </c>
      <c r="W555">
        <v>139148587</v>
      </c>
      <c r="X555" t="s">
        <v>1807</v>
      </c>
      <c r="Y555" t="s">
        <v>1808</v>
      </c>
      <c r="Z555" t="s">
        <v>731</v>
      </c>
      <c r="AA555" t="s">
        <v>37</v>
      </c>
      <c r="AB555">
        <v>810</v>
      </c>
      <c r="AC555" s="14" t="str">
        <f>"0"&amp;Table1[[#This Row],[zip_code]]</f>
        <v>0810</v>
      </c>
      <c r="AD555" s="1">
        <v>408108698</v>
      </c>
      <c r="AG555" t="s">
        <v>38</v>
      </c>
      <c r="AH555" t="str">
        <f>PROPER(Table1[[#This Row],[product_depth_DELETE]])</f>
        <v>Premiere</v>
      </c>
      <c r="AI555">
        <v>1</v>
      </c>
      <c r="AJ555">
        <v>1</v>
      </c>
      <c r="AK555">
        <v>1</v>
      </c>
      <c r="AL555" s="2">
        <v>44708.662557870368</v>
      </c>
      <c r="AM555" s="15">
        <v>44708.662557870368</v>
      </c>
    </row>
    <row r="556" spans="1:39" x14ac:dyDescent="0.25">
      <c r="A556">
        <v>1351538</v>
      </c>
      <c r="B556" t="s">
        <v>696</v>
      </c>
      <c r="C556" t="str">
        <f>IF(Table1[[#This Row],[breadcrumb_ORIGINAL]]="Buy&gt;NT&gt;DARWIN CITY", SUBSTITUTE(Table1[[#This Row],[breadcrumb_ORIGINAL]], Table1[[#This Row],[breadcrumb_ORIGINAL]], "DARWIN CITY"), SUBSTITUTE(Table1[[#This Row],[breadcrumb_ORIGINAL]], Table1[[#This Row],[breadcrumb_ORIGINAL]], "DARWIN"))</f>
        <v>DARWIN</v>
      </c>
      <c r="D556" s="16" t="s">
        <v>3466</v>
      </c>
      <c r="E556" t="s">
        <v>697</v>
      </c>
      <c r="F556" s="3" t="s">
        <v>2924</v>
      </c>
      <c r="G556" t="s">
        <v>29</v>
      </c>
      <c r="I556" t="str">
        <f>IF(Table1[[#This Row],[building_size_ORIGINAL]]="","",LEFT(Table1[[#This Row],[building_size_ORIGINAL]], LEN(Table1[[#This Row],[building_size_ORIGINAL]])-LEN(RIGHT(Table1[[#This Row],[building_size_ORIGINAL]], 3))))</f>
        <v/>
      </c>
      <c r="J556" s="11" t="s">
        <v>2934</v>
      </c>
      <c r="L556" s="12" t="s">
        <v>2934</v>
      </c>
      <c r="N556" t="s">
        <v>2934</v>
      </c>
      <c r="O556">
        <f>IF(Table1[[#This Row],[building_size_mВІ_cleaned]]&lt;&gt;Table1[[#This Row],[preferred_size_mBI_cleaned]], IF(Table1[[#This Row],[land_size_mBI_cleaned]]&lt;&gt;Table1[[#This Row],[preferred_size_mBI_cleaned]], 0, 1), 1)</f>
        <v>1</v>
      </c>
      <c r="Q556" t="e">
        <f>IF(LEN(Table1[[#This Row],[open_date]])&gt;0, IF(ISNUMBER(SEARCH("Added", Table1[[#This Row],[open_date]])), SUBSTITUTE(Table1[[#This Row],[open_date]], "Added ", ""), Table1[[#This Row],[open_date]]), NA())</f>
        <v>#N/A</v>
      </c>
      <c r="R556" t="e">
        <v>#N/A</v>
      </c>
      <c r="S556" t="s">
        <v>31</v>
      </c>
      <c r="T556" t="s">
        <v>1809</v>
      </c>
      <c r="U556" s="13">
        <v>630000</v>
      </c>
      <c r="V556" s="13" t="s">
        <v>3275</v>
      </c>
      <c r="W556">
        <v>139148531</v>
      </c>
      <c r="Z556" t="s">
        <v>941</v>
      </c>
      <c r="AA556" t="s">
        <v>37</v>
      </c>
      <c r="AB556">
        <v>832</v>
      </c>
      <c r="AC556" s="14" t="str">
        <f>"0"&amp;Table1[[#This Row],[zip_code]]</f>
        <v>0832</v>
      </c>
      <c r="AD556" s="1">
        <v>889418289</v>
      </c>
      <c r="AG556" t="s">
        <v>38</v>
      </c>
      <c r="AH556" t="str">
        <f>PROPER(Table1[[#This Row],[product_depth_DELETE]])</f>
        <v>Premiere</v>
      </c>
      <c r="AI556">
        <v>4</v>
      </c>
      <c r="AJ556">
        <v>2</v>
      </c>
      <c r="AK556">
        <v>2</v>
      </c>
      <c r="AL556" s="2">
        <v>44708.662557870368</v>
      </c>
      <c r="AM556" s="15">
        <v>44708.662557870368</v>
      </c>
    </row>
    <row r="557" spans="1:39" x14ac:dyDescent="0.25">
      <c r="A557">
        <v>1351539</v>
      </c>
      <c r="B557" t="s">
        <v>696</v>
      </c>
      <c r="C557" t="str">
        <f>IF(Table1[[#This Row],[breadcrumb_ORIGINAL]]="Buy&gt;NT&gt;DARWIN CITY", SUBSTITUTE(Table1[[#This Row],[breadcrumb_ORIGINAL]], Table1[[#This Row],[breadcrumb_ORIGINAL]], "DARWIN CITY"), SUBSTITUTE(Table1[[#This Row],[breadcrumb_ORIGINAL]], Table1[[#This Row],[breadcrumb_ORIGINAL]], "DARWIN"))</f>
        <v>DARWIN</v>
      </c>
      <c r="D557" s="16" t="s">
        <v>3466</v>
      </c>
      <c r="E557" t="s">
        <v>697</v>
      </c>
      <c r="F557" s="3" t="s">
        <v>2924</v>
      </c>
      <c r="G557" t="s">
        <v>46</v>
      </c>
      <c r="H557" t="s">
        <v>1810</v>
      </c>
      <c r="I557" t="str">
        <f>IF(Table1[[#This Row],[building_size_ORIGINAL]]="","",LEFT(Table1[[#This Row],[building_size_ORIGINAL]], LEN(Table1[[#This Row],[building_size_ORIGINAL]])-LEN(RIGHT(Table1[[#This Row],[building_size_ORIGINAL]], 3))))</f>
        <v>104</v>
      </c>
      <c r="J557" s="19">
        <v>104</v>
      </c>
      <c r="L557" s="12" t="s">
        <v>2934</v>
      </c>
      <c r="M557" t="s">
        <v>1810</v>
      </c>
      <c r="N557" s="19">
        <v>104</v>
      </c>
      <c r="O557" s="19">
        <f>IF(Table1[[#This Row],[building_size_mВІ_cleaned]]&lt;&gt;Table1[[#This Row],[preferred_size_mBI_cleaned]], IF(Table1[[#This Row],[land_size_mBI_cleaned]]&lt;&gt;Table1[[#This Row],[preferred_size_mBI_cleaned]], 0, 1), 1)</f>
        <v>1</v>
      </c>
      <c r="Q557" t="e">
        <f>IF(LEN(Table1[[#This Row],[open_date]])&gt;0, IF(ISNUMBER(SEARCH("Added", Table1[[#This Row],[open_date]])), SUBSTITUTE(Table1[[#This Row],[open_date]], "Added ", ""), Table1[[#This Row],[open_date]]), NA())</f>
        <v>#N/A</v>
      </c>
      <c r="R557" t="e">
        <v>#N/A</v>
      </c>
      <c r="S557" t="s">
        <v>123</v>
      </c>
      <c r="T557" t="s">
        <v>1013</v>
      </c>
      <c r="U557" s="13">
        <v>269000</v>
      </c>
      <c r="V557" s="13" t="s">
        <v>2934</v>
      </c>
      <c r="W557">
        <v>139145875</v>
      </c>
      <c r="X557" t="s">
        <v>1811</v>
      </c>
      <c r="Y557" t="s">
        <v>1812</v>
      </c>
      <c r="Z557" t="s">
        <v>1030</v>
      </c>
      <c r="AA557" t="s">
        <v>37</v>
      </c>
      <c r="AB557">
        <v>810</v>
      </c>
      <c r="AC557" s="14" t="str">
        <f>"0"&amp;Table1[[#This Row],[zip_code]]</f>
        <v>0810</v>
      </c>
      <c r="AD557" s="1">
        <v>889328858</v>
      </c>
      <c r="AG557" t="s">
        <v>38</v>
      </c>
      <c r="AH557" t="str">
        <f>PROPER(Table1[[#This Row],[product_depth_DELETE]])</f>
        <v>Premiere</v>
      </c>
      <c r="AI557">
        <v>1</v>
      </c>
      <c r="AJ557">
        <v>1</v>
      </c>
      <c r="AK557">
        <v>2</v>
      </c>
      <c r="AL557" s="2">
        <v>44708.662557870368</v>
      </c>
      <c r="AM557" s="15">
        <v>44708.662557870368</v>
      </c>
    </row>
    <row r="558" spans="1:39" x14ac:dyDescent="0.25">
      <c r="A558">
        <v>1351540</v>
      </c>
      <c r="B558" t="s">
        <v>696</v>
      </c>
      <c r="C558" t="str">
        <f>IF(Table1[[#This Row],[breadcrumb_ORIGINAL]]="Buy&gt;NT&gt;DARWIN CITY", SUBSTITUTE(Table1[[#This Row],[breadcrumb_ORIGINAL]], Table1[[#This Row],[breadcrumb_ORIGINAL]], "DARWIN CITY"), SUBSTITUTE(Table1[[#This Row],[breadcrumb_ORIGINAL]], Table1[[#This Row],[breadcrumb_ORIGINAL]], "DARWIN"))</f>
        <v>DARWIN</v>
      </c>
      <c r="D558" s="16" t="s">
        <v>3466</v>
      </c>
      <c r="E558" t="s">
        <v>697</v>
      </c>
      <c r="F558" s="3" t="s">
        <v>2924</v>
      </c>
      <c r="G558" t="s">
        <v>39</v>
      </c>
      <c r="I558" t="str">
        <f>IF(Table1[[#This Row],[building_size_ORIGINAL]]="","",LEFT(Table1[[#This Row],[building_size_ORIGINAL]], LEN(Table1[[#This Row],[building_size_ORIGINAL]])-LEN(RIGHT(Table1[[#This Row],[building_size_ORIGINAL]], 3))))</f>
        <v/>
      </c>
      <c r="J558" s="11" t="s">
        <v>2934</v>
      </c>
      <c r="K558" t="s">
        <v>136</v>
      </c>
      <c r="L558" s="19">
        <v>114</v>
      </c>
      <c r="N558" t="s">
        <v>2934</v>
      </c>
      <c r="O558">
        <f>IF(Table1[[#This Row],[building_size_mВІ_cleaned]]&lt;&gt;Table1[[#This Row],[preferred_size_mBI_cleaned]], IF(Table1[[#This Row],[land_size_mBI_cleaned]]&lt;&gt;Table1[[#This Row],[preferred_size_mBI_cleaned]], 0, 1), 1)</f>
        <v>1</v>
      </c>
      <c r="Q558" t="e">
        <f>IF(LEN(Table1[[#This Row],[open_date]])&gt;0, IF(ISNUMBER(SEARCH("Added", Table1[[#This Row],[open_date]])), SUBSTITUTE(Table1[[#This Row],[open_date]], "Added ", ""), Table1[[#This Row],[open_date]]), NA())</f>
        <v>#N/A</v>
      </c>
      <c r="R558" t="e">
        <v>#N/A</v>
      </c>
      <c r="S558" t="s">
        <v>82</v>
      </c>
      <c r="T558" t="s">
        <v>1813</v>
      </c>
      <c r="U558" s="13">
        <v>316000</v>
      </c>
      <c r="V558" s="13" t="s">
        <v>2934</v>
      </c>
      <c r="W558">
        <v>139145831</v>
      </c>
      <c r="X558" t="s">
        <v>1814</v>
      </c>
      <c r="Y558" t="s">
        <v>1815</v>
      </c>
      <c r="Z558" t="s">
        <v>707</v>
      </c>
      <c r="AA558" t="s">
        <v>37</v>
      </c>
      <c r="AB558">
        <v>820</v>
      </c>
      <c r="AC558" s="14" t="str">
        <f>"0"&amp;Table1[[#This Row],[zip_code]]</f>
        <v>0820</v>
      </c>
      <c r="AD558" s="1">
        <v>889433000</v>
      </c>
      <c r="AG558" t="s">
        <v>38</v>
      </c>
      <c r="AH558" t="str">
        <f>PROPER(Table1[[#This Row],[product_depth_DELETE]])</f>
        <v>Premiere</v>
      </c>
      <c r="AI558">
        <v>3</v>
      </c>
      <c r="AJ558">
        <v>1</v>
      </c>
      <c r="AK558">
        <v>1</v>
      </c>
      <c r="AL558" s="2">
        <v>44708.662557870368</v>
      </c>
      <c r="AM558" s="15">
        <v>44708.662557870368</v>
      </c>
    </row>
    <row r="559" spans="1:39" x14ac:dyDescent="0.25">
      <c r="A559">
        <v>1351541</v>
      </c>
      <c r="B559" t="s">
        <v>696</v>
      </c>
      <c r="C559" t="str">
        <f>IF(Table1[[#This Row],[breadcrumb_ORIGINAL]]="Buy&gt;NT&gt;DARWIN CITY", SUBSTITUTE(Table1[[#This Row],[breadcrumb_ORIGINAL]], Table1[[#This Row],[breadcrumb_ORIGINAL]], "DARWIN CITY"), SUBSTITUTE(Table1[[#This Row],[breadcrumb_ORIGINAL]], Table1[[#This Row],[breadcrumb_ORIGINAL]], "DARWIN"))</f>
        <v>DARWIN</v>
      </c>
      <c r="D559" s="16" t="s">
        <v>3466</v>
      </c>
      <c r="E559" t="s">
        <v>697</v>
      </c>
      <c r="F559" s="3" t="s">
        <v>2924</v>
      </c>
      <c r="G559" t="s">
        <v>46</v>
      </c>
      <c r="H559" t="s">
        <v>1816</v>
      </c>
      <c r="I559" t="str">
        <f>IF(Table1[[#This Row],[building_size_ORIGINAL]]="","",LEFT(Table1[[#This Row],[building_size_ORIGINAL]], LEN(Table1[[#This Row],[building_size_ORIGINAL]])-LEN(RIGHT(Table1[[#This Row],[building_size_ORIGINAL]], 3))))</f>
        <v>16</v>
      </c>
      <c r="J559" s="19">
        <v>16</v>
      </c>
      <c r="L559" s="12" t="s">
        <v>2934</v>
      </c>
      <c r="M559" t="s">
        <v>1816</v>
      </c>
      <c r="N559" s="19">
        <v>16</v>
      </c>
      <c r="O559" s="19">
        <f>IF(Table1[[#This Row],[building_size_mВІ_cleaned]]&lt;&gt;Table1[[#This Row],[preferred_size_mBI_cleaned]], IF(Table1[[#This Row],[land_size_mBI_cleaned]]&lt;&gt;Table1[[#This Row],[preferred_size_mBI_cleaned]], 0, 1), 1)</f>
        <v>1</v>
      </c>
      <c r="Q559" t="e">
        <f>IF(LEN(Table1[[#This Row],[open_date]])&gt;0, IF(ISNUMBER(SEARCH("Added", Table1[[#This Row],[open_date]])), SUBSTITUTE(Table1[[#This Row],[open_date]], "Added ", ""), Table1[[#This Row],[open_date]]), NA())</f>
        <v>#N/A</v>
      </c>
      <c r="R559" t="e">
        <v>#N/A</v>
      </c>
      <c r="S559" t="s">
        <v>782</v>
      </c>
      <c r="T559" t="s">
        <v>1817</v>
      </c>
      <c r="U559" s="13">
        <v>115000</v>
      </c>
      <c r="V559" s="13" t="s">
        <v>2934</v>
      </c>
      <c r="W559">
        <v>139144387</v>
      </c>
      <c r="X559" t="s">
        <v>1818</v>
      </c>
      <c r="Y559" t="s">
        <v>1819</v>
      </c>
      <c r="Z559" t="s">
        <v>844</v>
      </c>
      <c r="AA559" t="s">
        <v>37</v>
      </c>
      <c r="AB559">
        <v>820</v>
      </c>
      <c r="AC559" s="14" t="str">
        <f>"0"&amp;Table1[[#This Row],[zip_code]]</f>
        <v>0820</v>
      </c>
      <c r="AD559" s="1">
        <v>387813888</v>
      </c>
      <c r="AG559" t="s">
        <v>274</v>
      </c>
      <c r="AH559" t="str">
        <f>PROPER(Table1[[#This Row],[product_depth_DELETE]])</f>
        <v>Standard</v>
      </c>
      <c r="AI559">
        <v>1</v>
      </c>
      <c r="AJ559">
        <v>1</v>
      </c>
      <c r="AK559">
        <v>0</v>
      </c>
      <c r="AL559" s="2">
        <v>44708.662557870368</v>
      </c>
      <c r="AM559" s="15">
        <v>44708.662557870368</v>
      </c>
    </row>
    <row r="560" spans="1:39" x14ac:dyDescent="0.25">
      <c r="A560">
        <v>1351542</v>
      </c>
      <c r="B560" t="s">
        <v>696</v>
      </c>
      <c r="C560" t="str">
        <f>IF(Table1[[#This Row],[breadcrumb_ORIGINAL]]="Buy&gt;NT&gt;DARWIN CITY", SUBSTITUTE(Table1[[#This Row],[breadcrumb_ORIGINAL]], Table1[[#This Row],[breadcrumb_ORIGINAL]], "DARWIN CITY"), SUBSTITUTE(Table1[[#This Row],[breadcrumb_ORIGINAL]], Table1[[#This Row],[breadcrumb_ORIGINAL]], "DARWIN"))</f>
        <v>DARWIN</v>
      </c>
      <c r="D560" s="16" t="s">
        <v>3466</v>
      </c>
      <c r="E560" t="s">
        <v>697</v>
      </c>
      <c r="F560" s="3" t="s">
        <v>2924</v>
      </c>
      <c r="G560" t="s">
        <v>46</v>
      </c>
      <c r="I560" t="str">
        <f>IF(Table1[[#This Row],[building_size_ORIGINAL]]="","",LEFT(Table1[[#This Row],[building_size_ORIGINAL]], LEN(Table1[[#This Row],[building_size_ORIGINAL]])-LEN(RIGHT(Table1[[#This Row],[building_size_ORIGINAL]], 3))))</f>
        <v/>
      </c>
      <c r="J560" s="11" t="s">
        <v>2934</v>
      </c>
      <c r="K560" t="s">
        <v>353</v>
      </c>
      <c r="L560" s="19">
        <v>153</v>
      </c>
      <c r="M560" t="s">
        <v>353</v>
      </c>
      <c r="N560" s="19">
        <v>153</v>
      </c>
      <c r="O560" s="19">
        <f>IF(Table1[[#This Row],[building_size_mВІ_cleaned]]&lt;&gt;Table1[[#This Row],[preferred_size_mBI_cleaned]], IF(Table1[[#This Row],[land_size_mBI_cleaned]]&lt;&gt;Table1[[#This Row],[preferred_size_mBI_cleaned]], 0, 1), 1)</f>
        <v>1</v>
      </c>
      <c r="P560" t="s">
        <v>126</v>
      </c>
      <c r="Q560" t="str">
        <f>IF(LEN(Table1[[#This Row],[open_date]])&gt;0, IF(ISNUMBER(SEARCH("Added", Table1[[#This Row],[open_date]])), SUBSTITUTE(Table1[[#This Row],[open_date]], "Added ", ""), Table1[[#This Row],[open_date]]), NA())</f>
        <v>Under offer</v>
      </c>
      <c r="R560" t="s">
        <v>126</v>
      </c>
      <c r="S560" t="s">
        <v>145</v>
      </c>
      <c r="T560" t="s">
        <v>1075</v>
      </c>
      <c r="U560" s="13">
        <v>535000</v>
      </c>
      <c r="V560" s="13" t="s">
        <v>3160</v>
      </c>
      <c r="W560">
        <v>139144355</v>
      </c>
      <c r="X560" t="s">
        <v>1820</v>
      </c>
      <c r="Y560" t="s">
        <v>1821</v>
      </c>
      <c r="Z560" t="s">
        <v>707</v>
      </c>
      <c r="AA560" t="s">
        <v>37</v>
      </c>
      <c r="AB560">
        <v>820</v>
      </c>
      <c r="AC560" s="14" t="str">
        <f>"0"&amp;Table1[[#This Row],[zip_code]]</f>
        <v>0820</v>
      </c>
      <c r="AD560" s="1">
        <v>889306600</v>
      </c>
      <c r="AG560" t="s">
        <v>38</v>
      </c>
      <c r="AH560" t="str">
        <f>PROPER(Table1[[#This Row],[product_depth_DELETE]])</f>
        <v>Premiere</v>
      </c>
      <c r="AI560">
        <v>3</v>
      </c>
      <c r="AJ560">
        <v>2</v>
      </c>
      <c r="AK560">
        <v>2</v>
      </c>
      <c r="AL560" s="2">
        <v>44708.662557870368</v>
      </c>
      <c r="AM560" s="15">
        <v>44708.662557870368</v>
      </c>
    </row>
    <row r="561" spans="1:39" x14ac:dyDescent="0.25">
      <c r="A561">
        <v>1351543</v>
      </c>
      <c r="B561" t="s">
        <v>696</v>
      </c>
      <c r="C561" t="str">
        <f>IF(Table1[[#This Row],[breadcrumb_ORIGINAL]]="Buy&gt;NT&gt;DARWIN CITY", SUBSTITUTE(Table1[[#This Row],[breadcrumb_ORIGINAL]], Table1[[#This Row],[breadcrumb_ORIGINAL]], "DARWIN CITY"), SUBSTITUTE(Table1[[#This Row],[breadcrumb_ORIGINAL]], Table1[[#This Row],[breadcrumb_ORIGINAL]], "DARWIN"))</f>
        <v>DARWIN</v>
      </c>
      <c r="D561" s="16" t="s">
        <v>3466</v>
      </c>
      <c r="E561" t="s">
        <v>697</v>
      </c>
      <c r="F561" s="3" t="s">
        <v>2924</v>
      </c>
      <c r="G561" t="s">
        <v>29</v>
      </c>
      <c r="I561" t="str">
        <f>IF(Table1[[#This Row],[building_size_ORIGINAL]]="","",LEFT(Table1[[#This Row],[building_size_ORIGINAL]], LEN(Table1[[#This Row],[building_size_ORIGINAL]])-LEN(RIGHT(Table1[[#This Row],[building_size_ORIGINAL]], 3))))</f>
        <v/>
      </c>
      <c r="J561" s="11" t="s">
        <v>2934</v>
      </c>
      <c r="K561" t="s">
        <v>1687</v>
      </c>
      <c r="L561" s="19">
        <v>700</v>
      </c>
      <c r="M561" t="s">
        <v>1687</v>
      </c>
      <c r="N561" s="19">
        <v>700</v>
      </c>
      <c r="O561" s="19">
        <f>IF(Table1[[#This Row],[building_size_mВІ_cleaned]]&lt;&gt;Table1[[#This Row],[preferred_size_mBI_cleaned]], IF(Table1[[#This Row],[land_size_mBI_cleaned]]&lt;&gt;Table1[[#This Row],[preferred_size_mBI_cleaned]], 0, 1), 1)</f>
        <v>1</v>
      </c>
      <c r="P561" t="s">
        <v>126</v>
      </c>
      <c r="Q561" t="str">
        <f>IF(LEN(Table1[[#This Row],[open_date]])&gt;0, IF(ISNUMBER(SEARCH("Added", Table1[[#This Row],[open_date]])), SUBSTITUTE(Table1[[#This Row],[open_date]], "Added ", ""), Table1[[#This Row],[open_date]]), NA())</f>
        <v>Under offer</v>
      </c>
      <c r="R561" t="s">
        <v>126</v>
      </c>
      <c r="S561" t="s">
        <v>82</v>
      </c>
      <c r="T561" t="s">
        <v>127</v>
      </c>
      <c r="U561" s="13" t="s">
        <v>2934</v>
      </c>
      <c r="V561" s="13" t="s">
        <v>2979</v>
      </c>
      <c r="W561">
        <v>139144103</v>
      </c>
      <c r="X561" t="s">
        <v>1822</v>
      </c>
      <c r="Y561" t="s">
        <v>1823</v>
      </c>
      <c r="Z561" t="s">
        <v>917</v>
      </c>
      <c r="AA561" t="s">
        <v>37</v>
      </c>
      <c r="AB561">
        <v>832</v>
      </c>
      <c r="AC561" s="14" t="str">
        <f>"0"&amp;Table1[[#This Row],[zip_code]]</f>
        <v>0832</v>
      </c>
      <c r="AD561" s="1">
        <v>889433000</v>
      </c>
      <c r="AG561" t="s">
        <v>38</v>
      </c>
      <c r="AH561" t="str">
        <f>PROPER(Table1[[#This Row],[product_depth_DELETE]])</f>
        <v>Premiere</v>
      </c>
      <c r="AI561">
        <v>4</v>
      </c>
      <c r="AJ561">
        <v>3</v>
      </c>
      <c r="AK561">
        <v>3</v>
      </c>
      <c r="AL561" s="2">
        <v>44708.662557870368</v>
      </c>
      <c r="AM561" s="15">
        <v>44708.662557870368</v>
      </c>
    </row>
    <row r="562" spans="1:39" x14ac:dyDescent="0.25">
      <c r="A562">
        <v>1351544</v>
      </c>
      <c r="B562" t="s">
        <v>696</v>
      </c>
      <c r="C562" t="str">
        <f>IF(Table1[[#This Row],[breadcrumb_ORIGINAL]]="Buy&gt;NT&gt;DARWIN CITY", SUBSTITUTE(Table1[[#This Row],[breadcrumb_ORIGINAL]], Table1[[#This Row],[breadcrumb_ORIGINAL]], "DARWIN CITY"), SUBSTITUTE(Table1[[#This Row],[breadcrumb_ORIGINAL]], Table1[[#This Row],[breadcrumb_ORIGINAL]], "DARWIN"))</f>
        <v>DARWIN</v>
      </c>
      <c r="D562" s="16" t="s">
        <v>3466</v>
      </c>
      <c r="E562" t="s">
        <v>697</v>
      </c>
      <c r="F562" s="3" t="s">
        <v>2924</v>
      </c>
      <c r="G562" t="s">
        <v>704</v>
      </c>
      <c r="I562" t="str">
        <f>IF(Table1[[#This Row],[building_size_ORIGINAL]]="","",LEFT(Table1[[#This Row],[building_size_ORIGINAL]], LEN(Table1[[#This Row],[building_size_ORIGINAL]])-LEN(RIGHT(Table1[[#This Row],[building_size_ORIGINAL]], 3))))</f>
        <v/>
      </c>
      <c r="J562" s="11" t="s">
        <v>2934</v>
      </c>
      <c r="L562" s="12" t="s">
        <v>2934</v>
      </c>
      <c r="N562" t="s">
        <v>2934</v>
      </c>
      <c r="O562">
        <f>IF(Table1[[#This Row],[building_size_mВІ_cleaned]]&lt;&gt;Table1[[#This Row],[preferred_size_mBI_cleaned]], IF(Table1[[#This Row],[land_size_mBI_cleaned]]&lt;&gt;Table1[[#This Row],[preferred_size_mBI_cleaned]], 0, 1), 1)</f>
        <v>1</v>
      </c>
      <c r="Q562" t="e">
        <f>IF(LEN(Table1[[#This Row],[open_date]])&gt;0, IF(ISNUMBER(SEARCH("Added", Table1[[#This Row],[open_date]])), SUBSTITUTE(Table1[[#This Row],[open_date]], "Added ", ""), Table1[[#This Row],[open_date]]), NA())</f>
        <v>#N/A</v>
      </c>
      <c r="R562" t="e">
        <v>#N/A</v>
      </c>
      <c r="S562" t="s">
        <v>53</v>
      </c>
      <c r="T562" t="s">
        <v>1824</v>
      </c>
      <c r="U562" s="13">
        <v>1400000</v>
      </c>
      <c r="V562" s="13" t="s">
        <v>2934</v>
      </c>
      <c r="W562">
        <v>203300867</v>
      </c>
      <c r="X562" t="s">
        <v>1825</v>
      </c>
      <c r="Y562" t="s">
        <v>1826</v>
      </c>
      <c r="Z562" t="s">
        <v>1827</v>
      </c>
      <c r="AA562" t="s">
        <v>37</v>
      </c>
      <c r="AB562">
        <v>828</v>
      </c>
      <c r="AC562" s="14" t="str">
        <f>"0"&amp;Table1[[#This Row],[zip_code]]</f>
        <v>0828</v>
      </c>
      <c r="AD562" s="1">
        <v>889822403</v>
      </c>
      <c r="AG562" t="s">
        <v>274</v>
      </c>
      <c r="AH562" t="str">
        <f>PROPER(Table1[[#This Row],[product_depth_DELETE]])</f>
        <v>Standard</v>
      </c>
      <c r="AL562" s="2">
        <v>44708.662557870368</v>
      </c>
      <c r="AM562" s="15">
        <v>44708.662557870368</v>
      </c>
    </row>
    <row r="563" spans="1:39" x14ac:dyDescent="0.25">
      <c r="A563">
        <v>1351545</v>
      </c>
      <c r="B563" t="s">
        <v>696</v>
      </c>
      <c r="C563" t="str">
        <f>IF(Table1[[#This Row],[breadcrumb_ORIGINAL]]="Buy&gt;NT&gt;DARWIN CITY", SUBSTITUTE(Table1[[#This Row],[breadcrumb_ORIGINAL]], Table1[[#This Row],[breadcrumb_ORIGINAL]], "DARWIN CITY"), SUBSTITUTE(Table1[[#This Row],[breadcrumb_ORIGINAL]], Table1[[#This Row],[breadcrumb_ORIGINAL]], "DARWIN"))</f>
        <v>DARWIN</v>
      </c>
      <c r="D563" s="16" t="s">
        <v>3466</v>
      </c>
      <c r="E563" t="s">
        <v>697</v>
      </c>
      <c r="F563" s="3" t="s">
        <v>2924</v>
      </c>
      <c r="G563" t="s">
        <v>46</v>
      </c>
      <c r="I563" t="str">
        <f>IF(Table1[[#This Row],[building_size_ORIGINAL]]="","",LEFT(Table1[[#This Row],[building_size_ORIGINAL]], LEN(Table1[[#This Row],[building_size_ORIGINAL]])-LEN(RIGHT(Table1[[#This Row],[building_size_ORIGINAL]], 3))))</f>
        <v/>
      </c>
      <c r="J563" s="11" t="s">
        <v>2934</v>
      </c>
      <c r="L563" s="12" t="s">
        <v>2934</v>
      </c>
      <c r="N563" t="s">
        <v>2934</v>
      </c>
      <c r="O563">
        <f>IF(Table1[[#This Row],[building_size_mВІ_cleaned]]&lt;&gt;Table1[[#This Row],[preferred_size_mBI_cleaned]], IF(Table1[[#This Row],[land_size_mBI_cleaned]]&lt;&gt;Table1[[#This Row],[preferred_size_mBI_cleaned]], 0, 1), 1)</f>
        <v>1</v>
      </c>
      <c r="P563" t="s">
        <v>126</v>
      </c>
      <c r="Q563" t="str">
        <f>IF(LEN(Table1[[#This Row],[open_date]])&gt;0, IF(ISNUMBER(SEARCH("Added", Table1[[#This Row],[open_date]])), SUBSTITUTE(Table1[[#This Row],[open_date]], "Added ", ""), Table1[[#This Row],[open_date]]), NA())</f>
        <v>Under offer</v>
      </c>
      <c r="R563" t="s">
        <v>126</v>
      </c>
      <c r="S563" t="s">
        <v>82</v>
      </c>
      <c r="T563" t="s">
        <v>127</v>
      </c>
      <c r="U563" s="13" t="s">
        <v>2934</v>
      </c>
      <c r="V563" s="13" t="s">
        <v>2979</v>
      </c>
      <c r="W563">
        <v>139141079</v>
      </c>
      <c r="X563" t="s">
        <v>1828</v>
      </c>
      <c r="Y563" t="s">
        <v>1829</v>
      </c>
      <c r="Z563" t="s">
        <v>941</v>
      </c>
      <c r="AA563" t="s">
        <v>37</v>
      </c>
      <c r="AB563">
        <v>832</v>
      </c>
      <c r="AC563" s="14" t="str">
        <f>"0"&amp;Table1[[#This Row],[zip_code]]</f>
        <v>0832</v>
      </c>
      <c r="AD563" s="1">
        <v>889433000</v>
      </c>
      <c r="AG563" t="s">
        <v>38</v>
      </c>
      <c r="AH563" t="str">
        <f>PROPER(Table1[[#This Row],[product_depth_DELETE]])</f>
        <v>Premiere</v>
      </c>
      <c r="AI563">
        <v>2</v>
      </c>
      <c r="AJ563">
        <v>2</v>
      </c>
      <c r="AK563">
        <v>2</v>
      </c>
      <c r="AL563" s="2">
        <v>44708.662557870368</v>
      </c>
      <c r="AM563" s="15">
        <v>44708.662557870368</v>
      </c>
    </row>
    <row r="564" spans="1:39" x14ac:dyDescent="0.25">
      <c r="A564">
        <v>1351546</v>
      </c>
      <c r="B564" t="s">
        <v>696</v>
      </c>
      <c r="C564" t="str">
        <f>IF(Table1[[#This Row],[breadcrumb_ORIGINAL]]="Buy&gt;NT&gt;DARWIN CITY", SUBSTITUTE(Table1[[#This Row],[breadcrumb_ORIGINAL]], Table1[[#This Row],[breadcrumb_ORIGINAL]], "DARWIN CITY"), SUBSTITUTE(Table1[[#This Row],[breadcrumb_ORIGINAL]], Table1[[#This Row],[breadcrumb_ORIGINAL]], "DARWIN"))</f>
        <v>DARWIN</v>
      </c>
      <c r="D564" s="16" t="s">
        <v>3466</v>
      </c>
      <c r="E564" t="s">
        <v>697</v>
      </c>
      <c r="F564" s="3" t="s">
        <v>2924</v>
      </c>
      <c r="G564" t="s">
        <v>29</v>
      </c>
      <c r="I564" t="str">
        <f>IF(Table1[[#This Row],[building_size_ORIGINAL]]="","",LEFT(Table1[[#This Row],[building_size_ORIGINAL]], LEN(Table1[[#This Row],[building_size_ORIGINAL]])-LEN(RIGHT(Table1[[#This Row],[building_size_ORIGINAL]], 3))))</f>
        <v/>
      </c>
      <c r="J564" s="11" t="s">
        <v>2934</v>
      </c>
      <c r="K564" t="s">
        <v>1830</v>
      </c>
      <c r="L564" s="19">
        <v>659</v>
      </c>
      <c r="M564" t="s">
        <v>1830</v>
      </c>
      <c r="N564" s="19">
        <v>659</v>
      </c>
      <c r="O564" s="19">
        <f>IF(Table1[[#This Row],[building_size_mВІ_cleaned]]&lt;&gt;Table1[[#This Row],[preferred_size_mBI_cleaned]], IF(Table1[[#This Row],[land_size_mBI_cleaned]]&lt;&gt;Table1[[#This Row],[preferred_size_mBI_cleaned]], 0, 1), 1)</f>
        <v>1</v>
      </c>
      <c r="P564" t="s">
        <v>126</v>
      </c>
      <c r="Q564" t="str">
        <f>IF(LEN(Table1[[#This Row],[open_date]])&gt;0, IF(ISNUMBER(SEARCH("Added", Table1[[#This Row],[open_date]])), SUBSTITUTE(Table1[[#This Row],[open_date]], "Added ", ""), Table1[[#This Row],[open_date]]), NA())</f>
        <v>Under offer</v>
      </c>
      <c r="R564" t="s">
        <v>126</v>
      </c>
      <c r="S564" t="s">
        <v>157</v>
      </c>
      <c r="T564" t="s">
        <v>127</v>
      </c>
      <c r="U564" s="13" t="s">
        <v>2934</v>
      </c>
      <c r="V564" s="13" t="s">
        <v>2979</v>
      </c>
      <c r="W564">
        <v>139140151</v>
      </c>
      <c r="X564" t="s">
        <v>1831</v>
      </c>
      <c r="Y564" t="s">
        <v>1832</v>
      </c>
      <c r="Z564" t="s">
        <v>776</v>
      </c>
      <c r="AA564" t="s">
        <v>37</v>
      </c>
      <c r="AB564">
        <v>810</v>
      </c>
      <c r="AC564" s="14" t="str">
        <f>"0"&amp;Table1[[#This Row],[zip_code]]</f>
        <v>0810</v>
      </c>
      <c r="AD564" s="1">
        <v>450473710</v>
      </c>
      <c r="AG564" t="s">
        <v>38</v>
      </c>
      <c r="AH564" t="str">
        <f>PROPER(Table1[[#This Row],[product_depth_DELETE]])</f>
        <v>Premiere</v>
      </c>
      <c r="AI564">
        <v>4</v>
      </c>
      <c r="AJ564">
        <v>2</v>
      </c>
      <c r="AK564">
        <v>2</v>
      </c>
      <c r="AL564" s="2">
        <v>44708.662557870368</v>
      </c>
      <c r="AM564" s="15">
        <v>44708.662557870368</v>
      </c>
    </row>
    <row r="565" spans="1:39" x14ac:dyDescent="0.25">
      <c r="A565">
        <v>1351547</v>
      </c>
      <c r="B565" t="s">
        <v>696</v>
      </c>
      <c r="C565" t="str">
        <f>IF(Table1[[#This Row],[breadcrumb_ORIGINAL]]="Buy&gt;NT&gt;DARWIN CITY", SUBSTITUTE(Table1[[#This Row],[breadcrumb_ORIGINAL]], Table1[[#This Row],[breadcrumb_ORIGINAL]], "DARWIN CITY"), SUBSTITUTE(Table1[[#This Row],[breadcrumb_ORIGINAL]], Table1[[#This Row],[breadcrumb_ORIGINAL]], "DARWIN"))</f>
        <v>DARWIN</v>
      </c>
      <c r="D565" s="16" t="s">
        <v>3466</v>
      </c>
      <c r="E565" t="s">
        <v>697</v>
      </c>
      <c r="F565" s="3" t="s">
        <v>2924</v>
      </c>
      <c r="G565" t="s">
        <v>46</v>
      </c>
      <c r="I565" t="str">
        <f>IF(Table1[[#This Row],[building_size_ORIGINAL]]="","",LEFT(Table1[[#This Row],[building_size_ORIGINAL]], LEN(Table1[[#This Row],[building_size_ORIGINAL]])-LEN(RIGHT(Table1[[#This Row],[building_size_ORIGINAL]], 3))))</f>
        <v/>
      </c>
      <c r="J565" s="11" t="s">
        <v>2934</v>
      </c>
      <c r="L565" s="12" t="s">
        <v>2934</v>
      </c>
      <c r="N565" t="s">
        <v>2934</v>
      </c>
      <c r="O565">
        <f>IF(Table1[[#This Row],[building_size_mВІ_cleaned]]&lt;&gt;Table1[[#This Row],[preferred_size_mBI_cleaned]], IF(Table1[[#This Row],[land_size_mBI_cleaned]]&lt;&gt;Table1[[#This Row],[preferred_size_mBI_cleaned]], 0, 1), 1)</f>
        <v>1</v>
      </c>
      <c r="P565" t="s">
        <v>126</v>
      </c>
      <c r="Q565" t="str">
        <f>IF(LEN(Table1[[#This Row],[open_date]])&gt;0, IF(ISNUMBER(SEARCH("Added", Table1[[#This Row],[open_date]])), SUBSTITUTE(Table1[[#This Row],[open_date]], "Added ", ""), Table1[[#This Row],[open_date]]), NA())</f>
        <v>Under offer</v>
      </c>
      <c r="R565" t="s">
        <v>126</v>
      </c>
      <c r="S565" t="s">
        <v>412</v>
      </c>
      <c r="T565" t="s">
        <v>1833</v>
      </c>
      <c r="U565" s="13">
        <v>418000</v>
      </c>
      <c r="V565" s="13" t="s">
        <v>2934</v>
      </c>
      <c r="W565">
        <v>139139827</v>
      </c>
      <c r="X565" t="s">
        <v>1834</v>
      </c>
      <c r="Y565" t="s">
        <v>1835</v>
      </c>
      <c r="Z565" t="s">
        <v>1484</v>
      </c>
      <c r="AA565" t="s">
        <v>37</v>
      </c>
      <c r="AB565">
        <v>810</v>
      </c>
      <c r="AC565" s="14" t="str">
        <f>"0"&amp;Table1[[#This Row],[zip_code]]</f>
        <v>0810</v>
      </c>
      <c r="AD565" s="1">
        <v>889422283</v>
      </c>
      <c r="AG565" t="s">
        <v>274</v>
      </c>
      <c r="AH565" t="str">
        <f>PROPER(Table1[[#This Row],[product_depth_DELETE]])</f>
        <v>Standard</v>
      </c>
      <c r="AI565">
        <v>2</v>
      </c>
      <c r="AJ565">
        <v>1</v>
      </c>
      <c r="AK565">
        <v>2</v>
      </c>
      <c r="AL565" s="2">
        <v>44708.662557870368</v>
      </c>
      <c r="AM565" s="15">
        <v>44708.662557870368</v>
      </c>
    </row>
    <row r="566" spans="1:39" x14ac:dyDescent="0.25">
      <c r="A566">
        <v>1351548</v>
      </c>
      <c r="B566" t="s">
        <v>696</v>
      </c>
      <c r="C566" t="str">
        <f>IF(Table1[[#This Row],[breadcrumb_ORIGINAL]]="Buy&gt;NT&gt;DARWIN CITY", SUBSTITUTE(Table1[[#This Row],[breadcrumb_ORIGINAL]], Table1[[#This Row],[breadcrumb_ORIGINAL]], "DARWIN CITY"), SUBSTITUTE(Table1[[#This Row],[breadcrumb_ORIGINAL]], Table1[[#This Row],[breadcrumb_ORIGINAL]], "DARWIN"))</f>
        <v>DARWIN</v>
      </c>
      <c r="D566" s="16" t="s">
        <v>3466</v>
      </c>
      <c r="E566" t="s">
        <v>697</v>
      </c>
      <c r="F566" s="3" t="s">
        <v>2924</v>
      </c>
      <c r="G566" t="s">
        <v>46</v>
      </c>
      <c r="I566" t="str">
        <f>IF(Table1[[#This Row],[building_size_ORIGINAL]]="","",LEFT(Table1[[#This Row],[building_size_ORIGINAL]], LEN(Table1[[#This Row],[building_size_ORIGINAL]])-LEN(RIGHT(Table1[[#This Row],[building_size_ORIGINAL]], 3))))</f>
        <v/>
      </c>
      <c r="J566" s="11" t="s">
        <v>2934</v>
      </c>
      <c r="L566" s="12" t="s">
        <v>2934</v>
      </c>
      <c r="N566" t="s">
        <v>2934</v>
      </c>
      <c r="O566">
        <f>IF(Table1[[#This Row],[building_size_mВІ_cleaned]]&lt;&gt;Table1[[#This Row],[preferred_size_mBI_cleaned]], IF(Table1[[#This Row],[land_size_mBI_cleaned]]&lt;&gt;Table1[[#This Row],[preferred_size_mBI_cleaned]], 0, 1), 1)</f>
        <v>1</v>
      </c>
      <c r="Q566" t="e">
        <f>IF(LEN(Table1[[#This Row],[open_date]])&gt;0, IF(ISNUMBER(SEARCH("Added", Table1[[#This Row],[open_date]])), SUBSTITUTE(Table1[[#This Row],[open_date]], "Added ", ""), Table1[[#This Row],[open_date]]), NA())</f>
        <v>#N/A</v>
      </c>
      <c r="R566" t="e">
        <v>#N/A</v>
      </c>
      <c r="S566" t="s">
        <v>153</v>
      </c>
      <c r="T566" t="s">
        <v>1118</v>
      </c>
      <c r="U566" s="13">
        <v>385000</v>
      </c>
      <c r="V566" s="13" t="s">
        <v>2934</v>
      </c>
      <c r="W566">
        <v>139138647</v>
      </c>
      <c r="X566" t="s">
        <v>1836</v>
      </c>
      <c r="Y566" t="s">
        <v>1837</v>
      </c>
      <c r="Z566" t="s">
        <v>1321</v>
      </c>
      <c r="AA566" t="s">
        <v>37</v>
      </c>
      <c r="AB566">
        <v>820</v>
      </c>
      <c r="AC566" s="14" t="str">
        <f>"0"&amp;Table1[[#This Row],[zip_code]]</f>
        <v>0820</v>
      </c>
      <c r="AD566" s="1">
        <v>889970888</v>
      </c>
      <c r="AG566" t="s">
        <v>38</v>
      </c>
      <c r="AH566" t="str">
        <f>PROPER(Table1[[#This Row],[product_depth_DELETE]])</f>
        <v>Premiere</v>
      </c>
      <c r="AI566">
        <v>2</v>
      </c>
      <c r="AJ566">
        <v>1</v>
      </c>
      <c r="AK566">
        <v>1</v>
      </c>
      <c r="AL566" s="2">
        <v>44708.662557870368</v>
      </c>
      <c r="AM566" s="15">
        <v>44708.662557870368</v>
      </c>
    </row>
    <row r="567" spans="1:39" x14ac:dyDescent="0.25">
      <c r="A567">
        <v>1351549</v>
      </c>
      <c r="B567" t="s">
        <v>696</v>
      </c>
      <c r="C567" t="str">
        <f>IF(Table1[[#This Row],[breadcrumb_ORIGINAL]]="Buy&gt;NT&gt;DARWIN CITY", SUBSTITUTE(Table1[[#This Row],[breadcrumb_ORIGINAL]], Table1[[#This Row],[breadcrumb_ORIGINAL]], "DARWIN CITY"), SUBSTITUTE(Table1[[#This Row],[breadcrumb_ORIGINAL]], Table1[[#This Row],[breadcrumb_ORIGINAL]], "DARWIN"))</f>
        <v>DARWIN</v>
      </c>
      <c r="D567" s="16" t="s">
        <v>3466</v>
      </c>
      <c r="E567" t="s">
        <v>697</v>
      </c>
      <c r="F567" s="3" t="s">
        <v>2924</v>
      </c>
      <c r="G567" t="s">
        <v>29</v>
      </c>
      <c r="I567" t="str">
        <f>IF(Table1[[#This Row],[building_size_ORIGINAL]]="","",LEFT(Table1[[#This Row],[building_size_ORIGINAL]], LEN(Table1[[#This Row],[building_size_ORIGINAL]])-LEN(RIGHT(Table1[[#This Row],[building_size_ORIGINAL]], 3))))</f>
        <v/>
      </c>
      <c r="J567" s="11" t="s">
        <v>2934</v>
      </c>
      <c r="K567" t="s">
        <v>754</v>
      </c>
      <c r="L567" s="19">
        <v>400</v>
      </c>
      <c r="M567" t="s">
        <v>754</v>
      </c>
      <c r="N567" s="19">
        <v>400</v>
      </c>
      <c r="O567" s="19">
        <f>IF(Table1[[#This Row],[building_size_mВІ_cleaned]]&lt;&gt;Table1[[#This Row],[preferred_size_mBI_cleaned]], IF(Table1[[#This Row],[land_size_mBI_cleaned]]&lt;&gt;Table1[[#This Row],[preferred_size_mBI_cleaned]], 0, 1), 1)</f>
        <v>1</v>
      </c>
      <c r="Q567" t="e">
        <f>IF(LEN(Table1[[#This Row],[open_date]])&gt;0, IF(ISNUMBER(SEARCH("Added", Table1[[#This Row],[open_date]])), SUBSTITUTE(Table1[[#This Row],[open_date]], "Added ", ""), Table1[[#This Row],[open_date]]), NA())</f>
        <v>#N/A</v>
      </c>
      <c r="R567" t="e">
        <v>#N/A</v>
      </c>
      <c r="S567" t="s">
        <v>739</v>
      </c>
      <c r="T567" t="s">
        <v>1838</v>
      </c>
      <c r="U567" s="13">
        <v>780000</v>
      </c>
      <c r="V567" s="13" t="s">
        <v>3280</v>
      </c>
      <c r="W567">
        <v>139137239</v>
      </c>
      <c r="X567" t="s">
        <v>1839</v>
      </c>
      <c r="Y567" t="s">
        <v>1840</v>
      </c>
      <c r="Z567" t="s">
        <v>716</v>
      </c>
      <c r="AA567" t="s">
        <v>37</v>
      </c>
      <c r="AB567">
        <v>830</v>
      </c>
      <c r="AC567" s="14" t="str">
        <f>"0"&amp;Table1[[#This Row],[zip_code]]</f>
        <v>0830</v>
      </c>
      <c r="AD567" s="1">
        <v>739998324</v>
      </c>
      <c r="AG567" t="s">
        <v>38</v>
      </c>
      <c r="AH567" t="str">
        <f>PROPER(Table1[[#This Row],[product_depth_DELETE]])</f>
        <v>Premiere</v>
      </c>
      <c r="AI567">
        <v>6</v>
      </c>
      <c r="AJ567">
        <v>3</v>
      </c>
      <c r="AK567">
        <v>4</v>
      </c>
      <c r="AL567" s="2">
        <v>44708.662557870368</v>
      </c>
      <c r="AM567" s="15">
        <v>44708.662557870368</v>
      </c>
    </row>
    <row r="568" spans="1:39" x14ac:dyDescent="0.25">
      <c r="A568">
        <v>1351550</v>
      </c>
      <c r="B568" t="s">
        <v>696</v>
      </c>
      <c r="C568" t="str">
        <f>IF(Table1[[#This Row],[breadcrumb_ORIGINAL]]="Buy&gt;NT&gt;DARWIN CITY", SUBSTITUTE(Table1[[#This Row],[breadcrumb_ORIGINAL]], Table1[[#This Row],[breadcrumb_ORIGINAL]], "DARWIN CITY"), SUBSTITUTE(Table1[[#This Row],[breadcrumb_ORIGINAL]], Table1[[#This Row],[breadcrumb_ORIGINAL]], "DARWIN"))</f>
        <v>DARWIN</v>
      </c>
      <c r="D568" s="16" t="s">
        <v>3466</v>
      </c>
      <c r="E568" t="s">
        <v>697</v>
      </c>
      <c r="F568" s="3" t="s">
        <v>2924</v>
      </c>
      <c r="G568" t="s">
        <v>985</v>
      </c>
      <c r="I568" t="str">
        <f>IF(Table1[[#This Row],[building_size_ORIGINAL]]="","",LEFT(Table1[[#This Row],[building_size_ORIGINAL]], LEN(Table1[[#This Row],[building_size_ORIGINAL]])-LEN(RIGHT(Table1[[#This Row],[building_size_ORIGINAL]], 3))))</f>
        <v/>
      </c>
      <c r="J568" s="11" t="s">
        <v>2934</v>
      </c>
      <c r="K568" t="s">
        <v>1841</v>
      </c>
      <c r="L568" s="19">
        <v>13.3</v>
      </c>
      <c r="M568" t="s">
        <v>1841</v>
      </c>
      <c r="N568" s="19">
        <v>13.3</v>
      </c>
      <c r="O568" s="19">
        <f>IF(Table1[[#This Row],[building_size_mВІ_cleaned]]&lt;&gt;Table1[[#This Row],[preferred_size_mBI_cleaned]], IF(Table1[[#This Row],[land_size_mBI_cleaned]]&lt;&gt;Table1[[#This Row],[preferred_size_mBI_cleaned]], 0, 1), 1)</f>
        <v>1</v>
      </c>
      <c r="P568" t="s">
        <v>126</v>
      </c>
      <c r="Q568" t="str">
        <f>IF(LEN(Table1[[#This Row],[open_date]])&gt;0, IF(ISNUMBER(SEARCH("Added", Table1[[#This Row],[open_date]])), SUBSTITUTE(Table1[[#This Row],[open_date]], "Added ", ""), Table1[[#This Row],[open_date]]), NA())</f>
        <v>Under offer</v>
      </c>
      <c r="R568" t="s">
        <v>126</v>
      </c>
      <c r="S568" t="s">
        <v>1017</v>
      </c>
      <c r="T568" t="s">
        <v>1842</v>
      </c>
      <c r="U568" s="13">
        <v>460000</v>
      </c>
      <c r="V568" s="13" t="s">
        <v>3281</v>
      </c>
      <c r="W568">
        <v>139136891</v>
      </c>
      <c r="X568" t="s">
        <v>1843</v>
      </c>
      <c r="Y568" t="s">
        <v>1844</v>
      </c>
      <c r="Z568" t="s">
        <v>759</v>
      </c>
      <c r="AA568" t="s">
        <v>37</v>
      </c>
      <c r="AB568">
        <v>836</v>
      </c>
      <c r="AC568" s="14" t="str">
        <f>"0"&amp;Table1[[#This Row],[zip_code]]</f>
        <v>0836</v>
      </c>
      <c r="AD568" s="1">
        <v>889882343</v>
      </c>
      <c r="AG568" t="s">
        <v>38</v>
      </c>
      <c r="AH568" t="str">
        <f>PROPER(Table1[[#This Row],[product_depth_DELETE]])</f>
        <v>Premiere</v>
      </c>
      <c r="AI568">
        <v>3</v>
      </c>
      <c r="AJ568">
        <v>1</v>
      </c>
      <c r="AK568">
        <v>0</v>
      </c>
      <c r="AL568" s="2">
        <v>44708.662557870368</v>
      </c>
      <c r="AM568" s="15">
        <v>44708.662557870368</v>
      </c>
    </row>
    <row r="569" spans="1:39" x14ac:dyDescent="0.25">
      <c r="A569">
        <v>1351551</v>
      </c>
      <c r="B569" t="s">
        <v>696</v>
      </c>
      <c r="C569" t="str">
        <f>IF(Table1[[#This Row],[breadcrumb_ORIGINAL]]="Buy&gt;NT&gt;DARWIN CITY", SUBSTITUTE(Table1[[#This Row],[breadcrumb_ORIGINAL]], Table1[[#This Row],[breadcrumb_ORIGINAL]], "DARWIN CITY"), SUBSTITUTE(Table1[[#This Row],[breadcrumb_ORIGINAL]], Table1[[#This Row],[breadcrumb_ORIGINAL]], "DARWIN"))</f>
        <v>DARWIN</v>
      </c>
      <c r="D569" s="16" t="s">
        <v>3466</v>
      </c>
      <c r="E569" t="s">
        <v>697</v>
      </c>
      <c r="F569" s="3" t="s">
        <v>2924</v>
      </c>
      <c r="G569" t="s">
        <v>46</v>
      </c>
      <c r="I569" t="str">
        <f>IF(Table1[[#This Row],[building_size_ORIGINAL]]="","",LEFT(Table1[[#This Row],[building_size_ORIGINAL]], LEN(Table1[[#This Row],[building_size_ORIGINAL]])-LEN(RIGHT(Table1[[#This Row],[building_size_ORIGINAL]], 3))))</f>
        <v/>
      </c>
      <c r="J569" s="11" t="s">
        <v>2934</v>
      </c>
      <c r="L569" s="12" t="s">
        <v>2934</v>
      </c>
      <c r="N569" t="s">
        <v>2934</v>
      </c>
      <c r="O569">
        <f>IF(Table1[[#This Row],[building_size_mВІ_cleaned]]&lt;&gt;Table1[[#This Row],[preferred_size_mBI_cleaned]], IF(Table1[[#This Row],[land_size_mBI_cleaned]]&lt;&gt;Table1[[#This Row],[preferred_size_mBI_cleaned]], 0, 1), 1)</f>
        <v>1</v>
      </c>
      <c r="Q569" t="e">
        <f>IF(LEN(Table1[[#This Row],[open_date]])&gt;0, IF(ISNUMBER(SEARCH("Added", Table1[[#This Row],[open_date]])), SUBSTITUTE(Table1[[#This Row],[open_date]], "Added ", ""), Table1[[#This Row],[open_date]]), NA())</f>
        <v>#N/A</v>
      </c>
      <c r="R569" t="e">
        <v>#N/A</v>
      </c>
      <c r="S569" t="s">
        <v>153</v>
      </c>
      <c r="T569" t="s">
        <v>1845</v>
      </c>
      <c r="U569" s="13">
        <v>410000</v>
      </c>
      <c r="V569" s="13" t="s">
        <v>2934</v>
      </c>
      <c r="W569">
        <v>139136063</v>
      </c>
      <c r="X569" t="s">
        <v>1846</v>
      </c>
      <c r="Y569" t="s">
        <v>1847</v>
      </c>
      <c r="Z569" t="s">
        <v>731</v>
      </c>
      <c r="AA569" t="s">
        <v>37</v>
      </c>
      <c r="AB569">
        <v>810</v>
      </c>
      <c r="AC569" s="14" t="str">
        <f>"0"&amp;Table1[[#This Row],[zip_code]]</f>
        <v>0810</v>
      </c>
      <c r="AD569" s="1">
        <v>889970888</v>
      </c>
      <c r="AG569" t="s">
        <v>38</v>
      </c>
      <c r="AH569" t="str">
        <f>PROPER(Table1[[#This Row],[product_depth_DELETE]])</f>
        <v>Premiere</v>
      </c>
      <c r="AI569">
        <v>3</v>
      </c>
      <c r="AJ569">
        <v>1</v>
      </c>
      <c r="AK569">
        <v>1</v>
      </c>
      <c r="AL569" s="2">
        <v>44708.662557870368</v>
      </c>
      <c r="AM569" s="15">
        <v>44708.662557870368</v>
      </c>
    </row>
    <row r="570" spans="1:39" x14ac:dyDescent="0.25">
      <c r="A570">
        <v>1351552</v>
      </c>
      <c r="B570" t="s">
        <v>696</v>
      </c>
      <c r="C570" t="str">
        <f>IF(Table1[[#This Row],[breadcrumb_ORIGINAL]]="Buy&gt;NT&gt;DARWIN CITY", SUBSTITUTE(Table1[[#This Row],[breadcrumb_ORIGINAL]], Table1[[#This Row],[breadcrumb_ORIGINAL]], "DARWIN CITY"), SUBSTITUTE(Table1[[#This Row],[breadcrumb_ORIGINAL]], Table1[[#This Row],[breadcrumb_ORIGINAL]], "DARWIN"))</f>
        <v>DARWIN</v>
      </c>
      <c r="D570" s="16" t="s">
        <v>3466</v>
      </c>
      <c r="E570" t="s">
        <v>697</v>
      </c>
      <c r="F570" s="3" t="s">
        <v>2924</v>
      </c>
      <c r="G570" t="s">
        <v>29</v>
      </c>
      <c r="I570" t="str">
        <f>IF(Table1[[#This Row],[building_size_ORIGINAL]]="","",LEFT(Table1[[#This Row],[building_size_ORIGINAL]], LEN(Table1[[#This Row],[building_size_ORIGINAL]])-LEN(RIGHT(Table1[[#This Row],[building_size_ORIGINAL]], 3))))</f>
        <v/>
      </c>
      <c r="J570" s="11" t="s">
        <v>2934</v>
      </c>
      <c r="K570" t="s">
        <v>1848</v>
      </c>
      <c r="L570" s="19">
        <v>629</v>
      </c>
      <c r="M570" t="s">
        <v>1848</v>
      </c>
      <c r="N570" s="19">
        <v>629</v>
      </c>
      <c r="O570" s="19">
        <f>IF(Table1[[#This Row],[building_size_mВІ_cleaned]]&lt;&gt;Table1[[#This Row],[preferred_size_mBI_cleaned]], IF(Table1[[#This Row],[land_size_mBI_cleaned]]&lt;&gt;Table1[[#This Row],[preferred_size_mBI_cleaned]], 0, 1), 1)</f>
        <v>1</v>
      </c>
      <c r="Q570" t="e">
        <f>IF(LEN(Table1[[#This Row],[open_date]])&gt;0, IF(ISNUMBER(SEARCH("Added", Table1[[#This Row],[open_date]])), SUBSTITUTE(Table1[[#This Row],[open_date]], "Added ", ""), Table1[[#This Row],[open_date]]), NA())</f>
        <v>#N/A</v>
      </c>
      <c r="R570" t="e">
        <v>#N/A</v>
      </c>
      <c r="S570" t="s">
        <v>1849</v>
      </c>
      <c r="T570" t="s">
        <v>1850</v>
      </c>
      <c r="U570" s="13">
        <v>819000</v>
      </c>
      <c r="V570" s="13" t="s">
        <v>2934</v>
      </c>
      <c r="W570">
        <v>139134443</v>
      </c>
      <c r="Z570" t="s">
        <v>776</v>
      </c>
      <c r="AA570" t="s">
        <v>37</v>
      </c>
      <c r="AB570">
        <v>810</v>
      </c>
      <c r="AC570" s="14" t="str">
        <f>"0"&amp;Table1[[#This Row],[zip_code]]</f>
        <v>0810</v>
      </c>
      <c r="AD570" s="1">
        <v>423814812</v>
      </c>
      <c r="AG570" t="s">
        <v>255</v>
      </c>
      <c r="AH570" t="str">
        <f>PROPER(Table1[[#This Row],[product_depth_DELETE]])</f>
        <v>Feature</v>
      </c>
      <c r="AI570">
        <v>4</v>
      </c>
      <c r="AJ570">
        <v>2</v>
      </c>
      <c r="AK570">
        <v>2</v>
      </c>
      <c r="AL570" s="2">
        <v>44708.662557870368</v>
      </c>
      <c r="AM570" s="15">
        <v>44708.662557870368</v>
      </c>
    </row>
    <row r="571" spans="1:39" x14ac:dyDescent="0.25">
      <c r="A571">
        <v>1351553</v>
      </c>
      <c r="B571" t="s">
        <v>696</v>
      </c>
      <c r="C571" t="str">
        <f>IF(Table1[[#This Row],[breadcrumb_ORIGINAL]]="Buy&gt;NT&gt;DARWIN CITY", SUBSTITUTE(Table1[[#This Row],[breadcrumb_ORIGINAL]], Table1[[#This Row],[breadcrumb_ORIGINAL]], "DARWIN CITY"), SUBSTITUTE(Table1[[#This Row],[breadcrumb_ORIGINAL]], Table1[[#This Row],[breadcrumb_ORIGINAL]], "DARWIN"))</f>
        <v>DARWIN</v>
      </c>
      <c r="D571" s="16" t="s">
        <v>3466</v>
      </c>
      <c r="E571" t="s">
        <v>697</v>
      </c>
      <c r="F571" s="3" t="s">
        <v>2924</v>
      </c>
      <c r="G571" t="s">
        <v>985</v>
      </c>
      <c r="I571" t="str">
        <f>IF(Table1[[#This Row],[building_size_ORIGINAL]]="","",LEFT(Table1[[#This Row],[building_size_ORIGINAL]], LEN(Table1[[#This Row],[building_size_ORIGINAL]])-LEN(RIGHT(Table1[[#This Row],[building_size_ORIGINAL]], 3))))</f>
        <v/>
      </c>
      <c r="J571" s="11" t="s">
        <v>2934</v>
      </c>
      <c r="K571" t="s">
        <v>1062</v>
      </c>
      <c r="L571" s="12" t="s">
        <v>2934</v>
      </c>
      <c r="M571" t="s">
        <v>1062</v>
      </c>
      <c r="N571" t="s">
        <v>2934</v>
      </c>
      <c r="O571">
        <f>IF(Table1[[#This Row],[building_size_mВІ_cleaned]]&lt;&gt;Table1[[#This Row],[preferred_size_mBI_cleaned]], IF(Table1[[#This Row],[land_size_mBI_cleaned]]&lt;&gt;Table1[[#This Row],[preferred_size_mBI_cleaned]], 0, 1), 1)</f>
        <v>1</v>
      </c>
      <c r="Q571" t="e">
        <f>IF(LEN(Table1[[#This Row],[open_date]])&gt;0, IF(ISNUMBER(SEARCH("Added", Table1[[#This Row],[open_date]])), SUBSTITUTE(Table1[[#This Row],[open_date]], "Added ", ""), Table1[[#This Row],[open_date]]), NA())</f>
        <v>#N/A</v>
      </c>
      <c r="R571" t="e">
        <v>#N/A</v>
      </c>
      <c r="S571" t="s">
        <v>265</v>
      </c>
      <c r="T571" t="s">
        <v>524</v>
      </c>
      <c r="U571" s="13">
        <v>449000</v>
      </c>
      <c r="V571" s="13" t="s">
        <v>2934</v>
      </c>
      <c r="W571">
        <v>139134399</v>
      </c>
      <c r="X571" t="s">
        <v>1851</v>
      </c>
      <c r="Y571" t="s">
        <v>1852</v>
      </c>
      <c r="Z571" t="s">
        <v>725</v>
      </c>
      <c r="AA571" t="s">
        <v>37</v>
      </c>
      <c r="AB571">
        <v>836</v>
      </c>
      <c r="AC571" s="14" t="str">
        <f>"0"&amp;Table1[[#This Row],[zip_code]]</f>
        <v>0836</v>
      </c>
      <c r="AD571" s="1">
        <v>417718149</v>
      </c>
      <c r="AG571" t="s">
        <v>38</v>
      </c>
      <c r="AH571" t="str">
        <f>PROPER(Table1[[#This Row],[product_depth_DELETE]])</f>
        <v>Premiere</v>
      </c>
      <c r="AI571">
        <v>2</v>
      </c>
      <c r="AJ571">
        <v>2</v>
      </c>
      <c r="AK571">
        <v>0</v>
      </c>
      <c r="AL571" s="2">
        <v>44708.662557870368</v>
      </c>
      <c r="AM571" s="15">
        <v>44708.662557870368</v>
      </c>
    </row>
    <row r="572" spans="1:39" x14ac:dyDescent="0.25">
      <c r="A572">
        <v>1351554</v>
      </c>
      <c r="B572" t="s">
        <v>696</v>
      </c>
      <c r="C572" t="str">
        <f>IF(Table1[[#This Row],[breadcrumb_ORIGINAL]]="Buy&gt;NT&gt;DARWIN CITY", SUBSTITUTE(Table1[[#This Row],[breadcrumb_ORIGINAL]], Table1[[#This Row],[breadcrumb_ORIGINAL]], "DARWIN CITY"), SUBSTITUTE(Table1[[#This Row],[breadcrumb_ORIGINAL]], Table1[[#This Row],[breadcrumb_ORIGINAL]], "DARWIN"))</f>
        <v>DARWIN</v>
      </c>
      <c r="D572" s="16" t="s">
        <v>3466</v>
      </c>
      <c r="E572" t="s">
        <v>697</v>
      </c>
      <c r="F572" s="3" t="s">
        <v>2924</v>
      </c>
      <c r="G572" t="s">
        <v>29</v>
      </c>
      <c r="I572" t="str">
        <f>IF(Table1[[#This Row],[building_size_ORIGINAL]]="","",LEFT(Table1[[#This Row],[building_size_ORIGINAL]], LEN(Table1[[#This Row],[building_size_ORIGINAL]])-LEN(RIGHT(Table1[[#This Row],[building_size_ORIGINAL]], 3))))</f>
        <v/>
      </c>
      <c r="J572" s="11" t="s">
        <v>2934</v>
      </c>
      <c r="L572" s="12" t="s">
        <v>2934</v>
      </c>
      <c r="N572" t="s">
        <v>2934</v>
      </c>
      <c r="O572">
        <f>IF(Table1[[#This Row],[building_size_mВІ_cleaned]]&lt;&gt;Table1[[#This Row],[preferred_size_mBI_cleaned]], IF(Table1[[#This Row],[land_size_mBI_cleaned]]&lt;&gt;Table1[[#This Row],[preferred_size_mBI_cleaned]], 0, 1), 1)</f>
        <v>1</v>
      </c>
      <c r="P572" t="s">
        <v>126</v>
      </c>
      <c r="Q572" t="str">
        <f>IF(LEN(Table1[[#This Row],[open_date]])&gt;0, IF(ISNUMBER(SEARCH("Added", Table1[[#This Row],[open_date]])), SUBSTITUTE(Table1[[#This Row],[open_date]], "Added ", ""), Table1[[#This Row],[open_date]]), NA())</f>
        <v>Under offer</v>
      </c>
      <c r="R572" t="s">
        <v>126</v>
      </c>
      <c r="S572" t="s">
        <v>181</v>
      </c>
      <c r="T572" t="s">
        <v>127</v>
      </c>
      <c r="U572" s="13" t="s">
        <v>2934</v>
      </c>
      <c r="V572" s="13" t="s">
        <v>2979</v>
      </c>
      <c r="W572">
        <v>139133947</v>
      </c>
      <c r="X572" t="s">
        <v>1853</v>
      </c>
      <c r="Y572" t="s">
        <v>1854</v>
      </c>
      <c r="Z572" t="s">
        <v>1092</v>
      </c>
      <c r="AA572" t="s">
        <v>37</v>
      </c>
      <c r="AB572">
        <v>812</v>
      </c>
      <c r="AC572" s="14" t="str">
        <f>"0"&amp;Table1[[#This Row],[zip_code]]</f>
        <v>0812</v>
      </c>
      <c r="AD572" s="1">
        <v>889418941</v>
      </c>
      <c r="AG572" t="s">
        <v>38</v>
      </c>
      <c r="AH572" t="str">
        <f>PROPER(Table1[[#This Row],[product_depth_DELETE]])</f>
        <v>Premiere</v>
      </c>
      <c r="AI572">
        <v>4</v>
      </c>
      <c r="AJ572">
        <v>1</v>
      </c>
      <c r="AK572">
        <v>2</v>
      </c>
      <c r="AL572" s="2">
        <v>44708.662557870368</v>
      </c>
      <c r="AM572" s="15">
        <v>44708.662557870368</v>
      </c>
    </row>
    <row r="573" spans="1:39" x14ac:dyDescent="0.25">
      <c r="A573">
        <v>1351555</v>
      </c>
      <c r="B573" t="s">
        <v>696</v>
      </c>
      <c r="C573" t="str">
        <f>IF(Table1[[#This Row],[breadcrumb_ORIGINAL]]="Buy&gt;NT&gt;DARWIN CITY", SUBSTITUTE(Table1[[#This Row],[breadcrumb_ORIGINAL]], Table1[[#This Row],[breadcrumb_ORIGINAL]], "DARWIN CITY"), SUBSTITUTE(Table1[[#This Row],[breadcrumb_ORIGINAL]], Table1[[#This Row],[breadcrumb_ORIGINAL]], "DARWIN"))</f>
        <v>DARWIN</v>
      </c>
      <c r="D573" s="16" t="s">
        <v>3466</v>
      </c>
      <c r="E573" t="s">
        <v>697</v>
      </c>
      <c r="F573" s="3" t="s">
        <v>2924</v>
      </c>
      <c r="G573" t="s">
        <v>29</v>
      </c>
      <c r="I573" t="str">
        <f>IF(Table1[[#This Row],[building_size_ORIGINAL]]="","",LEFT(Table1[[#This Row],[building_size_ORIGINAL]], LEN(Table1[[#This Row],[building_size_ORIGINAL]])-LEN(RIGHT(Table1[[#This Row],[building_size_ORIGINAL]], 3))))</f>
        <v/>
      </c>
      <c r="J573" s="11" t="s">
        <v>2934</v>
      </c>
      <c r="K573" t="s">
        <v>1466</v>
      </c>
      <c r="L573" s="19">
        <v>969</v>
      </c>
      <c r="M573" t="s">
        <v>1466</v>
      </c>
      <c r="N573" s="19">
        <v>969</v>
      </c>
      <c r="O573" s="19">
        <f>IF(Table1[[#This Row],[building_size_mВІ_cleaned]]&lt;&gt;Table1[[#This Row],[preferred_size_mBI_cleaned]], IF(Table1[[#This Row],[land_size_mBI_cleaned]]&lt;&gt;Table1[[#This Row],[preferred_size_mBI_cleaned]], 0, 1), 1)</f>
        <v>1</v>
      </c>
      <c r="P573" t="s">
        <v>126</v>
      </c>
      <c r="Q573" t="str">
        <f>IF(LEN(Table1[[#This Row],[open_date]])&gt;0, IF(ISNUMBER(SEARCH("Added", Table1[[#This Row],[open_date]])), SUBSTITUTE(Table1[[#This Row],[open_date]], "Added ", ""), Table1[[#This Row],[open_date]]), NA())</f>
        <v>Under offer</v>
      </c>
      <c r="R573" t="s">
        <v>126</v>
      </c>
      <c r="S573" t="s">
        <v>82</v>
      </c>
      <c r="T573" t="s">
        <v>127</v>
      </c>
      <c r="U573" s="13" t="s">
        <v>2934</v>
      </c>
      <c r="V573" s="13" t="s">
        <v>2979</v>
      </c>
      <c r="W573">
        <v>139133627</v>
      </c>
      <c r="X573" t="s">
        <v>1855</v>
      </c>
      <c r="Y573" t="s">
        <v>1856</v>
      </c>
      <c r="Z573" t="s">
        <v>737</v>
      </c>
      <c r="AA573" t="s">
        <v>37</v>
      </c>
      <c r="AB573">
        <v>810</v>
      </c>
      <c r="AC573" s="14" t="str">
        <f>"0"&amp;Table1[[#This Row],[zip_code]]</f>
        <v>0810</v>
      </c>
      <c r="AD573" s="1">
        <v>889433000</v>
      </c>
      <c r="AG573" t="s">
        <v>38</v>
      </c>
      <c r="AH573" t="str">
        <f>PROPER(Table1[[#This Row],[product_depth_DELETE]])</f>
        <v>Premiere</v>
      </c>
      <c r="AI573">
        <v>4</v>
      </c>
      <c r="AJ573">
        <v>2</v>
      </c>
      <c r="AK573">
        <v>2</v>
      </c>
      <c r="AL573" s="2">
        <v>44708.662557870368</v>
      </c>
      <c r="AM573" s="15">
        <v>44708.662557870368</v>
      </c>
    </row>
    <row r="574" spans="1:39" x14ac:dyDescent="0.25">
      <c r="A574">
        <v>1351556</v>
      </c>
      <c r="B574" t="s">
        <v>696</v>
      </c>
      <c r="C574" t="str">
        <f>IF(Table1[[#This Row],[breadcrumb_ORIGINAL]]="Buy&gt;NT&gt;DARWIN CITY", SUBSTITUTE(Table1[[#This Row],[breadcrumb_ORIGINAL]], Table1[[#This Row],[breadcrumb_ORIGINAL]], "DARWIN CITY"), SUBSTITUTE(Table1[[#This Row],[breadcrumb_ORIGINAL]], Table1[[#This Row],[breadcrumb_ORIGINAL]], "DARWIN"))</f>
        <v>DARWIN</v>
      </c>
      <c r="D574" s="16" t="s">
        <v>3466</v>
      </c>
      <c r="E574" t="s">
        <v>697</v>
      </c>
      <c r="F574" s="3" t="s">
        <v>2924</v>
      </c>
      <c r="G574" t="s">
        <v>39</v>
      </c>
      <c r="I574" t="str">
        <f>IF(Table1[[#This Row],[building_size_ORIGINAL]]="","",LEFT(Table1[[#This Row],[building_size_ORIGINAL]], LEN(Table1[[#This Row],[building_size_ORIGINAL]])-LEN(RIGHT(Table1[[#This Row],[building_size_ORIGINAL]], 3))))</f>
        <v/>
      </c>
      <c r="J574" s="11" t="s">
        <v>2934</v>
      </c>
      <c r="L574" s="12" t="s">
        <v>2934</v>
      </c>
      <c r="N574" t="s">
        <v>2934</v>
      </c>
      <c r="O574">
        <f>IF(Table1[[#This Row],[building_size_mВІ_cleaned]]&lt;&gt;Table1[[#This Row],[preferred_size_mBI_cleaned]], IF(Table1[[#This Row],[land_size_mBI_cleaned]]&lt;&gt;Table1[[#This Row],[preferred_size_mBI_cleaned]], 0, 1), 1)</f>
        <v>1</v>
      </c>
      <c r="Q574" t="e">
        <f>IF(LEN(Table1[[#This Row],[open_date]])&gt;0, IF(ISNUMBER(SEARCH("Added", Table1[[#This Row],[open_date]])), SUBSTITUTE(Table1[[#This Row],[open_date]], "Added ", ""), Table1[[#This Row],[open_date]]), NA())</f>
        <v>#N/A</v>
      </c>
      <c r="R574" t="e">
        <v>#N/A</v>
      </c>
      <c r="S574" t="s">
        <v>79</v>
      </c>
      <c r="T574" t="s">
        <v>201</v>
      </c>
      <c r="U574" s="13">
        <v>600000</v>
      </c>
      <c r="V574" s="13" t="s">
        <v>2996</v>
      </c>
      <c r="W574">
        <v>139131591</v>
      </c>
      <c r="X574" t="s">
        <v>202</v>
      </c>
      <c r="Y574" t="s">
        <v>203</v>
      </c>
      <c r="Z574" t="s">
        <v>36</v>
      </c>
      <c r="AA574" t="s">
        <v>37</v>
      </c>
      <c r="AB574">
        <v>800</v>
      </c>
      <c r="AC574" s="14" t="str">
        <f>"0"&amp;Table1[[#This Row],[zip_code]]</f>
        <v>0800</v>
      </c>
      <c r="AD574" s="1">
        <v>889433000</v>
      </c>
      <c r="AG574" t="s">
        <v>38</v>
      </c>
      <c r="AH574" t="str">
        <f>PROPER(Table1[[#This Row],[product_depth_DELETE]])</f>
        <v>Premiere</v>
      </c>
      <c r="AI574">
        <v>3</v>
      </c>
      <c r="AJ574">
        <v>2</v>
      </c>
      <c r="AK574">
        <v>2</v>
      </c>
      <c r="AL574" s="2">
        <v>44708.662557870368</v>
      </c>
      <c r="AM574" s="15">
        <v>44708.662557870368</v>
      </c>
    </row>
    <row r="575" spans="1:39" x14ac:dyDescent="0.25">
      <c r="A575">
        <v>1351557</v>
      </c>
      <c r="B575" t="s">
        <v>696</v>
      </c>
      <c r="C575" t="str">
        <f>IF(Table1[[#This Row],[breadcrumb_ORIGINAL]]="Buy&gt;NT&gt;DARWIN CITY", SUBSTITUTE(Table1[[#This Row],[breadcrumb_ORIGINAL]], Table1[[#This Row],[breadcrumb_ORIGINAL]], "DARWIN CITY"), SUBSTITUTE(Table1[[#This Row],[breadcrumb_ORIGINAL]], Table1[[#This Row],[breadcrumb_ORIGINAL]], "DARWIN"))</f>
        <v>DARWIN</v>
      </c>
      <c r="D575" s="16" t="s">
        <v>3466</v>
      </c>
      <c r="E575" t="s">
        <v>697</v>
      </c>
      <c r="F575" s="3" t="s">
        <v>2924</v>
      </c>
      <c r="G575" t="s">
        <v>985</v>
      </c>
      <c r="I575" t="str">
        <f>IF(Table1[[#This Row],[building_size_ORIGINAL]]="","",LEFT(Table1[[#This Row],[building_size_ORIGINAL]], LEN(Table1[[#This Row],[building_size_ORIGINAL]])-LEN(RIGHT(Table1[[#This Row],[building_size_ORIGINAL]], 3))))</f>
        <v/>
      </c>
      <c r="J575" s="11" t="s">
        <v>2934</v>
      </c>
      <c r="K575" t="s">
        <v>755</v>
      </c>
      <c r="L575" s="19">
        <v>2</v>
      </c>
      <c r="M575" t="s">
        <v>755</v>
      </c>
      <c r="N575" s="19">
        <v>2</v>
      </c>
      <c r="O575" s="19">
        <f>IF(Table1[[#This Row],[building_size_mВІ_cleaned]]&lt;&gt;Table1[[#This Row],[preferred_size_mBI_cleaned]], IF(Table1[[#This Row],[land_size_mBI_cleaned]]&lt;&gt;Table1[[#This Row],[preferred_size_mBI_cleaned]], 0, 1), 1)</f>
        <v>1</v>
      </c>
      <c r="Q575" t="e">
        <f>IF(LEN(Table1[[#This Row],[open_date]])&gt;0, IF(ISNUMBER(SEARCH("Added", Table1[[#This Row],[open_date]])), SUBSTITUTE(Table1[[#This Row],[open_date]], "Added ", ""), Table1[[#This Row],[open_date]]), NA())</f>
        <v>#N/A</v>
      </c>
      <c r="R575" t="e">
        <v>#N/A</v>
      </c>
      <c r="S575" t="s">
        <v>1528</v>
      </c>
      <c r="T575" t="s">
        <v>1857</v>
      </c>
      <c r="U575" s="13" t="s">
        <v>2934</v>
      </c>
      <c r="V575" s="13" t="s">
        <v>3284</v>
      </c>
      <c r="W575">
        <v>139130763</v>
      </c>
      <c r="X575" t="s">
        <v>1858</v>
      </c>
      <c r="Y575" t="s">
        <v>1859</v>
      </c>
      <c r="Z575" t="s">
        <v>725</v>
      </c>
      <c r="AA575" t="s">
        <v>37</v>
      </c>
      <c r="AB575">
        <v>836</v>
      </c>
      <c r="AC575" s="14" t="str">
        <f>"0"&amp;Table1[[#This Row],[zip_code]]</f>
        <v>0836</v>
      </c>
      <c r="AD575" s="1">
        <v>889327777</v>
      </c>
      <c r="AG575" t="s">
        <v>274</v>
      </c>
      <c r="AH575" t="str">
        <f>PROPER(Table1[[#This Row],[product_depth_DELETE]])</f>
        <v>Standard</v>
      </c>
      <c r="AI575">
        <v>3</v>
      </c>
      <c r="AJ575">
        <v>1</v>
      </c>
      <c r="AK575">
        <v>2</v>
      </c>
      <c r="AL575" s="2">
        <v>44708.662557870368</v>
      </c>
      <c r="AM575" s="15">
        <v>44708.662557870368</v>
      </c>
    </row>
    <row r="576" spans="1:39" x14ac:dyDescent="0.25">
      <c r="A576">
        <v>1351558</v>
      </c>
      <c r="B576" t="s">
        <v>696</v>
      </c>
      <c r="C576" t="str">
        <f>IF(Table1[[#This Row],[breadcrumb_ORIGINAL]]="Buy&gt;NT&gt;DARWIN CITY", SUBSTITUTE(Table1[[#This Row],[breadcrumb_ORIGINAL]], Table1[[#This Row],[breadcrumb_ORIGINAL]], "DARWIN CITY"), SUBSTITUTE(Table1[[#This Row],[breadcrumb_ORIGINAL]], Table1[[#This Row],[breadcrumb_ORIGINAL]], "DARWIN"))</f>
        <v>DARWIN</v>
      </c>
      <c r="D576" s="16" t="s">
        <v>3466</v>
      </c>
      <c r="E576" t="s">
        <v>697</v>
      </c>
      <c r="F576" s="3" t="s">
        <v>2924</v>
      </c>
      <c r="G576" t="s">
        <v>29</v>
      </c>
      <c r="I576" t="str">
        <f>IF(Table1[[#This Row],[building_size_ORIGINAL]]="","",LEFT(Table1[[#This Row],[building_size_ORIGINAL]], LEN(Table1[[#This Row],[building_size_ORIGINAL]])-LEN(RIGHT(Table1[[#This Row],[building_size_ORIGINAL]], 3))))</f>
        <v/>
      </c>
      <c r="J576" s="11" t="s">
        <v>2934</v>
      </c>
      <c r="K576" t="s">
        <v>1860</v>
      </c>
      <c r="L576" s="19">
        <v>844</v>
      </c>
      <c r="M576" t="s">
        <v>1860</v>
      </c>
      <c r="N576" s="19">
        <v>844</v>
      </c>
      <c r="O576" s="19">
        <f>IF(Table1[[#This Row],[building_size_mВІ_cleaned]]&lt;&gt;Table1[[#This Row],[preferred_size_mBI_cleaned]], IF(Table1[[#This Row],[land_size_mBI_cleaned]]&lt;&gt;Table1[[#This Row],[preferred_size_mBI_cleaned]], 0, 1), 1)</f>
        <v>1</v>
      </c>
      <c r="P576" t="s">
        <v>126</v>
      </c>
      <c r="Q576" t="str">
        <f>IF(LEN(Table1[[#This Row],[open_date]])&gt;0, IF(ISNUMBER(SEARCH("Added", Table1[[#This Row],[open_date]])), SUBSTITUTE(Table1[[#This Row],[open_date]], "Added ", ""), Table1[[#This Row],[open_date]]), NA())</f>
        <v>Under offer</v>
      </c>
      <c r="R576" t="s">
        <v>126</v>
      </c>
      <c r="S576" t="s">
        <v>123</v>
      </c>
      <c r="T576" t="s">
        <v>1861</v>
      </c>
      <c r="U576" s="13">
        <v>695000</v>
      </c>
      <c r="V576" s="13" t="s">
        <v>3445</v>
      </c>
      <c r="W576">
        <v>139130267</v>
      </c>
      <c r="X576" t="s">
        <v>1862</v>
      </c>
      <c r="Y576" t="s">
        <v>1863</v>
      </c>
      <c r="Z576" t="s">
        <v>1109</v>
      </c>
      <c r="AA576" t="s">
        <v>37</v>
      </c>
      <c r="AB576">
        <v>812</v>
      </c>
      <c r="AC576" s="14" t="str">
        <f>"0"&amp;Table1[[#This Row],[zip_code]]</f>
        <v>0812</v>
      </c>
      <c r="AD576" s="1">
        <v>889328858</v>
      </c>
      <c r="AG576" t="s">
        <v>38</v>
      </c>
      <c r="AH576" t="str">
        <f>PROPER(Table1[[#This Row],[product_depth_DELETE]])</f>
        <v>Premiere</v>
      </c>
      <c r="AI576">
        <v>4</v>
      </c>
      <c r="AJ576">
        <v>3</v>
      </c>
      <c r="AK576">
        <v>4</v>
      </c>
      <c r="AL576" s="2">
        <v>44708.662557870368</v>
      </c>
      <c r="AM576" s="15">
        <v>44708.662557870368</v>
      </c>
    </row>
    <row r="577" spans="1:39" x14ac:dyDescent="0.25">
      <c r="A577">
        <v>1351559</v>
      </c>
      <c r="B577" t="s">
        <v>696</v>
      </c>
      <c r="C577" t="str">
        <f>IF(Table1[[#This Row],[breadcrumb_ORIGINAL]]="Buy&gt;NT&gt;DARWIN CITY", SUBSTITUTE(Table1[[#This Row],[breadcrumb_ORIGINAL]], Table1[[#This Row],[breadcrumb_ORIGINAL]], "DARWIN CITY"), SUBSTITUTE(Table1[[#This Row],[breadcrumb_ORIGINAL]], Table1[[#This Row],[breadcrumb_ORIGINAL]], "DARWIN"))</f>
        <v>DARWIN</v>
      </c>
      <c r="D577" s="16" t="s">
        <v>3466</v>
      </c>
      <c r="E577" t="s">
        <v>697</v>
      </c>
      <c r="F577" s="3" t="s">
        <v>2924</v>
      </c>
      <c r="G577" t="s">
        <v>46</v>
      </c>
      <c r="I577" t="str">
        <f>IF(Table1[[#This Row],[building_size_ORIGINAL]]="","",LEFT(Table1[[#This Row],[building_size_ORIGINAL]], LEN(Table1[[#This Row],[building_size_ORIGINAL]])-LEN(RIGHT(Table1[[#This Row],[building_size_ORIGINAL]], 3))))</f>
        <v/>
      </c>
      <c r="J577" s="11" t="s">
        <v>2934</v>
      </c>
      <c r="L577" s="12" t="s">
        <v>2934</v>
      </c>
      <c r="N577" t="s">
        <v>2934</v>
      </c>
      <c r="O577">
        <f>IF(Table1[[#This Row],[building_size_mВІ_cleaned]]&lt;&gt;Table1[[#This Row],[preferred_size_mBI_cleaned]], IF(Table1[[#This Row],[land_size_mBI_cleaned]]&lt;&gt;Table1[[#This Row],[preferred_size_mBI_cleaned]], 0, 1), 1)</f>
        <v>1</v>
      </c>
      <c r="P577" t="s">
        <v>126</v>
      </c>
      <c r="Q577" t="str">
        <f>IF(LEN(Table1[[#This Row],[open_date]])&gt;0, IF(ISNUMBER(SEARCH("Added", Table1[[#This Row],[open_date]])), SUBSTITUTE(Table1[[#This Row],[open_date]], "Added ", ""), Table1[[#This Row],[open_date]]), NA())</f>
        <v>Under offer</v>
      </c>
      <c r="R577" t="s">
        <v>126</v>
      </c>
      <c r="S577" t="s">
        <v>145</v>
      </c>
      <c r="T577" t="s">
        <v>1864</v>
      </c>
      <c r="U577" s="13">
        <v>339000</v>
      </c>
      <c r="V577" s="13" t="s">
        <v>3285</v>
      </c>
      <c r="W577">
        <v>139130223</v>
      </c>
      <c r="X577" t="s">
        <v>1865</v>
      </c>
      <c r="Y577" t="s">
        <v>1866</v>
      </c>
      <c r="Z577" t="s">
        <v>1092</v>
      </c>
      <c r="AA577" t="s">
        <v>37</v>
      </c>
      <c r="AB577">
        <v>812</v>
      </c>
      <c r="AC577" s="14" t="str">
        <f>"0"&amp;Table1[[#This Row],[zip_code]]</f>
        <v>0812</v>
      </c>
      <c r="AD577" s="1">
        <v>889306600</v>
      </c>
      <c r="AG577" t="s">
        <v>38</v>
      </c>
      <c r="AH577" t="str">
        <f>PROPER(Table1[[#This Row],[product_depth_DELETE]])</f>
        <v>Premiere</v>
      </c>
      <c r="AI577">
        <v>2</v>
      </c>
      <c r="AJ577">
        <v>1</v>
      </c>
      <c r="AK577">
        <v>3</v>
      </c>
      <c r="AL577" s="2">
        <v>44708.662557870368</v>
      </c>
      <c r="AM577" s="15">
        <v>44708.662557870368</v>
      </c>
    </row>
    <row r="578" spans="1:39" x14ac:dyDescent="0.25">
      <c r="A578">
        <v>1351560</v>
      </c>
      <c r="B578" t="s">
        <v>696</v>
      </c>
      <c r="C578" t="str">
        <f>IF(Table1[[#This Row],[breadcrumb_ORIGINAL]]="Buy&gt;NT&gt;DARWIN CITY", SUBSTITUTE(Table1[[#This Row],[breadcrumb_ORIGINAL]], Table1[[#This Row],[breadcrumb_ORIGINAL]], "DARWIN CITY"), SUBSTITUTE(Table1[[#This Row],[breadcrumb_ORIGINAL]], Table1[[#This Row],[breadcrumb_ORIGINAL]], "DARWIN"))</f>
        <v>DARWIN</v>
      </c>
      <c r="D578" s="16" t="s">
        <v>3466</v>
      </c>
      <c r="E578" t="s">
        <v>697</v>
      </c>
      <c r="F578" s="3" t="s">
        <v>2924</v>
      </c>
      <c r="G578" t="s">
        <v>39</v>
      </c>
      <c r="H578" t="s">
        <v>1867</v>
      </c>
      <c r="I578" t="str">
        <f>IF(Table1[[#This Row],[building_size_ORIGINAL]]="","",LEFT(Table1[[#This Row],[building_size_ORIGINAL]], LEN(Table1[[#This Row],[building_size_ORIGINAL]])-LEN(RIGHT(Table1[[#This Row],[building_size_ORIGINAL]], 3))))</f>
        <v>134</v>
      </c>
      <c r="J578" s="19">
        <v>134</v>
      </c>
      <c r="L578" s="12" t="s">
        <v>2934</v>
      </c>
      <c r="M578" t="s">
        <v>1867</v>
      </c>
      <c r="N578" s="19">
        <v>134</v>
      </c>
      <c r="O578" s="19">
        <f>IF(Table1[[#This Row],[building_size_mВІ_cleaned]]&lt;&gt;Table1[[#This Row],[preferred_size_mBI_cleaned]], IF(Table1[[#This Row],[land_size_mBI_cleaned]]&lt;&gt;Table1[[#This Row],[preferred_size_mBI_cleaned]], 0, 1), 1)</f>
        <v>1</v>
      </c>
      <c r="P578" t="s">
        <v>126</v>
      </c>
      <c r="Q578" t="str">
        <f>IF(LEN(Table1[[#This Row],[open_date]])&gt;0, IF(ISNUMBER(SEARCH("Added", Table1[[#This Row],[open_date]])), SUBSTITUTE(Table1[[#This Row],[open_date]], "Added ", ""), Table1[[#This Row],[open_date]]), NA())</f>
        <v>Under offer</v>
      </c>
      <c r="R578" t="s">
        <v>126</v>
      </c>
      <c r="S578" t="s">
        <v>93</v>
      </c>
      <c r="T578" t="s">
        <v>127</v>
      </c>
      <c r="U578" s="13" t="s">
        <v>2934</v>
      </c>
      <c r="V578" s="13" t="s">
        <v>2979</v>
      </c>
      <c r="W578">
        <v>139130107</v>
      </c>
      <c r="X578" t="s">
        <v>1868</v>
      </c>
      <c r="Y578" t="s">
        <v>1869</v>
      </c>
      <c r="Z578" t="s">
        <v>844</v>
      </c>
      <c r="AA578" t="s">
        <v>37</v>
      </c>
      <c r="AB578">
        <v>820</v>
      </c>
      <c r="AC578" s="14" t="str">
        <f>"0"&amp;Table1[[#This Row],[zip_code]]</f>
        <v>0820</v>
      </c>
      <c r="AD578" s="1">
        <v>889460500</v>
      </c>
      <c r="AG578" t="s">
        <v>38</v>
      </c>
      <c r="AH578" t="str">
        <f>PROPER(Table1[[#This Row],[product_depth_DELETE]])</f>
        <v>Premiere</v>
      </c>
      <c r="AI578">
        <v>2</v>
      </c>
      <c r="AJ578">
        <v>1</v>
      </c>
      <c r="AK578">
        <v>2</v>
      </c>
      <c r="AL578" s="2">
        <v>44708.662557870368</v>
      </c>
      <c r="AM578" s="15">
        <v>44708.662557870368</v>
      </c>
    </row>
    <row r="579" spans="1:39" x14ac:dyDescent="0.25">
      <c r="A579">
        <v>1351561</v>
      </c>
      <c r="B579" t="s">
        <v>696</v>
      </c>
      <c r="C579" t="str">
        <f>IF(Table1[[#This Row],[breadcrumb_ORIGINAL]]="Buy&gt;NT&gt;DARWIN CITY", SUBSTITUTE(Table1[[#This Row],[breadcrumb_ORIGINAL]], Table1[[#This Row],[breadcrumb_ORIGINAL]], "DARWIN CITY"), SUBSTITUTE(Table1[[#This Row],[breadcrumb_ORIGINAL]], Table1[[#This Row],[breadcrumb_ORIGINAL]], "DARWIN"))</f>
        <v>DARWIN</v>
      </c>
      <c r="D579" s="16" t="s">
        <v>3466</v>
      </c>
      <c r="E579" t="s">
        <v>697</v>
      </c>
      <c r="F579" s="3" t="s">
        <v>2924</v>
      </c>
      <c r="G579" t="s">
        <v>1451</v>
      </c>
      <c r="I579" t="str">
        <f>IF(Table1[[#This Row],[building_size_ORIGINAL]]="","",LEFT(Table1[[#This Row],[building_size_ORIGINAL]], LEN(Table1[[#This Row],[building_size_ORIGINAL]])-LEN(RIGHT(Table1[[#This Row],[building_size_ORIGINAL]], 3))))</f>
        <v/>
      </c>
      <c r="J579" s="11" t="s">
        <v>2934</v>
      </c>
      <c r="K579" t="s">
        <v>1870</v>
      </c>
      <c r="L579" s="19">
        <v>355</v>
      </c>
      <c r="M579" t="s">
        <v>1870</v>
      </c>
      <c r="N579" s="19">
        <v>355</v>
      </c>
      <c r="O579" s="19">
        <f>IF(Table1[[#This Row],[building_size_mВІ_cleaned]]&lt;&gt;Table1[[#This Row],[preferred_size_mBI_cleaned]], IF(Table1[[#This Row],[land_size_mBI_cleaned]]&lt;&gt;Table1[[#This Row],[preferred_size_mBI_cleaned]], 0, 1), 1)</f>
        <v>1</v>
      </c>
      <c r="P579" t="s">
        <v>126</v>
      </c>
      <c r="Q579" t="str">
        <f>IF(LEN(Table1[[#This Row],[open_date]])&gt;0, IF(ISNUMBER(SEARCH("Added", Table1[[#This Row],[open_date]])), SUBSTITUTE(Table1[[#This Row],[open_date]], "Added ", ""), Table1[[#This Row],[open_date]]), NA())</f>
        <v>Under offer</v>
      </c>
      <c r="R579" t="s">
        <v>126</v>
      </c>
      <c r="S579" t="s">
        <v>209</v>
      </c>
      <c r="T579" t="s">
        <v>127</v>
      </c>
      <c r="U579" s="13" t="s">
        <v>2934</v>
      </c>
      <c r="V579" s="13" t="s">
        <v>2979</v>
      </c>
      <c r="W579">
        <v>139129803</v>
      </c>
      <c r="X579" t="s">
        <v>1871</v>
      </c>
      <c r="Y579" t="s">
        <v>1872</v>
      </c>
      <c r="Z579" t="s">
        <v>791</v>
      </c>
      <c r="AA579" t="s">
        <v>37</v>
      </c>
      <c r="AB579">
        <v>832</v>
      </c>
      <c r="AC579" s="14" t="str">
        <f>"0"&amp;Table1[[#This Row],[zip_code]]</f>
        <v>0832</v>
      </c>
      <c r="AD579" s="1">
        <v>889428942</v>
      </c>
      <c r="AG579" t="s">
        <v>38</v>
      </c>
      <c r="AH579" t="str">
        <f>PROPER(Table1[[#This Row],[product_depth_DELETE]])</f>
        <v>Premiere</v>
      </c>
      <c r="AI579">
        <v>3</v>
      </c>
      <c r="AJ579">
        <v>2</v>
      </c>
      <c r="AK579">
        <v>4</v>
      </c>
      <c r="AL579" s="2">
        <v>44708.662557870368</v>
      </c>
      <c r="AM579" s="15">
        <v>44708.662557870368</v>
      </c>
    </row>
    <row r="580" spans="1:39" x14ac:dyDescent="0.25">
      <c r="A580">
        <v>1351562</v>
      </c>
      <c r="B580" t="s">
        <v>696</v>
      </c>
      <c r="C580" t="str">
        <f>IF(Table1[[#This Row],[breadcrumb_ORIGINAL]]="Buy&gt;NT&gt;DARWIN CITY", SUBSTITUTE(Table1[[#This Row],[breadcrumb_ORIGINAL]], Table1[[#This Row],[breadcrumb_ORIGINAL]], "DARWIN CITY"), SUBSTITUTE(Table1[[#This Row],[breadcrumb_ORIGINAL]], Table1[[#This Row],[breadcrumb_ORIGINAL]], "DARWIN"))</f>
        <v>DARWIN</v>
      </c>
      <c r="D580" s="16" t="s">
        <v>3466</v>
      </c>
      <c r="E580" t="s">
        <v>697</v>
      </c>
      <c r="F580" s="3" t="s">
        <v>2924</v>
      </c>
      <c r="G580" t="s">
        <v>46</v>
      </c>
      <c r="I580" t="str">
        <f>IF(Table1[[#This Row],[building_size_ORIGINAL]]="","",LEFT(Table1[[#This Row],[building_size_ORIGINAL]], LEN(Table1[[#This Row],[building_size_ORIGINAL]])-LEN(RIGHT(Table1[[#This Row],[building_size_ORIGINAL]], 3))))</f>
        <v/>
      </c>
      <c r="J580" s="11" t="s">
        <v>2934</v>
      </c>
      <c r="L580" s="12" t="s">
        <v>2934</v>
      </c>
      <c r="N580" t="s">
        <v>2934</v>
      </c>
      <c r="O580">
        <f>IF(Table1[[#This Row],[building_size_mВІ_cleaned]]&lt;&gt;Table1[[#This Row],[preferred_size_mBI_cleaned]], IF(Table1[[#This Row],[land_size_mBI_cleaned]]&lt;&gt;Table1[[#This Row],[preferred_size_mBI_cleaned]], 0, 1), 1)</f>
        <v>1</v>
      </c>
      <c r="Q580" t="e">
        <f>IF(LEN(Table1[[#This Row],[open_date]])&gt;0, IF(ISNUMBER(SEARCH("Added", Table1[[#This Row],[open_date]])), SUBSTITUTE(Table1[[#This Row],[open_date]], "Added ", ""), Table1[[#This Row],[open_date]]), NA())</f>
        <v>#N/A</v>
      </c>
      <c r="R580" t="e">
        <v>#N/A</v>
      </c>
      <c r="S580" t="s">
        <v>311</v>
      </c>
      <c r="T580" t="s">
        <v>1873</v>
      </c>
      <c r="U580" s="13">
        <v>430000</v>
      </c>
      <c r="V580" s="13" t="s">
        <v>3286</v>
      </c>
      <c r="W580">
        <v>139128159</v>
      </c>
      <c r="X580" t="s">
        <v>1874</v>
      </c>
      <c r="Y580" t="s">
        <v>1875</v>
      </c>
      <c r="Z580" t="s">
        <v>1135</v>
      </c>
      <c r="AA580" t="s">
        <v>37</v>
      </c>
      <c r="AB580">
        <v>820</v>
      </c>
      <c r="AC580" s="14" t="str">
        <f>"0"&amp;Table1[[#This Row],[zip_code]]</f>
        <v>0820</v>
      </c>
      <c r="AD580" s="1">
        <v>1300299377</v>
      </c>
      <c r="AG580" t="s">
        <v>274</v>
      </c>
      <c r="AH580" t="str">
        <f>PROPER(Table1[[#This Row],[product_depth_DELETE]])</f>
        <v>Standard</v>
      </c>
      <c r="AI580">
        <v>3</v>
      </c>
      <c r="AJ580">
        <v>2</v>
      </c>
      <c r="AK580">
        <v>2</v>
      </c>
      <c r="AL580" s="2">
        <v>44708.662557870368</v>
      </c>
      <c r="AM580" s="15">
        <v>44708.662557870368</v>
      </c>
    </row>
    <row r="581" spans="1:39" x14ac:dyDescent="0.25">
      <c r="A581">
        <v>1351563</v>
      </c>
      <c r="B581" t="s">
        <v>696</v>
      </c>
      <c r="C581" t="str">
        <f>IF(Table1[[#This Row],[breadcrumb_ORIGINAL]]="Buy&gt;NT&gt;DARWIN CITY", SUBSTITUTE(Table1[[#This Row],[breadcrumb_ORIGINAL]], Table1[[#This Row],[breadcrumb_ORIGINAL]], "DARWIN CITY"), SUBSTITUTE(Table1[[#This Row],[breadcrumb_ORIGINAL]], Table1[[#This Row],[breadcrumb_ORIGINAL]], "DARWIN"))</f>
        <v>DARWIN</v>
      </c>
      <c r="D581" s="16" t="s">
        <v>3466</v>
      </c>
      <c r="E581" t="s">
        <v>697</v>
      </c>
      <c r="F581" s="3" t="s">
        <v>2924</v>
      </c>
      <c r="G581" t="s">
        <v>39</v>
      </c>
      <c r="H581" t="s">
        <v>204</v>
      </c>
      <c r="I581" t="str">
        <f>IF(Table1[[#This Row],[building_size_ORIGINAL]]="","",LEFT(Table1[[#This Row],[building_size_ORIGINAL]], LEN(Table1[[#This Row],[building_size_ORIGINAL]])-LEN(RIGHT(Table1[[#This Row],[building_size_ORIGINAL]], 3))))</f>
        <v>235</v>
      </c>
      <c r="J581" s="19">
        <v>235</v>
      </c>
      <c r="L581" s="12" t="s">
        <v>2934</v>
      </c>
      <c r="M581" t="s">
        <v>204</v>
      </c>
      <c r="N581" s="19">
        <v>235</v>
      </c>
      <c r="O581" s="19">
        <f>IF(Table1[[#This Row],[building_size_mВІ_cleaned]]&lt;&gt;Table1[[#This Row],[preferred_size_mBI_cleaned]], IF(Table1[[#This Row],[land_size_mBI_cleaned]]&lt;&gt;Table1[[#This Row],[preferred_size_mBI_cleaned]], 0, 1), 1)</f>
        <v>1</v>
      </c>
      <c r="Q581" t="e">
        <f>IF(LEN(Table1[[#This Row],[open_date]])&gt;0, IF(ISNUMBER(SEARCH("Added", Table1[[#This Row],[open_date]])), SUBSTITUTE(Table1[[#This Row],[open_date]], "Added ", ""), Table1[[#This Row],[open_date]]), NA())</f>
        <v>#N/A</v>
      </c>
      <c r="R581" t="e">
        <v>#N/A</v>
      </c>
      <c r="S581" t="s">
        <v>98</v>
      </c>
      <c r="T581" t="s">
        <v>205</v>
      </c>
      <c r="U581" s="13">
        <v>980000</v>
      </c>
      <c r="V581" s="13" t="s">
        <v>2997</v>
      </c>
      <c r="W581">
        <v>139128107</v>
      </c>
      <c r="X581" t="s">
        <v>206</v>
      </c>
      <c r="Y581" t="s">
        <v>207</v>
      </c>
      <c r="Z581" t="s">
        <v>36</v>
      </c>
      <c r="AA581" t="s">
        <v>37</v>
      </c>
      <c r="AB581">
        <v>800</v>
      </c>
      <c r="AC581" s="14" t="str">
        <f>"0"&amp;Table1[[#This Row],[zip_code]]</f>
        <v>0800</v>
      </c>
      <c r="AD581" s="1">
        <v>889822500</v>
      </c>
      <c r="AG581" t="s">
        <v>38</v>
      </c>
      <c r="AH581" t="str">
        <f>PROPER(Table1[[#This Row],[product_depth_DELETE]])</f>
        <v>Premiere</v>
      </c>
      <c r="AI581">
        <v>3</v>
      </c>
      <c r="AJ581">
        <v>2</v>
      </c>
      <c r="AK581">
        <v>2</v>
      </c>
      <c r="AL581" s="2">
        <v>44708.662557870368</v>
      </c>
      <c r="AM581" s="15">
        <v>44708.662557870368</v>
      </c>
    </row>
    <row r="582" spans="1:39" x14ac:dyDescent="0.25">
      <c r="A582">
        <v>1351564</v>
      </c>
      <c r="B582" t="s">
        <v>696</v>
      </c>
      <c r="C582" t="str">
        <f>IF(Table1[[#This Row],[breadcrumb_ORIGINAL]]="Buy&gt;NT&gt;DARWIN CITY", SUBSTITUTE(Table1[[#This Row],[breadcrumb_ORIGINAL]], Table1[[#This Row],[breadcrumb_ORIGINAL]], "DARWIN CITY"), SUBSTITUTE(Table1[[#This Row],[breadcrumb_ORIGINAL]], Table1[[#This Row],[breadcrumb_ORIGINAL]], "DARWIN"))</f>
        <v>DARWIN</v>
      </c>
      <c r="D582" s="16" t="s">
        <v>3466</v>
      </c>
      <c r="E582" t="s">
        <v>697</v>
      </c>
      <c r="F582" s="3" t="s">
        <v>2924</v>
      </c>
      <c r="G582" t="s">
        <v>39</v>
      </c>
      <c r="I582" t="str">
        <f>IF(Table1[[#This Row],[building_size_ORIGINAL]]="","",LEFT(Table1[[#This Row],[building_size_ORIGINAL]], LEN(Table1[[#This Row],[building_size_ORIGINAL]])-LEN(RIGHT(Table1[[#This Row],[building_size_ORIGINAL]], 3))))</f>
        <v/>
      </c>
      <c r="J582" s="11" t="s">
        <v>2934</v>
      </c>
      <c r="K582" t="s">
        <v>208</v>
      </c>
      <c r="L582" s="19">
        <v>241</v>
      </c>
      <c r="N582" t="s">
        <v>2934</v>
      </c>
      <c r="O582">
        <f>IF(Table1[[#This Row],[building_size_mВІ_cleaned]]&lt;&gt;Table1[[#This Row],[preferred_size_mBI_cleaned]], IF(Table1[[#This Row],[land_size_mBI_cleaned]]&lt;&gt;Table1[[#This Row],[preferred_size_mBI_cleaned]], 0, 1), 1)</f>
        <v>1</v>
      </c>
      <c r="Q582" t="e">
        <f>IF(LEN(Table1[[#This Row],[open_date]])&gt;0, IF(ISNUMBER(SEARCH("Added", Table1[[#This Row],[open_date]])), SUBSTITUTE(Table1[[#This Row],[open_date]], "Added ", ""), Table1[[#This Row],[open_date]]), NA())</f>
        <v>#N/A</v>
      </c>
      <c r="R582" t="e">
        <v>#N/A</v>
      </c>
      <c r="S582" t="s">
        <v>209</v>
      </c>
      <c r="T582" t="s">
        <v>210</v>
      </c>
      <c r="U582" s="13">
        <v>1050000</v>
      </c>
      <c r="V582" s="13" t="s">
        <v>2934</v>
      </c>
      <c r="W582">
        <v>139127399</v>
      </c>
      <c r="X582" t="s">
        <v>211</v>
      </c>
      <c r="Y582" t="s">
        <v>212</v>
      </c>
      <c r="Z582" t="s">
        <v>36</v>
      </c>
      <c r="AA582" t="s">
        <v>37</v>
      </c>
      <c r="AB582">
        <v>800</v>
      </c>
      <c r="AC582" s="14" t="str">
        <f>"0"&amp;Table1[[#This Row],[zip_code]]</f>
        <v>0800</v>
      </c>
      <c r="AD582" s="1">
        <v>889428942</v>
      </c>
      <c r="AG582" t="s">
        <v>38</v>
      </c>
      <c r="AH582" t="str">
        <f>PROPER(Table1[[#This Row],[product_depth_DELETE]])</f>
        <v>Premiere</v>
      </c>
      <c r="AI582">
        <v>3</v>
      </c>
      <c r="AJ582">
        <v>2</v>
      </c>
      <c r="AK582">
        <v>2</v>
      </c>
      <c r="AL582" s="2">
        <v>44708.662557870368</v>
      </c>
      <c r="AM582" s="15">
        <v>44708.662557870368</v>
      </c>
    </row>
    <row r="583" spans="1:39" x14ac:dyDescent="0.25">
      <c r="A583">
        <v>1351565</v>
      </c>
      <c r="B583" t="s">
        <v>696</v>
      </c>
      <c r="C583" t="str">
        <f>IF(Table1[[#This Row],[breadcrumb_ORIGINAL]]="Buy&gt;NT&gt;DARWIN CITY", SUBSTITUTE(Table1[[#This Row],[breadcrumb_ORIGINAL]], Table1[[#This Row],[breadcrumb_ORIGINAL]], "DARWIN CITY"), SUBSTITUTE(Table1[[#This Row],[breadcrumb_ORIGINAL]], Table1[[#This Row],[breadcrumb_ORIGINAL]], "DARWIN"))</f>
        <v>DARWIN</v>
      </c>
      <c r="D583" s="16" t="s">
        <v>3466</v>
      </c>
      <c r="E583" t="s">
        <v>697</v>
      </c>
      <c r="F583" s="3" t="s">
        <v>2924</v>
      </c>
      <c r="G583" t="s">
        <v>46</v>
      </c>
      <c r="I583" t="str">
        <f>IF(Table1[[#This Row],[building_size_ORIGINAL]]="","",LEFT(Table1[[#This Row],[building_size_ORIGINAL]], LEN(Table1[[#This Row],[building_size_ORIGINAL]])-LEN(RIGHT(Table1[[#This Row],[building_size_ORIGINAL]], 3))))</f>
        <v/>
      </c>
      <c r="J583" s="11" t="s">
        <v>2934</v>
      </c>
      <c r="K583" t="s">
        <v>1261</v>
      </c>
      <c r="L583" s="19">
        <v>300</v>
      </c>
      <c r="M583" t="s">
        <v>1261</v>
      </c>
      <c r="N583" s="19">
        <v>300</v>
      </c>
      <c r="O583" s="19">
        <f>IF(Table1[[#This Row],[building_size_mВІ_cleaned]]&lt;&gt;Table1[[#This Row],[preferred_size_mBI_cleaned]], IF(Table1[[#This Row],[land_size_mBI_cleaned]]&lt;&gt;Table1[[#This Row],[preferred_size_mBI_cleaned]], 0, 1), 1)</f>
        <v>1</v>
      </c>
      <c r="Q583" t="e">
        <f>IF(LEN(Table1[[#This Row],[open_date]])&gt;0, IF(ISNUMBER(SEARCH("Added", Table1[[#This Row],[open_date]])), SUBSTITUTE(Table1[[#This Row],[open_date]], "Added ", ""), Table1[[#This Row],[open_date]]), NA())</f>
        <v>#N/A</v>
      </c>
      <c r="R583" t="e">
        <v>#N/A</v>
      </c>
      <c r="S583" t="s">
        <v>93</v>
      </c>
      <c r="T583" t="s">
        <v>127</v>
      </c>
      <c r="U583" s="13" t="s">
        <v>2934</v>
      </c>
      <c r="V583" s="13" t="s">
        <v>2979</v>
      </c>
      <c r="W583">
        <v>139125531</v>
      </c>
      <c r="X583" t="s">
        <v>1876</v>
      </c>
      <c r="Y583" t="s">
        <v>1877</v>
      </c>
      <c r="Z583" t="s">
        <v>1484</v>
      </c>
      <c r="AA583" t="s">
        <v>37</v>
      </c>
      <c r="AB583">
        <v>810</v>
      </c>
      <c r="AC583" s="14" t="str">
        <f>"0"&amp;Table1[[#This Row],[zip_code]]</f>
        <v>0810</v>
      </c>
      <c r="AD583" s="1">
        <v>889460500</v>
      </c>
      <c r="AG583" t="s">
        <v>38</v>
      </c>
      <c r="AH583" t="str">
        <f>PROPER(Table1[[#This Row],[product_depth_DELETE]])</f>
        <v>Premiere</v>
      </c>
      <c r="AI583">
        <v>2</v>
      </c>
      <c r="AJ583">
        <v>1</v>
      </c>
      <c r="AK583">
        <v>1</v>
      </c>
      <c r="AL583" s="2">
        <v>44708.662557870368</v>
      </c>
      <c r="AM583" s="15">
        <v>44708.662557870368</v>
      </c>
    </row>
    <row r="584" spans="1:39" x14ac:dyDescent="0.25">
      <c r="A584">
        <v>1351566</v>
      </c>
      <c r="B584" t="s">
        <v>696</v>
      </c>
      <c r="C584" t="str">
        <f>IF(Table1[[#This Row],[breadcrumb_ORIGINAL]]="Buy&gt;NT&gt;DARWIN CITY", SUBSTITUTE(Table1[[#This Row],[breadcrumb_ORIGINAL]], Table1[[#This Row],[breadcrumb_ORIGINAL]], "DARWIN CITY"), SUBSTITUTE(Table1[[#This Row],[breadcrumb_ORIGINAL]], Table1[[#This Row],[breadcrumb_ORIGINAL]], "DARWIN"))</f>
        <v>DARWIN</v>
      </c>
      <c r="D584" s="16" t="s">
        <v>3466</v>
      </c>
      <c r="E584" t="s">
        <v>697</v>
      </c>
      <c r="F584" s="3" t="s">
        <v>2924</v>
      </c>
      <c r="G584" t="s">
        <v>46</v>
      </c>
      <c r="I584" t="str">
        <f>IF(Table1[[#This Row],[building_size_ORIGINAL]]="","",LEFT(Table1[[#This Row],[building_size_ORIGINAL]], LEN(Table1[[#This Row],[building_size_ORIGINAL]])-LEN(RIGHT(Table1[[#This Row],[building_size_ORIGINAL]], 3))))</f>
        <v/>
      </c>
      <c r="J584" s="11" t="s">
        <v>2934</v>
      </c>
      <c r="L584" s="12" t="s">
        <v>2934</v>
      </c>
      <c r="N584" t="s">
        <v>2934</v>
      </c>
      <c r="O584">
        <f>IF(Table1[[#This Row],[building_size_mВІ_cleaned]]&lt;&gt;Table1[[#This Row],[preferred_size_mBI_cleaned]], IF(Table1[[#This Row],[land_size_mBI_cleaned]]&lt;&gt;Table1[[#This Row],[preferred_size_mBI_cleaned]], 0, 1), 1)</f>
        <v>1</v>
      </c>
      <c r="Q584" t="e">
        <f>IF(LEN(Table1[[#This Row],[open_date]])&gt;0, IF(ISNUMBER(SEARCH("Added", Table1[[#This Row],[open_date]])), SUBSTITUTE(Table1[[#This Row],[open_date]], "Added ", ""), Table1[[#This Row],[open_date]]), NA())</f>
        <v>#N/A</v>
      </c>
      <c r="R584" t="e">
        <v>#N/A</v>
      </c>
      <c r="S584" t="s">
        <v>93</v>
      </c>
      <c r="T584" t="s">
        <v>119</v>
      </c>
      <c r="U584" s="13" t="s">
        <v>2934</v>
      </c>
      <c r="V584" s="13" t="s">
        <v>2978</v>
      </c>
      <c r="W584">
        <v>139124839</v>
      </c>
      <c r="X584" t="s">
        <v>1878</v>
      </c>
      <c r="Y584" t="s">
        <v>1879</v>
      </c>
      <c r="Z584" t="s">
        <v>703</v>
      </c>
      <c r="AA584" t="s">
        <v>37</v>
      </c>
      <c r="AB584">
        <v>812</v>
      </c>
      <c r="AC584" s="14" t="str">
        <f>"0"&amp;Table1[[#This Row],[zip_code]]</f>
        <v>0812</v>
      </c>
      <c r="AD584" s="1">
        <v>889460500</v>
      </c>
      <c r="AG584" t="s">
        <v>38</v>
      </c>
      <c r="AH584" t="str">
        <f>PROPER(Table1[[#This Row],[product_depth_DELETE]])</f>
        <v>Premiere</v>
      </c>
      <c r="AI584">
        <v>2</v>
      </c>
      <c r="AJ584">
        <v>1</v>
      </c>
      <c r="AK584">
        <v>2</v>
      </c>
      <c r="AL584" s="2">
        <v>44708.662557870368</v>
      </c>
      <c r="AM584" s="15">
        <v>44708.662557870368</v>
      </c>
    </row>
    <row r="585" spans="1:39" x14ac:dyDescent="0.25">
      <c r="A585">
        <v>1351567</v>
      </c>
      <c r="B585" t="s">
        <v>696</v>
      </c>
      <c r="C585" t="str">
        <f>IF(Table1[[#This Row],[breadcrumb_ORIGINAL]]="Buy&gt;NT&gt;DARWIN CITY", SUBSTITUTE(Table1[[#This Row],[breadcrumb_ORIGINAL]], Table1[[#This Row],[breadcrumb_ORIGINAL]], "DARWIN CITY"), SUBSTITUTE(Table1[[#This Row],[breadcrumb_ORIGINAL]], Table1[[#This Row],[breadcrumb_ORIGINAL]], "DARWIN"))</f>
        <v>DARWIN</v>
      </c>
      <c r="D585" s="16" t="s">
        <v>3466</v>
      </c>
      <c r="E585" t="s">
        <v>697</v>
      </c>
      <c r="F585" s="3" t="s">
        <v>2924</v>
      </c>
      <c r="G585" t="s">
        <v>29</v>
      </c>
      <c r="I585" t="str">
        <f>IF(Table1[[#This Row],[building_size_ORIGINAL]]="","",LEFT(Table1[[#This Row],[building_size_ORIGINAL]], LEN(Table1[[#This Row],[building_size_ORIGINAL]])-LEN(RIGHT(Table1[[#This Row],[building_size_ORIGINAL]], 3))))</f>
        <v/>
      </c>
      <c r="J585" s="11" t="s">
        <v>2934</v>
      </c>
      <c r="K585" t="s">
        <v>1880</v>
      </c>
      <c r="L585" s="19">
        <v>750</v>
      </c>
      <c r="M585" t="s">
        <v>1880</v>
      </c>
      <c r="N585" s="19">
        <v>750</v>
      </c>
      <c r="O585" s="19">
        <f>IF(Table1[[#This Row],[building_size_mВІ_cleaned]]&lt;&gt;Table1[[#This Row],[preferred_size_mBI_cleaned]], IF(Table1[[#This Row],[land_size_mBI_cleaned]]&lt;&gt;Table1[[#This Row],[preferred_size_mBI_cleaned]], 0, 1), 1)</f>
        <v>1</v>
      </c>
      <c r="P585" t="s">
        <v>126</v>
      </c>
      <c r="Q585" t="str">
        <f>IF(LEN(Table1[[#This Row],[open_date]])&gt;0, IF(ISNUMBER(SEARCH("Added", Table1[[#This Row],[open_date]])), SUBSTITUTE(Table1[[#This Row],[open_date]], "Added ", ""), Table1[[#This Row],[open_date]]), NA())</f>
        <v>Under offer</v>
      </c>
      <c r="R585" t="s">
        <v>126</v>
      </c>
      <c r="S585" t="s">
        <v>1307</v>
      </c>
      <c r="T585" t="s">
        <v>1881</v>
      </c>
      <c r="U585" s="13">
        <v>540000</v>
      </c>
      <c r="V585" s="13" t="s">
        <v>2934</v>
      </c>
      <c r="W585">
        <v>139123895</v>
      </c>
      <c r="X585" t="s">
        <v>1882</v>
      </c>
      <c r="Y585" t="s">
        <v>1883</v>
      </c>
      <c r="Z585" t="s">
        <v>1030</v>
      </c>
      <c r="AA585" t="s">
        <v>37</v>
      </c>
      <c r="AB585">
        <v>810</v>
      </c>
      <c r="AC585" s="14" t="str">
        <f>"0"&amp;Table1[[#This Row],[zip_code]]</f>
        <v>0810</v>
      </c>
      <c r="AD585" s="1">
        <v>889812666</v>
      </c>
      <c r="AG585" t="s">
        <v>38</v>
      </c>
      <c r="AH585" t="str">
        <f>PROPER(Table1[[#This Row],[product_depth_DELETE]])</f>
        <v>Premiere</v>
      </c>
      <c r="AI585">
        <v>3</v>
      </c>
      <c r="AJ585">
        <v>1</v>
      </c>
      <c r="AK585">
        <v>5</v>
      </c>
      <c r="AL585" s="2">
        <v>44708.662557870368</v>
      </c>
      <c r="AM585" s="15">
        <v>44708.662557870368</v>
      </c>
    </row>
    <row r="586" spans="1:39" x14ac:dyDescent="0.25">
      <c r="A586">
        <v>1351568</v>
      </c>
      <c r="B586" t="s">
        <v>696</v>
      </c>
      <c r="C586" t="str">
        <f>IF(Table1[[#This Row],[breadcrumb_ORIGINAL]]="Buy&gt;NT&gt;DARWIN CITY", SUBSTITUTE(Table1[[#This Row],[breadcrumb_ORIGINAL]], Table1[[#This Row],[breadcrumb_ORIGINAL]], "DARWIN CITY"), SUBSTITUTE(Table1[[#This Row],[breadcrumb_ORIGINAL]], Table1[[#This Row],[breadcrumb_ORIGINAL]], "DARWIN"))</f>
        <v>DARWIN</v>
      </c>
      <c r="D586" s="16" t="s">
        <v>3466</v>
      </c>
      <c r="E586" t="s">
        <v>697</v>
      </c>
      <c r="F586" s="3" t="s">
        <v>2924</v>
      </c>
      <c r="G586" t="s">
        <v>46</v>
      </c>
      <c r="I586" t="str">
        <f>IF(Table1[[#This Row],[building_size_ORIGINAL]]="","",LEFT(Table1[[#This Row],[building_size_ORIGINAL]], LEN(Table1[[#This Row],[building_size_ORIGINAL]])-LEN(RIGHT(Table1[[#This Row],[building_size_ORIGINAL]], 3))))</f>
        <v/>
      </c>
      <c r="J586" s="11" t="s">
        <v>2934</v>
      </c>
      <c r="L586" s="12" t="s">
        <v>2934</v>
      </c>
      <c r="N586" t="s">
        <v>2934</v>
      </c>
      <c r="O586">
        <f>IF(Table1[[#This Row],[building_size_mВІ_cleaned]]&lt;&gt;Table1[[#This Row],[preferred_size_mBI_cleaned]], IF(Table1[[#This Row],[land_size_mBI_cleaned]]&lt;&gt;Table1[[#This Row],[preferred_size_mBI_cleaned]], 0, 1), 1)</f>
        <v>1</v>
      </c>
      <c r="Q586" t="e">
        <f>IF(LEN(Table1[[#This Row],[open_date]])&gt;0, IF(ISNUMBER(SEARCH("Added", Table1[[#This Row],[open_date]])), SUBSTITUTE(Table1[[#This Row],[open_date]], "Added ", ""), Table1[[#This Row],[open_date]]), NA())</f>
        <v>#N/A</v>
      </c>
      <c r="R586" t="e">
        <v>#N/A</v>
      </c>
      <c r="S586" t="s">
        <v>311</v>
      </c>
      <c r="T586" t="s">
        <v>901</v>
      </c>
      <c r="U586" s="13">
        <v>450000</v>
      </c>
      <c r="V586" s="13" t="s">
        <v>3133</v>
      </c>
      <c r="W586">
        <v>139122827</v>
      </c>
      <c r="X586" t="s">
        <v>1884</v>
      </c>
      <c r="Y586" t="s">
        <v>1885</v>
      </c>
      <c r="Z586" t="s">
        <v>844</v>
      </c>
      <c r="AA586" t="s">
        <v>37</v>
      </c>
      <c r="AB586">
        <v>820</v>
      </c>
      <c r="AC586" s="14" t="str">
        <f>"0"&amp;Table1[[#This Row],[zip_code]]</f>
        <v>0820</v>
      </c>
      <c r="AD586" s="1">
        <v>1300299377</v>
      </c>
      <c r="AG586" t="s">
        <v>274</v>
      </c>
      <c r="AH586" t="str">
        <f>PROPER(Table1[[#This Row],[product_depth_DELETE]])</f>
        <v>Standard</v>
      </c>
      <c r="AI586">
        <v>2</v>
      </c>
      <c r="AJ586">
        <v>2</v>
      </c>
      <c r="AK586">
        <v>2</v>
      </c>
      <c r="AL586" s="2">
        <v>44708.662557870368</v>
      </c>
      <c r="AM586" s="15">
        <v>44708.662557870368</v>
      </c>
    </row>
    <row r="587" spans="1:39" x14ac:dyDescent="0.25">
      <c r="A587">
        <v>1351569</v>
      </c>
      <c r="B587" t="s">
        <v>696</v>
      </c>
      <c r="C587" t="str">
        <f>IF(Table1[[#This Row],[breadcrumb_ORIGINAL]]="Buy&gt;NT&gt;DARWIN CITY", SUBSTITUTE(Table1[[#This Row],[breadcrumb_ORIGINAL]], Table1[[#This Row],[breadcrumb_ORIGINAL]], "DARWIN CITY"), SUBSTITUTE(Table1[[#This Row],[breadcrumb_ORIGINAL]], Table1[[#This Row],[breadcrumb_ORIGINAL]], "DARWIN"))</f>
        <v>DARWIN</v>
      </c>
      <c r="D587" s="16" t="s">
        <v>3466</v>
      </c>
      <c r="E587" t="s">
        <v>697</v>
      </c>
      <c r="F587" s="3" t="s">
        <v>2924</v>
      </c>
      <c r="G587" t="s">
        <v>29</v>
      </c>
      <c r="I587" t="str">
        <f>IF(Table1[[#This Row],[building_size_ORIGINAL]]="","",LEFT(Table1[[#This Row],[building_size_ORIGINAL]], LEN(Table1[[#This Row],[building_size_ORIGINAL]])-LEN(RIGHT(Table1[[#This Row],[building_size_ORIGINAL]], 3))))</f>
        <v/>
      </c>
      <c r="J587" s="11" t="s">
        <v>2934</v>
      </c>
      <c r="L587" s="12" t="s">
        <v>2934</v>
      </c>
      <c r="N587" t="s">
        <v>2934</v>
      </c>
      <c r="O587">
        <f>IF(Table1[[#This Row],[building_size_mВІ_cleaned]]&lt;&gt;Table1[[#This Row],[preferred_size_mBI_cleaned]], IF(Table1[[#This Row],[land_size_mBI_cleaned]]&lt;&gt;Table1[[#This Row],[preferred_size_mBI_cleaned]], 0, 1), 1)</f>
        <v>1</v>
      </c>
      <c r="P587" t="s">
        <v>126</v>
      </c>
      <c r="Q587" t="str">
        <f>IF(LEN(Table1[[#This Row],[open_date]])&gt;0, IF(ISNUMBER(SEARCH("Added", Table1[[#This Row],[open_date]])), SUBSTITUTE(Table1[[#This Row],[open_date]], "Added ", ""), Table1[[#This Row],[open_date]]), NA())</f>
        <v>Under offer</v>
      </c>
      <c r="R587" t="s">
        <v>126</v>
      </c>
      <c r="S587" t="s">
        <v>82</v>
      </c>
      <c r="T587" t="s">
        <v>127</v>
      </c>
      <c r="U587" s="13" t="s">
        <v>2934</v>
      </c>
      <c r="V587" s="13" t="s">
        <v>2979</v>
      </c>
      <c r="W587">
        <v>139120531</v>
      </c>
      <c r="X587" t="s">
        <v>1886</v>
      </c>
      <c r="Y587" t="s">
        <v>1887</v>
      </c>
      <c r="Z587" t="s">
        <v>798</v>
      </c>
      <c r="AA587" t="s">
        <v>37</v>
      </c>
      <c r="AB587">
        <v>812</v>
      </c>
      <c r="AC587" s="14" t="str">
        <f>"0"&amp;Table1[[#This Row],[zip_code]]</f>
        <v>0812</v>
      </c>
      <c r="AD587" s="1">
        <v>889433000</v>
      </c>
      <c r="AG587" t="s">
        <v>38</v>
      </c>
      <c r="AH587" t="str">
        <f>PROPER(Table1[[#This Row],[product_depth_DELETE]])</f>
        <v>Premiere</v>
      </c>
      <c r="AI587">
        <v>4</v>
      </c>
      <c r="AJ587">
        <v>2</v>
      </c>
      <c r="AK587">
        <v>2</v>
      </c>
      <c r="AL587" s="2">
        <v>44708.662557870368</v>
      </c>
      <c r="AM587" s="15">
        <v>44708.662557870368</v>
      </c>
    </row>
    <row r="588" spans="1:39" x14ac:dyDescent="0.25">
      <c r="A588">
        <v>1351570</v>
      </c>
      <c r="B588" t="s">
        <v>696</v>
      </c>
      <c r="C588" t="str">
        <f>IF(Table1[[#This Row],[breadcrumb_ORIGINAL]]="Buy&gt;NT&gt;DARWIN CITY", SUBSTITUTE(Table1[[#This Row],[breadcrumb_ORIGINAL]], Table1[[#This Row],[breadcrumb_ORIGINAL]], "DARWIN CITY"), SUBSTITUTE(Table1[[#This Row],[breadcrumb_ORIGINAL]], Table1[[#This Row],[breadcrumb_ORIGINAL]], "DARWIN"))</f>
        <v>DARWIN</v>
      </c>
      <c r="D588" s="16" t="s">
        <v>3466</v>
      </c>
      <c r="E588" t="s">
        <v>697</v>
      </c>
      <c r="F588" s="3" t="s">
        <v>2924</v>
      </c>
      <c r="G588" t="s">
        <v>748</v>
      </c>
      <c r="I588" t="str">
        <f>IF(Table1[[#This Row],[building_size_ORIGINAL]]="","",LEFT(Table1[[#This Row],[building_size_ORIGINAL]], LEN(Table1[[#This Row],[building_size_ORIGINAL]])-LEN(RIGHT(Table1[[#This Row],[building_size_ORIGINAL]], 3))))</f>
        <v/>
      </c>
      <c r="J588" s="11" t="s">
        <v>2934</v>
      </c>
      <c r="K588" t="s">
        <v>1888</v>
      </c>
      <c r="L588" s="19">
        <v>497</v>
      </c>
      <c r="M588" t="s">
        <v>1888</v>
      </c>
      <c r="N588" s="19">
        <v>497</v>
      </c>
      <c r="O588" s="19">
        <f>IF(Table1[[#This Row],[building_size_mВІ_cleaned]]&lt;&gt;Table1[[#This Row],[preferred_size_mBI_cleaned]], IF(Table1[[#This Row],[land_size_mBI_cleaned]]&lt;&gt;Table1[[#This Row],[preferred_size_mBI_cleaned]], 0, 1), 1)</f>
        <v>1</v>
      </c>
      <c r="Q588" t="e">
        <f>IF(LEN(Table1[[#This Row],[open_date]])&gt;0, IF(ISNUMBER(SEARCH("Added", Table1[[#This Row],[open_date]])), SUBSTITUTE(Table1[[#This Row],[open_date]], "Added ", ""), Table1[[#This Row],[open_date]]), NA())</f>
        <v>#N/A</v>
      </c>
      <c r="R588" t="e">
        <v>#N/A</v>
      </c>
      <c r="S588" t="s">
        <v>93</v>
      </c>
      <c r="T588" t="s">
        <v>1889</v>
      </c>
      <c r="U588" s="13">
        <v>830000</v>
      </c>
      <c r="V588" s="13" t="s">
        <v>3288</v>
      </c>
      <c r="W588">
        <v>139118895</v>
      </c>
      <c r="X588" t="s">
        <v>1890</v>
      </c>
      <c r="Y588" t="s">
        <v>1891</v>
      </c>
      <c r="Z588" t="s">
        <v>1101</v>
      </c>
      <c r="AA588" t="s">
        <v>37</v>
      </c>
      <c r="AB588">
        <v>820</v>
      </c>
      <c r="AC588" s="14" t="str">
        <f>"0"&amp;Table1[[#This Row],[zip_code]]</f>
        <v>0820</v>
      </c>
      <c r="AD588" s="1">
        <v>889460500</v>
      </c>
      <c r="AG588" t="s">
        <v>38</v>
      </c>
      <c r="AH588" t="str">
        <f>PROPER(Table1[[#This Row],[product_depth_DELETE]])</f>
        <v>Premiere</v>
      </c>
      <c r="AI588">
        <v>3</v>
      </c>
      <c r="AJ588">
        <v>2</v>
      </c>
      <c r="AK588">
        <v>2</v>
      </c>
      <c r="AL588" s="2">
        <v>44708.662557870368</v>
      </c>
      <c r="AM588" s="15">
        <v>44708.662557870368</v>
      </c>
    </row>
    <row r="589" spans="1:39" x14ac:dyDescent="0.25">
      <c r="A589">
        <v>1351571</v>
      </c>
      <c r="B589" t="s">
        <v>696</v>
      </c>
      <c r="C589" t="str">
        <f>IF(Table1[[#This Row],[breadcrumb_ORIGINAL]]="Buy&gt;NT&gt;DARWIN CITY", SUBSTITUTE(Table1[[#This Row],[breadcrumb_ORIGINAL]], Table1[[#This Row],[breadcrumb_ORIGINAL]], "DARWIN CITY"), SUBSTITUTE(Table1[[#This Row],[breadcrumb_ORIGINAL]], Table1[[#This Row],[breadcrumb_ORIGINAL]], "DARWIN"))</f>
        <v>DARWIN</v>
      </c>
      <c r="D589" s="16" t="s">
        <v>3466</v>
      </c>
      <c r="E589" t="s">
        <v>697</v>
      </c>
      <c r="F589" s="3" t="s">
        <v>2924</v>
      </c>
      <c r="G589" t="s">
        <v>29</v>
      </c>
      <c r="I589" t="str">
        <f>IF(Table1[[#This Row],[building_size_ORIGINAL]]="","",LEFT(Table1[[#This Row],[building_size_ORIGINAL]], LEN(Table1[[#This Row],[building_size_ORIGINAL]])-LEN(RIGHT(Table1[[#This Row],[building_size_ORIGINAL]], 3))))</f>
        <v/>
      </c>
      <c r="J589" s="11" t="s">
        <v>2934</v>
      </c>
      <c r="K589" t="s">
        <v>1892</v>
      </c>
      <c r="L589" s="19">
        <v>412</v>
      </c>
      <c r="M589" t="s">
        <v>1892</v>
      </c>
      <c r="N589" s="19">
        <v>412</v>
      </c>
      <c r="O589" s="19">
        <f>IF(Table1[[#This Row],[building_size_mВІ_cleaned]]&lt;&gt;Table1[[#This Row],[preferred_size_mBI_cleaned]], IF(Table1[[#This Row],[land_size_mBI_cleaned]]&lt;&gt;Table1[[#This Row],[preferred_size_mBI_cleaned]], 0, 1), 1)</f>
        <v>1</v>
      </c>
      <c r="P589" t="s">
        <v>126</v>
      </c>
      <c r="Q589" t="str">
        <f>IF(LEN(Table1[[#This Row],[open_date]])&gt;0, IF(ISNUMBER(SEARCH("Added", Table1[[#This Row],[open_date]])), SUBSTITUTE(Table1[[#This Row],[open_date]], "Added ", ""), Table1[[#This Row],[open_date]]), NA())</f>
        <v>Under offer</v>
      </c>
      <c r="R589" t="s">
        <v>126</v>
      </c>
      <c r="S589" t="s">
        <v>53</v>
      </c>
      <c r="T589" t="s">
        <v>1893</v>
      </c>
      <c r="U589" s="13" t="s">
        <v>2934</v>
      </c>
      <c r="V589" s="13" t="s">
        <v>3289</v>
      </c>
      <c r="W589">
        <v>139118303</v>
      </c>
      <c r="X589" t="s">
        <v>1894</v>
      </c>
      <c r="Y589" t="s">
        <v>1895</v>
      </c>
      <c r="Z589" t="s">
        <v>917</v>
      </c>
      <c r="AA589" t="s">
        <v>37</v>
      </c>
      <c r="AB589">
        <v>832</v>
      </c>
      <c r="AC589" s="14" t="str">
        <f>"0"&amp;Table1[[#This Row],[zip_code]]</f>
        <v>0832</v>
      </c>
      <c r="AD589" s="1">
        <v>889822403</v>
      </c>
      <c r="AG589" t="s">
        <v>38</v>
      </c>
      <c r="AH589" t="str">
        <f>PROPER(Table1[[#This Row],[product_depth_DELETE]])</f>
        <v>Premiere</v>
      </c>
      <c r="AI589">
        <v>4</v>
      </c>
      <c r="AJ589">
        <v>2</v>
      </c>
      <c r="AK589">
        <v>2</v>
      </c>
      <c r="AL589" s="2">
        <v>44708.662557870368</v>
      </c>
      <c r="AM589" s="15">
        <v>44708.662557870368</v>
      </c>
    </row>
    <row r="590" spans="1:39" x14ac:dyDescent="0.25">
      <c r="A590">
        <v>1351572</v>
      </c>
      <c r="B590" t="s">
        <v>696</v>
      </c>
      <c r="C590" t="str">
        <f>IF(Table1[[#This Row],[breadcrumb_ORIGINAL]]="Buy&gt;NT&gt;DARWIN CITY", SUBSTITUTE(Table1[[#This Row],[breadcrumb_ORIGINAL]], Table1[[#This Row],[breadcrumb_ORIGINAL]], "DARWIN CITY"), SUBSTITUTE(Table1[[#This Row],[breadcrumb_ORIGINAL]], Table1[[#This Row],[breadcrumb_ORIGINAL]], "DARWIN"))</f>
        <v>DARWIN</v>
      </c>
      <c r="D590" s="16" t="s">
        <v>3466</v>
      </c>
      <c r="E590" t="s">
        <v>697</v>
      </c>
      <c r="F590" s="3" t="s">
        <v>2924</v>
      </c>
      <c r="G590" t="s">
        <v>46</v>
      </c>
      <c r="I590" t="str">
        <f>IF(Table1[[#This Row],[building_size_ORIGINAL]]="","",LEFT(Table1[[#This Row],[building_size_ORIGINAL]], LEN(Table1[[#This Row],[building_size_ORIGINAL]])-LEN(RIGHT(Table1[[#This Row],[building_size_ORIGINAL]], 3))))</f>
        <v/>
      </c>
      <c r="J590" s="11" t="s">
        <v>2934</v>
      </c>
      <c r="L590" s="12" t="s">
        <v>2934</v>
      </c>
      <c r="N590" t="s">
        <v>2934</v>
      </c>
      <c r="O590">
        <f>IF(Table1[[#This Row],[building_size_mВІ_cleaned]]&lt;&gt;Table1[[#This Row],[preferred_size_mBI_cleaned]], IF(Table1[[#This Row],[land_size_mBI_cleaned]]&lt;&gt;Table1[[#This Row],[preferred_size_mBI_cleaned]], 0, 1), 1)</f>
        <v>1</v>
      </c>
      <c r="Q590" t="e">
        <f>IF(LEN(Table1[[#This Row],[open_date]])&gt;0, IF(ISNUMBER(SEARCH("Added", Table1[[#This Row],[open_date]])), SUBSTITUTE(Table1[[#This Row],[open_date]], "Added ", ""), Table1[[#This Row],[open_date]]), NA())</f>
        <v>#N/A</v>
      </c>
      <c r="R590" t="e">
        <v>#N/A</v>
      </c>
      <c r="S590" t="s">
        <v>82</v>
      </c>
      <c r="T590" t="s">
        <v>1896</v>
      </c>
      <c r="U590" s="13">
        <v>375000</v>
      </c>
      <c r="V590" s="13" t="s">
        <v>2934</v>
      </c>
      <c r="W590">
        <v>139117763</v>
      </c>
      <c r="X590" t="s">
        <v>1897</v>
      </c>
      <c r="Y590" t="s">
        <v>1898</v>
      </c>
      <c r="Z590" t="s">
        <v>909</v>
      </c>
      <c r="AA590" t="s">
        <v>37</v>
      </c>
      <c r="AB590">
        <v>820</v>
      </c>
      <c r="AC590" s="14" t="str">
        <f>"0"&amp;Table1[[#This Row],[zip_code]]</f>
        <v>0820</v>
      </c>
      <c r="AD590" s="1">
        <v>889433000</v>
      </c>
      <c r="AG590" t="s">
        <v>38</v>
      </c>
      <c r="AH590" t="str">
        <f>PROPER(Table1[[#This Row],[product_depth_DELETE]])</f>
        <v>Premiere</v>
      </c>
      <c r="AI590">
        <v>3</v>
      </c>
      <c r="AJ590">
        <v>1</v>
      </c>
      <c r="AK590">
        <v>2</v>
      </c>
      <c r="AL590" s="2">
        <v>44708.662557870368</v>
      </c>
      <c r="AM590" s="15">
        <v>44708.662557870368</v>
      </c>
    </row>
    <row r="591" spans="1:39" x14ac:dyDescent="0.25">
      <c r="A591">
        <v>1351573</v>
      </c>
      <c r="B591" t="s">
        <v>696</v>
      </c>
      <c r="C591" t="str">
        <f>IF(Table1[[#This Row],[breadcrumb_ORIGINAL]]="Buy&gt;NT&gt;DARWIN CITY", SUBSTITUTE(Table1[[#This Row],[breadcrumb_ORIGINAL]], Table1[[#This Row],[breadcrumb_ORIGINAL]], "DARWIN CITY"), SUBSTITUTE(Table1[[#This Row],[breadcrumb_ORIGINAL]], Table1[[#This Row],[breadcrumb_ORIGINAL]], "DARWIN"))</f>
        <v>DARWIN</v>
      </c>
      <c r="D591" s="16" t="s">
        <v>3466</v>
      </c>
      <c r="E591" t="s">
        <v>697</v>
      </c>
      <c r="F591" s="3" t="s">
        <v>2924</v>
      </c>
      <c r="G591" t="s">
        <v>29</v>
      </c>
      <c r="I591" t="str">
        <f>IF(Table1[[#This Row],[building_size_ORIGINAL]]="","",LEFT(Table1[[#This Row],[building_size_ORIGINAL]], LEN(Table1[[#This Row],[building_size_ORIGINAL]])-LEN(RIGHT(Table1[[#This Row],[building_size_ORIGINAL]], 3))))</f>
        <v/>
      </c>
      <c r="J591" s="11" t="s">
        <v>2934</v>
      </c>
      <c r="K591" t="s">
        <v>1899</v>
      </c>
      <c r="L591" s="19">
        <v>690</v>
      </c>
      <c r="M591" t="s">
        <v>1899</v>
      </c>
      <c r="N591" s="19">
        <v>690</v>
      </c>
      <c r="O591" s="19">
        <f>IF(Table1[[#This Row],[building_size_mВІ_cleaned]]&lt;&gt;Table1[[#This Row],[preferred_size_mBI_cleaned]], IF(Table1[[#This Row],[land_size_mBI_cleaned]]&lt;&gt;Table1[[#This Row],[preferred_size_mBI_cleaned]], 0, 1), 1)</f>
        <v>1</v>
      </c>
      <c r="P591" t="s">
        <v>126</v>
      </c>
      <c r="Q591" t="str">
        <f>IF(LEN(Table1[[#This Row],[open_date]])&gt;0, IF(ISNUMBER(SEARCH("Added", Table1[[#This Row],[open_date]])), SUBSTITUTE(Table1[[#This Row],[open_date]], "Added ", ""), Table1[[#This Row],[open_date]]), NA())</f>
        <v>Under offer</v>
      </c>
      <c r="R591" t="s">
        <v>126</v>
      </c>
      <c r="S591" t="s">
        <v>181</v>
      </c>
      <c r="T591" t="s">
        <v>127</v>
      </c>
      <c r="U591" s="13" t="s">
        <v>2934</v>
      </c>
      <c r="V591" s="13" t="s">
        <v>2979</v>
      </c>
      <c r="W591">
        <v>139117743</v>
      </c>
      <c r="X591" t="s">
        <v>1900</v>
      </c>
      <c r="Y591" t="s">
        <v>1901</v>
      </c>
      <c r="Z591" t="s">
        <v>820</v>
      </c>
      <c r="AA591" t="s">
        <v>37</v>
      </c>
      <c r="AB591">
        <v>832</v>
      </c>
      <c r="AC591" s="14" t="str">
        <f>"0"&amp;Table1[[#This Row],[zip_code]]</f>
        <v>0832</v>
      </c>
      <c r="AD591" s="1">
        <v>889418941</v>
      </c>
      <c r="AG591" t="s">
        <v>38</v>
      </c>
      <c r="AH591" t="str">
        <f>PROPER(Table1[[#This Row],[product_depth_DELETE]])</f>
        <v>Premiere</v>
      </c>
      <c r="AI591">
        <v>4</v>
      </c>
      <c r="AJ591">
        <v>2</v>
      </c>
      <c r="AK591">
        <v>2</v>
      </c>
      <c r="AL591" s="2">
        <v>44708.662557870368</v>
      </c>
      <c r="AM591" s="15">
        <v>44708.662557870368</v>
      </c>
    </row>
    <row r="592" spans="1:39" x14ac:dyDescent="0.25">
      <c r="A592">
        <v>1351574</v>
      </c>
      <c r="B592" t="s">
        <v>696</v>
      </c>
      <c r="C592" t="str">
        <f>IF(Table1[[#This Row],[breadcrumb_ORIGINAL]]="Buy&gt;NT&gt;DARWIN CITY", SUBSTITUTE(Table1[[#This Row],[breadcrumb_ORIGINAL]], Table1[[#This Row],[breadcrumb_ORIGINAL]], "DARWIN CITY"), SUBSTITUTE(Table1[[#This Row],[breadcrumb_ORIGINAL]], Table1[[#This Row],[breadcrumb_ORIGINAL]], "DARWIN"))</f>
        <v>DARWIN</v>
      </c>
      <c r="D592" s="16" t="s">
        <v>3466</v>
      </c>
      <c r="E592" t="s">
        <v>697</v>
      </c>
      <c r="F592" s="3" t="s">
        <v>2924</v>
      </c>
      <c r="G592" t="s">
        <v>29</v>
      </c>
      <c r="I592" t="str">
        <f>IF(Table1[[#This Row],[building_size_ORIGINAL]]="","",LEFT(Table1[[#This Row],[building_size_ORIGINAL]], LEN(Table1[[#This Row],[building_size_ORIGINAL]])-LEN(RIGHT(Table1[[#This Row],[building_size_ORIGINAL]], 3))))</f>
        <v/>
      </c>
      <c r="J592" s="11" t="s">
        <v>2934</v>
      </c>
      <c r="K592" t="s">
        <v>1224</v>
      </c>
      <c r="L592" s="19">
        <v>820</v>
      </c>
      <c r="M592" t="s">
        <v>1224</v>
      </c>
      <c r="N592" s="19">
        <v>820</v>
      </c>
      <c r="O592" s="19">
        <f>IF(Table1[[#This Row],[building_size_mВІ_cleaned]]&lt;&gt;Table1[[#This Row],[preferred_size_mBI_cleaned]], IF(Table1[[#This Row],[land_size_mBI_cleaned]]&lt;&gt;Table1[[#This Row],[preferred_size_mBI_cleaned]], 0, 1), 1)</f>
        <v>1</v>
      </c>
      <c r="Q592" t="e">
        <f>IF(LEN(Table1[[#This Row],[open_date]])&gt;0, IF(ISNUMBER(SEARCH("Added", Table1[[#This Row],[open_date]])), SUBSTITUTE(Table1[[#This Row],[open_date]], "Added ", ""), Table1[[#This Row],[open_date]]), NA())</f>
        <v>#N/A</v>
      </c>
      <c r="R592" t="e">
        <v>#N/A</v>
      </c>
      <c r="S592" t="s">
        <v>123</v>
      </c>
      <c r="T592" t="s">
        <v>1902</v>
      </c>
      <c r="U592" s="13">
        <v>515000</v>
      </c>
      <c r="V592" s="13" t="s">
        <v>2934</v>
      </c>
      <c r="W592">
        <v>139112599</v>
      </c>
      <c r="X592" t="s">
        <v>1903</v>
      </c>
      <c r="Y592" t="s">
        <v>1904</v>
      </c>
      <c r="Z592" t="s">
        <v>791</v>
      </c>
      <c r="AA592" t="s">
        <v>37</v>
      </c>
      <c r="AB592">
        <v>832</v>
      </c>
      <c r="AC592" s="14" t="str">
        <f>"0"&amp;Table1[[#This Row],[zip_code]]</f>
        <v>0832</v>
      </c>
      <c r="AD592" s="1">
        <v>889328858</v>
      </c>
      <c r="AG592" t="s">
        <v>38</v>
      </c>
      <c r="AH592" t="str">
        <f>PROPER(Table1[[#This Row],[product_depth_DELETE]])</f>
        <v>Premiere</v>
      </c>
      <c r="AI592">
        <v>3</v>
      </c>
      <c r="AJ592">
        <v>2</v>
      </c>
      <c r="AK592">
        <v>3</v>
      </c>
      <c r="AL592" s="2">
        <v>44708.662557870368</v>
      </c>
      <c r="AM592" s="15">
        <v>44708.662557870368</v>
      </c>
    </row>
    <row r="593" spans="1:39" x14ac:dyDescent="0.25">
      <c r="A593">
        <v>1351575</v>
      </c>
      <c r="B593" t="s">
        <v>696</v>
      </c>
      <c r="C593" t="str">
        <f>IF(Table1[[#This Row],[breadcrumb_ORIGINAL]]="Buy&gt;NT&gt;DARWIN CITY", SUBSTITUTE(Table1[[#This Row],[breadcrumb_ORIGINAL]], Table1[[#This Row],[breadcrumb_ORIGINAL]], "DARWIN CITY"), SUBSTITUTE(Table1[[#This Row],[breadcrumb_ORIGINAL]], Table1[[#This Row],[breadcrumb_ORIGINAL]], "DARWIN"))</f>
        <v>DARWIN</v>
      </c>
      <c r="D593" s="16" t="s">
        <v>3466</v>
      </c>
      <c r="E593" t="s">
        <v>697</v>
      </c>
      <c r="F593" s="3" t="s">
        <v>2924</v>
      </c>
      <c r="G593" t="s">
        <v>39</v>
      </c>
      <c r="I593" t="str">
        <f>IF(Table1[[#This Row],[building_size_ORIGINAL]]="","",LEFT(Table1[[#This Row],[building_size_ORIGINAL]], LEN(Table1[[#This Row],[building_size_ORIGINAL]])-LEN(RIGHT(Table1[[#This Row],[building_size_ORIGINAL]], 3))))</f>
        <v/>
      </c>
      <c r="J593" s="11" t="s">
        <v>2934</v>
      </c>
      <c r="K593" t="s">
        <v>102</v>
      </c>
      <c r="L593" s="19">
        <v>181</v>
      </c>
      <c r="N593" t="s">
        <v>2934</v>
      </c>
      <c r="O593">
        <f>IF(Table1[[#This Row],[building_size_mВІ_cleaned]]&lt;&gt;Table1[[#This Row],[preferred_size_mBI_cleaned]], IF(Table1[[#This Row],[land_size_mBI_cleaned]]&lt;&gt;Table1[[#This Row],[preferred_size_mBI_cleaned]], 0, 1), 1)</f>
        <v>1</v>
      </c>
      <c r="P593" t="s">
        <v>126</v>
      </c>
      <c r="Q593" t="str">
        <f>IF(LEN(Table1[[#This Row],[open_date]])&gt;0, IF(ISNUMBER(SEARCH("Added", Table1[[#This Row],[open_date]])), SUBSTITUTE(Table1[[#This Row],[open_date]], "Added ", ""), Table1[[#This Row],[open_date]]), NA())</f>
        <v>Under offer</v>
      </c>
      <c r="R593" t="s">
        <v>126</v>
      </c>
      <c r="S593" t="s">
        <v>213</v>
      </c>
      <c r="T593" t="s">
        <v>214</v>
      </c>
      <c r="U593" s="13" t="s">
        <v>2934</v>
      </c>
      <c r="V593" s="13" t="s">
        <v>2999</v>
      </c>
      <c r="W593">
        <v>139110247</v>
      </c>
      <c r="X593" t="s">
        <v>215</v>
      </c>
      <c r="Y593" t="s">
        <v>216</v>
      </c>
      <c r="Z593" t="s">
        <v>36</v>
      </c>
      <c r="AA593" t="s">
        <v>37</v>
      </c>
      <c r="AB593">
        <v>800</v>
      </c>
      <c r="AC593" s="14" t="str">
        <f>"0"&amp;Table1[[#This Row],[zip_code]]</f>
        <v>0800</v>
      </c>
      <c r="AD593">
        <v>433038633</v>
      </c>
      <c r="AG593" t="s">
        <v>38</v>
      </c>
      <c r="AH593" t="str">
        <f>PROPER(Table1[[#This Row],[product_depth_DELETE]])</f>
        <v>Premiere</v>
      </c>
      <c r="AI593">
        <v>3</v>
      </c>
      <c r="AJ593">
        <v>2</v>
      </c>
      <c r="AK593">
        <v>2</v>
      </c>
      <c r="AL593" s="2">
        <v>44708.662557870368</v>
      </c>
      <c r="AM593" s="15">
        <v>44708.662557870368</v>
      </c>
    </row>
    <row r="594" spans="1:39" x14ac:dyDescent="0.25">
      <c r="A594">
        <v>1351576</v>
      </c>
      <c r="B594" t="s">
        <v>696</v>
      </c>
      <c r="C594" t="str">
        <f>IF(Table1[[#This Row],[breadcrumb_ORIGINAL]]="Buy&gt;NT&gt;DARWIN CITY", SUBSTITUTE(Table1[[#This Row],[breadcrumb_ORIGINAL]], Table1[[#This Row],[breadcrumb_ORIGINAL]], "DARWIN CITY"), SUBSTITUTE(Table1[[#This Row],[breadcrumb_ORIGINAL]], Table1[[#This Row],[breadcrumb_ORIGINAL]], "DARWIN"))</f>
        <v>DARWIN</v>
      </c>
      <c r="D594" s="16" t="s">
        <v>3466</v>
      </c>
      <c r="E594" t="s">
        <v>697</v>
      </c>
      <c r="F594" s="3" t="s">
        <v>2924</v>
      </c>
      <c r="G594" t="s">
        <v>748</v>
      </c>
      <c r="I594" t="str">
        <f>IF(Table1[[#This Row],[building_size_ORIGINAL]]="","",LEFT(Table1[[#This Row],[building_size_ORIGINAL]], LEN(Table1[[#This Row],[building_size_ORIGINAL]])-LEN(RIGHT(Table1[[#This Row],[building_size_ORIGINAL]], 3))))</f>
        <v/>
      </c>
      <c r="J594" s="11" t="s">
        <v>2934</v>
      </c>
      <c r="K594" t="s">
        <v>1157</v>
      </c>
      <c r="L594" s="19">
        <v>275</v>
      </c>
      <c r="M594" t="s">
        <v>1157</v>
      </c>
      <c r="N594" s="19">
        <v>275</v>
      </c>
      <c r="O594" s="19">
        <f>IF(Table1[[#This Row],[building_size_mВІ_cleaned]]&lt;&gt;Table1[[#This Row],[preferred_size_mBI_cleaned]], IF(Table1[[#This Row],[land_size_mBI_cleaned]]&lt;&gt;Table1[[#This Row],[preferred_size_mBI_cleaned]], 0, 1), 1)</f>
        <v>1</v>
      </c>
      <c r="Q594" t="e">
        <f>IF(LEN(Table1[[#This Row],[open_date]])&gt;0, IF(ISNUMBER(SEARCH("Added", Table1[[#This Row],[open_date]])), SUBSTITUTE(Table1[[#This Row],[open_date]], "Added ", ""), Table1[[#This Row],[open_date]]), NA())</f>
        <v>#N/A</v>
      </c>
      <c r="R594" t="e">
        <v>#N/A</v>
      </c>
      <c r="S594" t="s">
        <v>98</v>
      </c>
      <c r="T594" t="s">
        <v>1333</v>
      </c>
      <c r="U594" s="13">
        <v>665000</v>
      </c>
      <c r="V594" s="13" t="s">
        <v>2934</v>
      </c>
      <c r="W594">
        <v>139108915</v>
      </c>
      <c r="X594" t="s">
        <v>1905</v>
      </c>
      <c r="Y594" t="s">
        <v>1906</v>
      </c>
      <c r="Z594" t="s">
        <v>1101</v>
      </c>
      <c r="AA594" t="s">
        <v>37</v>
      </c>
      <c r="AB594">
        <v>820</v>
      </c>
      <c r="AC594" s="14" t="str">
        <f>"0"&amp;Table1[[#This Row],[zip_code]]</f>
        <v>0820</v>
      </c>
      <c r="AD594" s="1">
        <v>889822500</v>
      </c>
      <c r="AG594" t="s">
        <v>38</v>
      </c>
      <c r="AH594" t="str">
        <f>PROPER(Table1[[#This Row],[product_depth_DELETE]])</f>
        <v>Premiere</v>
      </c>
      <c r="AI594">
        <v>3</v>
      </c>
      <c r="AJ594">
        <v>3</v>
      </c>
      <c r="AK594">
        <v>2</v>
      </c>
      <c r="AL594" s="2">
        <v>44708.662557870368</v>
      </c>
      <c r="AM594" s="15">
        <v>44708.662557870368</v>
      </c>
    </row>
    <row r="595" spans="1:39" x14ac:dyDescent="0.25">
      <c r="A595">
        <v>1351577</v>
      </c>
      <c r="B595" t="s">
        <v>696</v>
      </c>
      <c r="C595" t="str">
        <f>IF(Table1[[#This Row],[breadcrumb_ORIGINAL]]="Buy&gt;NT&gt;DARWIN CITY", SUBSTITUTE(Table1[[#This Row],[breadcrumb_ORIGINAL]], Table1[[#This Row],[breadcrumb_ORIGINAL]], "DARWIN CITY"), SUBSTITUTE(Table1[[#This Row],[breadcrumb_ORIGINAL]], Table1[[#This Row],[breadcrumb_ORIGINAL]], "DARWIN"))</f>
        <v>DARWIN</v>
      </c>
      <c r="D595" s="16" t="s">
        <v>3466</v>
      </c>
      <c r="E595" t="s">
        <v>697</v>
      </c>
      <c r="F595" s="3" t="s">
        <v>2924</v>
      </c>
      <c r="G595" t="s">
        <v>46</v>
      </c>
      <c r="I595" t="str">
        <f>IF(Table1[[#This Row],[building_size_ORIGINAL]]="","",LEFT(Table1[[#This Row],[building_size_ORIGINAL]], LEN(Table1[[#This Row],[building_size_ORIGINAL]])-LEN(RIGHT(Table1[[#This Row],[building_size_ORIGINAL]], 3))))</f>
        <v/>
      </c>
      <c r="J595" s="11" t="s">
        <v>2934</v>
      </c>
      <c r="L595" s="12" t="s">
        <v>2934</v>
      </c>
      <c r="N595" t="s">
        <v>2934</v>
      </c>
      <c r="O595">
        <f>IF(Table1[[#This Row],[building_size_mВІ_cleaned]]&lt;&gt;Table1[[#This Row],[preferred_size_mBI_cleaned]], IF(Table1[[#This Row],[land_size_mBI_cleaned]]&lt;&gt;Table1[[#This Row],[preferred_size_mBI_cleaned]], 0, 1), 1)</f>
        <v>1</v>
      </c>
      <c r="Q595" t="e">
        <f>IF(LEN(Table1[[#This Row],[open_date]])&gt;0, IF(ISNUMBER(SEARCH("Added", Table1[[#This Row],[open_date]])), SUBSTITUTE(Table1[[#This Row],[open_date]], "Added ", ""), Table1[[#This Row],[open_date]]), NA())</f>
        <v>#N/A</v>
      </c>
      <c r="R595" t="e">
        <v>#N/A</v>
      </c>
      <c r="S595" t="s">
        <v>408</v>
      </c>
      <c r="T595" t="s">
        <v>1907</v>
      </c>
      <c r="U595" s="13">
        <v>345000</v>
      </c>
      <c r="V595" s="13" t="s">
        <v>3292</v>
      </c>
      <c r="W595">
        <v>139107851</v>
      </c>
      <c r="X595" t="s">
        <v>1908</v>
      </c>
      <c r="Y595" t="s">
        <v>1909</v>
      </c>
      <c r="Z595" t="s">
        <v>791</v>
      </c>
      <c r="AA595" t="s">
        <v>37</v>
      </c>
      <c r="AB595">
        <v>832</v>
      </c>
      <c r="AC595" s="14" t="str">
        <f>"0"&amp;Table1[[#This Row],[zip_code]]</f>
        <v>0832</v>
      </c>
      <c r="AD595" s="1">
        <v>1300114970</v>
      </c>
      <c r="AG595" t="s">
        <v>274</v>
      </c>
      <c r="AH595" t="str">
        <f>PROPER(Table1[[#This Row],[product_depth_DELETE]])</f>
        <v>Standard</v>
      </c>
      <c r="AI595">
        <v>3</v>
      </c>
      <c r="AJ595">
        <v>2</v>
      </c>
      <c r="AK595">
        <v>2</v>
      </c>
      <c r="AL595" s="2">
        <v>44708.662557870368</v>
      </c>
      <c r="AM595" s="15">
        <v>44708.662557870368</v>
      </c>
    </row>
    <row r="596" spans="1:39" x14ac:dyDescent="0.25">
      <c r="A596">
        <v>1351578</v>
      </c>
      <c r="B596" t="s">
        <v>696</v>
      </c>
      <c r="C596" t="str">
        <f>IF(Table1[[#This Row],[breadcrumb_ORIGINAL]]="Buy&gt;NT&gt;DARWIN CITY", SUBSTITUTE(Table1[[#This Row],[breadcrumb_ORIGINAL]], Table1[[#This Row],[breadcrumb_ORIGINAL]], "DARWIN CITY"), SUBSTITUTE(Table1[[#This Row],[breadcrumb_ORIGINAL]], Table1[[#This Row],[breadcrumb_ORIGINAL]], "DARWIN"))</f>
        <v>DARWIN</v>
      </c>
      <c r="D596" s="16" t="s">
        <v>3466</v>
      </c>
      <c r="E596" t="s">
        <v>697</v>
      </c>
      <c r="F596" s="3" t="s">
        <v>2924</v>
      </c>
      <c r="G596" t="s">
        <v>29</v>
      </c>
      <c r="I596" t="str">
        <f>IF(Table1[[#This Row],[building_size_ORIGINAL]]="","",LEFT(Table1[[#This Row],[building_size_ORIGINAL]], LEN(Table1[[#This Row],[building_size_ORIGINAL]])-LEN(RIGHT(Table1[[#This Row],[building_size_ORIGINAL]], 3))))</f>
        <v/>
      </c>
      <c r="J596" s="11" t="s">
        <v>2934</v>
      </c>
      <c r="L596" s="12" t="s">
        <v>2934</v>
      </c>
      <c r="N596" t="s">
        <v>2934</v>
      </c>
      <c r="O596">
        <f>IF(Table1[[#This Row],[building_size_mВІ_cleaned]]&lt;&gt;Table1[[#This Row],[preferred_size_mBI_cleaned]], IF(Table1[[#This Row],[land_size_mBI_cleaned]]&lt;&gt;Table1[[#This Row],[preferred_size_mBI_cleaned]], 0, 1), 1)</f>
        <v>1</v>
      </c>
      <c r="Q596" t="e">
        <f>IF(LEN(Table1[[#This Row],[open_date]])&gt;0, IF(ISNUMBER(SEARCH("Added", Table1[[#This Row],[open_date]])), SUBSTITUTE(Table1[[#This Row],[open_date]], "Added ", ""), Table1[[#This Row],[open_date]]), NA())</f>
        <v>#N/A</v>
      </c>
      <c r="R596" t="e">
        <v>#N/A</v>
      </c>
      <c r="S596" t="s">
        <v>1603</v>
      </c>
      <c r="T596" t="s">
        <v>1910</v>
      </c>
      <c r="U596" s="13">
        <v>505000</v>
      </c>
      <c r="V596" s="13" t="s">
        <v>3293</v>
      </c>
      <c r="W596">
        <v>139107647</v>
      </c>
      <c r="X596" t="s">
        <v>1911</v>
      </c>
      <c r="Y596" t="s">
        <v>1912</v>
      </c>
      <c r="Z596" t="s">
        <v>1116</v>
      </c>
      <c r="AA596" t="s">
        <v>37</v>
      </c>
      <c r="AB596">
        <v>810</v>
      </c>
      <c r="AC596" s="14" t="str">
        <f>"0"&amp;Table1[[#This Row],[zip_code]]</f>
        <v>0810</v>
      </c>
      <c r="AD596" t="s">
        <v>1607</v>
      </c>
      <c r="AG596" t="s">
        <v>38</v>
      </c>
      <c r="AH596" t="str">
        <f>PROPER(Table1[[#This Row],[product_depth_DELETE]])</f>
        <v>Premiere</v>
      </c>
      <c r="AI596">
        <v>3</v>
      </c>
      <c r="AJ596">
        <v>1</v>
      </c>
      <c r="AK596">
        <v>4</v>
      </c>
      <c r="AL596" s="2">
        <v>44708.662557870368</v>
      </c>
      <c r="AM596" s="15">
        <v>44708.662557870368</v>
      </c>
    </row>
    <row r="597" spans="1:39" x14ac:dyDescent="0.25">
      <c r="A597">
        <v>1351579</v>
      </c>
      <c r="B597" t="s">
        <v>696</v>
      </c>
      <c r="C597" t="str">
        <f>IF(Table1[[#This Row],[breadcrumb_ORIGINAL]]="Buy&gt;NT&gt;DARWIN CITY", SUBSTITUTE(Table1[[#This Row],[breadcrumb_ORIGINAL]], Table1[[#This Row],[breadcrumb_ORIGINAL]], "DARWIN CITY"), SUBSTITUTE(Table1[[#This Row],[breadcrumb_ORIGINAL]], Table1[[#This Row],[breadcrumb_ORIGINAL]], "DARWIN"))</f>
        <v>DARWIN</v>
      </c>
      <c r="D597" s="16" t="s">
        <v>3466</v>
      </c>
      <c r="E597" t="s">
        <v>697</v>
      </c>
      <c r="F597" s="3" t="s">
        <v>2924</v>
      </c>
      <c r="G597" t="s">
        <v>748</v>
      </c>
      <c r="I597" t="str">
        <f>IF(Table1[[#This Row],[building_size_ORIGINAL]]="","",LEFT(Table1[[#This Row],[building_size_ORIGINAL]], LEN(Table1[[#This Row],[building_size_ORIGINAL]])-LEN(RIGHT(Table1[[#This Row],[building_size_ORIGINAL]], 3))))</f>
        <v/>
      </c>
      <c r="J597" s="11" t="s">
        <v>2934</v>
      </c>
      <c r="L597" s="12" t="s">
        <v>2934</v>
      </c>
      <c r="N597" t="s">
        <v>2934</v>
      </c>
      <c r="O597">
        <f>IF(Table1[[#This Row],[building_size_mВІ_cleaned]]&lt;&gt;Table1[[#This Row],[preferred_size_mBI_cleaned]], IF(Table1[[#This Row],[land_size_mBI_cleaned]]&lt;&gt;Table1[[#This Row],[preferred_size_mBI_cleaned]], 0, 1), 1)</f>
        <v>1</v>
      </c>
      <c r="Q597" t="e">
        <f>IF(LEN(Table1[[#This Row],[open_date]])&gt;0, IF(ISNUMBER(SEARCH("Added", Table1[[#This Row],[open_date]])), SUBSTITUTE(Table1[[#This Row],[open_date]], "Added ", ""), Table1[[#This Row],[open_date]]), NA())</f>
        <v>#N/A</v>
      </c>
      <c r="R597" t="e">
        <v>#N/A</v>
      </c>
      <c r="S597" t="s">
        <v>228</v>
      </c>
      <c r="T597" t="s">
        <v>527</v>
      </c>
      <c r="U597" s="13">
        <v>525000</v>
      </c>
      <c r="V597" s="13" t="s">
        <v>2934</v>
      </c>
      <c r="W597">
        <v>139106207</v>
      </c>
      <c r="X597" t="s">
        <v>1913</v>
      </c>
      <c r="Y597" t="s">
        <v>1914</v>
      </c>
      <c r="Z597" t="s">
        <v>737</v>
      </c>
      <c r="AA597" t="s">
        <v>37</v>
      </c>
      <c r="AB597">
        <v>810</v>
      </c>
      <c r="AC597" s="14" t="str">
        <f>"0"&amp;Table1[[#This Row],[zip_code]]</f>
        <v>0810</v>
      </c>
      <c r="AD597" s="1">
        <v>889419959</v>
      </c>
      <c r="AG597" t="s">
        <v>38</v>
      </c>
      <c r="AH597" t="str">
        <f>PROPER(Table1[[#This Row],[product_depth_DELETE]])</f>
        <v>Premiere</v>
      </c>
      <c r="AI597">
        <v>2</v>
      </c>
      <c r="AJ597">
        <v>1</v>
      </c>
      <c r="AK597">
        <v>1</v>
      </c>
      <c r="AL597" s="2">
        <v>44708.662557870368</v>
      </c>
      <c r="AM597" s="15">
        <v>44708.662557870368</v>
      </c>
    </row>
    <row r="598" spans="1:39" x14ac:dyDescent="0.25">
      <c r="A598">
        <v>1351580</v>
      </c>
      <c r="B598" t="s">
        <v>696</v>
      </c>
      <c r="C598" t="str">
        <f>IF(Table1[[#This Row],[breadcrumb_ORIGINAL]]="Buy&gt;NT&gt;DARWIN CITY", SUBSTITUTE(Table1[[#This Row],[breadcrumb_ORIGINAL]], Table1[[#This Row],[breadcrumb_ORIGINAL]], "DARWIN CITY"), SUBSTITUTE(Table1[[#This Row],[breadcrumb_ORIGINAL]], Table1[[#This Row],[breadcrumb_ORIGINAL]], "DARWIN"))</f>
        <v>DARWIN</v>
      </c>
      <c r="D598" s="16" t="s">
        <v>3466</v>
      </c>
      <c r="E598" t="s">
        <v>697</v>
      </c>
      <c r="F598" s="3" t="s">
        <v>2924</v>
      </c>
      <c r="G598" t="s">
        <v>29</v>
      </c>
      <c r="I598" t="str">
        <f>IF(Table1[[#This Row],[building_size_ORIGINAL]]="","",LEFT(Table1[[#This Row],[building_size_ORIGINAL]], LEN(Table1[[#This Row],[building_size_ORIGINAL]])-LEN(RIGHT(Table1[[#This Row],[building_size_ORIGINAL]], 3))))</f>
        <v/>
      </c>
      <c r="J598" s="11" t="s">
        <v>2934</v>
      </c>
      <c r="L598" s="12" t="s">
        <v>2934</v>
      </c>
      <c r="N598" t="s">
        <v>2934</v>
      </c>
      <c r="O598">
        <f>IF(Table1[[#This Row],[building_size_mВІ_cleaned]]&lt;&gt;Table1[[#This Row],[preferred_size_mBI_cleaned]], IF(Table1[[#This Row],[land_size_mBI_cleaned]]&lt;&gt;Table1[[#This Row],[preferred_size_mBI_cleaned]], 0, 1), 1)</f>
        <v>1</v>
      </c>
      <c r="P598" t="s">
        <v>126</v>
      </c>
      <c r="Q598" t="str">
        <f>IF(LEN(Table1[[#This Row],[open_date]])&gt;0, IF(ISNUMBER(SEARCH("Added", Table1[[#This Row],[open_date]])), SUBSTITUTE(Table1[[#This Row],[open_date]], "Added ", ""), Table1[[#This Row],[open_date]]), NA())</f>
        <v>Under offer</v>
      </c>
      <c r="R598" t="s">
        <v>126</v>
      </c>
      <c r="S598" t="s">
        <v>82</v>
      </c>
      <c r="T598" t="s">
        <v>127</v>
      </c>
      <c r="U598" s="13" t="s">
        <v>2934</v>
      </c>
      <c r="V598" s="13" t="s">
        <v>2979</v>
      </c>
      <c r="W598">
        <v>139101335</v>
      </c>
      <c r="X598" t="s">
        <v>1915</v>
      </c>
      <c r="Y598" t="s">
        <v>1916</v>
      </c>
      <c r="Z598" t="s">
        <v>1116</v>
      </c>
      <c r="AA598" t="s">
        <v>37</v>
      </c>
      <c r="AB598">
        <v>810</v>
      </c>
      <c r="AC598" s="14" t="str">
        <f>"0"&amp;Table1[[#This Row],[zip_code]]</f>
        <v>0810</v>
      </c>
      <c r="AD598" s="1">
        <v>889433000</v>
      </c>
      <c r="AG598" t="s">
        <v>38</v>
      </c>
      <c r="AH598" t="str">
        <f>PROPER(Table1[[#This Row],[product_depth_DELETE]])</f>
        <v>Premiere</v>
      </c>
      <c r="AI598">
        <v>4</v>
      </c>
      <c r="AJ598">
        <v>2</v>
      </c>
      <c r="AK598">
        <v>2</v>
      </c>
      <c r="AL598" s="2">
        <v>44708.662557870368</v>
      </c>
      <c r="AM598" s="15">
        <v>44708.662557870368</v>
      </c>
    </row>
    <row r="599" spans="1:39" x14ac:dyDescent="0.25">
      <c r="A599">
        <v>1351581</v>
      </c>
      <c r="B599" t="s">
        <v>696</v>
      </c>
      <c r="C599" t="str">
        <f>IF(Table1[[#This Row],[breadcrumb_ORIGINAL]]="Buy&gt;NT&gt;DARWIN CITY", SUBSTITUTE(Table1[[#This Row],[breadcrumb_ORIGINAL]], Table1[[#This Row],[breadcrumb_ORIGINAL]], "DARWIN CITY"), SUBSTITUTE(Table1[[#This Row],[breadcrumb_ORIGINAL]], Table1[[#This Row],[breadcrumb_ORIGINAL]], "DARWIN"))</f>
        <v>DARWIN</v>
      </c>
      <c r="D599" s="16" t="s">
        <v>3466</v>
      </c>
      <c r="E599" t="s">
        <v>697</v>
      </c>
      <c r="F599" s="3" t="s">
        <v>2924</v>
      </c>
      <c r="G599" t="s">
        <v>29</v>
      </c>
      <c r="I599" t="str">
        <f>IF(Table1[[#This Row],[building_size_ORIGINAL]]="","",LEFT(Table1[[#This Row],[building_size_ORIGINAL]], LEN(Table1[[#This Row],[building_size_ORIGINAL]])-LEN(RIGHT(Table1[[#This Row],[building_size_ORIGINAL]], 3))))</f>
        <v/>
      </c>
      <c r="J599" s="11" t="s">
        <v>2934</v>
      </c>
      <c r="K599" t="s">
        <v>1917</v>
      </c>
      <c r="L599" s="12" t="s">
        <v>2945</v>
      </c>
      <c r="M599" t="s">
        <v>1917</v>
      </c>
      <c r="N599" t="s">
        <v>2945</v>
      </c>
      <c r="O599">
        <f>IF(Table1[[#This Row],[building_size_mВІ_cleaned]]&lt;&gt;Table1[[#This Row],[preferred_size_mBI_cleaned]], IF(Table1[[#This Row],[land_size_mBI_cleaned]]&lt;&gt;Table1[[#This Row],[preferred_size_mBI_cleaned]], 0, 1), 1)</f>
        <v>1</v>
      </c>
      <c r="Q599" t="e">
        <f>IF(LEN(Table1[[#This Row],[open_date]])&gt;0, IF(ISNUMBER(SEARCH("Added", Table1[[#This Row],[open_date]])), SUBSTITUTE(Table1[[#This Row],[open_date]], "Added ", ""), Table1[[#This Row],[open_date]]), NA())</f>
        <v>#N/A</v>
      </c>
      <c r="R599" t="e">
        <v>#N/A</v>
      </c>
      <c r="S599" t="s">
        <v>293</v>
      </c>
      <c r="T599" t="s">
        <v>1918</v>
      </c>
      <c r="U599" s="13">
        <v>670000</v>
      </c>
      <c r="V599" s="13" t="s">
        <v>3294</v>
      </c>
      <c r="W599">
        <v>139099343</v>
      </c>
      <c r="X599" t="s">
        <v>1919</v>
      </c>
      <c r="Y599" t="s">
        <v>1920</v>
      </c>
      <c r="Z599" t="s">
        <v>1162</v>
      </c>
      <c r="AA599" t="s">
        <v>37</v>
      </c>
      <c r="AB599">
        <v>835</v>
      </c>
      <c r="AC599" s="14" t="str">
        <f>"0"&amp;Table1[[#This Row],[zip_code]]</f>
        <v>0835</v>
      </c>
      <c r="AD599" s="1">
        <v>1300850855</v>
      </c>
      <c r="AG599" t="s">
        <v>274</v>
      </c>
      <c r="AH599" t="str">
        <f>PROPER(Table1[[#This Row],[product_depth_DELETE]])</f>
        <v>Standard</v>
      </c>
      <c r="AI599">
        <v>3</v>
      </c>
      <c r="AJ599">
        <v>2</v>
      </c>
      <c r="AK599">
        <v>6</v>
      </c>
      <c r="AL599" s="2">
        <v>44708.662557870368</v>
      </c>
      <c r="AM599" s="15">
        <v>44708.662557870368</v>
      </c>
    </row>
    <row r="600" spans="1:39" x14ac:dyDescent="0.25">
      <c r="A600">
        <v>1351582</v>
      </c>
      <c r="B600" t="s">
        <v>696</v>
      </c>
      <c r="C600" t="str">
        <f>IF(Table1[[#This Row],[breadcrumb_ORIGINAL]]="Buy&gt;NT&gt;DARWIN CITY", SUBSTITUTE(Table1[[#This Row],[breadcrumb_ORIGINAL]], Table1[[#This Row],[breadcrumb_ORIGINAL]], "DARWIN CITY"), SUBSTITUTE(Table1[[#This Row],[breadcrumb_ORIGINAL]], Table1[[#This Row],[breadcrumb_ORIGINAL]], "DARWIN"))</f>
        <v>DARWIN</v>
      </c>
      <c r="D600" s="16" t="s">
        <v>3466</v>
      </c>
      <c r="E600" t="s">
        <v>697</v>
      </c>
      <c r="F600" s="3" t="s">
        <v>2924</v>
      </c>
      <c r="G600" t="s">
        <v>29</v>
      </c>
      <c r="H600" t="s">
        <v>1921</v>
      </c>
      <c r="I600" t="str">
        <f>IF(Table1[[#This Row],[building_size_ORIGINAL]]="","",LEFT(Table1[[#This Row],[building_size_ORIGINAL]], LEN(Table1[[#This Row],[building_size_ORIGINAL]])-LEN(RIGHT(Table1[[#This Row],[building_size_ORIGINAL]], 3))))</f>
        <v>145</v>
      </c>
      <c r="J600" s="19">
        <v>145</v>
      </c>
      <c r="K600" t="s">
        <v>1062</v>
      </c>
      <c r="L600" s="12" t="s">
        <v>2934</v>
      </c>
      <c r="M600" t="s">
        <v>1062</v>
      </c>
      <c r="N600" t="s">
        <v>2934</v>
      </c>
      <c r="O600">
        <f>IF(Table1[[#This Row],[building_size_mВІ_cleaned]]&lt;&gt;Table1[[#This Row],[preferred_size_mBI_cleaned]], IF(Table1[[#This Row],[land_size_mBI_cleaned]]&lt;&gt;Table1[[#This Row],[preferred_size_mBI_cleaned]], 0, 1), 1)</f>
        <v>1</v>
      </c>
      <c r="Q600" t="e">
        <f>IF(LEN(Table1[[#This Row],[open_date]])&gt;0, IF(ISNUMBER(SEARCH("Added", Table1[[#This Row],[open_date]])), SUBSTITUTE(Table1[[#This Row],[open_date]], "Added ", ""), Table1[[#This Row],[open_date]]), NA())</f>
        <v>#N/A</v>
      </c>
      <c r="R600" t="e">
        <v>#N/A</v>
      </c>
      <c r="S600" t="s">
        <v>123</v>
      </c>
      <c r="T600" t="s">
        <v>104</v>
      </c>
      <c r="U600" s="13">
        <v>625000</v>
      </c>
      <c r="V600" s="13" t="s">
        <v>2934</v>
      </c>
      <c r="W600">
        <v>139098555</v>
      </c>
      <c r="X600" t="s">
        <v>1922</v>
      </c>
      <c r="Y600" t="s">
        <v>1923</v>
      </c>
      <c r="Z600" t="s">
        <v>759</v>
      </c>
      <c r="AA600" t="s">
        <v>37</v>
      </c>
      <c r="AB600">
        <v>836</v>
      </c>
      <c r="AC600" s="14" t="str">
        <f>"0"&amp;Table1[[#This Row],[zip_code]]</f>
        <v>0836</v>
      </c>
      <c r="AD600" s="1">
        <v>889328858</v>
      </c>
      <c r="AG600" t="s">
        <v>38</v>
      </c>
      <c r="AH600" t="str">
        <f>PROPER(Table1[[#This Row],[product_depth_DELETE]])</f>
        <v>Premiere</v>
      </c>
      <c r="AI600">
        <v>3</v>
      </c>
      <c r="AJ600">
        <v>1</v>
      </c>
      <c r="AK600">
        <v>4</v>
      </c>
      <c r="AL600" s="2">
        <v>44708.662557870368</v>
      </c>
      <c r="AM600" s="15">
        <v>44708.662557870368</v>
      </c>
    </row>
    <row r="601" spans="1:39" x14ac:dyDescent="0.25">
      <c r="A601">
        <v>1351583</v>
      </c>
      <c r="B601" t="s">
        <v>696</v>
      </c>
      <c r="C601" t="str">
        <f>IF(Table1[[#This Row],[breadcrumb_ORIGINAL]]="Buy&gt;NT&gt;DARWIN CITY", SUBSTITUTE(Table1[[#This Row],[breadcrumb_ORIGINAL]], Table1[[#This Row],[breadcrumb_ORIGINAL]], "DARWIN CITY"), SUBSTITUTE(Table1[[#This Row],[breadcrumb_ORIGINAL]], Table1[[#This Row],[breadcrumb_ORIGINAL]], "DARWIN"))</f>
        <v>DARWIN</v>
      </c>
      <c r="D601" s="16" t="s">
        <v>3466</v>
      </c>
      <c r="E601" t="s">
        <v>697</v>
      </c>
      <c r="F601" s="3" t="s">
        <v>2924</v>
      </c>
      <c r="G601" t="s">
        <v>29</v>
      </c>
      <c r="H601" t="s">
        <v>197</v>
      </c>
      <c r="I601" t="str">
        <f>IF(Table1[[#This Row],[building_size_ORIGINAL]]="","",LEFT(Table1[[#This Row],[building_size_ORIGINAL]], LEN(Table1[[#This Row],[building_size_ORIGINAL]])-LEN(RIGHT(Table1[[#This Row],[building_size_ORIGINAL]], 3))))</f>
        <v>81</v>
      </c>
      <c r="J601" s="19">
        <v>81</v>
      </c>
      <c r="K601" t="s">
        <v>197</v>
      </c>
      <c r="L601" s="19">
        <v>81</v>
      </c>
      <c r="M601" t="s">
        <v>197</v>
      </c>
      <c r="N601" s="19">
        <v>81</v>
      </c>
      <c r="O601" s="19">
        <f>IF(Table1[[#This Row],[building_size_mВІ_cleaned]]&lt;&gt;Table1[[#This Row],[preferred_size_mBI_cleaned]], IF(Table1[[#This Row],[land_size_mBI_cleaned]]&lt;&gt;Table1[[#This Row],[preferred_size_mBI_cleaned]], 0, 1), 1)</f>
        <v>1</v>
      </c>
      <c r="Q601" t="e">
        <f>IF(LEN(Table1[[#This Row],[open_date]])&gt;0, IF(ISNUMBER(SEARCH("Added", Table1[[#This Row],[open_date]])), SUBSTITUTE(Table1[[#This Row],[open_date]], "Added ", ""), Table1[[#This Row],[open_date]]), NA())</f>
        <v>#N/A</v>
      </c>
      <c r="R601" t="e">
        <v>#N/A</v>
      </c>
      <c r="S601" t="s">
        <v>217</v>
      </c>
      <c r="T601" t="s">
        <v>218</v>
      </c>
      <c r="U601" s="13">
        <v>450000</v>
      </c>
      <c r="V601" s="13" t="s">
        <v>2934</v>
      </c>
      <c r="W601">
        <v>139095611</v>
      </c>
      <c r="X601" t="s">
        <v>219</v>
      </c>
      <c r="Y601" t="s">
        <v>220</v>
      </c>
      <c r="Z601" t="s">
        <v>36</v>
      </c>
      <c r="AA601" t="s">
        <v>37</v>
      </c>
      <c r="AB601">
        <v>800</v>
      </c>
      <c r="AC601" s="14" t="str">
        <f>"0"&amp;Table1[[#This Row],[zip_code]]</f>
        <v>0800</v>
      </c>
      <c r="AD601" s="1">
        <v>889433500</v>
      </c>
      <c r="AG601" t="s">
        <v>38</v>
      </c>
      <c r="AH601" t="str">
        <f>PROPER(Table1[[#This Row],[product_depth_DELETE]])</f>
        <v>Premiere</v>
      </c>
      <c r="AI601">
        <v>1</v>
      </c>
      <c r="AJ601">
        <v>1</v>
      </c>
      <c r="AK601">
        <v>1</v>
      </c>
      <c r="AL601" s="2">
        <v>44708.662557870368</v>
      </c>
      <c r="AM601" s="15">
        <v>44708.662557870368</v>
      </c>
    </row>
    <row r="602" spans="1:39" x14ac:dyDescent="0.25">
      <c r="A602">
        <v>1351584</v>
      </c>
      <c r="B602" t="s">
        <v>696</v>
      </c>
      <c r="C602" t="str">
        <f>IF(Table1[[#This Row],[breadcrumb_ORIGINAL]]="Buy&gt;NT&gt;DARWIN CITY", SUBSTITUTE(Table1[[#This Row],[breadcrumb_ORIGINAL]], Table1[[#This Row],[breadcrumb_ORIGINAL]], "DARWIN CITY"), SUBSTITUTE(Table1[[#This Row],[breadcrumb_ORIGINAL]], Table1[[#This Row],[breadcrumb_ORIGINAL]], "DARWIN"))</f>
        <v>DARWIN</v>
      </c>
      <c r="D602" s="16" t="s">
        <v>3466</v>
      </c>
      <c r="E602" t="s">
        <v>697</v>
      </c>
      <c r="F602" s="3" t="s">
        <v>2924</v>
      </c>
      <c r="G602" t="s">
        <v>29</v>
      </c>
      <c r="I602" t="str">
        <f>IF(Table1[[#This Row],[building_size_ORIGINAL]]="","",LEFT(Table1[[#This Row],[building_size_ORIGINAL]], LEN(Table1[[#This Row],[building_size_ORIGINAL]])-LEN(RIGHT(Table1[[#This Row],[building_size_ORIGINAL]], 3))))</f>
        <v/>
      </c>
      <c r="J602" s="11" t="s">
        <v>2934</v>
      </c>
      <c r="L602" s="12" t="s">
        <v>2934</v>
      </c>
      <c r="N602" t="s">
        <v>2934</v>
      </c>
      <c r="O602">
        <f>IF(Table1[[#This Row],[building_size_mВІ_cleaned]]&lt;&gt;Table1[[#This Row],[preferred_size_mBI_cleaned]], IF(Table1[[#This Row],[land_size_mBI_cleaned]]&lt;&gt;Table1[[#This Row],[preferred_size_mBI_cleaned]], 0, 1), 1)</f>
        <v>1</v>
      </c>
      <c r="Q602" t="e">
        <f>IF(LEN(Table1[[#This Row],[open_date]])&gt;0, IF(ISNUMBER(SEARCH("Added", Table1[[#This Row],[open_date]])), SUBSTITUTE(Table1[[#This Row],[open_date]], "Added ", ""), Table1[[#This Row],[open_date]]), NA())</f>
        <v>#N/A</v>
      </c>
      <c r="R602" t="e">
        <v>#N/A</v>
      </c>
      <c r="S602" t="s">
        <v>82</v>
      </c>
      <c r="T602" t="s">
        <v>1142</v>
      </c>
      <c r="U602" s="13">
        <v>590000</v>
      </c>
      <c r="V602" s="13" t="s">
        <v>2934</v>
      </c>
      <c r="W602">
        <v>139093467</v>
      </c>
      <c r="X602" t="s">
        <v>1924</v>
      </c>
      <c r="Y602" t="s">
        <v>1925</v>
      </c>
      <c r="Z602" t="s">
        <v>1223</v>
      </c>
      <c r="AA602" t="s">
        <v>37</v>
      </c>
      <c r="AB602">
        <v>832</v>
      </c>
      <c r="AC602" s="14" t="str">
        <f>"0"&amp;Table1[[#This Row],[zip_code]]</f>
        <v>0832</v>
      </c>
      <c r="AD602" s="1">
        <v>889433000</v>
      </c>
      <c r="AG602" t="s">
        <v>38</v>
      </c>
      <c r="AH602" t="str">
        <f>PROPER(Table1[[#This Row],[product_depth_DELETE]])</f>
        <v>Premiere</v>
      </c>
      <c r="AI602">
        <v>4</v>
      </c>
      <c r="AJ602">
        <v>2</v>
      </c>
      <c r="AK602">
        <v>2</v>
      </c>
      <c r="AL602" s="2">
        <v>44708.662557870368</v>
      </c>
      <c r="AM602" s="15">
        <v>44708.662557870368</v>
      </c>
    </row>
    <row r="603" spans="1:39" x14ac:dyDescent="0.25">
      <c r="A603">
        <v>1351585</v>
      </c>
      <c r="B603" t="s">
        <v>696</v>
      </c>
      <c r="C603" t="str">
        <f>IF(Table1[[#This Row],[breadcrumb_ORIGINAL]]="Buy&gt;NT&gt;DARWIN CITY", SUBSTITUTE(Table1[[#This Row],[breadcrumb_ORIGINAL]], Table1[[#This Row],[breadcrumb_ORIGINAL]], "DARWIN CITY"), SUBSTITUTE(Table1[[#This Row],[breadcrumb_ORIGINAL]], Table1[[#This Row],[breadcrumb_ORIGINAL]], "DARWIN"))</f>
        <v>DARWIN</v>
      </c>
      <c r="D603" s="16" t="s">
        <v>3466</v>
      </c>
      <c r="E603" t="s">
        <v>697</v>
      </c>
      <c r="F603" s="3" t="s">
        <v>2924</v>
      </c>
      <c r="G603" t="s">
        <v>39</v>
      </c>
      <c r="I603" t="str">
        <f>IF(Table1[[#This Row],[building_size_ORIGINAL]]="","",LEFT(Table1[[#This Row],[building_size_ORIGINAL]], LEN(Table1[[#This Row],[building_size_ORIGINAL]])-LEN(RIGHT(Table1[[#This Row],[building_size_ORIGINAL]], 3))))</f>
        <v/>
      </c>
      <c r="J603" s="11" t="s">
        <v>2934</v>
      </c>
      <c r="L603" s="12" t="s">
        <v>2934</v>
      </c>
      <c r="N603" t="s">
        <v>2934</v>
      </c>
      <c r="O603">
        <f>IF(Table1[[#This Row],[building_size_mВІ_cleaned]]&lt;&gt;Table1[[#This Row],[preferred_size_mBI_cleaned]], IF(Table1[[#This Row],[land_size_mBI_cleaned]]&lt;&gt;Table1[[#This Row],[preferred_size_mBI_cleaned]], 0, 1), 1)</f>
        <v>1</v>
      </c>
      <c r="Q603" t="e">
        <f>IF(LEN(Table1[[#This Row],[open_date]])&gt;0, IF(ISNUMBER(SEARCH("Added", Table1[[#This Row],[open_date]])), SUBSTITUTE(Table1[[#This Row],[open_date]], "Added ", ""), Table1[[#This Row],[open_date]]), NA())</f>
        <v>#N/A</v>
      </c>
      <c r="R603" t="e">
        <v>#N/A</v>
      </c>
      <c r="S603" t="s">
        <v>82</v>
      </c>
      <c r="T603" t="s">
        <v>221</v>
      </c>
      <c r="U603" s="13">
        <v>749000</v>
      </c>
      <c r="V603" s="13" t="s">
        <v>2934</v>
      </c>
      <c r="W603">
        <v>139091675</v>
      </c>
      <c r="X603" t="s">
        <v>222</v>
      </c>
      <c r="Y603" t="s">
        <v>223</v>
      </c>
      <c r="Z603" t="s">
        <v>36</v>
      </c>
      <c r="AA603" t="s">
        <v>37</v>
      </c>
      <c r="AB603">
        <v>800</v>
      </c>
      <c r="AC603" s="14" t="str">
        <f>"0"&amp;Table1[[#This Row],[zip_code]]</f>
        <v>0800</v>
      </c>
      <c r="AD603" s="1">
        <v>889433000</v>
      </c>
      <c r="AG603" t="s">
        <v>38</v>
      </c>
      <c r="AH603" t="str">
        <f>PROPER(Table1[[#This Row],[product_depth_DELETE]])</f>
        <v>Premiere</v>
      </c>
      <c r="AI603">
        <v>3</v>
      </c>
      <c r="AJ603">
        <v>2</v>
      </c>
      <c r="AK603">
        <v>2</v>
      </c>
      <c r="AL603" s="2">
        <v>44708.662557870368</v>
      </c>
      <c r="AM603" s="15">
        <v>44708.662557870368</v>
      </c>
    </row>
    <row r="604" spans="1:39" x14ac:dyDescent="0.25">
      <c r="A604">
        <v>1351586</v>
      </c>
      <c r="B604" t="s">
        <v>696</v>
      </c>
      <c r="C604" t="str">
        <f>IF(Table1[[#This Row],[breadcrumb_ORIGINAL]]="Buy&gt;NT&gt;DARWIN CITY", SUBSTITUTE(Table1[[#This Row],[breadcrumb_ORIGINAL]], Table1[[#This Row],[breadcrumb_ORIGINAL]], "DARWIN CITY"), SUBSTITUTE(Table1[[#This Row],[breadcrumb_ORIGINAL]], Table1[[#This Row],[breadcrumb_ORIGINAL]], "DARWIN"))</f>
        <v>DARWIN</v>
      </c>
      <c r="D604" s="16" t="s">
        <v>3466</v>
      </c>
      <c r="E604" t="s">
        <v>697</v>
      </c>
      <c r="F604" s="3" t="s">
        <v>2924</v>
      </c>
      <c r="G604" t="s">
        <v>39</v>
      </c>
      <c r="I604" t="str">
        <f>IF(Table1[[#This Row],[building_size_ORIGINAL]]="","",LEFT(Table1[[#This Row],[building_size_ORIGINAL]], LEN(Table1[[#This Row],[building_size_ORIGINAL]])-LEN(RIGHT(Table1[[#This Row],[building_size_ORIGINAL]], 3))))</f>
        <v/>
      </c>
      <c r="J604" s="11" t="s">
        <v>2934</v>
      </c>
      <c r="L604" s="12" t="s">
        <v>2934</v>
      </c>
      <c r="N604" t="s">
        <v>2934</v>
      </c>
      <c r="O604">
        <f>IF(Table1[[#This Row],[building_size_mВІ_cleaned]]&lt;&gt;Table1[[#This Row],[preferred_size_mBI_cleaned]], IF(Table1[[#This Row],[land_size_mBI_cleaned]]&lt;&gt;Table1[[#This Row],[preferred_size_mBI_cleaned]], 0, 1), 1)</f>
        <v>1</v>
      </c>
      <c r="P604" t="s">
        <v>126</v>
      </c>
      <c r="Q604" t="str">
        <f>IF(LEN(Table1[[#This Row],[open_date]])&gt;0, IF(ISNUMBER(SEARCH("Added", Table1[[#This Row],[open_date]])), SUBSTITUTE(Table1[[#This Row],[open_date]], "Added ", ""), Table1[[#This Row],[open_date]]), NA())</f>
        <v>Under offer</v>
      </c>
      <c r="R604" t="s">
        <v>126</v>
      </c>
      <c r="S604" t="s">
        <v>82</v>
      </c>
      <c r="T604" t="s">
        <v>127</v>
      </c>
      <c r="U604" s="13" t="s">
        <v>2934</v>
      </c>
      <c r="V604" s="13" t="s">
        <v>2979</v>
      </c>
      <c r="W604">
        <v>139091467</v>
      </c>
      <c r="X604" t="s">
        <v>1926</v>
      </c>
      <c r="Y604" t="s">
        <v>1927</v>
      </c>
      <c r="Z604" t="s">
        <v>1279</v>
      </c>
      <c r="AA604" t="s">
        <v>37</v>
      </c>
      <c r="AB604">
        <v>820</v>
      </c>
      <c r="AC604" s="14" t="str">
        <f>"0"&amp;Table1[[#This Row],[zip_code]]</f>
        <v>0820</v>
      </c>
      <c r="AD604" s="1">
        <v>889433000</v>
      </c>
      <c r="AG604" t="s">
        <v>38</v>
      </c>
      <c r="AH604" t="str">
        <f>PROPER(Table1[[#This Row],[product_depth_DELETE]])</f>
        <v>Premiere</v>
      </c>
      <c r="AI604">
        <v>2</v>
      </c>
      <c r="AJ604">
        <v>1</v>
      </c>
      <c r="AK604">
        <v>2</v>
      </c>
      <c r="AL604" s="2">
        <v>44708.662557870368</v>
      </c>
      <c r="AM604" s="15">
        <v>44708.662557870368</v>
      </c>
    </row>
    <row r="605" spans="1:39" x14ac:dyDescent="0.25">
      <c r="A605">
        <v>1351587</v>
      </c>
      <c r="B605" t="s">
        <v>696</v>
      </c>
      <c r="C605" t="str">
        <f>IF(Table1[[#This Row],[breadcrumb_ORIGINAL]]="Buy&gt;NT&gt;DARWIN CITY", SUBSTITUTE(Table1[[#This Row],[breadcrumb_ORIGINAL]], Table1[[#This Row],[breadcrumb_ORIGINAL]], "DARWIN CITY"), SUBSTITUTE(Table1[[#This Row],[breadcrumb_ORIGINAL]], Table1[[#This Row],[breadcrumb_ORIGINAL]], "DARWIN"))</f>
        <v>DARWIN</v>
      </c>
      <c r="D605" s="16" t="s">
        <v>3466</v>
      </c>
      <c r="E605" t="s">
        <v>697</v>
      </c>
      <c r="F605" s="3" t="s">
        <v>2924</v>
      </c>
      <c r="G605" t="s">
        <v>46</v>
      </c>
      <c r="I605" t="str">
        <f>IF(Table1[[#This Row],[building_size_ORIGINAL]]="","",LEFT(Table1[[#This Row],[building_size_ORIGINAL]], LEN(Table1[[#This Row],[building_size_ORIGINAL]])-LEN(RIGHT(Table1[[#This Row],[building_size_ORIGINAL]], 3))))</f>
        <v/>
      </c>
      <c r="J605" s="11" t="s">
        <v>2934</v>
      </c>
      <c r="L605" s="12" t="s">
        <v>2934</v>
      </c>
      <c r="N605" t="s">
        <v>2934</v>
      </c>
      <c r="O605">
        <f>IF(Table1[[#This Row],[building_size_mВІ_cleaned]]&lt;&gt;Table1[[#This Row],[preferred_size_mBI_cleaned]], IF(Table1[[#This Row],[land_size_mBI_cleaned]]&lt;&gt;Table1[[#This Row],[preferred_size_mBI_cleaned]], 0, 1), 1)</f>
        <v>1</v>
      </c>
      <c r="P605" t="s">
        <v>126</v>
      </c>
      <c r="Q605" t="str">
        <f>IF(LEN(Table1[[#This Row],[open_date]])&gt;0, IF(ISNUMBER(SEARCH("Added", Table1[[#This Row],[open_date]])), SUBSTITUTE(Table1[[#This Row],[open_date]], "Added ", ""), Table1[[#This Row],[open_date]]), NA())</f>
        <v>Under offer</v>
      </c>
      <c r="R605" t="s">
        <v>126</v>
      </c>
      <c r="S605" t="s">
        <v>554</v>
      </c>
      <c r="T605" t="s">
        <v>54</v>
      </c>
      <c r="U605" s="13">
        <v>259000</v>
      </c>
      <c r="V605" s="13" t="s">
        <v>2934</v>
      </c>
      <c r="W605">
        <v>139090307</v>
      </c>
      <c r="X605" t="s">
        <v>1928</v>
      </c>
      <c r="Y605" t="s">
        <v>1929</v>
      </c>
      <c r="Z605" t="s">
        <v>1116</v>
      </c>
      <c r="AA605" t="s">
        <v>37</v>
      </c>
      <c r="AB605">
        <v>810</v>
      </c>
      <c r="AC605" s="14" t="str">
        <f>"0"&amp;Table1[[#This Row],[zip_code]]</f>
        <v>0810</v>
      </c>
      <c r="AD605">
        <v>421073034</v>
      </c>
      <c r="AG605" t="s">
        <v>38</v>
      </c>
      <c r="AH605" t="str">
        <f>PROPER(Table1[[#This Row],[product_depth_DELETE]])</f>
        <v>Premiere</v>
      </c>
      <c r="AI605">
        <v>2</v>
      </c>
      <c r="AJ605">
        <v>1</v>
      </c>
      <c r="AK605">
        <v>1</v>
      </c>
      <c r="AL605" s="2">
        <v>44708.662557870368</v>
      </c>
      <c r="AM605" s="15">
        <v>44708.662557870368</v>
      </c>
    </row>
    <row r="606" spans="1:39" x14ac:dyDescent="0.25">
      <c r="A606">
        <v>1351588</v>
      </c>
      <c r="B606" t="s">
        <v>696</v>
      </c>
      <c r="C606" t="str">
        <f>IF(Table1[[#This Row],[breadcrumb_ORIGINAL]]="Buy&gt;NT&gt;DARWIN CITY", SUBSTITUTE(Table1[[#This Row],[breadcrumb_ORIGINAL]], Table1[[#This Row],[breadcrumb_ORIGINAL]], "DARWIN CITY"), SUBSTITUTE(Table1[[#This Row],[breadcrumb_ORIGINAL]], Table1[[#This Row],[breadcrumb_ORIGINAL]], "DARWIN"))</f>
        <v>DARWIN</v>
      </c>
      <c r="D606" s="16" t="s">
        <v>3466</v>
      </c>
      <c r="E606" t="s">
        <v>697</v>
      </c>
      <c r="F606" s="3" t="s">
        <v>2924</v>
      </c>
      <c r="G606" t="s">
        <v>46</v>
      </c>
      <c r="I606" t="str">
        <f>IF(Table1[[#This Row],[building_size_ORIGINAL]]="","",LEFT(Table1[[#This Row],[building_size_ORIGINAL]], LEN(Table1[[#This Row],[building_size_ORIGINAL]])-LEN(RIGHT(Table1[[#This Row],[building_size_ORIGINAL]], 3))))</f>
        <v/>
      </c>
      <c r="J606" s="11" t="s">
        <v>2934</v>
      </c>
      <c r="K606" t="s">
        <v>1930</v>
      </c>
      <c r="L606" s="19">
        <v>194</v>
      </c>
      <c r="M606" t="s">
        <v>1930</v>
      </c>
      <c r="N606" s="19">
        <v>194</v>
      </c>
      <c r="O606" s="19">
        <f>IF(Table1[[#This Row],[building_size_mВІ_cleaned]]&lt;&gt;Table1[[#This Row],[preferred_size_mBI_cleaned]], IF(Table1[[#This Row],[land_size_mBI_cleaned]]&lt;&gt;Table1[[#This Row],[preferred_size_mBI_cleaned]], 0, 1), 1)</f>
        <v>1</v>
      </c>
      <c r="P606" t="s">
        <v>126</v>
      </c>
      <c r="Q606" t="str">
        <f>IF(LEN(Table1[[#This Row],[open_date]])&gt;0, IF(ISNUMBER(SEARCH("Added", Table1[[#This Row],[open_date]])), SUBSTITUTE(Table1[[#This Row],[open_date]], "Added ", ""), Table1[[#This Row],[open_date]]), NA())</f>
        <v>Under offer</v>
      </c>
      <c r="R606" t="s">
        <v>126</v>
      </c>
      <c r="S606" t="s">
        <v>1307</v>
      </c>
      <c r="T606" t="s">
        <v>1931</v>
      </c>
      <c r="U606" s="13">
        <v>225000</v>
      </c>
      <c r="V606" s="13" t="s">
        <v>2934</v>
      </c>
      <c r="W606">
        <v>139090159</v>
      </c>
      <c r="X606" t="s">
        <v>1932</v>
      </c>
      <c r="Y606" t="s">
        <v>1933</v>
      </c>
      <c r="Z606" t="s">
        <v>791</v>
      </c>
      <c r="AA606" t="s">
        <v>37</v>
      </c>
      <c r="AB606">
        <v>832</v>
      </c>
      <c r="AC606" s="14" t="str">
        <f>"0"&amp;Table1[[#This Row],[zip_code]]</f>
        <v>0832</v>
      </c>
      <c r="AD606" s="1">
        <v>889812666</v>
      </c>
      <c r="AG606" t="s">
        <v>38</v>
      </c>
      <c r="AH606" t="str">
        <f>PROPER(Table1[[#This Row],[product_depth_DELETE]])</f>
        <v>Premiere</v>
      </c>
      <c r="AI606">
        <v>2</v>
      </c>
      <c r="AJ606">
        <v>1</v>
      </c>
      <c r="AK606">
        <v>2</v>
      </c>
      <c r="AL606" s="2">
        <v>44708.662557870368</v>
      </c>
      <c r="AM606" s="15">
        <v>44708.662557870368</v>
      </c>
    </row>
    <row r="607" spans="1:39" x14ac:dyDescent="0.25">
      <c r="A607">
        <v>1351589</v>
      </c>
      <c r="B607" t="s">
        <v>696</v>
      </c>
      <c r="C607" t="str">
        <f>IF(Table1[[#This Row],[breadcrumb_ORIGINAL]]="Buy&gt;NT&gt;DARWIN CITY", SUBSTITUTE(Table1[[#This Row],[breadcrumb_ORIGINAL]], Table1[[#This Row],[breadcrumb_ORIGINAL]], "DARWIN CITY"), SUBSTITUTE(Table1[[#This Row],[breadcrumb_ORIGINAL]], Table1[[#This Row],[breadcrumb_ORIGINAL]], "DARWIN"))</f>
        <v>DARWIN</v>
      </c>
      <c r="D607" s="16" t="s">
        <v>3466</v>
      </c>
      <c r="E607" t="s">
        <v>697</v>
      </c>
      <c r="F607" s="3" t="s">
        <v>2924</v>
      </c>
      <c r="G607" t="s">
        <v>29</v>
      </c>
      <c r="H607" t="s">
        <v>1121</v>
      </c>
      <c r="I607" t="str">
        <f>IF(Table1[[#This Row],[building_size_ORIGINAL]]="","",LEFT(Table1[[#This Row],[building_size_ORIGINAL]], LEN(Table1[[#This Row],[building_size_ORIGINAL]])-LEN(RIGHT(Table1[[#This Row],[building_size_ORIGINAL]], 3))))</f>
        <v>167</v>
      </c>
      <c r="J607" s="19">
        <v>167</v>
      </c>
      <c r="K607" t="s">
        <v>810</v>
      </c>
      <c r="L607" s="19">
        <v>797</v>
      </c>
      <c r="M607" t="s">
        <v>810</v>
      </c>
      <c r="N607" s="19">
        <v>797</v>
      </c>
      <c r="O607" s="19">
        <f>IF(Table1[[#This Row],[building_size_mВІ_cleaned]]&lt;&gt;Table1[[#This Row],[preferred_size_mBI_cleaned]], IF(Table1[[#This Row],[land_size_mBI_cleaned]]&lt;&gt;Table1[[#This Row],[preferred_size_mBI_cleaned]], 0, 1), 1)</f>
        <v>1</v>
      </c>
      <c r="Q607" t="e">
        <f>IF(LEN(Table1[[#This Row],[open_date]])&gt;0, IF(ISNUMBER(SEARCH("Added", Table1[[#This Row],[open_date]])), SUBSTITUTE(Table1[[#This Row],[open_date]], "Added ", ""), Table1[[#This Row],[open_date]]), NA())</f>
        <v>#N/A</v>
      </c>
      <c r="R607" t="e">
        <v>#N/A</v>
      </c>
      <c r="S607" t="s">
        <v>297</v>
      </c>
      <c r="T607" t="s">
        <v>1934</v>
      </c>
      <c r="U607" s="13">
        <v>548000</v>
      </c>
      <c r="V607" s="13" t="s">
        <v>2934</v>
      </c>
      <c r="W607">
        <v>139089939</v>
      </c>
      <c r="X607" t="s">
        <v>1935</v>
      </c>
      <c r="Y607" t="s">
        <v>1936</v>
      </c>
      <c r="Z607" t="s">
        <v>973</v>
      </c>
      <c r="AA607" t="s">
        <v>37</v>
      </c>
      <c r="AB607">
        <v>830</v>
      </c>
      <c r="AC607" s="14" t="str">
        <f>"0"&amp;Table1[[#This Row],[zip_code]]</f>
        <v>0830</v>
      </c>
      <c r="AD607">
        <v>429826650</v>
      </c>
      <c r="AG607" t="s">
        <v>38</v>
      </c>
      <c r="AH607" t="str">
        <f>PROPER(Table1[[#This Row],[product_depth_DELETE]])</f>
        <v>Premiere</v>
      </c>
      <c r="AI607">
        <v>3</v>
      </c>
      <c r="AJ607">
        <v>1</v>
      </c>
      <c r="AK607">
        <v>4</v>
      </c>
      <c r="AL607" s="2">
        <v>44708.662557870368</v>
      </c>
      <c r="AM607" s="15">
        <v>44708.662557870368</v>
      </c>
    </row>
    <row r="608" spans="1:39" x14ac:dyDescent="0.25">
      <c r="A608">
        <v>1351590</v>
      </c>
      <c r="B608" t="s">
        <v>696</v>
      </c>
      <c r="C608" t="str">
        <f>IF(Table1[[#This Row],[breadcrumb_ORIGINAL]]="Buy&gt;NT&gt;DARWIN CITY", SUBSTITUTE(Table1[[#This Row],[breadcrumb_ORIGINAL]], Table1[[#This Row],[breadcrumb_ORIGINAL]], "DARWIN CITY"), SUBSTITUTE(Table1[[#This Row],[breadcrumb_ORIGINAL]], Table1[[#This Row],[breadcrumb_ORIGINAL]], "DARWIN"))</f>
        <v>DARWIN</v>
      </c>
      <c r="D608" s="16" t="s">
        <v>3466</v>
      </c>
      <c r="E608" t="s">
        <v>697</v>
      </c>
      <c r="F608" s="3" t="s">
        <v>2924</v>
      </c>
      <c r="G608" t="s">
        <v>29</v>
      </c>
      <c r="I608" t="str">
        <f>IF(Table1[[#This Row],[building_size_ORIGINAL]]="","",LEFT(Table1[[#This Row],[building_size_ORIGINAL]], LEN(Table1[[#This Row],[building_size_ORIGINAL]])-LEN(RIGHT(Table1[[#This Row],[building_size_ORIGINAL]], 3))))</f>
        <v/>
      </c>
      <c r="J608" s="11" t="s">
        <v>2934</v>
      </c>
      <c r="L608" s="12" t="s">
        <v>2934</v>
      </c>
      <c r="N608" t="s">
        <v>2934</v>
      </c>
      <c r="O608">
        <f>IF(Table1[[#This Row],[building_size_mВІ_cleaned]]&lt;&gt;Table1[[#This Row],[preferred_size_mBI_cleaned]], IF(Table1[[#This Row],[land_size_mBI_cleaned]]&lt;&gt;Table1[[#This Row],[preferred_size_mBI_cleaned]], 0, 1), 1)</f>
        <v>1</v>
      </c>
      <c r="Q608" t="e">
        <f>IF(LEN(Table1[[#This Row],[open_date]])&gt;0, IF(ISNUMBER(SEARCH("Added", Table1[[#This Row],[open_date]])), SUBSTITUTE(Table1[[#This Row],[open_date]], "Added ", ""), Table1[[#This Row],[open_date]]), NA())</f>
        <v>#N/A</v>
      </c>
      <c r="R608" t="e">
        <v>#N/A</v>
      </c>
      <c r="S608" t="s">
        <v>739</v>
      </c>
      <c r="T608" t="s">
        <v>1937</v>
      </c>
      <c r="U608" s="13">
        <v>399000</v>
      </c>
      <c r="V608" s="13" t="s">
        <v>3449</v>
      </c>
      <c r="W608">
        <v>139088251</v>
      </c>
      <c r="X608" t="s">
        <v>1938</v>
      </c>
      <c r="Y608" t="s">
        <v>1939</v>
      </c>
      <c r="Z608" t="s">
        <v>823</v>
      </c>
      <c r="AA608" t="s">
        <v>37</v>
      </c>
      <c r="AB608">
        <v>830</v>
      </c>
      <c r="AC608" s="14" t="str">
        <f>"0"&amp;Table1[[#This Row],[zip_code]]</f>
        <v>0830</v>
      </c>
      <c r="AD608" s="1">
        <v>739998324</v>
      </c>
      <c r="AG608" t="s">
        <v>38</v>
      </c>
      <c r="AH608" t="str">
        <f>PROPER(Table1[[#This Row],[product_depth_DELETE]])</f>
        <v>Premiere</v>
      </c>
      <c r="AI608">
        <v>3</v>
      </c>
      <c r="AJ608">
        <v>1</v>
      </c>
      <c r="AK608">
        <v>1</v>
      </c>
      <c r="AL608" s="2">
        <v>44708.662557870368</v>
      </c>
      <c r="AM608" s="15">
        <v>44708.662557870368</v>
      </c>
    </row>
    <row r="609" spans="1:39" x14ac:dyDescent="0.25">
      <c r="A609">
        <v>1351591</v>
      </c>
      <c r="B609" t="s">
        <v>696</v>
      </c>
      <c r="C609" t="str">
        <f>IF(Table1[[#This Row],[breadcrumb_ORIGINAL]]="Buy&gt;NT&gt;DARWIN CITY", SUBSTITUTE(Table1[[#This Row],[breadcrumb_ORIGINAL]], Table1[[#This Row],[breadcrumb_ORIGINAL]], "DARWIN CITY"), SUBSTITUTE(Table1[[#This Row],[breadcrumb_ORIGINAL]], Table1[[#This Row],[breadcrumb_ORIGINAL]], "DARWIN"))</f>
        <v>DARWIN</v>
      </c>
      <c r="D609" s="16" t="s">
        <v>3466</v>
      </c>
      <c r="E609" t="s">
        <v>697</v>
      </c>
      <c r="F609" s="3" t="s">
        <v>2924</v>
      </c>
      <c r="G609" t="s">
        <v>46</v>
      </c>
      <c r="H609" t="s">
        <v>1940</v>
      </c>
      <c r="I609" t="str">
        <f>IF(Table1[[#This Row],[building_size_ORIGINAL]]="","",LEFT(Table1[[#This Row],[building_size_ORIGINAL]], LEN(Table1[[#This Row],[building_size_ORIGINAL]])-LEN(RIGHT(Table1[[#This Row],[building_size_ORIGINAL]], 3))))</f>
        <v>199</v>
      </c>
      <c r="J609" s="19">
        <v>199</v>
      </c>
      <c r="L609" s="12" t="s">
        <v>2934</v>
      </c>
      <c r="M609" t="s">
        <v>1940</v>
      </c>
      <c r="N609" s="19">
        <v>199</v>
      </c>
      <c r="O609" s="19">
        <f>IF(Table1[[#This Row],[building_size_mВІ_cleaned]]&lt;&gt;Table1[[#This Row],[preferred_size_mBI_cleaned]], IF(Table1[[#This Row],[land_size_mBI_cleaned]]&lt;&gt;Table1[[#This Row],[preferred_size_mBI_cleaned]], 0, 1), 1)</f>
        <v>1</v>
      </c>
      <c r="Q609" t="e">
        <f>IF(LEN(Table1[[#This Row],[open_date]])&gt;0, IF(ISNUMBER(SEARCH("Added", Table1[[#This Row],[open_date]])), SUBSTITUTE(Table1[[#This Row],[open_date]], "Added ", ""), Table1[[#This Row],[open_date]]), NA())</f>
        <v>#N/A</v>
      </c>
      <c r="R609" t="e">
        <v>#N/A</v>
      </c>
      <c r="S609" t="s">
        <v>712</v>
      </c>
      <c r="T609" t="s">
        <v>1941</v>
      </c>
      <c r="U609" s="13">
        <v>445000</v>
      </c>
      <c r="V609" s="13" t="s">
        <v>3297</v>
      </c>
      <c r="W609">
        <v>139087483</v>
      </c>
      <c r="X609" t="s">
        <v>1942</v>
      </c>
      <c r="Y609" t="s">
        <v>1943</v>
      </c>
      <c r="Z609" t="s">
        <v>1484</v>
      </c>
      <c r="AA609" t="s">
        <v>37</v>
      </c>
      <c r="AB609">
        <v>810</v>
      </c>
      <c r="AC609" s="14" t="str">
        <f>"0"&amp;Table1[[#This Row],[zip_code]]</f>
        <v>0810</v>
      </c>
      <c r="AD609" s="1">
        <v>889315000</v>
      </c>
      <c r="AG609" t="s">
        <v>38</v>
      </c>
      <c r="AH609" t="str">
        <f>PROPER(Table1[[#This Row],[product_depth_DELETE]])</f>
        <v>Premiere</v>
      </c>
      <c r="AI609">
        <v>2</v>
      </c>
      <c r="AJ609">
        <v>1</v>
      </c>
      <c r="AK609">
        <v>1</v>
      </c>
      <c r="AL609" s="2">
        <v>44708.662557870368</v>
      </c>
      <c r="AM609" s="15">
        <v>44708.662557870368</v>
      </c>
    </row>
    <row r="610" spans="1:39" x14ac:dyDescent="0.25">
      <c r="A610">
        <v>1351592</v>
      </c>
      <c r="B610" t="s">
        <v>696</v>
      </c>
      <c r="C610" t="str">
        <f>IF(Table1[[#This Row],[breadcrumb_ORIGINAL]]="Buy&gt;NT&gt;DARWIN CITY", SUBSTITUTE(Table1[[#This Row],[breadcrumb_ORIGINAL]], Table1[[#This Row],[breadcrumb_ORIGINAL]], "DARWIN CITY"), SUBSTITUTE(Table1[[#This Row],[breadcrumb_ORIGINAL]], Table1[[#This Row],[breadcrumb_ORIGINAL]], "DARWIN"))</f>
        <v>DARWIN</v>
      </c>
      <c r="D610" s="16" t="s">
        <v>3466</v>
      </c>
      <c r="E610" t="s">
        <v>697</v>
      </c>
      <c r="F610" s="3" t="s">
        <v>2924</v>
      </c>
      <c r="G610" t="s">
        <v>29</v>
      </c>
      <c r="I610" t="str">
        <f>IF(Table1[[#This Row],[building_size_ORIGINAL]]="","",LEFT(Table1[[#This Row],[building_size_ORIGINAL]], LEN(Table1[[#This Row],[building_size_ORIGINAL]])-LEN(RIGHT(Table1[[#This Row],[building_size_ORIGINAL]], 3))))</f>
        <v/>
      </c>
      <c r="J610" s="11" t="s">
        <v>2934</v>
      </c>
      <c r="L610" s="12" t="s">
        <v>2934</v>
      </c>
      <c r="N610" t="s">
        <v>2934</v>
      </c>
      <c r="O610">
        <f>IF(Table1[[#This Row],[building_size_mВІ_cleaned]]&lt;&gt;Table1[[#This Row],[preferred_size_mBI_cleaned]], IF(Table1[[#This Row],[land_size_mBI_cleaned]]&lt;&gt;Table1[[#This Row],[preferred_size_mBI_cleaned]], 0, 1), 1)</f>
        <v>1</v>
      </c>
      <c r="P610" t="s">
        <v>126</v>
      </c>
      <c r="Q610" t="str">
        <f>IF(LEN(Table1[[#This Row],[open_date]])&gt;0, IF(ISNUMBER(SEARCH("Added", Table1[[#This Row],[open_date]])), SUBSTITUTE(Table1[[#This Row],[open_date]], "Added ", ""), Table1[[#This Row],[open_date]]), NA())</f>
        <v>Under offer</v>
      </c>
      <c r="R610" t="s">
        <v>126</v>
      </c>
      <c r="S610" t="s">
        <v>412</v>
      </c>
      <c r="T610" t="s">
        <v>1902</v>
      </c>
      <c r="U610" s="13">
        <v>515000</v>
      </c>
      <c r="V610" s="13" t="s">
        <v>2934</v>
      </c>
      <c r="W610">
        <v>139087215</v>
      </c>
      <c r="X610" t="s">
        <v>1944</v>
      </c>
      <c r="Y610" t="s">
        <v>1945</v>
      </c>
      <c r="Z610" t="s">
        <v>747</v>
      </c>
      <c r="AA610" t="s">
        <v>37</v>
      </c>
      <c r="AB610">
        <v>830</v>
      </c>
      <c r="AC610" s="14" t="str">
        <f>"0"&amp;Table1[[#This Row],[zip_code]]</f>
        <v>0830</v>
      </c>
      <c r="AD610" s="1">
        <v>889422283</v>
      </c>
      <c r="AG610" t="s">
        <v>274</v>
      </c>
      <c r="AH610" t="str">
        <f>PROPER(Table1[[#This Row],[product_depth_DELETE]])</f>
        <v>Standard</v>
      </c>
      <c r="AI610">
        <v>3</v>
      </c>
      <c r="AJ610">
        <v>1</v>
      </c>
      <c r="AK610">
        <v>2</v>
      </c>
      <c r="AL610" s="2">
        <v>44708.662557870368</v>
      </c>
      <c r="AM610" s="15">
        <v>44708.662557870368</v>
      </c>
    </row>
    <row r="611" spans="1:39" x14ac:dyDescent="0.25">
      <c r="A611">
        <v>1351593</v>
      </c>
      <c r="B611" t="s">
        <v>696</v>
      </c>
      <c r="C611" t="str">
        <f>IF(Table1[[#This Row],[breadcrumb_ORIGINAL]]="Buy&gt;NT&gt;DARWIN CITY", SUBSTITUTE(Table1[[#This Row],[breadcrumb_ORIGINAL]], Table1[[#This Row],[breadcrumb_ORIGINAL]], "DARWIN CITY"), SUBSTITUTE(Table1[[#This Row],[breadcrumb_ORIGINAL]], Table1[[#This Row],[breadcrumb_ORIGINAL]], "DARWIN"))</f>
        <v>DARWIN</v>
      </c>
      <c r="D611" s="16" t="s">
        <v>3466</v>
      </c>
      <c r="E611" t="s">
        <v>697</v>
      </c>
      <c r="F611" s="3" t="s">
        <v>2924</v>
      </c>
      <c r="G611" t="s">
        <v>1168</v>
      </c>
      <c r="I611" t="str">
        <f>IF(Table1[[#This Row],[building_size_ORIGINAL]]="","",LEFT(Table1[[#This Row],[building_size_ORIGINAL]], LEN(Table1[[#This Row],[building_size_ORIGINAL]])-LEN(RIGHT(Table1[[#This Row],[building_size_ORIGINAL]], 3))))</f>
        <v/>
      </c>
      <c r="J611" s="11" t="s">
        <v>2934</v>
      </c>
      <c r="L611" s="12" t="s">
        <v>2934</v>
      </c>
      <c r="N611" t="s">
        <v>2934</v>
      </c>
      <c r="O611">
        <f>IF(Table1[[#This Row],[building_size_mВІ_cleaned]]&lt;&gt;Table1[[#This Row],[preferred_size_mBI_cleaned]], IF(Table1[[#This Row],[land_size_mBI_cleaned]]&lt;&gt;Table1[[#This Row],[preferred_size_mBI_cleaned]], 0, 1), 1)</f>
        <v>1</v>
      </c>
      <c r="Q611" t="e">
        <f>IF(LEN(Table1[[#This Row],[open_date]])&gt;0, IF(ISNUMBER(SEARCH("Added", Table1[[#This Row],[open_date]])), SUBSTITUTE(Table1[[#This Row],[open_date]], "Added ", ""), Table1[[#This Row],[open_date]]), NA())</f>
        <v>#N/A</v>
      </c>
      <c r="R611" t="e">
        <v>#N/A</v>
      </c>
      <c r="S611" t="s">
        <v>412</v>
      </c>
      <c r="T611" t="s">
        <v>1584</v>
      </c>
      <c r="U611" s="13">
        <v>349000</v>
      </c>
      <c r="V611" s="13" t="s">
        <v>2934</v>
      </c>
      <c r="W611">
        <v>139086503</v>
      </c>
      <c r="X611" t="s">
        <v>1946</v>
      </c>
      <c r="Y611" t="s">
        <v>1947</v>
      </c>
      <c r="Z611" t="s">
        <v>743</v>
      </c>
      <c r="AA611" t="s">
        <v>37</v>
      </c>
      <c r="AB611">
        <v>830</v>
      </c>
      <c r="AC611" s="14" t="str">
        <f>"0"&amp;Table1[[#This Row],[zip_code]]</f>
        <v>0830</v>
      </c>
      <c r="AD611" s="1">
        <v>889422283</v>
      </c>
      <c r="AG611" t="s">
        <v>274</v>
      </c>
      <c r="AH611" t="str">
        <f>PROPER(Table1[[#This Row],[product_depth_DELETE]])</f>
        <v>Standard</v>
      </c>
      <c r="AI611">
        <v>2</v>
      </c>
      <c r="AJ611">
        <v>1</v>
      </c>
      <c r="AK611">
        <v>1</v>
      </c>
      <c r="AL611" s="2">
        <v>44708.662557870368</v>
      </c>
      <c r="AM611" s="15">
        <v>44708.662557870368</v>
      </c>
    </row>
    <row r="612" spans="1:39" x14ac:dyDescent="0.25">
      <c r="A612">
        <v>1351594</v>
      </c>
      <c r="B612" t="s">
        <v>696</v>
      </c>
      <c r="C612" t="str">
        <f>IF(Table1[[#This Row],[breadcrumb_ORIGINAL]]="Buy&gt;NT&gt;DARWIN CITY", SUBSTITUTE(Table1[[#This Row],[breadcrumb_ORIGINAL]], Table1[[#This Row],[breadcrumb_ORIGINAL]], "DARWIN CITY"), SUBSTITUTE(Table1[[#This Row],[breadcrumb_ORIGINAL]], Table1[[#This Row],[breadcrumb_ORIGINAL]], "DARWIN"))</f>
        <v>DARWIN</v>
      </c>
      <c r="D612" s="16" t="s">
        <v>3466</v>
      </c>
      <c r="E612" t="s">
        <v>697</v>
      </c>
      <c r="F612" s="3" t="s">
        <v>2924</v>
      </c>
      <c r="G612" t="s">
        <v>1168</v>
      </c>
      <c r="I612" t="str">
        <f>IF(Table1[[#This Row],[building_size_ORIGINAL]]="","",LEFT(Table1[[#This Row],[building_size_ORIGINAL]], LEN(Table1[[#This Row],[building_size_ORIGINAL]])-LEN(RIGHT(Table1[[#This Row],[building_size_ORIGINAL]], 3))))</f>
        <v/>
      </c>
      <c r="J612" s="11" t="s">
        <v>2934</v>
      </c>
      <c r="K612" t="s">
        <v>1948</v>
      </c>
      <c r="L612" s="19">
        <v>296</v>
      </c>
      <c r="M612" t="s">
        <v>1948</v>
      </c>
      <c r="N612" s="19">
        <v>296</v>
      </c>
      <c r="O612" s="19">
        <f>IF(Table1[[#This Row],[building_size_mВІ_cleaned]]&lt;&gt;Table1[[#This Row],[preferred_size_mBI_cleaned]], IF(Table1[[#This Row],[land_size_mBI_cleaned]]&lt;&gt;Table1[[#This Row],[preferred_size_mBI_cleaned]], 0, 1), 1)</f>
        <v>1</v>
      </c>
      <c r="Q612" t="e">
        <f>IF(LEN(Table1[[#This Row],[open_date]])&gt;0, IF(ISNUMBER(SEARCH("Added", Table1[[#This Row],[open_date]])), SUBSTITUTE(Table1[[#This Row],[open_date]], "Added ", ""), Table1[[#This Row],[open_date]]), NA())</f>
        <v>#N/A</v>
      </c>
      <c r="R612" t="e">
        <v>#N/A</v>
      </c>
      <c r="S612" t="s">
        <v>712</v>
      </c>
      <c r="T612" t="s">
        <v>347</v>
      </c>
      <c r="U612" s="13">
        <v>420000</v>
      </c>
      <c r="V612" s="13" t="s">
        <v>2934</v>
      </c>
      <c r="W612">
        <v>139086067</v>
      </c>
      <c r="X612" t="s">
        <v>1949</v>
      </c>
      <c r="Y612" t="s">
        <v>1950</v>
      </c>
      <c r="Z612" t="s">
        <v>791</v>
      </c>
      <c r="AA612" t="s">
        <v>37</v>
      </c>
      <c r="AB612">
        <v>832</v>
      </c>
      <c r="AC612" s="14" t="str">
        <f>"0"&amp;Table1[[#This Row],[zip_code]]</f>
        <v>0832</v>
      </c>
      <c r="AD612" s="1">
        <v>889315000</v>
      </c>
      <c r="AG612" t="s">
        <v>38</v>
      </c>
      <c r="AH612" t="str">
        <f>PROPER(Table1[[#This Row],[product_depth_DELETE]])</f>
        <v>Premiere</v>
      </c>
      <c r="AI612">
        <v>3</v>
      </c>
      <c r="AJ612">
        <v>2</v>
      </c>
      <c r="AK612">
        <v>2</v>
      </c>
      <c r="AL612" s="2">
        <v>44708.662557870368</v>
      </c>
      <c r="AM612" s="15">
        <v>44708.662557870368</v>
      </c>
    </row>
    <row r="613" spans="1:39" x14ac:dyDescent="0.25">
      <c r="A613">
        <v>1351595</v>
      </c>
      <c r="B613" t="s">
        <v>696</v>
      </c>
      <c r="C613" t="str">
        <f>IF(Table1[[#This Row],[breadcrumb_ORIGINAL]]="Buy&gt;NT&gt;DARWIN CITY", SUBSTITUTE(Table1[[#This Row],[breadcrumb_ORIGINAL]], Table1[[#This Row],[breadcrumb_ORIGINAL]], "DARWIN CITY"), SUBSTITUTE(Table1[[#This Row],[breadcrumb_ORIGINAL]], Table1[[#This Row],[breadcrumb_ORIGINAL]], "DARWIN"))</f>
        <v>DARWIN</v>
      </c>
      <c r="D613" s="16" t="s">
        <v>3466</v>
      </c>
      <c r="E613" t="s">
        <v>697</v>
      </c>
      <c r="F613" s="3" t="s">
        <v>2924</v>
      </c>
      <c r="G613" t="s">
        <v>29</v>
      </c>
      <c r="I613" t="str">
        <f>IF(Table1[[#This Row],[building_size_ORIGINAL]]="","",LEFT(Table1[[#This Row],[building_size_ORIGINAL]], LEN(Table1[[#This Row],[building_size_ORIGINAL]])-LEN(RIGHT(Table1[[#This Row],[building_size_ORIGINAL]], 3))))</f>
        <v/>
      </c>
      <c r="J613" s="11" t="s">
        <v>2934</v>
      </c>
      <c r="K613" t="s">
        <v>1062</v>
      </c>
      <c r="L613" s="12" t="s">
        <v>2934</v>
      </c>
      <c r="M613" t="s">
        <v>1062</v>
      </c>
      <c r="N613" t="s">
        <v>2934</v>
      </c>
      <c r="O613">
        <f>IF(Table1[[#This Row],[building_size_mВІ_cleaned]]&lt;&gt;Table1[[#This Row],[preferred_size_mBI_cleaned]], IF(Table1[[#This Row],[land_size_mBI_cleaned]]&lt;&gt;Table1[[#This Row],[preferred_size_mBI_cleaned]], 0, 1), 1)</f>
        <v>1</v>
      </c>
      <c r="Q613" t="e">
        <f>IF(LEN(Table1[[#This Row],[open_date]])&gt;0, IF(ISNUMBER(SEARCH("Added", Table1[[#This Row],[open_date]])), SUBSTITUTE(Table1[[#This Row],[open_date]], "Added ", ""), Table1[[#This Row],[open_date]]), NA())</f>
        <v>#N/A</v>
      </c>
      <c r="R613" t="e">
        <v>#N/A</v>
      </c>
      <c r="S613" t="s">
        <v>177</v>
      </c>
      <c r="T613" t="s">
        <v>1951</v>
      </c>
      <c r="U613" s="13">
        <v>950000</v>
      </c>
      <c r="V613" s="13" t="s">
        <v>3298</v>
      </c>
      <c r="W613">
        <v>139085899</v>
      </c>
      <c r="X613" t="s">
        <v>1952</v>
      </c>
      <c r="Y613" t="s">
        <v>1953</v>
      </c>
      <c r="Z613" t="s">
        <v>725</v>
      </c>
      <c r="AA613" t="s">
        <v>37</v>
      </c>
      <c r="AB613">
        <v>836</v>
      </c>
      <c r="AC613" s="14" t="str">
        <f>"0"&amp;Table1[[#This Row],[zip_code]]</f>
        <v>0836</v>
      </c>
      <c r="AD613" s="1">
        <v>889831800</v>
      </c>
      <c r="AG613" t="s">
        <v>38</v>
      </c>
      <c r="AH613" t="str">
        <f>PROPER(Table1[[#This Row],[product_depth_DELETE]])</f>
        <v>Premiere</v>
      </c>
      <c r="AI613">
        <v>5</v>
      </c>
      <c r="AJ613">
        <v>3</v>
      </c>
      <c r="AK613">
        <v>2</v>
      </c>
      <c r="AL613" s="2">
        <v>44708.662557870368</v>
      </c>
      <c r="AM613" s="15">
        <v>44708.662557870368</v>
      </c>
    </row>
    <row r="614" spans="1:39" x14ac:dyDescent="0.25">
      <c r="A614">
        <v>1351596</v>
      </c>
      <c r="B614" t="s">
        <v>696</v>
      </c>
      <c r="C614" t="str">
        <f>IF(Table1[[#This Row],[breadcrumb_ORIGINAL]]="Buy&gt;NT&gt;DARWIN CITY", SUBSTITUTE(Table1[[#This Row],[breadcrumb_ORIGINAL]], Table1[[#This Row],[breadcrumb_ORIGINAL]], "DARWIN CITY"), SUBSTITUTE(Table1[[#This Row],[breadcrumb_ORIGINAL]], Table1[[#This Row],[breadcrumb_ORIGINAL]], "DARWIN"))</f>
        <v>DARWIN</v>
      </c>
      <c r="D614" s="16" t="s">
        <v>3466</v>
      </c>
      <c r="E614" t="s">
        <v>697</v>
      </c>
      <c r="F614" s="3" t="s">
        <v>2924</v>
      </c>
      <c r="G614" t="s">
        <v>29</v>
      </c>
      <c r="I614" t="str">
        <f>IF(Table1[[#This Row],[building_size_ORIGINAL]]="","",LEFT(Table1[[#This Row],[building_size_ORIGINAL]], LEN(Table1[[#This Row],[building_size_ORIGINAL]])-LEN(RIGHT(Table1[[#This Row],[building_size_ORIGINAL]], 3))))</f>
        <v/>
      </c>
      <c r="J614" s="11" t="s">
        <v>2934</v>
      </c>
      <c r="L614" s="12" t="s">
        <v>2934</v>
      </c>
      <c r="N614" t="s">
        <v>2934</v>
      </c>
      <c r="O614">
        <f>IF(Table1[[#This Row],[building_size_mВІ_cleaned]]&lt;&gt;Table1[[#This Row],[preferred_size_mBI_cleaned]], IF(Table1[[#This Row],[land_size_mBI_cleaned]]&lt;&gt;Table1[[#This Row],[preferred_size_mBI_cleaned]], 0, 1), 1)</f>
        <v>1</v>
      </c>
      <c r="P614" t="s">
        <v>126</v>
      </c>
      <c r="Q614" t="str">
        <f>IF(LEN(Table1[[#This Row],[open_date]])&gt;0, IF(ISNUMBER(SEARCH("Added", Table1[[#This Row],[open_date]])), SUBSTITUTE(Table1[[#This Row],[open_date]], "Added ", ""), Table1[[#This Row],[open_date]]), NA())</f>
        <v>Under offer</v>
      </c>
      <c r="R614" t="s">
        <v>126</v>
      </c>
      <c r="S614" t="s">
        <v>82</v>
      </c>
      <c r="T614" t="s">
        <v>127</v>
      </c>
      <c r="U614" s="13" t="s">
        <v>2934</v>
      </c>
      <c r="V614" s="13" t="s">
        <v>2979</v>
      </c>
      <c r="W614">
        <v>139082083</v>
      </c>
      <c r="X614" t="s">
        <v>1954</v>
      </c>
      <c r="Y614" t="s">
        <v>1955</v>
      </c>
      <c r="Z614" t="s">
        <v>710</v>
      </c>
      <c r="AA614" t="s">
        <v>37</v>
      </c>
      <c r="AB614">
        <v>810</v>
      </c>
      <c r="AC614" s="14" t="str">
        <f>"0"&amp;Table1[[#This Row],[zip_code]]</f>
        <v>0810</v>
      </c>
      <c r="AD614" s="1">
        <v>889433000</v>
      </c>
      <c r="AG614" t="s">
        <v>38</v>
      </c>
      <c r="AH614" t="str">
        <f>PROPER(Table1[[#This Row],[product_depth_DELETE]])</f>
        <v>Premiere</v>
      </c>
      <c r="AI614">
        <v>5</v>
      </c>
      <c r="AJ614">
        <v>2</v>
      </c>
      <c r="AK614">
        <v>3</v>
      </c>
      <c r="AL614" s="2">
        <v>44708.662557870368</v>
      </c>
      <c r="AM614" s="15">
        <v>44708.662557870368</v>
      </c>
    </row>
    <row r="615" spans="1:39" x14ac:dyDescent="0.25">
      <c r="A615">
        <v>1351597</v>
      </c>
      <c r="B615" t="s">
        <v>696</v>
      </c>
      <c r="C615" t="str">
        <f>IF(Table1[[#This Row],[breadcrumb_ORIGINAL]]="Buy&gt;NT&gt;DARWIN CITY", SUBSTITUTE(Table1[[#This Row],[breadcrumb_ORIGINAL]], Table1[[#This Row],[breadcrumb_ORIGINAL]], "DARWIN CITY"), SUBSTITUTE(Table1[[#This Row],[breadcrumb_ORIGINAL]], Table1[[#This Row],[breadcrumb_ORIGINAL]], "DARWIN"))</f>
        <v>DARWIN</v>
      </c>
      <c r="D615" s="16" t="s">
        <v>3466</v>
      </c>
      <c r="E615" t="s">
        <v>697</v>
      </c>
      <c r="F615" s="3" t="s">
        <v>2924</v>
      </c>
      <c r="G615" t="s">
        <v>748</v>
      </c>
      <c r="I615" t="str">
        <f>IF(Table1[[#This Row],[building_size_ORIGINAL]]="","",LEFT(Table1[[#This Row],[building_size_ORIGINAL]], LEN(Table1[[#This Row],[building_size_ORIGINAL]])-LEN(RIGHT(Table1[[#This Row],[building_size_ORIGINAL]], 3))))</f>
        <v/>
      </c>
      <c r="J615" s="11" t="s">
        <v>2934</v>
      </c>
      <c r="K615" t="s">
        <v>1756</v>
      </c>
      <c r="L615" s="19">
        <v>354</v>
      </c>
      <c r="M615" t="s">
        <v>1756</v>
      </c>
      <c r="N615" s="19">
        <v>354</v>
      </c>
      <c r="O615" s="19">
        <f>IF(Table1[[#This Row],[building_size_mВІ_cleaned]]&lt;&gt;Table1[[#This Row],[preferred_size_mBI_cleaned]], IF(Table1[[#This Row],[land_size_mBI_cleaned]]&lt;&gt;Table1[[#This Row],[preferred_size_mBI_cleaned]], 0, 1), 1)</f>
        <v>1</v>
      </c>
      <c r="Q615" t="e">
        <f>IF(LEN(Table1[[#This Row],[open_date]])&gt;0, IF(ISNUMBER(SEARCH("Added", Table1[[#This Row],[open_date]])), SUBSTITUTE(Table1[[#This Row],[open_date]], "Added ", ""), Table1[[#This Row],[open_date]]), NA())</f>
        <v>#N/A</v>
      </c>
      <c r="R615" t="e">
        <v>#N/A</v>
      </c>
      <c r="S615" t="s">
        <v>712</v>
      </c>
      <c r="T615" t="s">
        <v>1956</v>
      </c>
      <c r="U615" s="13">
        <v>646000</v>
      </c>
      <c r="V615" s="13" t="s">
        <v>3299</v>
      </c>
      <c r="W615">
        <v>139080835</v>
      </c>
      <c r="X615" t="s">
        <v>1957</v>
      </c>
      <c r="Y615" t="s">
        <v>1958</v>
      </c>
      <c r="Z615" t="s">
        <v>710</v>
      </c>
      <c r="AA615" t="s">
        <v>37</v>
      </c>
      <c r="AB615">
        <v>810</v>
      </c>
      <c r="AC615" s="14" t="str">
        <f>"0"&amp;Table1[[#This Row],[zip_code]]</f>
        <v>0810</v>
      </c>
      <c r="AD615" s="1">
        <v>889315000</v>
      </c>
      <c r="AG615" t="s">
        <v>38</v>
      </c>
      <c r="AH615" t="str">
        <f>PROPER(Table1[[#This Row],[product_depth_DELETE]])</f>
        <v>Premiere</v>
      </c>
      <c r="AI615">
        <v>3</v>
      </c>
      <c r="AJ615">
        <v>2</v>
      </c>
      <c r="AK615">
        <v>2</v>
      </c>
      <c r="AL615" s="2">
        <v>44708.662557870368</v>
      </c>
      <c r="AM615" s="15">
        <v>44708.662557870368</v>
      </c>
    </row>
    <row r="616" spans="1:39" x14ac:dyDescent="0.25">
      <c r="A616">
        <v>1351598</v>
      </c>
      <c r="B616" t="s">
        <v>696</v>
      </c>
      <c r="C616" t="str">
        <f>IF(Table1[[#This Row],[breadcrumb_ORIGINAL]]="Buy&gt;NT&gt;DARWIN CITY", SUBSTITUTE(Table1[[#This Row],[breadcrumb_ORIGINAL]], Table1[[#This Row],[breadcrumb_ORIGINAL]], "DARWIN CITY"), SUBSTITUTE(Table1[[#This Row],[breadcrumb_ORIGINAL]], Table1[[#This Row],[breadcrumb_ORIGINAL]], "DARWIN"))</f>
        <v>DARWIN</v>
      </c>
      <c r="D616" s="16" t="s">
        <v>3466</v>
      </c>
      <c r="E616" t="s">
        <v>697</v>
      </c>
      <c r="F616" s="3" t="s">
        <v>2924</v>
      </c>
      <c r="G616" t="s">
        <v>29</v>
      </c>
      <c r="H616" t="s">
        <v>1286</v>
      </c>
      <c r="I616" t="str">
        <f>IF(Table1[[#This Row],[building_size_ORIGINAL]]="","",LEFT(Table1[[#This Row],[building_size_ORIGINAL]], LEN(Table1[[#This Row],[building_size_ORIGINAL]])-LEN(RIGHT(Table1[[#This Row],[building_size_ORIGINAL]], 3))))</f>
        <v>160</v>
      </c>
      <c r="J616" s="19">
        <v>160</v>
      </c>
      <c r="K616" t="s">
        <v>1959</v>
      </c>
      <c r="L616" s="19">
        <v>735</v>
      </c>
      <c r="M616" t="s">
        <v>1959</v>
      </c>
      <c r="N616" s="19">
        <v>735</v>
      </c>
      <c r="O616" s="19">
        <f>IF(Table1[[#This Row],[building_size_mВІ_cleaned]]&lt;&gt;Table1[[#This Row],[preferred_size_mBI_cleaned]], IF(Table1[[#This Row],[land_size_mBI_cleaned]]&lt;&gt;Table1[[#This Row],[preferred_size_mBI_cleaned]], 0, 1), 1)</f>
        <v>1</v>
      </c>
      <c r="Q616" t="e">
        <f>IF(LEN(Table1[[#This Row],[open_date]])&gt;0, IF(ISNUMBER(SEARCH("Added", Table1[[#This Row],[open_date]])), SUBSTITUTE(Table1[[#This Row],[open_date]], "Added ", ""), Table1[[#This Row],[open_date]]), NA())</f>
        <v>#N/A</v>
      </c>
      <c r="R616" t="e">
        <v>#N/A</v>
      </c>
      <c r="S616" t="s">
        <v>346</v>
      </c>
      <c r="T616" t="s">
        <v>1420</v>
      </c>
      <c r="U616" s="13">
        <v>485000</v>
      </c>
      <c r="V616" s="13" t="s">
        <v>2934</v>
      </c>
      <c r="W616">
        <v>139079559</v>
      </c>
      <c r="X616" t="s">
        <v>1960</v>
      </c>
      <c r="Y616" t="s">
        <v>1961</v>
      </c>
      <c r="Z616" t="s">
        <v>781</v>
      </c>
      <c r="AA616" t="s">
        <v>37</v>
      </c>
      <c r="AB616">
        <v>832</v>
      </c>
      <c r="AC616" s="14" t="str">
        <f>"0"&amp;Table1[[#This Row],[zip_code]]</f>
        <v>0832</v>
      </c>
      <c r="AD616" s="1">
        <v>889867131</v>
      </c>
      <c r="AG616" t="s">
        <v>38</v>
      </c>
      <c r="AH616" t="str">
        <f>PROPER(Table1[[#This Row],[product_depth_DELETE]])</f>
        <v>Premiere</v>
      </c>
      <c r="AI616">
        <v>3</v>
      </c>
      <c r="AJ616">
        <v>2</v>
      </c>
      <c r="AK616">
        <v>2</v>
      </c>
      <c r="AL616" s="2">
        <v>44708.662557870368</v>
      </c>
      <c r="AM616" s="15">
        <v>44708.662557870368</v>
      </c>
    </row>
    <row r="617" spans="1:39" x14ac:dyDescent="0.25">
      <c r="A617">
        <v>1351599</v>
      </c>
      <c r="B617" t="s">
        <v>696</v>
      </c>
      <c r="C617" t="str">
        <f>IF(Table1[[#This Row],[breadcrumb_ORIGINAL]]="Buy&gt;NT&gt;DARWIN CITY", SUBSTITUTE(Table1[[#This Row],[breadcrumb_ORIGINAL]], Table1[[#This Row],[breadcrumb_ORIGINAL]], "DARWIN CITY"), SUBSTITUTE(Table1[[#This Row],[breadcrumb_ORIGINAL]], Table1[[#This Row],[breadcrumb_ORIGINAL]], "DARWIN"))</f>
        <v>DARWIN</v>
      </c>
      <c r="D617" s="16" t="s">
        <v>3466</v>
      </c>
      <c r="E617" t="s">
        <v>697</v>
      </c>
      <c r="F617" s="3" t="s">
        <v>2924</v>
      </c>
      <c r="G617" t="s">
        <v>46</v>
      </c>
      <c r="H617" t="s">
        <v>1547</v>
      </c>
      <c r="I617" t="str">
        <f>IF(Table1[[#This Row],[building_size_ORIGINAL]]="","",LEFT(Table1[[#This Row],[building_size_ORIGINAL]], LEN(Table1[[#This Row],[building_size_ORIGINAL]])-LEN(RIGHT(Table1[[#This Row],[building_size_ORIGINAL]], 3))))</f>
        <v>210</v>
      </c>
      <c r="J617" s="19">
        <v>210</v>
      </c>
      <c r="K617" t="s">
        <v>1962</v>
      </c>
      <c r="L617" s="19">
        <v>404</v>
      </c>
      <c r="M617" t="s">
        <v>1547</v>
      </c>
      <c r="N617" s="19">
        <v>210</v>
      </c>
      <c r="O617" s="19">
        <f>IF(Table1[[#This Row],[building_size_mВІ_cleaned]]&lt;&gt;Table1[[#This Row],[preferred_size_mBI_cleaned]], IF(Table1[[#This Row],[land_size_mBI_cleaned]]&lt;&gt;Table1[[#This Row],[preferred_size_mBI_cleaned]], 0, 1), 1)</f>
        <v>1</v>
      </c>
      <c r="Q617" t="e">
        <f>IF(LEN(Table1[[#This Row],[open_date]])&gt;0, IF(ISNUMBER(SEARCH("Added", Table1[[#This Row],[open_date]])), SUBSTITUTE(Table1[[#This Row],[open_date]], "Added ", ""), Table1[[#This Row],[open_date]]), NA())</f>
        <v>#N/A</v>
      </c>
      <c r="R617" t="e">
        <v>#N/A</v>
      </c>
      <c r="S617" t="s">
        <v>1963</v>
      </c>
      <c r="T617" t="s">
        <v>1964</v>
      </c>
      <c r="U617" s="13">
        <v>510000</v>
      </c>
      <c r="V617" s="13" t="s">
        <v>3300</v>
      </c>
      <c r="W617">
        <v>136150414</v>
      </c>
      <c r="X617" t="s">
        <v>1965</v>
      </c>
      <c r="Y617" t="s">
        <v>1966</v>
      </c>
      <c r="Z617" t="s">
        <v>941</v>
      </c>
      <c r="AA617" t="s">
        <v>37</v>
      </c>
      <c r="AB617">
        <v>832</v>
      </c>
      <c r="AC617" s="14" t="str">
        <f>"0"&amp;Table1[[#This Row],[zip_code]]</f>
        <v>0832</v>
      </c>
      <c r="AD617" s="1">
        <v>889834326</v>
      </c>
      <c r="AG617" t="s">
        <v>255</v>
      </c>
      <c r="AH617" t="str">
        <f>PROPER(Table1[[#This Row],[product_depth_DELETE]])</f>
        <v>Feature</v>
      </c>
      <c r="AI617">
        <v>3</v>
      </c>
      <c r="AJ617">
        <v>2</v>
      </c>
      <c r="AK617">
        <v>3</v>
      </c>
      <c r="AL617" s="2">
        <v>44708.662557870368</v>
      </c>
      <c r="AM617" s="15">
        <v>44708.662557870368</v>
      </c>
    </row>
    <row r="618" spans="1:39" x14ac:dyDescent="0.25">
      <c r="A618">
        <v>1351600</v>
      </c>
      <c r="B618" t="s">
        <v>696</v>
      </c>
      <c r="C618" t="str">
        <f>IF(Table1[[#This Row],[breadcrumb_ORIGINAL]]="Buy&gt;NT&gt;DARWIN CITY", SUBSTITUTE(Table1[[#This Row],[breadcrumb_ORIGINAL]], Table1[[#This Row],[breadcrumb_ORIGINAL]], "DARWIN CITY"), SUBSTITUTE(Table1[[#This Row],[breadcrumb_ORIGINAL]], Table1[[#This Row],[breadcrumb_ORIGINAL]], "DARWIN"))</f>
        <v>DARWIN</v>
      </c>
      <c r="D618" s="16" t="s">
        <v>3466</v>
      </c>
      <c r="E618" t="s">
        <v>697</v>
      </c>
      <c r="F618" s="3" t="s">
        <v>2924</v>
      </c>
      <c r="G618" t="s">
        <v>704</v>
      </c>
      <c r="I618" t="str">
        <f>IF(Table1[[#This Row],[building_size_ORIGINAL]]="","",LEFT(Table1[[#This Row],[building_size_ORIGINAL]], LEN(Table1[[#This Row],[building_size_ORIGINAL]])-LEN(RIGHT(Table1[[#This Row],[building_size_ORIGINAL]], 3))))</f>
        <v/>
      </c>
      <c r="J618" s="11" t="s">
        <v>2934</v>
      </c>
      <c r="L618" s="12" t="s">
        <v>2934</v>
      </c>
      <c r="N618" t="s">
        <v>2934</v>
      </c>
      <c r="O618">
        <f>IF(Table1[[#This Row],[building_size_mВІ_cleaned]]&lt;&gt;Table1[[#This Row],[preferred_size_mBI_cleaned]], IF(Table1[[#This Row],[land_size_mBI_cleaned]]&lt;&gt;Table1[[#This Row],[preferred_size_mBI_cleaned]], 0, 1), 1)</f>
        <v>1</v>
      </c>
      <c r="Q618" t="e">
        <f>IF(LEN(Table1[[#This Row],[open_date]])&gt;0, IF(ISNUMBER(SEARCH("Added", Table1[[#This Row],[open_date]])), SUBSTITUTE(Table1[[#This Row],[open_date]], "Added ", ""), Table1[[#This Row],[open_date]]), NA())</f>
        <v>#N/A</v>
      </c>
      <c r="R618" t="e">
        <v>#N/A</v>
      </c>
      <c r="S618" t="s">
        <v>79</v>
      </c>
      <c r="T618" t="s">
        <v>1967</v>
      </c>
      <c r="U618" s="13">
        <v>220000</v>
      </c>
      <c r="V618" s="13" t="s">
        <v>3301</v>
      </c>
      <c r="W618">
        <v>203294683</v>
      </c>
      <c r="X618" t="s">
        <v>1968</v>
      </c>
      <c r="Y618" t="s">
        <v>1969</v>
      </c>
      <c r="Z618" t="s">
        <v>1664</v>
      </c>
      <c r="AA618" t="s">
        <v>37</v>
      </c>
      <c r="AB618">
        <v>828</v>
      </c>
      <c r="AC618" s="14" t="str">
        <f>"0"&amp;Table1[[#This Row],[zip_code]]</f>
        <v>0828</v>
      </c>
      <c r="AD618" s="1">
        <v>889433000</v>
      </c>
      <c r="AG618" t="s">
        <v>38</v>
      </c>
      <c r="AH618" t="str">
        <f>PROPER(Table1[[#This Row],[product_depth_DELETE]])</f>
        <v>Premiere</v>
      </c>
      <c r="AL618" s="2">
        <v>44708.662557870368</v>
      </c>
      <c r="AM618" s="15">
        <v>44708.662557870368</v>
      </c>
    </row>
    <row r="619" spans="1:39" x14ac:dyDescent="0.25">
      <c r="A619">
        <v>1351601</v>
      </c>
      <c r="B619" t="s">
        <v>696</v>
      </c>
      <c r="C619" t="str">
        <f>IF(Table1[[#This Row],[breadcrumb_ORIGINAL]]="Buy&gt;NT&gt;DARWIN CITY", SUBSTITUTE(Table1[[#This Row],[breadcrumb_ORIGINAL]], Table1[[#This Row],[breadcrumb_ORIGINAL]], "DARWIN CITY"), SUBSTITUTE(Table1[[#This Row],[breadcrumb_ORIGINAL]], Table1[[#This Row],[breadcrumb_ORIGINAL]], "DARWIN"))</f>
        <v>DARWIN</v>
      </c>
      <c r="D619" s="16" t="s">
        <v>3466</v>
      </c>
      <c r="E619" t="s">
        <v>697</v>
      </c>
      <c r="F619" s="3" t="s">
        <v>2924</v>
      </c>
      <c r="G619" t="s">
        <v>46</v>
      </c>
      <c r="I619" t="str">
        <f>IF(Table1[[#This Row],[building_size_ORIGINAL]]="","",LEFT(Table1[[#This Row],[building_size_ORIGINAL]], LEN(Table1[[#This Row],[building_size_ORIGINAL]])-LEN(RIGHT(Table1[[#This Row],[building_size_ORIGINAL]], 3))))</f>
        <v/>
      </c>
      <c r="J619" s="11" t="s">
        <v>2934</v>
      </c>
      <c r="L619" s="12" t="s">
        <v>2934</v>
      </c>
      <c r="N619" t="s">
        <v>2934</v>
      </c>
      <c r="O619">
        <f>IF(Table1[[#This Row],[building_size_mВІ_cleaned]]&lt;&gt;Table1[[#This Row],[preferred_size_mBI_cleaned]], IF(Table1[[#This Row],[land_size_mBI_cleaned]]&lt;&gt;Table1[[#This Row],[preferred_size_mBI_cleaned]], 0, 1), 1)</f>
        <v>1</v>
      </c>
      <c r="P619" t="s">
        <v>126</v>
      </c>
      <c r="Q619" t="str">
        <f>IF(LEN(Table1[[#This Row],[open_date]])&gt;0, IF(ISNUMBER(SEARCH("Added", Table1[[#This Row],[open_date]])), SUBSTITUTE(Table1[[#This Row],[open_date]], "Added ", ""), Table1[[#This Row],[open_date]]), NA())</f>
        <v>Under offer</v>
      </c>
      <c r="R619" t="s">
        <v>126</v>
      </c>
      <c r="S619" t="s">
        <v>48</v>
      </c>
      <c r="T619" t="s">
        <v>1970</v>
      </c>
      <c r="U619" s="13">
        <v>390000</v>
      </c>
      <c r="V619" s="13" t="s">
        <v>2934</v>
      </c>
      <c r="W619">
        <v>139073299</v>
      </c>
      <c r="X619" t="s">
        <v>1971</v>
      </c>
      <c r="Y619" t="s">
        <v>1972</v>
      </c>
      <c r="Z619" t="s">
        <v>1484</v>
      </c>
      <c r="AA619" t="s">
        <v>37</v>
      </c>
      <c r="AB619">
        <v>810</v>
      </c>
      <c r="AC619" s="14" t="str">
        <f>"0"&amp;Table1[[#This Row],[zip_code]]</f>
        <v>0810</v>
      </c>
      <c r="AD619" s="1">
        <v>889810080</v>
      </c>
      <c r="AG619" t="s">
        <v>38</v>
      </c>
      <c r="AH619" t="str">
        <f>PROPER(Table1[[#This Row],[product_depth_DELETE]])</f>
        <v>Premiere</v>
      </c>
      <c r="AI619">
        <v>2</v>
      </c>
      <c r="AJ619">
        <v>1</v>
      </c>
      <c r="AK619">
        <v>2</v>
      </c>
      <c r="AL619" s="2">
        <v>44708.662557870368</v>
      </c>
      <c r="AM619" s="15">
        <v>44708.662557870368</v>
      </c>
    </row>
    <row r="620" spans="1:39" x14ac:dyDescent="0.25">
      <c r="A620">
        <v>1351602</v>
      </c>
      <c r="B620" t="s">
        <v>696</v>
      </c>
      <c r="C620" t="str">
        <f>IF(Table1[[#This Row],[breadcrumb_ORIGINAL]]="Buy&gt;NT&gt;DARWIN CITY", SUBSTITUTE(Table1[[#This Row],[breadcrumb_ORIGINAL]], Table1[[#This Row],[breadcrumb_ORIGINAL]], "DARWIN CITY"), SUBSTITUTE(Table1[[#This Row],[breadcrumb_ORIGINAL]], Table1[[#This Row],[breadcrumb_ORIGINAL]], "DARWIN"))</f>
        <v>DARWIN</v>
      </c>
      <c r="D620" s="16" t="s">
        <v>3466</v>
      </c>
      <c r="E620" t="s">
        <v>697</v>
      </c>
      <c r="F620" s="3" t="s">
        <v>2924</v>
      </c>
      <c r="G620" t="s">
        <v>39</v>
      </c>
      <c r="I620" t="str">
        <f>IF(Table1[[#This Row],[building_size_ORIGINAL]]="","",LEFT(Table1[[#This Row],[building_size_ORIGINAL]], LEN(Table1[[#This Row],[building_size_ORIGINAL]])-LEN(RIGHT(Table1[[#This Row],[building_size_ORIGINAL]], 3))))</f>
        <v/>
      </c>
      <c r="J620" s="11" t="s">
        <v>2934</v>
      </c>
      <c r="K620" t="s">
        <v>224</v>
      </c>
      <c r="L620" s="19">
        <v>238</v>
      </c>
      <c r="N620" t="s">
        <v>2934</v>
      </c>
      <c r="O620">
        <f>IF(Table1[[#This Row],[building_size_mВІ_cleaned]]&lt;&gt;Table1[[#This Row],[preferred_size_mBI_cleaned]], IF(Table1[[#This Row],[land_size_mBI_cleaned]]&lt;&gt;Table1[[#This Row],[preferred_size_mBI_cleaned]], 0, 1), 1)</f>
        <v>1</v>
      </c>
      <c r="Q620" t="e">
        <f>IF(LEN(Table1[[#This Row],[open_date]])&gt;0, IF(ISNUMBER(SEARCH("Added", Table1[[#This Row],[open_date]])), SUBSTITUTE(Table1[[#This Row],[open_date]], "Added ", ""), Table1[[#This Row],[open_date]]), NA())</f>
        <v>#N/A</v>
      </c>
      <c r="R620" t="e">
        <v>#N/A</v>
      </c>
      <c r="S620" t="s">
        <v>225</v>
      </c>
      <c r="T620" t="s">
        <v>127</v>
      </c>
      <c r="U620" s="13" t="s">
        <v>2934</v>
      </c>
      <c r="V620" s="13" t="s">
        <v>2979</v>
      </c>
      <c r="W620">
        <v>139072451</v>
      </c>
      <c r="X620" t="s">
        <v>226</v>
      </c>
      <c r="Y620" t="s">
        <v>227</v>
      </c>
      <c r="Z620" t="s">
        <v>36</v>
      </c>
      <c r="AA620" t="s">
        <v>37</v>
      </c>
      <c r="AB620">
        <v>800</v>
      </c>
      <c r="AC620" s="14" t="str">
        <f>"0"&amp;Table1[[#This Row],[zip_code]]</f>
        <v>0800</v>
      </c>
      <c r="AD620" s="1">
        <v>438404848</v>
      </c>
      <c r="AG620" t="s">
        <v>38</v>
      </c>
      <c r="AH620" t="str">
        <f>PROPER(Table1[[#This Row],[product_depth_DELETE]])</f>
        <v>Premiere</v>
      </c>
      <c r="AI620">
        <v>3</v>
      </c>
      <c r="AJ620">
        <v>3</v>
      </c>
      <c r="AK620">
        <v>2</v>
      </c>
      <c r="AL620" s="2">
        <v>44708.662557870368</v>
      </c>
      <c r="AM620" s="15">
        <v>44708.662557870368</v>
      </c>
    </row>
    <row r="621" spans="1:39" x14ac:dyDescent="0.25">
      <c r="A621">
        <v>1351603</v>
      </c>
      <c r="B621" t="s">
        <v>696</v>
      </c>
      <c r="C621" t="str">
        <f>IF(Table1[[#This Row],[breadcrumb_ORIGINAL]]="Buy&gt;NT&gt;DARWIN CITY", SUBSTITUTE(Table1[[#This Row],[breadcrumb_ORIGINAL]], Table1[[#This Row],[breadcrumb_ORIGINAL]], "DARWIN CITY"), SUBSTITUTE(Table1[[#This Row],[breadcrumb_ORIGINAL]], Table1[[#This Row],[breadcrumb_ORIGINAL]], "DARWIN"))</f>
        <v>DARWIN</v>
      </c>
      <c r="D621" s="16" t="s">
        <v>3466</v>
      </c>
      <c r="E621" t="s">
        <v>697</v>
      </c>
      <c r="F621" s="3" t="s">
        <v>2924</v>
      </c>
      <c r="G621" t="s">
        <v>29</v>
      </c>
      <c r="I621" t="str">
        <f>IF(Table1[[#This Row],[building_size_ORIGINAL]]="","",LEFT(Table1[[#This Row],[building_size_ORIGINAL]], LEN(Table1[[#This Row],[building_size_ORIGINAL]])-LEN(RIGHT(Table1[[#This Row],[building_size_ORIGINAL]], 3))))</f>
        <v/>
      </c>
      <c r="J621" s="11" t="s">
        <v>2934</v>
      </c>
      <c r="K621" t="s">
        <v>1581</v>
      </c>
      <c r="L621" s="19">
        <v>798</v>
      </c>
      <c r="M621" t="s">
        <v>1581</v>
      </c>
      <c r="N621" s="19">
        <v>798</v>
      </c>
      <c r="O621" s="19">
        <f>IF(Table1[[#This Row],[building_size_mВІ_cleaned]]&lt;&gt;Table1[[#This Row],[preferred_size_mBI_cleaned]], IF(Table1[[#This Row],[land_size_mBI_cleaned]]&lt;&gt;Table1[[#This Row],[preferred_size_mBI_cleaned]], 0, 1), 1)</f>
        <v>1</v>
      </c>
      <c r="P621" t="s">
        <v>126</v>
      </c>
      <c r="Q621" t="str">
        <f>IF(LEN(Table1[[#This Row],[open_date]])&gt;0, IF(ISNUMBER(SEARCH("Added", Table1[[#This Row],[open_date]])), SUBSTITUTE(Table1[[#This Row],[open_date]], "Added ", ""), Table1[[#This Row],[open_date]]), NA())</f>
        <v>Under offer</v>
      </c>
      <c r="R621" t="s">
        <v>126</v>
      </c>
      <c r="S621" t="s">
        <v>1973</v>
      </c>
      <c r="T621" t="s">
        <v>986</v>
      </c>
      <c r="U621" s="13" t="s">
        <v>2934</v>
      </c>
      <c r="V621" s="13" t="s">
        <v>3147</v>
      </c>
      <c r="W621">
        <v>139072391</v>
      </c>
      <c r="X621" t="s">
        <v>1974</v>
      </c>
      <c r="Y621" t="s">
        <v>1975</v>
      </c>
      <c r="Z621" t="s">
        <v>1178</v>
      </c>
      <c r="AA621" t="s">
        <v>37</v>
      </c>
      <c r="AB621">
        <v>810</v>
      </c>
      <c r="AC621" s="14" t="str">
        <f>"0"&amp;Table1[[#This Row],[zip_code]]</f>
        <v>0810</v>
      </c>
      <c r="AD621" s="1">
        <v>889822400</v>
      </c>
      <c r="AG621" t="s">
        <v>38</v>
      </c>
      <c r="AH621" t="str">
        <f>PROPER(Table1[[#This Row],[product_depth_DELETE]])</f>
        <v>Premiere</v>
      </c>
      <c r="AI621">
        <v>4</v>
      </c>
      <c r="AJ621">
        <v>2</v>
      </c>
      <c r="AK621">
        <v>2</v>
      </c>
      <c r="AL621" s="2">
        <v>44708.662557870368</v>
      </c>
      <c r="AM621" s="15">
        <v>44708.662557870368</v>
      </c>
    </row>
    <row r="622" spans="1:39" x14ac:dyDescent="0.25">
      <c r="A622">
        <v>1351604</v>
      </c>
      <c r="B622" t="s">
        <v>696</v>
      </c>
      <c r="C622" t="str">
        <f>IF(Table1[[#This Row],[breadcrumb_ORIGINAL]]="Buy&gt;NT&gt;DARWIN CITY", SUBSTITUTE(Table1[[#This Row],[breadcrumb_ORIGINAL]], Table1[[#This Row],[breadcrumb_ORIGINAL]], "DARWIN CITY"), SUBSTITUTE(Table1[[#This Row],[breadcrumb_ORIGINAL]], Table1[[#This Row],[breadcrumb_ORIGINAL]], "DARWIN"))</f>
        <v>DARWIN</v>
      </c>
      <c r="D622" s="16" t="s">
        <v>3466</v>
      </c>
      <c r="E622" t="s">
        <v>697</v>
      </c>
      <c r="F622" s="3" t="s">
        <v>2924</v>
      </c>
      <c r="G622" t="s">
        <v>1168</v>
      </c>
      <c r="I622" t="str">
        <f>IF(Table1[[#This Row],[building_size_ORIGINAL]]="","",LEFT(Table1[[#This Row],[building_size_ORIGINAL]], LEN(Table1[[#This Row],[building_size_ORIGINAL]])-LEN(RIGHT(Table1[[#This Row],[building_size_ORIGINAL]], 3))))</f>
        <v/>
      </c>
      <c r="J622" s="11" t="s">
        <v>2934</v>
      </c>
      <c r="L622" s="12" t="s">
        <v>2934</v>
      </c>
      <c r="N622" t="s">
        <v>2934</v>
      </c>
      <c r="O622">
        <f>IF(Table1[[#This Row],[building_size_mВІ_cleaned]]&lt;&gt;Table1[[#This Row],[preferred_size_mBI_cleaned]], IF(Table1[[#This Row],[land_size_mBI_cleaned]]&lt;&gt;Table1[[#This Row],[preferred_size_mBI_cleaned]], 0, 1), 1)</f>
        <v>1</v>
      </c>
      <c r="Q622" t="e">
        <f>IF(LEN(Table1[[#This Row],[open_date]])&gt;0, IF(ISNUMBER(SEARCH("Added", Table1[[#This Row],[open_date]])), SUBSTITUTE(Table1[[#This Row],[open_date]], "Added ", ""), Table1[[#This Row],[open_date]]), NA())</f>
        <v>#N/A</v>
      </c>
      <c r="R622" t="e">
        <v>#N/A</v>
      </c>
      <c r="S622" t="s">
        <v>64</v>
      </c>
      <c r="T622" t="s">
        <v>618</v>
      </c>
      <c r="U622" s="13">
        <v>559000</v>
      </c>
      <c r="V622" s="13" t="s">
        <v>2934</v>
      </c>
      <c r="W622">
        <v>139071039</v>
      </c>
      <c r="X622" t="s">
        <v>1976</v>
      </c>
      <c r="Y622" t="s">
        <v>1977</v>
      </c>
      <c r="Z622" t="s">
        <v>917</v>
      </c>
      <c r="AA622" t="s">
        <v>37</v>
      </c>
      <c r="AB622">
        <v>832</v>
      </c>
      <c r="AC622" s="14" t="str">
        <f>"0"&amp;Table1[[#This Row],[zip_code]]</f>
        <v>0832</v>
      </c>
      <c r="AD622" s="1">
        <v>404877261</v>
      </c>
      <c r="AG622" t="s">
        <v>38</v>
      </c>
      <c r="AH622" t="str">
        <f>PROPER(Table1[[#This Row],[product_depth_DELETE]])</f>
        <v>Premiere</v>
      </c>
      <c r="AI622">
        <v>4</v>
      </c>
      <c r="AJ622">
        <v>2</v>
      </c>
      <c r="AK622">
        <v>2</v>
      </c>
      <c r="AL622" s="2">
        <v>44708.662557870368</v>
      </c>
      <c r="AM622" s="15">
        <v>44708.662557870368</v>
      </c>
    </row>
    <row r="623" spans="1:39" x14ac:dyDescent="0.25">
      <c r="A623">
        <v>1351605</v>
      </c>
      <c r="B623" t="s">
        <v>696</v>
      </c>
      <c r="C623" t="str">
        <f>IF(Table1[[#This Row],[breadcrumb_ORIGINAL]]="Buy&gt;NT&gt;DARWIN CITY", SUBSTITUTE(Table1[[#This Row],[breadcrumb_ORIGINAL]], Table1[[#This Row],[breadcrumb_ORIGINAL]], "DARWIN CITY"), SUBSTITUTE(Table1[[#This Row],[breadcrumb_ORIGINAL]], Table1[[#This Row],[breadcrumb_ORIGINAL]], "DARWIN"))</f>
        <v>DARWIN</v>
      </c>
      <c r="D623" s="16" t="s">
        <v>3466</v>
      </c>
      <c r="E623" t="s">
        <v>697</v>
      </c>
      <c r="F623" s="3" t="s">
        <v>2924</v>
      </c>
      <c r="G623" t="s">
        <v>29</v>
      </c>
      <c r="I623" t="str">
        <f>IF(Table1[[#This Row],[building_size_ORIGINAL]]="","",LEFT(Table1[[#This Row],[building_size_ORIGINAL]], LEN(Table1[[#This Row],[building_size_ORIGINAL]])-LEN(RIGHT(Table1[[#This Row],[building_size_ORIGINAL]], 3))))</f>
        <v/>
      </c>
      <c r="J623" s="11" t="s">
        <v>2934</v>
      </c>
      <c r="K623" t="s">
        <v>1978</v>
      </c>
      <c r="L623" s="19">
        <v>505</v>
      </c>
      <c r="M623" t="s">
        <v>1978</v>
      </c>
      <c r="N623" s="19">
        <v>505</v>
      </c>
      <c r="O623" s="19">
        <f>IF(Table1[[#This Row],[building_size_mВІ_cleaned]]&lt;&gt;Table1[[#This Row],[preferred_size_mBI_cleaned]], IF(Table1[[#This Row],[land_size_mBI_cleaned]]&lt;&gt;Table1[[#This Row],[preferred_size_mBI_cleaned]], 0, 1), 1)</f>
        <v>1</v>
      </c>
      <c r="Q623" t="e">
        <f>IF(LEN(Table1[[#This Row],[open_date]])&gt;0, IF(ISNUMBER(SEARCH("Added", Table1[[#This Row],[open_date]])), SUBSTITUTE(Table1[[#This Row],[open_date]], "Added ", ""), Table1[[#This Row],[open_date]]), NA())</f>
        <v>#N/A</v>
      </c>
      <c r="R623" t="e">
        <v>#N/A</v>
      </c>
      <c r="S623" t="s">
        <v>712</v>
      </c>
      <c r="T623" t="s">
        <v>1979</v>
      </c>
      <c r="U623" s="13">
        <v>495000</v>
      </c>
      <c r="V623" s="13" t="s">
        <v>3303</v>
      </c>
      <c r="W623">
        <v>139069475</v>
      </c>
      <c r="X623" t="s">
        <v>1980</v>
      </c>
      <c r="Y623" t="s">
        <v>1981</v>
      </c>
      <c r="Z623" t="s">
        <v>973</v>
      </c>
      <c r="AA623" t="s">
        <v>37</v>
      </c>
      <c r="AB623">
        <v>830</v>
      </c>
      <c r="AC623" s="14" t="str">
        <f>"0"&amp;Table1[[#This Row],[zip_code]]</f>
        <v>0830</v>
      </c>
      <c r="AD623" s="1">
        <v>889315000</v>
      </c>
      <c r="AG623" t="s">
        <v>38</v>
      </c>
      <c r="AH623" t="str">
        <f>PROPER(Table1[[#This Row],[product_depth_DELETE]])</f>
        <v>Premiere</v>
      </c>
      <c r="AI623">
        <v>3</v>
      </c>
      <c r="AJ623">
        <v>2</v>
      </c>
      <c r="AK623">
        <v>2</v>
      </c>
      <c r="AL623" s="2">
        <v>44708.662557870368</v>
      </c>
      <c r="AM623" s="15">
        <v>44708.662557870368</v>
      </c>
    </row>
    <row r="624" spans="1:39" x14ac:dyDescent="0.25">
      <c r="A624">
        <v>1351606</v>
      </c>
      <c r="B624" t="s">
        <v>696</v>
      </c>
      <c r="C624" t="str">
        <f>IF(Table1[[#This Row],[breadcrumb_ORIGINAL]]="Buy&gt;NT&gt;DARWIN CITY", SUBSTITUTE(Table1[[#This Row],[breadcrumb_ORIGINAL]], Table1[[#This Row],[breadcrumb_ORIGINAL]], "DARWIN CITY"), SUBSTITUTE(Table1[[#This Row],[breadcrumb_ORIGINAL]], Table1[[#This Row],[breadcrumb_ORIGINAL]], "DARWIN"))</f>
        <v>DARWIN</v>
      </c>
      <c r="D624" s="16" t="s">
        <v>3466</v>
      </c>
      <c r="E624" t="s">
        <v>697</v>
      </c>
      <c r="F624" s="3" t="s">
        <v>2924</v>
      </c>
      <c r="G624" t="s">
        <v>29</v>
      </c>
      <c r="I624" t="str">
        <f>IF(Table1[[#This Row],[building_size_ORIGINAL]]="","",LEFT(Table1[[#This Row],[building_size_ORIGINAL]], LEN(Table1[[#This Row],[building_size_ORIGINAL]])-LEN(RIGHT(Table1[[#This Row],[building_size_ORIGINAL]], 3))))</f>
        <v/>
      </c>
      <c r="J624" s="11" t="s">
        <v>2934</v>
      </c>
      <c r="L624" s="12" t="s">
        <v>2934</v>
      </c>
      <c r="N624" t="s">
        <v>2934</v>
      </c>
      <c r="O624">
        <f>IF(Table1[[#This Row],[building_size_mВІ_cleaned]]&lt;&gt;Table1[[#This Row],[preferred_size_mBI_cleaned]], IF(Table1[[#This Row],[land_size_mBI_cleaned]]&lt;&gt;Table1[[#This Row],[preferred_size_mBI_cleaned]], 0, 1), 1)</f>
        <v>1</v>
      </c>
      <c r="P624" t="s">
        <v>126</v>
      </c>
      <c r="Q624" t="str">
        <f>IF(LEN(Table1[[#This Row],[open_date]])&gt;0, IF(ISNUMBER(SEARCH("Added", Table1[[#This Row],[open_date]])), SUBSTITUTE(Table1[[#This Row],[open_date]], "Added ", ""), Table1[[#This Row],[open_date]]), NA())</f>
        <v>Under offer</v>
      </c>
      <c r="R624" t="s">
        <v>126</v>
      </c>
      <c r="S624" t="s">
        <v>408</v>
      </c>
      <c r="T624" t="s">
        <v>527</v>
      </c>
      <c r="U624" s="13">
        <v>525000</v>
      </c>
      <c r="V624" s="13" t="s">
        <v>2934</v>
      </c>
      <c r="W624">
        <v>139069311</v>
      </c>
      <c r="X624" t="s">
        <v>1982</v>
      </c>
      <c r="Y624" t="s">
        <v>1983</v>
      </c>
      <c r="Z624" t="s">
        <v>1223</v>
      </c>
      <c r="AA624" t="s">
        <v>37</v>
      </c>
      <c r="AB624">
        <v>832</v>
      </c>
      <c r="AC624" s="14" t="str">
        <f>"0"&amp;Table1[[#This Row],[zip_code]]</f>
        <v>0832</v>
      </c>
      <c r="AD624" s="1">
        <v>1300114970</v>
      </c>
      <c r="AG624" t="s">
        <v>274</v>
      </c>
      <c r="AH624" t="str">
        <f>PROPER(Table1[[#This Row],[product_depth_DELETE]])</f>
        <v>Standard</v>
      </c>
      <c r="AI624">
        <v>2</v>
      </c>
      <c r="AJ624">
        <v>1</v>
      </c>
      <c r="AK624">
        <v>4</v>
      </c>
      <c r="AL624" s="2">
        <v>44708.662557870368</v>
      </c>
      <c r="AM624" s="15">
        <v>44708.662557870368</v>
      </c>
    </row>
    <row r="625" spans="1:39" x14ac:dyDescent="0.25">
      <c r="A625">
        <v>1351607</v>
      </c>
      <c r="B625" t="s">
        <v>696</v>
      </c>
      <c r="C625" t="str">
        <f>IF(Table1[[#This Row],[breadcrumb_ORIGINAL]]="Buy&gt;NT&gt;DARWIN CITY", SUBSTITUTE(Table1[[#This Row],[breadcrumb_ORIGINAL]], Table1[[#This Row],[breadcrumb_ORIGINAL]], "DARWIN CITY"), SUBSTITUTE(Table1[[#This Row],[breadcrumb_ORIGINAL]], Table1[[#This Row],[breadcrumb_ORIGINAL]], "DARWIN"))</f>
        <v>DARWIN</v>
      </c>
      <c r="D625" s="16" t="s">
        <v>3466</v>
      </c>
      <c r="E625" t="s">
        <v>697</v>
      </c>
      <c r="F625" s="3" t="s">
        <v>2924</v>
      </c>
      <c r="G625" t="s">
        <v>704</v>
      </c>
      <c r="I625" t="str">
        <f>IF(Table1[[#This Row],[building_size_ORIGINAL]]="","",LEFT(Table1[[#This Row],[building_size_ORIGINAL]], LEN(Table1[[#This Row],[building_size_ORIGINAL]])-LEN(RIGHT(Table1[[#This Row],[building_size_ORIGINAL]], 3))))</f>
        <v/>
      </c>
      <c r="J625" s="11" t="s">
        <v>2934</v>
      </c>
      <c r="K625" t="s">
        <v>1652</v>
      </c>
      <c r="L625" s="19">
        <v>8</v>
      </c>
      <c r="M625" t="s">
        <v>1652</v>
      </c>
      <c r="N625" s="19">
        <v>8</v>
      </c>
      <c r="O625" s="19">
        <f>IF(Table1[[#This Row],[building_size_mВІ_cleaned]]&lt;&gt;Table1[[#This Row],[preferred_size_mBI_cleaned]], IF(Table1[[#This Row],[land_size_mBI_cleaned]]&lt;&gt;Table1[[#This Row],[preferred_size_mBI_cleaned]], 0, 1), 1)</f>
        <v>1</v>
      </c>
      <c r="Q625" t="e">
        <f>IF(LEN(Table1[[#This Row],[open_date]])&gt;0, IF(ISNUMBER(SEARCH("Added", Table1[[#This Row],[open_date]])), SUBSTITUTE(Table1[[#This Row],[open_date]], "Added ", ""), Table1[[#This Row],[open_date]]), NA())</f>
        <v>#N/A</v>
      </c>
      <c r="R625" t="e">
        <v>#N/A</v>
      </c>
      <c r="S625" t="s">
        <v>1017</v>
      </c>
      <c r="T625" t="s">
        <v>1323</v>
      </c>
      <c r="U625" s="13">
        <v>320000</v>
      </c>
      <c r="V625" s="13" t="s">
        <v>2934</v>
      </c>
      <c r="W625">
        <v>203293867</v>
      </c>
      <c r="X625" t="s">
        <v>1984</v>
      </c>
      <c r="Y625" t="s">
        <v>1985</v>
      </c>
      <c r="Z625" t="s">
        <v>1065</v>
      </c>
      <c r="AA625" t="s">
        <v>37</v>
      </c>
      <c r="AB625">
        <v>838</v>
      </c>
      <c r="AC625" s="14" t="str">
        <f>"0"&amp;Table1[[#This Row],[zip_code]]</f>
        <v>0838</v>
      </c>
      <c r="AD625" s="1">
        <v>889882343</v>
      </c>
      <c r="AG625" t="s">
        <v>38</v>
      </c>
      <c r="AH625" t="str">
        <f>PROPER(Table1[[#This Row],[product_depth_DELETE]])</f>
        <v>Premiere</v>
      </c>
      <c r="AL625" s="2">
        <v>44708.662557870368</v>
      </c>
      <c r="AM625" s="15">
        <v>44708.662557870368</v>
      </c>
    </row>
    <row r="626" spans="1:39" x14ac:dyDescent="0.25">
      <c r="A626">
        <v>1351608</v>
      </c>
      <c r="B626" t="s">
        <v>696</v>
      </c>
      <c r="C626" t="str">
        <f>IF(Table1[[#This Row],[breadcrumb_ORIGINAL]]="Buy&gt;NT&gt;DARWIN CITY", SUBSTITUTE(Table1[[#This Row],[breadcrumb_ORIGINAL]], Table1[[#This Row],[breadcrumb_ORIGINAL]], "DARWIN CITY"), SUBSTITUTE(Table1[[#This Row],[breadcrumb_ORIGINAL]], Table1[[#This Row],[breadcrumb_ORIGINAL]], "DARWIN"))</f>
        <v>DARWIN</v>
      </c>
      <c r="D626" s="16" t="s">
        <v>3466</v>
      </c>
      <c r="E626" t="s">
        <v>697</v>
      </c>
      <c r="F626" s="3" t="s">
        <v>2924</v>
      </c>
      <c r="G626" t="s">
        <v>29</v>
      </c>
      <c r="I626" t="str">
        <f>IF(Table1[[#This Row],[building_size_ORIGINAL]]="","",LEFT(Table1[[#This Row],[building_size_ORIGINAL]], LEN(Table1[[#This Row],[building_size_ORIGINAL]])-LEN(RIGHT(Table1[[#This Row],[building_size_ORIGINAL]], 3))))</f>
        <v/>
      </c>
      <c r="J626" s="11" t="s">
        <v>2934</v>
      </c>
      <c r="K626" t="s">
        <v>1986</v>
      </c>
      <c r="L626" s="19">
        <v>967</v>
      </c>
      <c r="M626" t="s">
        <v>1986</v>
      </c>
      <c r="N626" s="19">
        <v>967</v>
      </c>
      <c r="O626" s="19">
        <f>IF(Table1[[#This Row],[building_size_mВІ_cleaned]]&lt;&gt;Table1[[#This Row],[preferred_size_mBI_cleaned]], IF(Table1[[#This Row],[land_size_mBI_cleaned]]&lt;&gt;Table1[[#This Row],[preferred_size_mBI_cleaned]], 0, 1), 1)</f>
        <v>1</v>
      </c>
      <c r="Q626" t="e">
        <f>IF(LEN(Table1[[#This Row],[open_date]])&gt;0, IF(ISNUMBER(SEARCH("Added", Table1[[#This Row],[open_date]])), SUBSTITUTE(Table1[[#This Row],[open_date]], "Added ", ""), Table1[[#This Row],[open_date]]), NA())</f>
        <v>#N/A</v>
      </c>
      <c r="R626" t="e">
        <v>#N/A</v>
      </c>
      <c r="S626" t="s">
        <v>1679</v>
      </c>
      <c r="T626" t="s">
        <v>186</v>
      </c>
      <c r="U626" s="13">
        <v>475000</v>
      </c>
      <c r="V626" s="13" t="s">
        <v>2934</v>
      </c>
      <c r="W626">
        <v>139065727</v>
      </c>
      <c r="X626" t="s">
        <v>1987</v>
      </c>
      <c r="Y626" t="s">
        <v>1988</v>
      </c>
      <c r="Z626" t="s">
        <v>823</v>
      </c>
      <c r="AA626" t="s">
        <v>37</v>
      </c>
      <c r="AB626">
        <v>830</v>
      </c>
      <c r="AC626" s="14" t="str">
        <f>"0"&amp;Table1[[#This Row],[zip_code]]</f>
        <v>0830</v>
      </c>
      <c r="AD626" s="1">
        <v>404222219</v>
      </c>
      <c r="AG626" t="s">
        <v>38</v>
      </c>
      <c r="AH626" t="str">
        <f>PROPER(Table1[[#This Row],[product_depth_DELETE]])</f>
        <v>Premiere</v>
      </c>
      <c r="AI626">
        <v>4</v>
      </c>
      <c r="AJ626">
        <v>2</v>
      </c>
      <c r="AK626">
        <v>4</v>
      </c>
      <c r="AL626" s="2">
        <v>44708.662557870368</v>
      </c>
      <c r="AM626" s="15">
        <v>44708.662557870368</v>
      </c>
    </row>
    <row r="627" spans="1:39" x14ac:dyDescent="0.25">
      <c r="A627">
        <v>1351609</v>
      </c>
      <c r="B627" t="s">
        <v>696</v>
      </c>
      <c r="C627" t="str">
        <f>IF(Table1[[#This Row],[breadcrumb_ORIGINAL]]="Buy&gt;NT&gt;DARWIN CITY", SUBSTITUTE(Table1[[#This Row],[breadcrumb_ORIGINAL]], Table1[[#This Row],[breadcrumb_ORIGINAL]], "DARWIN CITY"), SUBSTITUTE(Table1[[#This Row],[breadcrumb_ORIGINAL]], Table1[[#This Row],[breadcrumb_ORIGINAL]], "DARWIN"))</f>
        <v>DARWIN</v>
      </c>
      <c r="D627" s="16" t="s">
        <v>3466</v>
      </c>
      <c r="E627" t="s">
        <v>697</v>
      </c>
      <c r="F627" s="3" t="s">
        <v>2924</v>
      </c>
      <c r="G627" t="s">
        <v>29</v>
      </c>
      <c r="I627" t="str">
        <f>IF(Table1[[#This Row],[building_size_ORIGINAL]]="","",LEFT(Table1[[#This Row],[building_size_ORIGINAL]], LEN(Table1[[#This Row],[building_size_ORIGINAL]])-LEN(RIGHT(Table1[[#This Row],[building_size_ORIGINAL]], 3))))</f>
        <v/>
      </c>
      <c r="J627" s="11" t="s">
        <v>2934</v>
      </c>
      <c r="K627" t="s">
        <v>947</v>
      </c>
      <c r="L627" s="19">
        <v>963</v>
      </c>
      <c r="M627" t="s">
        <v>947</v>
      </c>
      <c r="N627" s="19">
        <v>963</v>
      </c>
      <c r="O627" s="19">
        <f>IF(Table1[[#This Row],[building_size_mВІ_cleaned]]&lt;&gt;Table1[[#This Row],[preferred_size_mBI_cleaned]], IF(Table1[[#This Row],[land_size_mBI_cleaned]]&lt;&gt;Table1[[#This Row],[preferred_size_mBI_cleaned]], 0, 1), 1)</f>
        <v>1</v>
      </c>
      <c r="P627" t="s">
        <v>126</v>
      </c>
      <c r="Q627" t="str">
        <f>IF(LEN(Table1[[#This Row],[open_date]])&gt;0, IF(ISNUMBER(SEARCH("Added", Table1[[#This Row],[open_date]])), SUBSTITUTE(Table1[[#This Row],[open_date]], "Added ", ""), Table1[[#This Row],[open_date]]), NA())</f>
        <v>Under offer</v>
      </c>
      <c r="R627" t="s">
        <v>126</v>
      </c>
      <c r="S627" t="s">
        <v>278</v>
      </c>
      <c r="T627" t="s">
        <v>127</v>
      </c>
      <c r="U627" s="13" t="s">
        <v>2934</v>
      </c>
      <c r="V627" s="13" t="s">
        <v>2979</v>
      </c>
      <c r="W627">
        <v>139063623</v>
      </c>
      <c r="X627" t="s">
        <v>1989</v>
      </c>
      <c r="Y627" t="s">
        <v>1990</v>
      </c>
      <c r="Z627" t="s">
        <v>737</v>
      </c>
      <c r="AA627" t="s">
        <v>37</v>
      </c>
      <c r="AB627">
        <v>810</v>
      </c>
      <c r="AC627" s="14" t="str">
        <f>"0"&amp;Table1[[#This Row],[zip_code]]</f>
        <v>0810</v>
      </c>
      <c r="AD627" s="1">
        <v>889811088</v>
      </c>
      <c r="AG627" t="s">
        <v>38</v>
      </c>
      <c r="AH627" t="str">
        <f>PROPER(Table1[[#This Row],[product_depth_DELETE]])</f>
        <v>Premiere</v>
      </c>
      <c r="AI627">
        <v>2</v>
      </c>
      <c r="AJ627">
        <v>1</v>
      </c>
      <c r="AK627">
        <v>2</v>
      </c>
      <c r="AL627" s="2">
        <v>44708.662557870368</v>
      </c>
      <c r="AM627" s="15">
        <v>44708.662557870368</v>
      </c>
    </row>
    <row r="628" spans="1:39" x14ac:dyDescent="0.25">
      <c r="A628">
        <v>1351610</v>
      </c>
      <c r="B628" t="s">
        <v>696</v>
      </c>
      <c r="C628" t="str">
        <f>IF(Table1[[#This Row],[breadcrumb_ORIGINAL]]="Buy&gt;NT&gt;DARWIN CITY", SUBSTITUTE(Table1[[#This Row],[breadcrumb_ORIGINAL]], Table1[[#This Row],[breadcrumb_ORIGINAL]], "DARWIN CITY"), SUBSTITUTE(Table1[[#This Row],[breadcrumb_ORIGINAL]], Table1[[#This Row],[breadcrumb_ORIGINAL]], "DARWIN"))</f>
        <v>DARWIN</v>
      </c>
      <c r="D628" s="16" t="s">
        <v>3466</v>
      </c>
      <c r="E628" t="s">
        <v>697</v>
      </c>
      <c r="F628" s="3" t="s">
        <v>2924</v>
      </c>
      <c r="G628" t="s">
        <v>29</v>
      </c>
      <c r="I628" t="str">
        <f>IF(Table1[[#This Row],[building_size_ORIGINAL]]="","",LEFT(Table1[[#This Row],[building_size_ORIGINAL]], LEN(Table1[[#This Row],[building_size_ORIGINAL]])-LEN(RIGHT(Table1[[#This Row],[building_size_ORIGINAL]], 3))))</f>
        <v/>
      </c>
      <c r="J628" s="11" t="s">
        <v>2934</v>
      </c>
      <c r="K628" t="s">
        <v>1991</v>
      </c>
      <c r="L628" s="19">
        <v>332</v>
      </c>
      <c r="M628" t="s">
        <v>1991</v>
      </c>
      <c r="N628" s="19">
        <v>332</v>
      </c>
      <c r="O628" s="19">
        <f>IF(Table1[[#This Row],[building_size_mВІ_cleaned]]&lt;&gt;Table1[[#This Row],[preferred_size_mBI_cleaned]], IF(Table1[[#This Row],[land_size_mBI_cleaned]]&lt;&gt;Table1[[#This Row],[preferred_size_mBI_cleaned]], 0, 1), 1)</f>
        <v>1</v>
      </c>
      <c r="P628" t="s">
        <v>126</v>
      </c>
      <c r="Q628" t="str">
        <f>IF(LEN(Table1[[#This Row],[open_date]])&gt;0, IF(ISNUMBER(SEARCH("Added", Table1[[#This Row],[open_date]])), SUBSTITUTE(Table1[[#This Row],[open_date]], "Added ", ""), Table1[[#This Row],[open_date]]), NA())</f>
        <v>Under offer</v>
      </c>
      <c r="R628" t="s">
        <v>126</v>
      </c>
      <c r="S628" t="s">
        <v>123</v>
      </c>
      <c r="T628" t="s">
        <v>1992</v>
      </c>
      <c r="U628" s="13">
        <v>555000</v>
      </c>
      <c r="V628" s="13" t="s">
        <v>2934</v>
      </c>
      <c r="W628">
        <v>139061675</v>
      </c>
      <c r="X628" t="s">
        <v>1993</v>
      </c>
      <c r="Y628" t="s">
        <v>1994</v>
      </c>
      <c r="Z628" t="s">
        <v>917</v>
      </c>
      <c r="AA628" t="s">
        <v>37</v>
      </c>
      <c r="AB628">
        <v>832</v>
      </c>
      <c r="AC628" s="14" t="str">
        <f>"0"&amp;Table1[[#This Row],[zip_code]]</f>
        <v>0832</v>
      </c>
      <c r="AD628" s="1">
        <v>889328858</v>
      </c>
      <c r="AG628" t="s">
        <v>38</v>
      </c>
      <c r="AH628" t="str">
        <f>PROPER(Table1[[#This Row],[product_depth_DELETE]])</f>
        <v>Premiere</v>
      </c>
      <c r="AI628">
        <v>3</v>
      </c>
      <c r="AJ628">
        <v>2</v>
      </c>
      <c r="AK628">
        <v>4</v>
      </c>
      <c r="AL628" s="2">
        <v>44708.662557870368</v>
      </c>
      <c r="AM628" s="15">
        <v>44708.662557870368</v>
      </c>
    </row>
    <row r="629" spans="1:39" x14ac:dyDescent="0.25">
      <c r="A629">
        <v>1351611</v>
      </c>
      <c r="B629" t="s">
        <v>696</v>
      </c>
      <c r="C629" t="str">
        <f>IF(Table1[[#This Row],[breadcrumb_ORIGINAL]]="Buy&gt;NT&gt;DARWIN CITY", SUBSTITUTE(Table1[[#This Row],[breadcrumb_ORIGINAL]], Table1[[#This Row],[breadcrumb_ORIGINAL]], "DARWIN CITY"), SUBSTITUTE(Table1[[#This Row],[breadcrumb_ORIGINAL]], Table1[[#This Row],[breadcrumb_ORIGINAL]], "DARWIN"))</f>
        <v>DARWIN</v>
      </c>
      <c r="D629" s="16" t="s">
        <v>3466</v>
      </c>
      <c r="E629" t="s">
        <v>697</v>
      </c>
      <c r="F629" s="3" t="s">
        <v>2924</v>
      </c>
      <c r="G629" t="s">
        <v>29</v>
      </c>
      <c r="I629" t="str">
        <f>IF(Table1[[#This Row],[building_size_ORIGINAL]]="","",LEFT(Table1[[#This Row],[building_size_ORIGINAL]], LEN(Table1[[#This Row],[building_size_ORIGINAL]])-LEN(RIGHT(Table1[[#This Row],[building_size_ORIGINAL]], 3))))</f>
        <v/>
      </c>
      <c r="J629" s="11" t="s">
        <v>2934</v>
      </c>
      <c r="K629" t="s">
        <v>1153</v>
      </c>
      <c r="L629" s="19">
        <v>813</v>
      </c>
      <c r="M629" t="s">
        <v>1153</v>
      </c>
      <c r="N629" s="19">
        <v>813</v>
      </c>
      <c r="O629" s="19">
        <f>IF(Table1[[#This Row],[building_size_mВІ_cleaned]]&lt;&gt;Table1[[#This Row],[preferred_size_mBI_cleaned]], IF(Table1[[#This Row],[land_size_mBI_cleaned]]&lt;&gt;Table1[[#This Row],[preferred_size_mBI_cleaned]], 0, 1), 1)</f>
        <v>1</v>
      </c>
      <c r="P629" t="s">
        <v>126</v>
      </c>
      <c r="Q629" t="str">
        <f>IF(LEN(Table1[[#This Row],[open_date]])&gt;0, IF(ISNUMBER(SEARCH("Added", Table1[[#This Row],[open_date]])), SUBSTITUTE(Table1[[#This Row],[open_date]], "Added ", ""), Table1[[#This Row],[open_date]]), NA())</f>
        <v>Under offer</v>
      </c>
      <c r="R629" t="s">
        <v>126</v>
      </c>
      <c r="S629" t="s">
        <v>123</v>
      </c>
      <c r="T629" t="s">
        <v>1995</v>
      </c>
      <c r="U629" s="13">
        <v>459000</v>
      </c>
      <c r="V629" s="13" t="s">
        <v>2934</v>
      </c>
      <c r="W629">
        <v>139060231</v>
      </c>
      <c r="X629" t="s">
        <v>1996</v>
      </c>
      <c r="Y629" t="s">
        <v>1997</v>
      </c>
      <c r="Z629" t="s">
        <v>791</v>
      </c>
      <c r="AA629" t="s">
        <v>37</v>
      </c>
      <c r="AB629">
        <v>832</v>
      </c>
      <c r="AC629" s="14" t="str">
        <f>"0"&amp;Table1[[#This Row],[zip_code]]</f>
        <v>0832</v>
      </c>
      <c r="AD629" s="1">
        <v>889328858</v>
      </c>
      <c r="AG629" t="s">
        <v>38</v>
      </c>
      <c r="AH629" t="str">
        <f>PROPER(Table1[[#This Row],[product_depth_DELETE]])</f>
        <v>Premiere</v>
      </c>
      <c r="AI629">
        <v>3</v>
      </c>
      <c r="AJ629">
        <v>2</v>
      </c>
      <c r="AK629">
        <v>4</v>
      </c>
      <c r="AL629" s="2">
        <v>44708.662557870368</v>
      </c>
      <c r="AM629" s="15">
        <v>44708.662557870368</v>
      </c>
    </row>
    <row r="630" spans="1:39" x14ac:dyDescent="0.25">
      <c r="A630">
        <v>1351612</v>
      </c>
      <c r="B630" t="s">
        <v>696</v>
      </c>
      <c r="C630" t="str">
        <f>IF(Table1[[#This Row],[breadcrumb_ORIGINAL]]="Buy&gt;NT&gt;DARWIN CITY", SUBSTITUTE(Table1[[#This Row],[breadcrumb_ORIGINAL]], Table1[[#This Row],[breadcrumb_ORIGINAL]], "DARWIN CITY"), SUBSTITUTE(Table1[[#This Row],[breadcrumb_ORIGINAL]], Table1[[#This Row],[breadcrumb_ORIGINAL]], "DARWIN"))</f>
        <v>DARWIN</v>
      </c>
      <c r="D630" s="16" t="s">
        <v>3466</v>
      </c>
      <c r="E630" t="s">
        <v>697</v>
      </c>
      <c r="F630" s="3" t="s">
        <v>2924</v>
      </c>
      <c r="G630" t="s">
        <v>732</v>
      </c>
      <c r="I630" t="str">
        <f>IF(Table1[[#This Row],[building_size_ORIGINAL]]="","",LEFT(Table1[[#This Row],[building_size_ORIGINAL]], LEN(Table1[[#This Row],[building_size_ORIGINAL]])-LEN(RIGHT(Table1[[#This Row],[building_size_ORIGINAL]], 3))))</f>
        <v/>
      </c>
      <c r="J630" s="11" t="s">
        <v>2934</v>
      </c>
      <c r="L630" s="12" t="s">
        <v>2934</v>
      </c>
      <c r="N630" t="s">
        <v>2934</v>
      </c>
      <c r="O630">
        <f>IF(Table1[[#This Row],[building_size_mВІ_cleaned]]&lt;&gt;Table1[[#This Row],[preferred_size_mBI_cleaned]], IF(Table1[[#This Row],[land_size_mBI_cleaned]]&lt;&gt;Table1[[#This Row],[preferred_size_mBI_cleaned]], 0, 1), 1)</f>
        <v>1</v>
      </c>
      <c r="P630" t="s">
        <v>126</v>
      </c>
      <c r="Q630" t="str">
        <f>IF(LEN(Table1[[#This Row],[open_date]])&gt;0, IF(ISNUMBER(SEARCH("Added", Table1[[#This Row],[open_date]])), SUBSTITUTE(Table1[[#This Row],[open_date]], "Added ", ""), Table1[[#This Row],[open_date]]), NA())</f>
        <v>Under offer</v>
      </c>
      <c r="R630" t="s">
        <v>126</v>
      </c>
      <c r="S630" t="s">
        <v>185</v>
      </c>
      <c r="T630" t="s">
        <v>1038</v>
      </c>
      <c r="U630" s="13" t="s">
        <v>2934</v>
      </c>
      <c r="V630" s="13" t="s">
        <v>3154</v>
      </c>
      <c r="W630">
        <v>139060155</v>
      </c>
      <c r="X630" t="s">
        <v>1998</v>
      </c>
      <c r="Y630" t="s">
        <v>1999</v>
      </c>
      <c r="Z630" t="s">
        <v>1016</v>
      </c>
      <c r="AA630" t="s">
        <v>37</v>
      </c>
      <c r="AB630">
        <v>830</v>
      </c>
      <c r="AC630" s="14" t="str">
        <f>"0"&amp;Table1[[#This Row],[zip_code]]</f>
        <v>0830</v>
      </c>
      <c r="AD630" s="1">
        <v>889240900</v>
      </c>
      <c r="AG630" t="s">
        <v>38</v>
      </c>
      <c r="AH630" t="str">
        <f>PROPER(Table1[[#This Row],[product_depth_DELETE]])</f>
        <v>Premiere</v>
      </c>
      <c r="AI630">
        <v>1</v>
      </c>
      <c r="AJ630">
        <v>1</v>
      </c>
      <c r="AK630">
        <v>1</v>
      </c>
      <c r="AL630" s="2">
        <v>44708.662557870368</v>
      </c>
      <c r="AM630" s="15">
        <v>44708.662557870368</v>
      </c>
    </row>
    <row r="631" spans="1:39" x14ac:dyDescent="0.25">
      <c r="A631">
        <v>1351613</v>
      </c>
      <c r="B631" t="s">
        <v>696</v>
      </c>
      <c r="C631" t="str">
        <f>IF(Table1[[#This Row],[breadcrumb_ORIGINAL]]="Buy&gt;NT&gt;DARWIN CITY", SUBSTITUTE(Table1[[#This Row],[breadcrumb_ORIGINAL]], Table1[[#This Row],[breadcrumb_ORIGINAL]], "DARWIN CITY"), SUBSTITUTE(Table1[[#This Row],[breadcrumb_ORIGINAL]], Table1[[#This Row],[breadcrumb_ORIGINAL]], "DARWIN"))</f>
        <v>DARWIN</v>
      </c>
      <c r="D631" s="16" t="s">
        <v>3466</v>
      </c>
      <c r="E631" t="s">
        <v>697</v>
      </c>
      <c r="F631" s="3" t="s">
        <v>2924</v>
      </c>
      <c r="G631" t="s">
        <v>39</v>
      </c>
      <c r="H631" t="s">
        <v>111</v>
      </c>
      <c r="I631" t="str">
        <f>IF(Table1[[#This Row],[building_size_ORIGINAL]]="","",LEFT(Table1[[#This Row],[building_size_ORIGINAL]], LEN(Table1[[#This Row],[building_size_ORIGINAL]])-LEN(RIGHT(Table1[[#This Row],[building_size_ORIGINAL]], 3))))</f>
        <v>69</v>
      </c>
      <c r="J631" s="19">
        <v>69</v>
      </c>
      <c r="L631" s="12" t="s">
        <v>2934</v>
      </c>
      <c r="M631" t="s">
        <v>111</v>
      </c>
      <c r="N631" s="19">
        <v>69</v>
      </c>
      <c r="O631" s="19">
        <f>IF(Table1[[#This Row],[building_size_mВІ_cleaned]]&lt;&gt;Table1[[#This Row],[preferred_size_mBI_cleaned]], IF(Table1[[#This Row],[land_size_mBI_cleaned]]&lt;&gt;Table1[[#This Row],[preferred_size_mBI_cleaned]], 0, 1), 1)</f>
        <v>1</v>
      </c>
      <c r="Q631" t="e">
        <f>IF(LEN(Table1[[#This Row],[open_date]])&gt;0, IF(ISNUMBER(SEARCH("Added", Table1[[#This Row],[open_date]])), SUBSTITUTE(Table1[[#This Row],[open_date]], "Added ", ""), Table1[[#This Row],[open_date]]), NA())</f>
        <v>#N/A</v>
      </c>
      <c r="R631" t="e">
        <v>#N/A</v>
      </c>
      <c r="S631" t="s">
        <v>53</v>
      </c>
      <c r="T631" t="s">
        <v>2000</v>
      </c>
      <c r="U631" s="13">
        <v>279000</v>
      </c>
      <c r="V631" s="13" t="s">
        <v>3306</v>
      </c>
      <c r="W631">
        <v>139058603</v>
      </c>
      <c r="X631" t="s">
        <v>2001</v>
      </c>
      <c r="Y631" t="s">
        <v>2002</v>
      </c>
      <c r="Z631" t="s">
        <v>731</v>
      </c>
      <c r="AA631" t="s">
        <v>37</v>
      </c>
      <c r="AB631">
        <v>810</v>
      </c>
      <c r="AC631" s="14" t="str">
        <f>"0"&amp;Table1[[#This Row],[zip_code]]</f>
        <v>0810</v>
      </c>
      <c r="AD631" s="1">
        <v>889822403</v>
      </c>
      <c r="AG631" t="s">
        <v>38</v>
      </c>
      <c r="AH631" t="str">
        <f>PROPER(Table1[[#This Row],[product_depth_DELETE]])</f>
        <v>Premiere</v>
      </c>
      <c r="AI631">
        <v>2</v>
      </c>
      <c r="AJ631">
        <v>1</v>
      </c>
      <c r="AK631">
        <v>1</v>
      </c>
      <c r="AL631" s="2">
        <v>44708.662557870368</v>
      </c>
      <c r="AM631" s="15">
        <v>44708.662557870368</v>
      </c>
    </row>
    <row r="632" spans="1:39" x14ac:dyDescent="0.25">
      <c r="A632">
        <v>1351614</v>
      </c>
      <c r="B632" t="s">
        <v>696</v>
      </c>
      <c r="C632" t="str">
        <f>IF(Table1[[#This Row],[breadcrumb_ORIGINAL]]="Buy&gt;NT&gt;DARWIN CITY", SUBSTITUTE(Table1[[#This Row],[breadcrumb_ORIGINAL]], Table1[[#This Row],[breadcrumb_ORIGINAL]], "DARWIN CITY"), SUBSTITUTE(Table1[[#This Row],[breadcrumb_ORIGINAL]], Table1[[#This Row],[breadcrumb_ORIGINAL]], "DARWIN"))</f>
        <v>DARWIN</v>
      </c>
      <c r="D632" s="16" t="s">
        <v>3466</v>
      </c>
      <c r="E632" t="s">
        <v>697</v>
      </c>
      <c r="F632" s="3" t="s">
        <v>2924</v>
      </c>
      <c r="G632" t="s">
        <v>29</v>
      </c>
      <c r="H632" t="s">
        <v>2003</v>
      </c>
      <c r="I632" t="str">
        <f>IF(Table1[[#This Row],[building_size_ORIGINAL]]="","",LEFT(Table1[[#This Row],[building_size_ORIGINAL]], LEN(Table1[[#This Row],[building_size_ORIGINAL]])-LEN(RIGHT(Table1[[#This Row],[building_size_ORIGINAL]], 3))))</f>
        <v>176</v>
      </c>
      <c r="J632" s="19">
        <v>176</v>
      </c>
      <c r="K632" t="s">
        <v>2004</v>
      </c>
      <c r="L632" s="19">
        <v>433</v>
      </c>
      <c r="M632" t="s">
        <v>2004</v>
      </c>
      <c r="N632" s="19">
        <v>433</v>
      </c>
      <c r="O632" s="19">
        <f>IF(Table1[[#This Row],[building_size_mВІ_cleaned]]&lt;&gt;Table1[[#This Row],[preferred_size_mBI_cleaned]], IF(Table1[[#This Row],[land_size_mBI_cleaned]]&lt;&gt;Table1[[#This Row],[preferred_size_mBI_cleaned]], 0, 1), 1)</f>
        <v>1</v>
      </c>
      <c r="P632" t="s">
        <v>126</v>
      </c>
      <c r="Q632" t="str">
        <f>IF(LEN(Table1[[#This Row],[open_date]])&gt;0, IF(ISNUMBER(SEARCH("Added", Table1[[#This Row],[open_date]])), SUBSTITUTE(Table1[[#This Row],[open_date]], "Added ", ""), Table1[[#This Row],[open_date]]), NA())</f>
        <v>Under offer</v>
      </c>
      <c r="R632" t="s">
        <v>126</v>
      </c>
      <c r="S632" t="s">
        <v>712</v>
      </c>
      <c r="T632" t="s">
        <v>127</v>
      </c>
      <c r="U632" s="13" t="s">
        <v>2934</v>
      </c>
      <c r="V632" s="13" t="s">
        <v>2979</v>
      </c>
      <c r="W632">
        <v>139058555</v>
      </c>
      <c r="X632" t="s">
        <v>2005</v>
      </c>
      <c r="Y632" t="s">
        <v>2006</v>
      </c>
      <c r="Z632" t="s">
        <v>820</v>
      </c>
      <c r="AA632" t="s">
        <v>37</v>
      </c>
      <c r="AB632">
        <v>832</v>
      </c>
      <c r="AC632" s="14" t="str">
        <f>"0"&amp;Table1[[#This Row],[zip_code]]</f>
        <v>0832</v>
      </c>
      <c r="AD632" s="1">
        <v>889315000</v>
      </c>
      <c r="AG632" t="s">
        <v>38</v>
      </c>
      <c r="AH632" t="str">
        <f>PROPER(Table1[[#This Row],[product_depth_DELETE]])</f>
        <v>Premiere</v>
      </c>
      <c r="AI632">
        <v>3</v>
      </c>
      <c r="AJ632">
        <v>2</v>
      </c>
      <c r="AK632">
        <v>2</v>
      </c>
      <c r="AL632" s="2">
        <v>44708.662557870368</v>
      </c>
      <c r="AM632" s="15">
        <v>44708.662557870368</v>
      </c>
    </row>
    <row r="633" spans="1:39" x14ac:dyDescent="0.25">
      <c r="A633">
        <v>1351615</v>
      </c>
      <c r="B633" t="s">
        <v>696</v>
      </c>
      <c r="C633" t="str">
        <f>IF(Table1[[#This Row],[breadcrumb_ORIGINAL]]="Buy&gt;NT&gt;DARWIN CITY", SUBSTITUTE(Table1[[#This Row],[breadcrumb_ORIGINAL]], Table1[[#This Row],[breadcrumb_ORIGINAL]], "DARWIN CITY"), SUBSTITUTE(Table1[[#This Row],[breadcrumb_ORIGINAL]], Table1[[#This Row],[breadcrumb_ORIGINAL]], "DARWIN"))</f>
        <v>DARWIN</v>
      </c>
      <c r="D633" s="16" t="s">
        <v>3466</v>
      </c>
      <c r="E633" t="s">
        <v>697</v>
      </c>
      <c r="F633" s="3" t="s">
        <v>2924</v>
      </c>
      <c r="G633" t="s">
        <v>29</v>
      </c>
      <c r="H633" t="s">
        <v>130</v>
      </c>
      <c r="I633" t="str">
        <f>IF(Table1[[#This Row],[building_size_ORIGINAL]]="","",LEFT(Table1[[#This Row],[building_size_ORIGINAL]], LEN(Table1[[#This Row],[building_size_ORIGINAL]])-LEN(RIGHT(Table1[[#This Row],[building_size_ORIGINAL]], 3))))</f>
        <v>155</v>
      </c>
      <c r="J633" s="19">
        <v>155</v>
      </c>
      <c r="K633" t="s">
        <v>2007</v>
      </c>
      <c r="L633" s="19">
        <v>636</v>
      </c>
      <c r="M633" t="s">
        <v>2007</v>
      </c>
      <c r="N633" s="19">
        <v>636</v>
      </c>
      <c r="O633" s="19">
        <f>IF(Table1[[#This Row],[building_size_mВІ_cleaned]]&lt;&gt;Table1[[#This Row],[preferred_size_mBI_cleaned]], IF(Table1[[#This Row],[land_size_mBI_cleaned]]&lt;&gt;Table1[[#This Row],[preferred_size_mBI_cleaned]], 0, 1), 1)</f>
        <v>1</v>
      </c>
      <c r="Q633" t="e">
        <f>IF(LEN(Table1[[#This Row],[open_date]])&gt;0, IF(ISNUMBER(SEARCH("Added", Table1[[#This Row],[open_date]])), SUBSTITUTE(Table1[[#This Row],[open_date]], "Added ", ""), Table1[[#This Row],[open_date]]), NA())</f>
        <v>#N/A</v>
      </c>
      <c r="R633" t="e">
        <v>#N/A</v>
      </c>
      <c r="S633" t="s">
        <v>42</v>
      </c>
      <c r="T633" t="s">
        <v>2008</v>
      </c>
      <c r="U633" s="13">
        <v>530000</v>
      </c>
      <c r="V633" s="13" t="s">
        <v>3307</v>
      </c>
      <c r="W633">
        <v>139052699</v>
      </c>
      <c r="X633" t="s">
        <v>2009</v>
      </c>
      <c r="Y633" t="s">
        <v>2010</v>
      </c>
      <c r="Z633" t="s">
        <v>747</v>
      </c>
      <c r="AA633" t="s">
        <v>37</v>
      </c>
      <c r="AB633">
        <v>830</v>
      </c>
      <c r="AC633" s="14" t="str">
        <f>"0"&amp;Table1[[#This Row],[zip_code]]</f>
        <v>0830</v>
      </c>
      <c r="AD633">
        <v>411724000</v>
      </c>
      <c r="AG633" t="s">
        <v>38</v>
      </c>
      <c r="AH633" t="str">
        <f>PROPER(Table1[[#This Row],[product_depth_DELETE]])</f>
        <v>Premiere</v>
      </c>
      <c r="AI633">
        <v>5</v>
      </c>
      <c r="AJ633">
        <v>2</v>
      </c>
      <c r="AK633">
        <v>2</v>
      </c>
      <c r="AL633" s="2">
        <v>44708.662557870368</v>
      </c>
      <c r="AM633" s="15">
        <v>44708.662557870368</v>
      </c>
    </row>
    <row r="634" spans="1:39" x14ac:dyDescent="0.25">
      <c r="A634">
        <v>1351616</v>
      </c>
      <c r="B634" t="s">
        <v>696</v>
      </c>
      <c r="C634" t="str">
        <f>IF(Table1[[#This Row],[breadcrumb_ORIGINAL]]="Buy&gt;NT&gt;DARWIN CITY", SUBSTITUTE(Table1[[#This Row],[breadcrumb_ORIGINAL]], Table1[[#This Row],[breadcrumb_ORIGINAL]], "DARWIN CITY"), SUBSTITUTE(Table1[[#This Row],[breadcrumb_ORIGINAL]], Table1[[#This Row],[breadcrumb_ORIGINAL]], "DARWIN"))</f>
        <v>DARWIN</v>
      </c>
      <c r="D634" s="16" t="s">
        <v>3466</v>
      </c>
      <c r="E634" t="s">
        <v>697</v>
      </c>
      <c r="F634" s="3" t="s">
        <v>2924</v>
      </c>
      <c r="G634" t="s">
        <v>46</v>
      </c>
      <c r="I634" t="str">
        <f>IF(Table1[[#This Row],[building_size_ORIGINAL]]="","",LEFT(Table1[[#This Row],[building_size_ORIGINAL]], LEN(Table1[[#This Row],[building_size_ORIGINAL]])-LEN(RIGHT(Table1[[#This Row],[building_size_ORIGINAL]], 3))))</f>
        <v/>
      </c>
      <c r="J634" s="11" t="s">
        <v>2934</v>
      </c>
      <c r="L634" s="12" t="s">
        <v>2934</v>
      </c>
      <c r="N634" t="s">
        <v>2934</v>
      </c>
      <c r="O634">
        <f>IF(Table1[[#This Row],[building_size_mВІ_cleaned]]&lt;&gt;Table1[[#This Row],[preferred_size_mBI_cleaned]], IF(Table1[[#This Row],[land_size_mBI_cleaned]]&lt;&gt;Table1[[#This Row],[preferred_size_mBI_cleaned]], 0, 1), 1)</f>
        <v>1</v>
      </c>
      <c r="Q634" t="e">
        <f>IF(LEN(Table1[[#This Row],[open_date]])&gt;0, IF(ISNUMBER(SEARCH("Added", Table1[[#This Row],[open_date]])), SUBSTITUTE(Table1[[#This Row],[open_date]], "Added ", ""), Table1[[#This Row],[open_date]]), NA())</f>
        <v>#N/A</v>
      </c>
      <c r="R634" t="e">
        <v>#N/A</v>
      </c>
      <c r="S634" t="s">
        <v>228</v>
      </c>
      <c r="T634" t="s">
        <v>229</v>
      </c>
      <c r="U634" s="13">
        <v>289000</v>
      </c>
      <c r="V634" s="13" t="s">
        <v>2934</v>
      </c>
      <c r="W634">
        <v>139050507</v>
      </c>
      <c r="X634" t="s">
        <v>230</v>
      </c>
      <c r="Y634" t="s">
        <v>231</v>
      </c>
      <c r="Z634" t="s">
        <v>36</v>
      </c>
      <c r="AA634" t="s">
        <v>37</v>
      </c>
      <c r="AB634">
        <v>800</v>
      </c>
      <c r="AC634" s="14" t="str">
        <f>"0"&amp;Table1[[#This Row],[zip_code]]</f>
        <v>0800</v>
      </c>
      <c r="AD634" s="1">
        <v>889419959</v>
      </c>
      <c r="AG634" t="s">
        <v>38</v>
      </c>
      <c r="AH634" t="str">
        <f>PROPER(Table1[[#This Row],[product_depth_DELETE]])</f>
        <v>Premiere</v>
      </c>
      <c r="AI634">
        <v>1</v>
      </c>
      <c r="AJ634">
        <v>1</v>
      </c>
      <c r="AK634">
        <v>1</v>
      </c>
      <c r="AL634" s="2">
        <v>44708.662557870368</v>
      </c>
      <c r="AM634" s="15">
        <v>44708.662557870368</v>
      </c>
    </row>
    <row r="635" spans="1:39" x14ac:dyDescent="0.25">
      <c r="A635">
        <v>1351617</v>
      </c>
      <c r="B635" t="s">
        <v>696</v>
      </c>
      <c r="C635" t="str">
        <f>IF(Table1[[#This Row],[breadcrumb_ORIGINAL]]="Buy&gt;NT&gt;DARWIN CITY", SUBSTITUTE(Table1[[#This Row],[breadcrumb_ORIGINAL]], Table1[[#This Row],[breadcrumb_ORIGINAL]], "DARWIN CITY"), SUBSTITUTE(Table1[[#This Row],[breadcrumb_ORIGINAL]], Table1[[#This Row],[breadcrumb_ORIGINAL]], "DARWIN"))</f>
        <v>DARWIN</v>
      </c>
      <c r="D635" s="16" t="s">
        <v>3466</v>
      </c>
      <c r="E635" t="s">
        <v>697</v>
      </c>
      <c r="F635" s="3" t="s">
        <v>2924</v>
      </c>
      <c r="G635" t="s">
        <v>29</v>
      </c>
      <c r="I635" t="str">
        <f>IF(Table1[[#This Row],[building_size_ORIGINAL]]="","",LEFT(Table1[[#This Row],[building_size_ORIGINAL]], LEN(Table1[[#This Row],[building_size_ORIGINAL]])-LEN(RIGHT(Table1[[#This Row],[building_size_ORIGINAL]], 3))))</f>
        <v/>
      </c>
      <c r="J635" s="11" t="s">
        <v>2934</v>
      </c>
      <c r="L635" s="12" t="s">
        <v>2934</v>
      </c>
      <c r="N635" t="s">
        <v>2934</v>
      </c>
      <c r="O635">
        <f>IF(Table1[[#This Row],[building_size_mВІ_cleaned]]&lt;&gt;Table1[[#This Row],[preferred_size_mBI_cleaned]], IF(Table1[[#This Row],[land_size_mBI_cleaned]]&lt;&gt;Table1[[#This Row],[preferred_size_mBI_cleaned]], 0, 1), 1)</f>
        <v>1</v>
      </c>
      <c r="Q635" t="e">
        <f>IF(LEN(Table1[[#This Row],[open_date]])&gt;0, IF(ISNUMBER(SEARCH("Added", Table1[[#This Row],[open_date]])), SUBSTITUTE(Table1[[#This Row],[open_date]], "Added ", ""), Table1[[#This Row],[open_date]]), NA())</f>
        <v>#N/A</v>
      </c>
      <c r="R635" t="e">
        <v>#N/A</v>
      </c>
      <c r="S635" t="s">
        <v>1973</v>
      </c>
      <c r="T635" t="s">
        <v>2011</v>
      </c>
      <c r="U635" s="13">
        <v>530000</v>
      </c>
      <c r="V635" s="13" t="s">
        <v>3308</v>
      </c>
      <c r="W635">
        <v>139049887</v>
      </c>
      <c r="X635" t="s">
        <v>2012</v>
      </c>
      <c r="Y635" t="s">
        <v>2013</v>
      </c>
      <c r="Z635" t="s">
        <v>747</v>
      </c>
      <c r="AA635" t="s">
        <v>37</v>
      </c>
      <c r="AB635">
        <v>830</v>
      </c>
      <c r="AC635" s="14" t="str">
        <f>"0"&amp;Table1[[#This Row],[zip_code]]</f>
        <v>0830</v>
      </c>
      <c r="AD635" s="1">
        <v>889822400</v>
      </c>
      <c r="AG635" t="s">
        <v>38</v>
      </c>
      <c r="AH635" t="str">
        <f>PROPER(Table1[[#This Row],[product_depth_DELETE]])</f>
        <v>Premiere</v>
      </c>
      <c r="AI635">
        <v>4</v>
      </c>
      <c r="AJ635">
        <v>2</v>
      </c>
      <c r="AK635">
        <v>2</v>
      </c>
      <c r="AL635" s="2">
        <v>44708.662557870368</v>
      </c>
      <c r="AM635" s="15">
        <v>44708.662557870368</v>
      </c>
    </row>
    <row r="636" spans="1:39" x14ac:dyDescent="0.25">
      <c r="A636">
        <v>1351618</v>
      </c>
      <c r="B636" t="s">
        <v>696</v>
      </c>
      <c r="C636" t="str">
        <f>IF(Table1[[#This Row],[breadcrumb_ORIGINAL]]="Buy&gt;NT&gt;DARWIN CITY", SUBSTITUTE(Table1[[#This Row],[breadcrumb_ORIGINAL]], Table1[[#This Row],[breadcrumb_ORIGINAL]], "DARWIN CITY"), SUBSTITUTE(Table1[[#This Row],[breadcrumb_ORIGINAL]], Table1[[#This Row],[breadcrumb_ORIGINAL]], "DARWIN"))</f>
        <v>DARWIN</v>
      </c>
      <c r="D636" s="16" t="s">
        <v>3466</v>
      </c>
      <c r="E636" t="s">
        <v>697</v>
      </c>
      <c r="F636" s="3" t="s">
        <v>2924</v>
      </c>
      <c r="G636" t="s">
        <v>39</v>
      </c>
      <c r="I636" t="str">
        <f>IF(Table1[[#This Row],[building_size_ORIGINAL]]="","",LEFT(Table1[[#This Row],[building_size_ORIGINAL]], LEN(Table1[[#This Row],[building_size_ORIGINAL]])-LEN(RIGHT(Table1[[#This Row],[building_size_ORIGINAL]], 3))))</f>
        <v/>
      </c>
      <c r="J636" s="11" t="s">
        <v>2934</v>
      </c>
      <c r="L636" s="12" t="s">
        <v>2934</v>
      </c>
      <c r="N636" t="s">
        <v>2934</v>
      </c>
      <c r="O636">
        <f>IF(Table1[[#This Row],[building_size_mВІ_cleaned]]&lt;&gt;Table1[[#This Row],[preferred_size_mBI_cleaned]], IF(Table1[[#This Row],[land_size_mBI_cleaned]]&lt;&gt;Table1[[#This Row],[preferred_size_mBI_cleaned]], 0, 1), 1)</f>
        <v>1</v>
      </c>
      <c r="Q636" t="e">
        <f>IF(LEN(Table1[[#This Row],[open_date]])&gt;0, IF(ISNUMBER(SEARCH("Added", Table1[[#This Row],[open_date]])), SUBSTITUTE(Table1[[#This Row],[open_date]], "Added ", ""), Table1[[#This Row],[open_date]]), NA())</f>
        <v>#N/A</v>
      </c>
      <c r="R636" t="e">
        <v>#N/A</v>
      </c>
      <c r="S636" t="s">
        <v>232</v>
      </c>
      <c r="T636" t="s">
        <v>112</v>
      </c>
      <c r="U636" s="13">
        <v>490000</v>
      </c>
      <c r="V636" s="13" t="s">
        <v>2934</v>
      </c>
      <c r="W636">
        <v>139047935</v>
      </c>
      <c r="X636" t="s">
        <v>233</v>
      </c>
      <c r="Y636" t="s">
        <v>234</v>
      </c>
      <c r="Z636" t="s">
        <v>36</v>
      </c>
      <c r="AA636" t="s">
        <v>37</v>
      </c>
      <c r="AB636">
        <v>800</v>
      </c>
      <c r="AC636" s="14" t="str">
        <f>"0"&amp;Table1[[#This Row],[zip_code]]</f>
        <v>0800</v>
      </c>
      <c r="AD636">
        <v>451125286</v>
      </c>
      <c r="AG636" t="s">
        <v>38</v>
      </c>
      <c r="AH636" t="str">
        <f>PROPER(Table1[[#This Row],[product_depth_DELETE]])</f>
        <v>Premiere</v>
      </c>
      <c r="AI636">
        <v>2</v>
      </c>
      <c r="AJ636">
        <v>2</v>
      </c>
      <c r="AK636">
        <v>2</v>
      </c>
      <c r="AL636" s="2">
        <v>44708.662557870368</v>
      </c>
      <c r="AM636" s="15">
        <v>44708.662557870368</v>
      </c>
    </row>
    <row r="637" spans="1:39" x14ac:dyDescent="0.25">
      <c r="A637">
        <v>1351619</v>
      </c>
      <c r="B637" t="s">
        <v>696</v>
      </c>
      <c r="C637" t="str">
        <f>IF(Table1[[#This Row],[breadcrumb_ORIGINAL]]="Buy&gt;NT&gt;DARWIN CITY", SUBSTITUTE(Table1[[#This Row],[breadcrumb_ORIGINAL]], Table1[[#This Row],[breadcrumb_ORIGINAL]], "DARWIN CITY"), SUBSTITUTE(Table1[[#This Row],[breadcrumb_ORIGINAL]], Table1[[#This Row],[breadcrumb_ORIGINAL]], "DARWIN"))</f>
        <v>DARWIN</v>
      </c>
      <c r="D637" s="16" t="s">
        <v>3466</v>
      </c>
      <c r="E637" t="s">
        <v>697</v>
      </c>
      <c r="F637" s="3" t="s">
        <v>2924</v>
      </c>
      <c r="G637" t="s">
        <v>748</v>
      </c>
      <c r="I637" t="str">
        <f>IF(Table1[[#This Row],[building_size_ORIGINAL]]="","",LEFT(Table1[[#This Row],[building_size_ORIGINAL]], LEN(Table1[[#This Row],[building_size_ORIGINAL]])-LEN(RIGHT(Table1[[#This Row],[building_size_ORIGINAL]], 3))))</f>
        <v/>
      </c>
      <c r="J637" s="11" t="s">
        <v>2934</v>
      </c>
      <c r="L637" s="12" t="s">
        <v>2934</v>
      </c>
      <c r="N637" t="s">
        <v>2934</v>
      </c>
      <c r="O637">
        <f>IF(Table1[[#This Row],[building_size_mВІ_cleaned]]&lt;&gt;Table1[[#This Row],[preferred_size_mBI_cleaned]], IF(Table1[[#This Row],[land_size_mBI_cleaned]]&lt;&gt;Table1[[#This Row],[preferred_size_mBI_cleaned]], 0, 1), 1)</f>
        <v>1</v>
      </c>
      <c r="P637" t="s">
        <v>126</v>
      </c>
      <c r="Q637" t="str">
        <f>IF(LEN(Table1[[#This Row],[open_date]])&gt;0, IF(ISNUMBER(SEARCH("Added", Table1[[#This Row],[open_date]])), SUBSTITUTE(Table1[[#This Row],[open_date]], "Added ", ""), Table1[[#This Row],[open_date]]), NA())</f>
        <v>Under offer</v>
      </c>
      <c r="R637" t="s">
        <v>126</v>
      </c>
      <c r="S637" t="s">
        <v>82</v>
      </c>
      <c r="T637" t="s">
        <v>127</v>
      </c>
      <c r="U637" s="13" t="s">
        <v>2934</v>
      </c>
      <c r="V637" s="13" t="s">
        <v>2979</v>
      </c>
      <c r="W637">
        <v>139046487</v>
      </c>
      <c r="X637" t="s">
        <v>2014</v>
      </c>
      <c r="Y637" t="s">
        <v>2015</v>
      </c>
      <c r="Z637" t="s">
        <v>773</v>
      </c>
      <c r="AA637" t="s">
        <v>37</v>
      </c>
      <c r="AB637">
        <v>820</v>
      </c>
      <c r="AC637" s="14" t="str">
        <f>"0"&amp;Table1[[#This Row],[zip_code]]</f>
        <v>0820</v>
      </c>
      <c r="AD637" s="1">
        <v>889433000</v>
      </c>
      <c r="AG637" t="s">
        <v>38</v>
      </c>
      <c r="AH637" t="str">
        <f>PROPER(Table1[[#This Row],[product_depth_DELETE]])</f>
        <v>Premiere</v>
      </c>
      <c r="AI637">
        <v>3</v>
      </c>
      <c r="AJ637">
        <v>2</v>
      </c>
      <c r="AK637">
        <v>2</v>
      </c>
      <c r="AL637" s="2">
        <v>44708.662557870368</v>
      </c>
      <c r="AM637" s="15">
        <v>44708.662557870368</v>
      </c>
    </row>
    <row r="638" spans="1:39" x14ac:dyDescent="0.25">
      <c r="A638">
        <v>1351620</v>
      </c>
      <c r="B638" t="s">
        <v>696</v>
      </c>
      <c r="C638" t="str">
        <f>IF(Table1[[#This Row],[breadcrumb_ORIGINAL]]="Buy&gt;NT&gt;DARWIN CITY", SUBSTITUTE(Table1[[#This Row],[breadcrumb_ORIGINAL]], Table1[[#This Row],[breadcrumb_ORIGINAL]], "DARWIN CITY"), SUBSTITUTE(Table1[[#This Row],[breadcrumb_ORIGINAL]], Table1[[#This Row],[breadcrumb_ORIGINAL]], "DARWIN"))</f>
        <v>DARWIN</v>
      </c>
      <c r="D638" s="16" t="s">
        <v>3466</v>
      </c>
      <c r="E638" t="s">
        <v>697</v>
      </c>
      <c r="F638" s="3" t="s">
        <v>2924</v>
      </c>
      <c r="G638" t="s">
        <v>39</v>
      </c>
      <c r="I638" t="str">
        <f>IF(Table1[[#This Row],[building_size_ORIGINAL]]="","",LEFT(Table1[[#This Row],[building_size_ORIGINAL]], LEN(Table1[[#This Row],[building_size_ORIGINAL]])-LEN(RIGHT(Table1[[#This Row],[building_size_ORIGINAL]], 3))))</f>
        <v/>
      </c>
      <c r="J638" s="11" t="s">
        <v>2934</v>
      </c>
      <c r="K638" t="s">
        <v>2016</v>
      </c>
      <c r="L638" s="19">
        <v>166</v>
      </c>
      <c r="N638" t="s">
        <v>2934</v>
      </c>
      <c r="O638">
        <f>IF(Table1[[#This Row],[building_size_mВІ_cleaned]]&lt;&gt;Table1[[#This Row],[preferred_size_mBI_cleaned]], IF(Table1[[#This Row],[land_size_mBI_cleaned]]&lt;&gt;Table1[[#This Row],[preferred_size_mBI_cleaned]], 0, 1), 1)</f>
        <v>1</v>
      </c>
      <c r="Q638" t="e">
        <f>IF(LEN(Table1[[#This Row],[open_date]])&gt;0, IF(ISNUMBER(SEARCH("Added", Table1[[#This Row],[open_date]])), SUBSTITUTE(Table1[[#This Row],[open_date]], "Added ", ""), Table1[[#This Row],[open_date]]), NA())</f>
        <v>#N/A</v>
      </c>
      <c r="R638" t="e">
        <v>#N/A</v>
      </c>
      <c r="S638" t="s">
        <v>346</v>
      </c>
      <c r="T638" t="s">
        <v>524</v>
      </c>
      <c r="U638" s="13">
        <v>449000</v>
      </c>
      <c r="V638" s="13" t="s">
        <v>2934</v>
      </c>
      <c r="W638">
        <v>139045183</v>
      </c>
      <c r="X638" t="s">
        <v>2017</v>
      </c>
      <c r="Y638" t="s">
        <v>2018</v>
      </c>
      <c r="Z638" t="s">
        <v>844</v>
      </c>
      <c r="AA638" t="s">
        <v>37</v>
      </c>
      <c r="AB638">
        <v>820</v>
      </c>
      <c r="AC638" s="14" t="str">
        <f>"0"&amp;Table1[[#This Row],[zip_code]]</f>
        <v>0820</v>
      </c>
      <c r="AD638" s="1">
        <v>889867131</v>
      </c>
      <c r="AG638" t="s">
        <v>38</v>
      </c>
      <c r="AH638" t="str">
        <f>PROPER(Table1[[#This Row],[product_depth_DELETE]])</f>
        <v>Premiere</v>
      </c>
      <c r="AI638">
        <v>3</v>
      </c>
      <c r="AJ638">
        <v>2</v>
      </c>
      <c r="AK638">
        <v>2</v>
      </c>
      <c r="AL638" s="2">
        <v>44708.662557870368</v>
      </c>
      <c r="AM638" s="15">
        <v>44708.662557870368</v>
      </c>
    </row>
    <row r="639" spans="1:39" x14ac:dyDescent="0.25">
      <c r="A639">
        <v>1351621</v>
      </c>
      <c r="B639" t="s">
        <v>696</v>
      </c>
      <c r="C639" t="str">
        <f>IF(Table1[[#This Row],[breadcrumb_ORIGINAL]]="Buy&gt;NT&gt;DARWIN CITY", SUBSTITUTE(Table1[[#This Row],[breadcrumb_ORIGINAL]], Table1[[#This Row],[breadcrumb_ORIGINAL]], "DARWIN CITY"), SUBSTITUTE(Table1[[#This Row],[breadcrumb_ORIGINAL]], Table1[[#This Row],[breadcrumb_ORIGINAL]], "DARWIN"))</f>
        <v>DARWIN</v>
      </c>
      <c r="D639" s="16" t="s">
        <v>3466</v>
      </c>
      <c r="E639" t="s">
        <v>697</v>
      </c>
      <c r="F639" s="3" t="s">
        <v>2924</v>
      </c>
      <c r="G639" t="s">
        <v>29</v>
      </c>
      <c r="I639" t="str">
        <f>IF(Table1[[#This Row],[building_size_ORIGINAL]]="","",LEFT(Table1[[#This Row],[building_size_ORIGINAL]], LEN(Table1[[#This Row],[building_size_ORIGINAL]])-LEN(RIGHT(Table1[[#This Row],[building_size_ORIGINAL]], 3))))</f>
        <v/>
      </c>
      <c r="J639" s="11" t="s">
        <v>2934</v>
      </c>
      <c r="K639" t="s">
        <v>1037</v>
      </c>
      <c r="L639" s="19">
        <v>838</v>
      </c>
      <c r="M639" t="s">
        <v>1037</v>
      </c>
      <c r="N639" s="19">
        <v>838</v>
      </c>
      <c r="O639" s="19">
        <f>IF(Table1[[#This Row],[building_size_mВІ_cleaned]]&lt;&gt;Table1[[#This Row],[preferred_size_mBI_cleaned]], IF(Table1[[#This Row],[land_size_mBI_cleaned]]&lt;&gt;Table1[[#This Row],[preferred_size_mBI_cleaned]], 0, 1), 1)</f>
        <v>1</v>
      </c>
      <c r="Q639" t="e">
        <f>IF(LEN(Table1[[#This Row],[open_date]])&gt;0, IF(ISNUMBER(SEARCH("Added", Table1[[#This Row],[open_date]])), SUBSTITUTE(Table1[[#This Row],[open_date]], "Added ", ""), Table1[[#This Row],[open_date]]), NA())</f>
        <v>#N/A</v>
      </c>
      <c r="R639" t="e">
        <v>#N/A</v>
      </c>
      <c r="S639" t="s">
        <v>2019</v>
      </c>
      <c r="T639" t="s">
        <v>2020</v>
      </c>
      <c r="U639" s="13">
        <v>429000</v>
      </c>
      <c r="V639" s="13" t="s">
        <v>2934</v>
      </c>
      <c r="W639">
        <v>139044887</v>
      </c>
      <c r="X639" t="s">
        <v>2021</v>
      </c>
      <c r="Y639" t="s">
        <v>2022</v>
      </c>
      <c r="Z639" t="s">
        <v>823</v>
      </c>
      <c r="AA639" t="s">
        <v>37</v>
      </c>
      <c r="AB639">
        <v>830</v>
      </c>
      <c r="AC639" s="14" t="str">
        <f>"0"&amp;Table1[[#This Row],[zip_code]]</f>
        <v>0830</v>
      </c>
      <c r="AD639">
        <v>1300547869</v>
      </c>
      <c r="AG639" t="s">
        <v>274</v>
      </c>
      <c r="AH639" t="str">
        <f>PROPER(Table1[[#This Row],[product_depth_DELETE]])</f>
        <v>Standard</v>
      </c>
      <c r="AI639">
        <v>3</v>
      </c>
      <c r="AJ639">
        <v>1</v>
      </c>
      <c r="AK639">
        <v>4</v>
      </c>
      <c r="AL639" s="2">
        <v>44708.662557870368</v>
      </c>
      <c r="AM639" s="15">
        <v>44708.662557870368</v>
      </c>
    </row>
    <row r="640" spans="1:39" x14ac:dyDescent="0.25">
      <c r="A640">
        <v>1351622</v>
      </c>
      <c r="B640" t="s">
        <v>696</v>
      </c>
      <c r="C640" t="str">
        <f>IF(Table1[[#This Row],[breadcrumb_ORIGINAL]]="Buy&gt;NT&gt;DARWIN CITY", SUBSTITUTE(Table1[[#This Row],[breadcrumb_ORIGINAL]], Table1[[#This Row],[breadcrumb_ORIGINAL]], "DARWIN CITY"), SUBSTITUTE(Table1[[#This Row],[breadcrumb_ORIGINAL]], Table1[[#This Row],[breadcrumb_ORIGINAL]], "DARWIN"))</f>
        <v>DARWIN</v>
      </c>
      <c r="D640" s="16" t="s">
        <v>3466</v>
      </c>
      <c r="E640" t="s">
        <v>697</v>
      </c>
      <c r="F640" s="3" t="s">
        <v>2924</v>
      </c>
      <c r="G640" t="s">
        <v>29</v>
      </c>
      <c r="I640" t="str">
        <f>IF(Table1[[#This Row],[building_size_ORIGINAL]]="","",LEFT(Table1[[#This Row],[building_size_ORIGINAL]], LEN(Table1[[#This Row],[building_size_ORIGINAL]])-LEN(RIGHT(Table1[[#This Row],[building_size_ORIGINAL]], 3))))</f>
        <v/>
      </c>
      <c r="J640" s="11" t="s">
        <v>2934</v>
      </c>
      <c r="K640" t="s">
        <v>862</v>
      </c>
      <c r="L640" s="19">
        <v>800</v>
      </c>
      <c r="M640" t="s">
        <v>862</v>
      </c>
      <c r="N640" s="19">
        <v>800</v>
      </c>
      <c r="O640" s="19">
        <f>IF(Table1[[#This Row],[building_size_mВІ_cleaned]]&lt;&gt;Table1[[#This Row],[preferred_size_mBI_cleaned]], IF(Table1[[#This Row],[land_size_mBI_cleaned]]&lt;&gt;Table1[[#This Row],[preferred_size_mBI_cleaned]], 0, 1), 1)</f>
        <v>1</v>
      </c>
      <c r="Q640" t="e">
        <f>IF(LEN(Table1[[#This Row],[open_date]])&gt;0, IF(ISNUMBER(SEARCH("Added", Table1[[#This Row],[open_date]])), SUBSTITUTE(Table1[[#This Row],[open_date]], "Added ", ""), Table1[[#This Row],[open_date]]), NA())</f>
        <v>#N/A</v>
      </c>
      <c r="R640" t="e">
        <v>#N/A</v>
      </c>
      <c r="S640" t="s">
        <v>181</v>
      </c>
      <c r="T640" t="s">
        <v>828</v>
      </c>
      <c r="U640" s="13">
        <v>399000</v>
      </c>
      <c r="V640" s="13" t="s">
        <v>3123</v>
      </c>
      <c r="W640">
        <v>139044255</v>
      </c>
      <c r="X640" t="s">
        <v>2023</v>
      </c>
      <c r="Y640" t="s">
        <v>2024</v>
      </c>
      <c r="Z640" t="s">
        <v>743</v>
      </c>
      <c r="AA640" t="s">
        <v>37</v>
      </c>
      <c r="AB640">
        <v>830</v>
      </c>
      <c r="AC640" s="14" t="str">
        <f>"0"&amp;Table1[[#This Row],[zip_code]]</f>
        <v>0830</v>
      </c>
      <c r="AD640" s="1">
        <v>889418941</v>
      </c>
      <c r="AG640" t="s">
        <v>38</v>
      </c>
      <c r="AH640" t="str">
        <f>PROPER(Table1[[#This Row],[product_depth_DELETE]])</f>
        <v>Premiere</v>
      </c>
      <c r="AI640">
        <v>3</v>
      </c>
      <c r="AJ640">
        <v>1</v>
      </c>
      <c r="AK640">
        <v>2</v>
      </c>
      <c r="AL640" s="2">
        <v>44708.662557870368</v>
      </c>
      <c r="AM640" s="15">
        <v>44708.662557870368</v>
      </c>
    </row>
    <row r="641" spans="1:39" x14ac:dyDescent="0.25">
      <c r="A641">
        <v>1351623</v>
      </c>
      <c r="B641" t="s">
        <v>696</v>
      </c>
      <c r="C641" t="str">
        <f>IF(Table1[[#This Row],[breadcrumb_ORIGINAL]]="Buy&gt;NT&gt;DARWIN CITY", SUBSTITUTE(Table1[[#This Row],[breadcrumb_ORIGINAL]], Table1[[#This Row],[breadcrumb_ORIGINAL]], "DARWIN CITY"), SUBSTITUTE(Table1[[#This Row],[breadcrumb_ORIGINAL]], Table1[[#This Row],[breadcrumb_ORIGINAL]], "DARWIN"))</f>
        <v>DARWIN</v>
      </c>
      <c r="D641" s="16" t="s">
        <v>3466</v>
      </c>
      <c r="E641" t="s">
        <v>697</v>
      </c>
      <c r="F641" s="3" t="s">
        <v>2924</v>
      </c>
      <c r="G641" t="s">
        <v>46</v>
      </c>
      <c r="I641" t="str">
        <f>IF(Table1[[#This Row],[building_size_ORIGINAL]]="","",LEFT(Table1[[#This Row],[building_size_ORIGINAL]], LEN(Table1[[#This Row],[building_size_ORIGINAL]])-LEN(RIGHT(Table1[[#This Row],[building_size_ORIGINAL]], 3))))</f>
        <v/>
      </c>
      <c r="J641" s="11" t="s">
        <v>2934</v>
      </c>
      <c r="L641" s="12" t="s">
        <v>2934</v>
      </c>
      <c r="N641" t="s">
        <v>2934</v>
      </c>
      <c r="O641">
        <f>IF(Table1[[#This Row],[building_size_mВІ_cleaned]]&lt;&gt;Table1[[#This Row],[preferred_size_mBI_cleaned]], IF(Table1[[#This Row],[land_size_mBI_cleaned]]&lt;&gt;Table1[[#This Row],[preferred_size_mBI_cleaned]], 0, 1), 1)</f>
        <v>1</v>
      </c>
      <c r="Q641" t="e">
        <f>IF(LEN(Table1[[#This Row],[open_date]])&gt;0, IF(ISNUMBER(SEARCH("Added", Table1[[#This Row],[open_date]])), SUBSTITUTE(Table1[[#This Row],[open_date]], "Added ", ""), Table1[[#This Row],[open_date]]), NA())</f>
        <v>#N/A</v>
      </c>
      <c r="R641" t="e">
        <v>#N/A</v>
      </c>
      <c r="S641" t="s">
        <v>228</v>
      </c>
      <c r="T641" t="s">
        <v>2025</v>
      </c>
      <c r="U641" s="13">
        <v>389000</v>
      </c>
      <c r="V641" s="13" t="s">
        <v>2934</v>
      </c>
      <c r="W641">
        <v>139043575</v>
      </c>
      <c r="X641" t="s">
        <v>2026</v>
      </c>
      <c r="Y641" t="s">
        <v>2027</v>
      </c>
      <c r="Z641" t="s">
        <v>773</v>
      </c>
      <c r="AA641" t="s">
        <v>37</v>
      </c>
      <c r="AB641">
        <v>820</v>
      </c>
      <c r="AC641" s="14" t="str">
        <f>"0"&amp;Table1[[#This Row],[zip_code]]</f>
        <v>0820</v>
      </c>
      <c r="AD641" s="1">
        <v>889419959</v>
      </c>
      <c r="AG641" t="s">
        <v>38</v>
      </c>
      <c r="AH641" t="str">
        <f>PROPER(Table1[[#This Row],[product_depth_DELETE]])</f>
        <v>Premiere</v>
      </c>
      <c r="AI641">
        <v>1</v>
      </c>
      <c r="AJ641">
        <v>1</v>
      </c>
      <c r="AK641">
        <v>1</v>
      </c>
      <c r="AL641" s="2">
        <v>44708.662557870368</v>
      </c>
      <c r="AM641" s="15">
        <v>44708.662557870368</v>
      </c>
    </row>
    <row r="642" spans="1:39" x14ac:dyDescent="0.25">
      <c r="A642">
        <v>1351624</v>
      </c>
      <c r="B642" t="s">
        <v>696</v>
      </c>
      <c r="C642" t="str">
        <f>IF(Table1[[#This Row],[breadcrumb_ORIGINAL]]="Buy&gt;NT&gt;DARWIN CITY", SUBSTITUTE(Table1[[#This Row],[breadcrumb_ORIGINAL]], Table1[[#This Row],[breadcrumb_ORIGINAL]], "DARWIN CITY"), SUBSTITUTE(Table1[[#This Row],[breadcrumb_ORIGINAL]], Table1[[#This Row],[breadcrumb_ORIGINAL]], "DARWIN"))</f>
        <v>DARWIN</v>
      </c>
      <c r="D642" s="16" t="s">
        <v>3466</v>
      </c>
      <c r="E642" t="s">
        <v>697</v>
      </c>
      <c r="F642" s="3" t="s">
        <v>2924</v>
      </c>
      <c r="G642" t="s">
        <v>29</v>
      </c>
      <c r="I642" t="str">
        <f>IF(Table1[[#This Row],[building_size_ORIGINAL]]="","",LEFT(Table1[[#This Row],[building_size_ORIGINAL]], LEN(Table1[[#This Row],[building_size_ORIGINAL]])-LEN(RIGHT(Table1[[#This Row],[building_size_ORIGINAL]], 3))))</f>
        <v/>
      </c>
      <c r="J642" s="11" t="s">
        <v>2934</v>
      </c>
      <c r="K642" t="s">
        <v>2028</v>
      </c>
      <c r="L642" s="12" t="s">
        <v>2946</v>
      </c>
      <c r="M642" t="s">
        <v>2028</v>
      </c>
      <c r="N642" t="s">
        <v>2946</v>
      </c>
      <c r="O642">
        <f>IF(Table1[[#This Row],[building_size_mВІ_cleaned]]&lt;&gt;Table1[[#This Row],[preferred_size_mBI_cleaned]], IF(Table1[[#This Row],[land_size_mBI_cleaned]]&lt;&gt;Table1[[#This Row],[preferred_size_mBI_cleaned]], 0, 1), 1)</f>
        <v>1</v>
      </c>
      <c r="Q642" t="e">
        <f>IF(LEN(Table1[[#This Row],[open_date]])&gt;0, IF(ISNUMBER(SEARCH("Added", Table1[[#This Row],[open_date]])), SUBSTITUTE(Table1[[#This Row],[open_date]], "Added ", ""), Table1[[#This Row],[open_date]]), NA())</f>
        <v>#N/A</v>
      </c>
      <c r="R642" t="e">
        <v>#N/A</v>
      </c>
      <c r="S642" t="s">
        <v>1017</v>
      </c>
      <c r="T642" t="s">
        <v>1575</v>
      </c>
      <c r="U642" s="13">
        <v>575000</v>
      </c>
      <c r="V642" s="13" t="s">
        <v>2934</v>
      </c>
      <c r="W642">
        <v>139043435</v>
      </c>
      <c r="X642" t="s">
        <v>2029</v>
      </c>
      <c r="Y642" t="s">
        <v>2030</v>
      </c>
      <c r="Z642" t="s">
        <v>747</v>
      </c>
      <c r="AA642" t="s">
        <v>37</v>
      </c>
      <c r="AB642">
        <v>830</v>
      </c>
      <c r="AC642" s="14" t="str">
        <f>"0"&amp;Table1[[#This Row],[zip_code]]</f>
        <v>0830</v>
      </c>
      <c r="AD642" s="1">
        <v>889882343</v>
      </c>
      <c r="AG642" t="s">
        <v>38</v>
      </c>
      <c r="AH642" t="str">
        <f>PROPER(Table1[[#This Row],[product_depth_DELETE]])</f>
        <v>Premiere</v>
      </c>
      <c r="AI642">
        <v>4</v>
      </c>
      <c r="AJ642">
        <v>2</v>
      </c>
      <c r="AK642">
        <v>4</v>
      </c>
      <c r="AL642" s="2">
        <v>44708.662557870368</v>
      </c>
      <c r="AM642" s="15">
        <v>44708.662557870368</v>
      </c>
    </row>
    <row r="643" spans="1:39" x14ac:dyDescent="0.25">
      <c r="A643">
        <v>1351625</v>
      </c>
      <c r="B643" t="s">
        <v>696</v>
      </c>
      <c r="C643" t="str">
        <f>IF(Table1[[#This Row],[breadcrumb_ORIGINAL]]="Buy&gt;NT&gt;DARWIN CITY", SUBSTITUTE(Table1[[#This Row],[breadcrumb_ORIGINAL]], Table1[[#This Row],[breadcrumb_ORIGINAL]], "DARWIN CITY"), SUBSTITUTE(Table1[[#This Row],[breadcrumb_ORIGINAL]], Table1[[#This Row],[breadcrumb_ORIGINAL]], "DARWIN"))</f>
        <v>DARWIN</v>
      </c>
      <c r="D643" s="16" t="s">
        <v>3466</v>
      </c>
      <c r="E643" t="s">
        <v>697</v>
      </c>
      <c r="F643" s="3" t="s">
        <v>2924</v>
      </c>
      <c r="G643" t="s">
        <v>29</v>
      </c>
      <c r="I643" t="str">
        <f>IF(Table1[[#This Row],[building_size_ORIGINAL]]="","",LEFT(Table1[[#This Row],[building_size_ORIGINAL]], LEN(Table1[[#This Row],[building_size_ORIGINAL]])-LEN(RIGHT(Table1[[#This Row],[building_size_ORIGINAL]], 3))))</f>
        <v/>
      </c>
      <c r="J643" s="11" t="s">
        <v>2934</v>
      </c>
      <c r="K643" t="s">
        <v>1306</v>
      </c>
      <c r="L643" s="19">
        <v>804</v>
      </c>
      <c r="M643" t="s">
        <v>1306</v>
      </c>
      <c r="N643" s="19">
        <v>804</v>
      </c>
      <c r="O643" s="19">
        <f>IF(Table1[[#This Row],[building_size_mВІ_cleaned]]&lt;&gt;Table1[[#This Row],[preferred_size_mBI_cleaned]], IF(Table1[[#This Row],[land_size_mBI_cleaned]]&lt;&gt;Table1[[#This Row],[preferred_size_mBI_cleaned]], 0, 1), 1)</f>
        <v>1</v>
      </c>
      <c r="Q643" t="e">
        <f>IF(LEN(Table1[[#This Row],[open_date]])&gt;0, IF(ISNUMBER(SEARCH("Added", Table1[[#This Row],[open_date]])), SUBSTITUTE(Table1[[#This Row],[open_date]], "Added ", ""), Table1[[#This Row],[open_date]]), NA())</f>
        <v>#N/A</v>
      </c>
      <c r="R643" t="e">
        <v>#N/A</v>
      </c>
      <c r="S643" t="s">
        <v>2031</v>
      </c>
      <c r="T643" t="s">
        <v>2032</v>
      </c>
      <c r="U643" s="13">
        <v>589500</v>
      </c>
      <c r="V643" s="13" t="s">
        <v>2934</v>
      </c>
      <c r="W643">
        <v>139040775</v>
      </c>
      <c r="X643" t="s">
        <v>2033</v>
      </c>
      <c r="Y643" t="s">
        <v>2034</v>
      </c>
      <c r="Z643" t="s">
        <v>1092</v>
      </c>
      <c r="AA643" t="s">
        <v>37</v>
      </c>
      <c r="AB643">
        <v>812</v>
      </c>
      <c r="AC643" s="14" t="str">
        <f>"0"&amp;Table1[[#This Row],[zip_code]]</f>
        <v>0812</v>
      </c>
      <c r="AD643" s="1">
        <v>889411550</v>
      </c>
      <c r="AG643" t="s">
        <v>38</v>
      </c>
      <c r="AH643" t="str">
        <f>PROPER(Table1[[#This Row],[product_depth_DELETE]])</f>
        <v>Premiere</v>
      </c>
      <c r="AI643">
        <v>3</v>
      </c>
      <c r="AJ643">
        <v>2</v>
      </c>
      <c r="AK643">
        <v>2</v>
      </c>
      <c r="AL643" s="2">
        <v>44708.662557870368</v>
      </c>
      <c r="AM643" s="15">
        <v>44708.662557870368</v>
      </c>
    </row>
    <row r="644" spans="1:39" x14ac:dyDescent="0.25">
      <c r="A644">
        <v>1351626</v>
      </c>
      <c r="B644" t="s">
        <v>696</v>
      </c>
      <c r="C644" t="str">
        <f>IF(Table1[[#This Row],[breadcrumb_ORIGINAL]]="Buy&gt;NT&gt;DARWIN CITY", SUBSTITUTE(Table1[[#This Row],[breadcrumb_ORIGINAL]], Table1[[#This Row],[breadcrumb_ORIGINAL]], "DARWIN CITY"), SUBSTITUTE(Table1[[#This Row],[breadcrumb_ORIGINAL]], Table1[[#This Row],[breadcrumb_ORIGINAL]], "DARWIN"))</f>
        <v>DARWIN</v>
      </c>
      <c r="D644" s="16" t="s">
        <v>3466</v>
      </c>
      <c r="E644" t="s">
        <v>697</v>
      </c>
      <c r="F644" s="3" t="s">
        <v>2924</v>
      </c>
      <c r="G644" t="s">
        <v>29</v>
      </c>
      <c r="I644" t="str">
        <f>IF(Table1[[#This Row],[building_size_ORIGINAL]]="","",LEFT(Table1[[#This Row],[building_size_ORIGINAL]], LEN(Table1[[#This Row],[building_size_ORIGINAL]])-LEN(RIGHT(Table1[[#This Row],[building_size_ORIGINAL]], 3))))</f>
        <v/>
      </c>
      <c r="J644" s="11" t="s">
        <v>2934</v>
      </c>
      <c r="L644" s="12" t="s">
        <v>2934</v>
      </c>
      <c r="N644" t="s">
        <v>2934</v>
      </c>
      <c r="O644">
        <f>IF(Table1[[#This Row],[building_size_mВІ_cleaned]]&lt;&gt;Table1[[#This Row],[preferred_size_mBI_cleaned]], IF(Table1[[#This Row],[land_size_mBI_cleaned]]&lt;&gt;Table1[[#This Row],[preferred_size_mBI_cleaned]], 0, 1), 1)</f>
        <v>1</v>
      </c>
      <c r="Q644" t="e">
        <f>IF(LEN(Table1[[#This Row],[open_date]])&gt;0, IF(ISNUMBER(SEARCH("Added", Table1[[#This Row],[open_date]])), SUBSTITUTE(Table1[[#This Row],[open_date]], "Added ", ""), Table1[[#This Row],[open_date]]), NA())</f>
        <v>#N/A</v>
      </c>
      <c r="R644" t="e">
        <v>#N/A</v>
      </c>
      <c r="S644" t="s">
        <v>82</v>
      </c>
      <c r="T644" t="s">
        <v>1781</v>
      </c>
      <c r="U644" s="13">
        <v>600000</v>
      </c>
      <c r="V644" s="13" t="s">
        <v>3270</v>
      </c>
      <c r="W644">
        <v>139040747</v>
      </c>
      <c r="X644" t="s">
        <v>2035</v>
      </c>
      <c r="Y644" t="s">
        <v>2036</v>
      </c>
      <c r="Z644" t="s">
        <v>1016</v>
      </c>
      <c r="AA644" t="s">
        <v>37</v>
      </c>
      <c r="AB644">
        <v>830</v>
      </c>
      <c r="AC644" s="14" t="str">
        <f>"0"&amp;Table1[[#This Row],[zip_code]]</f>
        <v>0830</v>
      </c>
      <c r="AD644" s="1">
        <v>889433000</v>
      </c>
      <c r="AG644" t="s">
        <v>38</v>
      </c>
      <c r="AH644" t="str">
        <f>PROPER(Table1[[#This Row],[product_depth_DELETE]])</f>
        <v>Premiere</v>
      </c>
      <c r="AI644">
        <v>4</v>
      </c>
      <c r="AJ644">
        <v>2</v>
      </c>
      <c r="AK644">
        <v>2</v>
      </c>
      <c r="AL644" s="2">
        <v>44708.662557870368</v>
      </c>
      <c r="AM644" s="15">
        <v>44708.662557870368</v>
      </c>
    </row>
    <row r="645" spans="1:39" x14ac:dyDescent="0.25">
      <c r="A645">
        <v>1351627</v>
      </c>
      <c r="B645" t="s">
        <v>696</v>
      </c>
      <c r="C645" t="str">
        <f>IF(Table1[[#This Row],[breadcrumb_ORIGINAL]]="Buy&gt;NT&gt;DARWIN CITY", SUBSTITUTE(Table1[[#This Row],[breadcrumb_ORIGINAL]], Table1[[#This Row],[breadcrumb_ORIGINAL]], "DARWIN CITY"), SUBSTITUTE(Table1[[#This Row],[breadcrumb_ORIGINAL]], Table1[[#This Row],[breadcrumb_ORIGINAL]], "DARWIN"))</f>
        <v>DARWIN</v>
      </c>
      <c r="D645" s="16" t="s">
        <v>3466</v>
      </c>
      <c r="E645" t="s">
        <v>697</v>
      </c>
      <c r="F645" s="3" t="s">
        <v>2924</v>
      </c>
      <c r="G645" t="s">
        <v>29</v>
      </c>
      <c r="H645" t="s">
        <v>1286</v>
      </c>
      <c r="I645" t="str">
        <f>IF(Table1[[#This Row],[building_size_ORIGINAL]]="","",LEFT(Table1[[#This Row],[building_size_ORIGINAL]], LEN(Table1[[#This Row],[building_size_ORIGINAL]])-LEN(RIGHT(Table1[[#This Row],[building_size_ORIGINAL]], 3))))</f>
        <v>160</v>
      </c>
      <c r="J645" s="19">
        <v>160</v>
      </c>
      <c r="K645" t="s">
        <v>1357</v>
      </c>
      <c r="L645" s="19">
        <v>480</v>
      </c>
      <c r="M645" t="s">
        <v>1357</v>
      </c>
      <c r="N645" s="19">
        <v>480</v>
      </c>
      <c r="O645" s="19">
        <f>IF(Table1[[#This Row],[building_size_mВІ_cleaned]]&lt;&gt;Table1[[#This Row],[preferred_size_mBI_cleaned]], IF(Table1[[#This Row],[land_size_mBI_cleaned]]&lt;&gt;Table1[[#This Row],[preferred_size_mBI_cleaned]], 0, 1), 1)</f>
        <v>1</v>
      </c>
      <c r="Q645" t="e">
        <f>IF(LEN(Table1[[#This Row],[open_date]])&gt;0, IF(ISNUMBER(SEARCH("Added", Table1[[#This Row],[open_date]])), SUBSTITUTE(Table1[[#This Row],[open_date]], "Added ", ""), Table1[[#This Row],[open_date]]), NA())</f>
        <v>#N/A</v>
      </c>
      <c r="R645" t="e">
        <v>#N/A</v>
      </c>
      <c r="S645" t="s">
        <v>1532</v>
      </c>
      <c r="T645" t="s">
        <v>1420</v>
      </c>
      <c r="U645" s="13">
        <v>485000</v>
      </c>
      <c r="V645" s="13" t="s">
        <v>2934</v>
      </c>
      <c r="W645">
        <v>139039151</v>
      </c>
      <c r="X645" t="s">
        <v>2037</v>
      </c>
      <c r="Y645" t="s">
        <v>2038</v>
      </c>
      <c r="Z645" t="s">
        <v>820</v>
      </c>
      <c r="AA645" t="s">
        <v>37</v>
      </c>
      <c r="AB645">
        <v>832</v>
      </c>
      <c r="AC645" s="14" t="str">
        <f>"0"&amp;Table1[[#This Row],[zip_code]]</f>
        <v>0832</v>
      </c>
      <c r="AD645" s="1">
        <v>889312005</v>
      </c>
      <c r="AG645" t="s">
        <v>274</v>
      </c>
      <c r="AH645" t="str">
        <f>PROPER(Table1[[#This Row],[product_depth_DELETE]])</f>
        <v>Standard</v>
      </c>
      <c r="AI645">
        <v>3</v>
      </c>
      <c r="AJ645">
        <v>2</v>
      </c>
      <c r="AK645">
        <v>2</v>
      </c>
      <c r="AL645" s="2">
        <v>44708.662557870368</v>
      </c>
      <c r="AM645" s="15">
        <v>44708.662557870368</v>
      </c>
    </row>
    <row r="646" spans="1:39" x14ac:dyDescent="0.25">
      <c r="A646">
        <v>1351628</v>
      </c>
      <c r="B646" t="s">
        <v>696</v>
      </c>
      <c r="C646" t="str">
        <f>IF(Table1[[#This Row],[breadcrumb_ORIGINAL]]="Buy&gt;NT&gt;DARWIN CITY", SUBSTITUTE(Table1[[#This Row],[breadcrumb_ORIGINAL]], Table1[[#This Row],[breadcrumb_ORIGINAL]], "DARWIN CITY"), SUBSTITUTE(Table1[[#This Row],[breadcrumb_ORIGINAL]], Table1[[#This Row],[breadcrumb_ORIGINAL]], "DARWIN"))</f>
        <v>DARWIN</v>
      </c>
      <c r="D646" s="16" t="s">
        <v>3466</v>
      </c>
      <c r="E646" t="s">
        <v>697</v>
      </c>
      <c r="F646" s="3" t="s">
        <v>2924</v>
      </c>
      <c r="G646" t="s">
        <v>29</v>
      </c>
      <c r="I646" t="str">
        <f>IF(Table1[[#This Row],[building_size_ORIGINAL]]="","",LEFT(Table1[[#This Row],[building_size_ORIGINAL]], LEN(Table1[[#This Row],[building_size_ORIGINAL]])-LEN(RIGHT(Table1[[#This Row],[building_size_ORIGINAL]], 3))))</f>
        <v/>
      </c>
      <c r="J646" s="11" t="s">
        <v>2934</v>
      </c>
      <c r="K646" t="s">
        <v>755</v>
      </c>
      <c r="L646" s="19">
        <v>2</v>
      </c>
      <c r="M646" t="s">
        <v>755</v>
      </c>
      <c r="N646" s="19">
        <v>2</v>
      </c>
      <c r="O646" s="19">
        <f>IF(Table1[[#This Row],[building_size_mВІ_cleaned]]&lt;&gt;Table1[[#This Row],[preferred_size_mBI_cleaned]], IF(Table1[[#This Row],[land_size_mBI_cleaned]]&lt;&gt;Table1[[#This Row],[preferred_size_mBI_cleaned]], 0, 1), 1)</f>
        <v>1</v>
      </c>
      <c r="P646" t="s">
        <v>126</v>
      </c>
      <c r="Q646" t="str">
        <f>IF(LEN(Table1[[#This Row],[open_date]])&gt;0, IF(ISNUMBER(SEARCH("Added", Table1[[#This Row],[open_date]])), SUBSTITUTE(Table1[[#This Row],[open_date]], "Added ", ""), Table1[[#This Row],[open_date]]), NA())</f>
        <v>Under offer</v>
      </c>
      <c r="R646" t="s">
        <v>126</v>
      </c>
      <c r="S646" t="s">
        <v>82</v>
      </c>
      <c r="T646" t="s">
        <v>127</v>
      </c>
      <c r="U646" s="13" t="s">
        <v>2934</v>
      </c>
      <c r="V646" s="13" t="s">
        <v>2979</v>
      </c>
      <c r="W646">
        <v>139037939</v>
      </c>
      <c r="X646" t="s">
        <v>2039</v>
      </c>
      <c r="Y646" t="s">
        <v>2040</v>
      </c>
      <c r="Z646" t="s">
        <v>1162</v>
      </c>
      <c r="AA646" t="s">
        <v>37</v>
      </c>
      <c r="AB646">
        <v>835</v>
      </c>
      <c r="AC646" s="14" t="str">
        <f>"0"&amp;Table1[[#This Row],[zip_code]]</f>
        <v>0835</v>
      </c>
      <c r="AD646" s="1">
        <v>889433000</v>
      </c>
      <c r="AG646" t="s">
        <v>38</v>
      </c>
      <c r="AH646" t="str">
        <f>PROPER(Table1[[#This Row],[product_depth_DELETE]])</f>
        <v>Premiere</v>
      </c>
      <c r="AI646">
        <v>4</v>
      </c>
      <c r="AJ646">
        <v>2</v>
      </c>
      <c r="AK646">
        <v>5</v>
      </c>
      <c r="AL646" s="2">
        <v>44708.662557870368</v>
      </c>
      <c r="AM646" s="15">
        <v>44708.662557870368</v>
      </c>
    </row>
    <row r="647" spans="1:39" x14ac:dyDescent="0.25">
      <c r="A647">
        <v>1351629</v>
      </c>
      <c r="B647" t="s">
        <v>696</v>
      </c>
      <c r="C647" t="str">
        <f>IF(Table1[[#This Row],[breadcrumb_ORIGINAL]]="Buy&gt;NT&gt;DARWIN CITY", SUBSTITUTE(Table1[[#This Row],[breadcrumb_ORIGINAL]], Table1[[#This Row],[breadcrumb_ORIGINAL]], "DARWIN CITY"), SUBSTITUTE(Table1[[#This Row],[breadcrumb_ORIGINAL]], Table1[[#This Row],[breadcrumb_ORIGINAL]], "DARWIN"))</f>
        <v>DARWIN</v>
      </c>
      <c r="D647" s="16" t="s">
        <v>3466</v>
      </c>
      <c r="E647" t="s">
        <v>697</v>
      </c>
      <c r="F647" s="3" t="s">
        <v>2924</v>
      </c>
      <c r="G647" t="s">
        <v>39</v>
      </c>
      <c r="I647" t="str">
        <f>IF(Table1[[#This Row],[building_size_ORIGINAL]]="","",LEFT(Table1[[#This Row],[building_size_ORIGINAL]], LEN(Table1[[#This Row],[building_size_ORIGINAL]])-LEN(RIGHT(Table1[[#This Row],[building_size_ORIGINAL]], 3))))</f>
        <v/>
      </c>
      <c r="J647" s="11" t="s">
        <v>2934</v>
      </c>
      <c r="L647" s="12" t="s">
        <v>2934</v>
      </c>
      <c r="N647" t="s">
        <v>2934</v>
      </c>
      <c r="O647">
        <f>IF(Table1[[#This Row],[building_size_mВІ_cleaned]]&lt;&gt;Table1[[#This Row],[preferred_size_mBI_cleaned]], IF(Table1[[#This Row],[land_size_mBI_cleaned]]&lt;&gt;Table1[[#This Row],[preferred_size_mBI_cleaned]], 0, 1), 1)</f>
        <v>1</v>
      </c>
      <c r="P647" t="s">
        <v>126</v>
      </c>
      <c r="Q647" t="str">
        <f>IF(LEN(Table1[[#This Row],[open_date]])&gt;0, IF(ISNUMBER(SEARCH("Added", Table1[[#This Row],[open_date]])), SUBSTITUTE(Table1[[#This Row],[open_date]], "Added ", ""), Table1[[#This Row],[open_date]]), NA())</f>
        <v>Under offer</v>
      </c>
      <c r="R647" t="s">
        <v>126</v>
      </c>
      <c r="S647" t="s">
        <v>82</v>
      </c>
      <c r="T647" t="s">
        <v>127</v>
      </c>
      <c r="U647" s="13" t="s">
        <v>2934</v>
      </c>
      <c r="V647" s="13" t="s">
        <v>2979</v>
      </c>
      <c r="W647">
        <v>139036599</v>
      </c>
      <c r="X647" t="s">
        <v>235</v>
      </c>
      <c r="Y647" t="s">
        <v>236</v>
      </c>
      <c r="Z647" t="s">
        <v>36</v>
      </c>
      <c r="AA647" t="s">
        <v>37</v>
      </c>
      <c r="AB647">
        <v>800</v>
      </c>
      <c r="AC647" s="14" t="str">
        <f>"0"&amp;Table1[[#This Row],[zip_code]]</f>
        <v>0800</v>
      </c>
      <c r="AD647" s="1">
        <v>889433000</v>
      </c>
      <c r="AG647" t="s">
        <v>38</v>
      </c>
      <c r="AH647" t="str">
        <f>PROPER(Table1[[#This Row],[product_depth_DELETE]])</f>
        <v>Premiere</v>
      </c>
      <c r="AI647">
        <v>3</v>
      </c>
      <c r="AJ647">
        <v>2</v>
      </c>
      <c r="AK647">
        <v>2</v>
      </c>
      <c r="AL647" s="2">
        <v>44708.662557870368</v>
      </c>
      <c r="AM647" s="15">
        <v>44708.662557870368</v>
      </c>
    </row>
    <row r="648" spans="1:39" x14ac:dyDescent="0.25">
      <c r="A648">
        <v>1351630</v>
      </c>
      <c r="B648" t="s">
        <v>696</v>
      </c>
      <c r="C648" t="str">
        <f>IF(Table1[[#This Row],[breadcrumb_ORIGINAL]]="Buy&gt;NT&gt;DARWIN CITY", SUBSTITUTE(Table1[[#This Row],[breadcrumb_ORIGINAL]], Table1[[#This Row],[breadcrumb_ORIGINAL]], "DARWIN CITY"), SUBSTITUTE(Table1[[#This Row],[breadcrumb_ORIGINAL]], Table1[[#This Row],[breadcrumb_ORIGINAL]], "DARWIN"))</f>
        <v>DARWIN</v>
      </c>
      <c r="D648" s="16" t="s">
        <v>3466</v>
      </c>
      <c r="E648" t="s">
        <v>697</v>
      </c>
      <c r="F648" s="3" t="s">
        <v>2924</v>
      </c>
      <c r="G648" t="s">
        <v>46</v>
      </c>
      <c r="H648" t="s">
        <v>353</v>
      </c>
      <c r="I648" t="str">
        <f>IF(Table1[[#This Row],[building_size_ORIGINAL]]="","",LEFT(Table1[[#This Row],[building_size_ORIGINAL]], LEN(Table1[[#This Row],[building_size_ORIGINAL]])-LEN(RIGHT(Table1[[#This Row],[building_size_ORIGINAL]], 3))))</f>
        <v>153</v>
      </c>
      <c r="J648" s="19">
        <v>153</v>
      </c>
      <c r="L648" s="12" t="s">
        <v>2934</v>
      </c>
      <c r="M648" t="s">
        <v>353</v>
      </c>
      <c r="N648" s="19">
        <v>153</v>
      </c>
      <c r="O648" s="19">
        <f>IF(Table1[[#This Row],[building_size_mВІ_cleaned]]&lt;&gt;Table1[[#This Row],[preferred_size_mBI_cleaned]], IF(Table1[[#This Row],[land_size_mBI_cleaned]]&lt;&gt;Table1[[#This Row],[preferred_size_mBI_cleaned]], 0, 1), 1)</f>
        <v>1</v>
      </c>
      <c r="P648" t="s">
        <v>126</v>
      </c>
      <c r="Q648" t="str">
        <f>IF(LEN(Table1[[#This Row],[open_date]])&gt;0, IF(ISNUMBER(SEARCH("Added", Table1[[#This Row],[open_date]])), SUBSTITUTE(Table1[[#This Row],[open_date]], "Added ", ""), Table1[[#This Row],[open_date]]), NA())</f>
        <v>Under offer</v>
      </c>
      <c r="R648" t="s">
        <v>126</v>
      </c>
      <c r="S648" t="s">
        <v>153</v>
      </c>
      <c r="T648" t="s">
        <v>191</v>
      </c>
      <c r="U648" s="13" t="s">
        <v>2934</v>
      </c>
      <c r="V648" s="13" t="s">
        <v>2993</v>
      </c>
      <c r="W648">
        <v>139035671</v>
      </c>
      <c r="X648" t="s">
        <v>2041</v>
      </c>
      <c r="Y648" t="s">
        <v>2042</v>
      </c>
      <c r="Z648" t="s">
        <v>737</v>
      </c>
      <c r="AA648" t="s">
        <v>37</v>
      </c>
      <c r="AB648">
        <v>810</v>
      </c>
      <c r="AC648" s="14" t="str">
        <f>"0"&amp;Table1[[#This Row],[zip_code]]</f>
        <v>0810</v>
      </c>
      <c r="AD648" s="1">
        <v>889970888</v>
      </c>
      <c r="AG648" t="s">
        <v>38</v>
      </c>
      <c r="AH648" t="str">
        <f>PROPER(Table1[[#This Row],[product_depth_DELETE]])</f>
        <v>Premiere</v>
      </c>
      <c r="AI648">
        <v>3</v>
      </c>
      <c r="AJ648">
        <v>2</v>
      </c>
      <c r="AK648">
        <v>2</v>
      </c>
      <c r="AL648" s="2">
        <v>44708.662557870368</v>
      </c>
      <c r="AM648" s="15">
        <v>44708.662557870368</v>
      </c>
    </row>
    <row r="649" spans="1:39" x14ac:dyDescent="0.25">
      <c r="A649">
        <v>1351631</v>
      </c>
      <c r="B649" t="s">
        <v>696</v>
      </c>
      <c r="C649" t="str">
        <f>IF(Table1[[#This Row],[breadcrumb_ORIGINAL]]="Buy&gt;NT&gt;DARWIN CITY", SUBSTITUTE(Table1[[#This Row],[breadcrumb_ORIGINAL]], Table1[[#This Row],[breadcrumb_ORIGINAL]], "DARWIN CITY"), SUBSTITUTE(Table1[[#This Row],[breadcrumb_ORIGINAL]], Table1[[#This Row],[breadcrumb_ORIGINAL]], "DARWIN"))</f>
        <v>DARWIN</v>
      </c>
      <c r="D649" s="16" t="s">
        <v>3466</v>
      </c>
      <c r="E649" t="s">
        <v>697</v>
      </c>
      <c r="F649" s="3" t="s">
        <v>2924</v>
      </c>
      <c r="G649" t="s">
        <v>748</v>
      </c>
      <c r="H649" t="s">
        <v>2043</v>
      </c>
      <c r="I649" t="str">
        <f>IF(Table1[[#This Row],[building_size_ORIGINAL]]="","",LEFT(Table1[[#This Row],[building_size_ORIGINAL]], LEN(Table1[[#This Row],[building_size_ORIGINAL]])-LEN(RIGHT(Table1[[#This Row],[building_size_ORIGINAL]], 3))))</f>
        <v>96</v>
      </c>
      <c r="J649" s="19">
        <v>96</v>
      </c>
      <c r="L649" s="12" t="s">
        <v>2934</v>
      </c>
      <c r="M649" t="s">
        <v>2043</v>
      </c>
      <c r="N649" s="19">
        <v>96</v>
      </c>
      <c r="O649" s="19">
        <f>IF(Table1[[#This Row],[building_size_mВІ_cleaned]]&lt;&gt;Table1[[#This Row],[preferred_size_mBI_cleaned]], IF(Table1[[#This Row],[land_size_mBI_cleaned]]&lt;&gt;Table1[[#This Row],[preferred_size_mBI_cleaned]], 0, 1), 1)</f>
        <v>1</v>
      </c>
      <c r="P649" t="s">
        <v>126</v>
      </c>
      <c r="Q649" t="str">
        <f>IF(LEN(Table1[[#This Row],[open_date]])&gt;0, IF(ISNUMBER(SEARCH("Added", Table1[[#This Row],[open_date]])), SUBSTITUTE(Table1[[#This Row],[open_date]], "Added ", ""), Table1[[#This Row],[open_date]]), NA())</f>
        <v>Under offer</v>
      </c>
      <c r="R649" t="s">
        <v>126</v>
      </c>
      <c r="S649" t="s">
        <v>98</v>
      </c>
      <c r="T649" t="s">
        <v>127</v>
      </c>
      <c r="U649" s="13" t="s">
        <v>2934</v>
      </c>
      <c r="V649" s="13" t="s">
        <v>2979</v>
      </c>
      <c r="W649">
        <v>139035471</v>
      </c>
      <c r="X649" t="s">
        <v>2044</v>
      </c>
      <c r="Y649" t="s">
        <v>2045</v>
      </c>
      <c r="Z649" t="s">
        <v>1116</v>
      </c>
      <c r="AA649" t="s">
        <v>37</v>
      </c>
      <c r="AB649">
        <v>810</v>
      </c>
      <c r="AC649" s="14" t="str">
        <f>"0"&amp;Table1[[#This Row],[zip_code]]</f>
        <v>0810</v>
      </c>
      <c r="AD649" s="1">
        <v>889822500</v>
      </c>
      <c r="AG649" t="s">
        <v>38</v>
      </c>
      <c r="AH649" t="str">
        <f>PROPER(Table1[[#This Row],[product_depth_DELETE]])</f>
        <v>Premiere</v>
      </c>
      <c r="AI649">
        <v>2</v>
      </c>
      <c r="AJ649">
        <v>1</v>
      </c>
      <c r="AK649">
        <v>0</v>
      </c>
      <c r="AL649" s="2">
        <v>44708.662557870368</v>
      </c>
      <c r="AM649" s="15">
        <v>44708.662557870368</v>
      </c>
    </row>
    <row r="650" spans="1:39" x14ac:dyDescent="0.25">
      <c r="A650">
        <v>1351632</v>
      </c>
      <c r="B650" t="s">
        <v>696</v>
      </c>
      <c r="C650" t="str">
        <f>IF(Table1[[#This Row],[breadcrumb_ORIGINAL]]="Buy&gt;NT&gt;DARWIN CITY", SUBSTITUTE(Table1[[#This Row],[breadcrumb_ORIGINAL]], Table1[[#This Row],[breadcrumb_ORIGINAL]], "DARWIN CITY"), SUBSTITUTE(Table1[[#This Row],[breadcrumb_ORIGINAL]], Table1[[#This Row],[breadcrumb_ORIGINAL]], "DARWIN"))</f>
        <v>DARWIN</v>
      </c>
      <c r="D650" s="16" t="s">
        <v>3466</v>
      </c>
      <c r="E650" t="s">
        <v>697</v>
      </c>
      <c r="F650" s="3" t="s">
        <v>2924</v>
      </c>
      <c r="G650" t="s">
        <v>985</v>
      </c>
      <c r="I650" t="str">
        <f>IF(Table1[[#This Row],[building_size_ORIGINAL]]="","",LEFT(Table1[[#This Row],[building_size_ORIGINAL]], LEN(Table1[[#This Row],[building_size_ORIGINAL]])-LEN(RIGHT(Table1[[#This Row],[building_size_ORIGINAL]], 3))))</f>
        <v/>
      </c>
      <c r="J650" s="11" t="s">
        <v>2934</v>
      </c>
      <c r="K650" t="s">
        <v>1062</v>
      </c>
      <c r="L650" s="12" t="s">
        <v>2934</v>
      </c>
      <c r="M650" t="s">
        <v>1062</v>
      </c>
      <c r="N650" t="s">
        <v>2934</v>
      </c>
      <c r="O650">
        <f>IF(Table1[[#This Row],[building_size_mВІ_cleaned]]&lt;&gt;Table1[[#This Row],[preferred_size_mBI_cleaned]], IF(Table1[[#This Row],[land_size_mBI_cleaned]]&lt;&gt;Table1[[#This Row],[preferred_size_mBI_cleaned]], 0, 1), 1)</f>
        <v>1</v>
      </c>
      <c r="Q650" t="e">
        <f>IF(LEN(Table1[[#This Row],[open_date]])&gt;0, IF(ISNUMBER(SEARCH("Added", Table1[[#This Row],[open_date]])), SUBSTITUTE(Table1[[#This Row],[open_date]], "Added ", ""), Table1[[#This Row],[open_date]]), NA())</f>
        <v>#N/A</v>
      </c>
      <c r="R650" t="e">
        <v>#N/A</v>
      </c>
      <c r="S650" t="s">
        <v>185</v>
      </c>
      <c r="T650" t="s">
        <v>1688</v>
      </c>
      <c r="U650" s="13">
        <v>850000</v>
      </c>
      <c r="V650" s="13" t="s">
        <v>3257</v>
      </c>
      <c r="W650">
        <v>139033627</v>
      </c>
      <c r="X650" t="s">
        <v>2046</v>
      </c>
      <c r="Y650" t="s">
        <v>2047</v>
      </c>
      <c r="Z650" t="s">
        <v>1317</v>
      </c>
      <c r="AA650" t="s">
        <v>37</v>
      </c>
      <c r="AB650">
        <v>836</v>
      </c>
      <c r="AC650" s="14" t="str">
        <f>"0"&amp;Table1[[#This Row],[zip_code]]</f>
        <v>0836</v>
      </c>
      <c r="AD650" s="1">
        <v>889240900</v>
      </c>
      <c r="AG650" t="s">
        <v>38</v>
      </c>
      <c r="AH650" t="str">
        <f>PROPER(Table1[[#This Row],[product_depth_DELETE]])</f>
        <v>Premiere</v>
      </c>
      <c r="AI650">
        <v>6</v>
      </c>
      <c r="AJ650">
        <v>2</v>
      </c>
      <c r="AK650">
        <v>3</v>
      </c>
      <c r="AL650" s="2">
        <v>44708.662557870368</v>
      </c>
      <c r="AM650" s="15">
        <v>44708.662557870368</v>
      </c>
    </row>
    <row r="651" spans="1:39" x14ac:dyDescent="0.25">
      <c r="A651">
        <v>1351633</v>
      </c>
      <c r="B651" t="s">
        <v>696</v>
      </c>
      <c r="C651" t="str">
        <f>IF(Table1[[#This Row],[breadcrumb_ORIGINAL]]="Buy&gt;NT&gt;DARWIN CITY", SUBSTITUTE(Table1[[#This Row],[breadcrumb_ORIGINAL]], Table1[[#This Row],[breadcrumb_ORIGINAL]], "DARWIN CITY"), SUBSTITUTE(Table1[[#This Row],[breadcrumb_ORIGINAL]], Table1[[#This Row],[breadcrumb_ORIGINAL]], "DARWIN"))</f>
        <v>DARWIN</v>
      </c>
      <c r="D651" s="16" t="s">
        <v>3466</v>
      </c>
      <c r="E651" t="s">
        <v>697</v>
      </c>
      <c r="F651" s="3" t="s">
        <v>2924</v>
      </c>
      <c r="G651" t="s">
        <v>29</v>
      </c>
      <c r="I651" t="str">
        <f>IF(Table1[[#This Row],[building_size_ORIGINAL]]="","",LEFT(Table1[[#This Row],[building_size_ORIGINAL]], LEN(Table1[[#This Row],[building_size_ORIGINAL]])-LEN(RIGHT(Table1[[#This Row],[building_size_ORIGINAL]], 3))))</f>
        <v/>
      </c>
      <c r="J651" s="11" t="s">
        <v>2934</v>
      </c>
      <c r="K651" t="s">
        <v>2048</v>
      </c>
      <c r="L651" s="19">
        <v>476</v>
      </c>
      <c r="M651" t="s">
        <v>2048</v>
      </c>
      <c r="N651" s="19">
        <v>476</v>
      </c>
      <c r="O651" s="19">
        <f>IF(Table1[[#This Row],[building_size_mВІ_cleaned]]&lt;&gt;Table1[[#This Row],[preferred_size_mBI_cleaned]], IF(Table1[[#This Row],[land_size_mBI_cleaned]]&lt;&gt;Table1[[#This Row],[preferred_size_mBI_cleaned]], 0, 1), 1)</f>
        <v>1</v>
      </c>
      <c r="P651" t="s">
        <v>126</v>
      </c>
      <c r="Q651" t="str">
        <f>IF(LEN(Table1[[#This Row],[open_date]])&gt;0, IF(ISNUMBER(SEARCH("Added", Table1[[#This Row],[open_date]])), SUBSTITUTE(Table1[[#This Row],[open_date]], "Added ", ""), Table1[[#This Row],[open_date]]), NA())</f>
        <v>Under offer</v>
      </c>
      <c r="R651" t="s">
        <v>126</v>
      </c>
      <c r="S651" t="s">
        <v>1849</v>
      </c>
      <c r="T651" t="s">
        <v>1110</v>
      </c>
      <c r="U651" s="13" t="s">
        <v>2934</v>
      </c>
      <c r="V651" s="13" t="s">
        <v>3167</v>
      </c>
      <c r="W651">
        <v>139033483</v>
      </c>
      <c r="Z651" t="s">
        <v>776</v>
      </c>
      <c r="AA651" t="s">
        <v>37</v>
      </c>
      <c r="AB651">
        <v>810</v>
      </c>
      <c r="AC651" s="14" t="str">
        <f>"0"&amp;Table1[[#This Row],[zip_code]]</f>
        <v>0810</v>
      </c>
      <c r="AD651" s="1">
        <v>423814812</v>
      </c>
      <c r="AG651" t="s">
        <v>274</v>
      </c>
      <c r="AH651" t="str">
        <f>PROPER(Table1[[#This Row],[product_depth_DELETE]])</f>
        <v>Standard</v>
      </c>
      <c r="AI651">
        <v>3</v>
      </c>
      <c r="AJ651">
        <v>2</v>
      </c>
      <c r="AK651">
        <v>2</v>
      </c>
      <c r="AL651" s="2">
        <v>44708.662557870368</v>
      </c>
      <c r="AM651" s="15">
        <v>44708.662557870368</v>
      </c>
    </row>
    <row r="652" spans="1:39" x14ac:dyDescent="0.25">
      <c r="A652">
        <v>1351634</v>
      </c>
      <c r="B652" t="s">
        <v>696</v>
      </c>
      <c r="C652" t="str">
        <f>IF(Table1[[#This Row],[breadcrumb_ORIGINAL]]="Buy&gt;NT&gt;DARWIN CITY", SUBSTITUTE(Table1[[#This Row],[breadcrumb_ORIGINAL]], Table1[[#This Row],[breadcrumb_ORIGINAL]], "DARWIN CITY"), SUBSTITUTE(Table1[[#This Row],[breadcrumb_ORIGINAL]], Table1[[#This Row],[breadcrumb_ORIGINAL]], "DARWIN"))</f>
        <v>DARWIN</v>
      </c>
      <c r="D652" s="16" t="s">
        <v>3466</v>
      </c>
      <c r="E652" t="s">
        <v>697</v>
      </c>
      <c r="F652" s="3" t="s">
        <v>2924</v>
      </c>
      <c r="G652" t="s">
        <v>39</v>
      </c>
      <c r="I652" t="str">
        <f>IF(Table1[[#This Row],[building_size_ORIGINAL]]="","",LEFT(Table1[[#This Row],[building_size_ORIGINAL]], LEN(Table1[[#This Row],[building_size_ORIGINAL]])-LEN(RIGHT(Table1[[#This Row],[building_size_ORIGINAL]], 3))))</f>
        <v/>
      </c>
      <c r="J652" s="11" t="s">
        <v>2934</v>
      </c>
      <c r="L652" s="12" t="s">
        <v>2934</v>
      </c>
      <c r="N652" t="s">
        <v>2934</v>
      </c>
      <c r="O652">
        <f>IF(Table1[[#This Row],[building_size_mВІ_cleaned]]&lt;&gt;Table1[[#This Row],[preferred_size_mBI_cleaned]], IF(Table1[[#This Row],[land_size_mBI_cleaned]]&lt;&gt;Table1[[#This Row],[preferred_size_mBI_cleaned]], 0, 1), 1)</f>
        <v>1</v>
      </c>
      <c r="P652" t="s">
        <v>126</v>
      </c>
      <c r="Q652" t="str">
        <f>IF(LEN(Table1[[#This Row],[open_date]])&gt;0, IF(ISNUMBER(SEARCH("Added", Table1[[#This Row],[open_date]])), SUBSTITUTE(Table1[[#This Row],[open_date]], "Added ", ""), Table1[[#This Row],[open_date]]), NA())</f>
        <v>Under offer</v>
      </c>
      <c r="R652" t="s">
        <v>126</v>
      </c>
      <c r="S652" t="s">
        <v>82</v>
      </c>
      <c r="T652" t="s">
        <v>127</v>
      </c>
      <c r="U652" s="13" t="s">
        <v>2934</v>
      </c>
      <c r="V652" s="13" t="s">
        <v>2979</v>
      </c>
      <c r="W652">
        <v>139033247</v>
      </c>
      <c r="X652" t="s">
        <v>2049</v>
      </c>
      <c r="Y652" t="s">
        <v>2050</v>
      </c>
      <c r="Z652" t="s">
        <v>731</v>
      </c>
      <c r="AA652" t="s">
        <v>37</v>
      </c>
      <c r="AB652">
        <v>810</v>
      </c>
      <c r="AC652" s="14" t="str">
        <f>"0"&amp;Table1[[#This Row],[zip_code]]</f>
        <v>0810</v>
      </c>
      <c r="AD652" s="1">
        <v>889433000</v>
      </c>
      <c r="AG652" t="s">
        <v>38</v>
      </c>
      <c r="AH652" t="str">
        <f>PROPER(Table1[[#This Row],[product_depth_DELETE]])</f>
        <v>Premiere</v>
      </c>
      <c r="AI652">
        <v>2</v>
      </c>
      <c r="AJ652">
        <v>1</v>
      </c>
      <c r="AK652">
        <v>1</v>
      </c>
      <c r="AL652" s="2">
        <v>44708.662557870368</v>
      </c>
      <c r="AM652" s="15">
        <v>44708.662557870368</v>
      </c>
    </row>
    <row r="653" spans="1:39" x14ac:dyDescent="0.25">
      <c r="A653">
        <v>1351635</v>
      </c>
      <c r="B653" t="s">
        <v>696</v>
      </c>
      <c r="C653" t="str">
        <f>IF(Table1[[#This Row],[breadcrumb_ORIGINAL]]="Buy&gt;NT&gt;DARWIN CITY", SUBSTITUTE(Table1[[#This Row],[breadcrumb_ORIGINAL]], Table1[[#This Row],[breadcrumb_ORIGINAL]], "DARWIN CITY"), SUBSTITUTE(Table1[[#This Row],[breadcrumb_ORIGINAL]], Table1[[#This Row],[breadcrumb_ORIGINAL]], "DARWIN"))</f>
        <v>DARWIN</v>
      </c>
      <c r="D653" s="16" t="s">
        <v>3466</v>
      </c>
      <c r="E653" t="s">
        <v>697</v>
      </c>
      <c r="F653" s="3" t="s">
        <v>2924</v>
      </c>
      <c r="G653" t="s">
        <v>46</v>
      </c>
      <c r="I653" t="str">
        <f>IF(Table1[[#This Row],[building_size_ORIGINAL]]="","",LEFT(Table1[[#This Row],[building_size_ORIGINAL]], LEN(Table1[[#This Row],[building_size_ORIGINAL]])-LEN(RIGHT(Table1[[#This Row],[building_size_ORIGINAL]], 3))))</f>
        <v/>
      </c>
      <c r="J653" s="11" t="s">
        <v>2934</v>
      </c>
      <c r="L653" s="12" t="s">
        <v>2934</v>
      </c>
      <c r="N653" t="s">
        <v>2934</v>
      </c>
      <c r="O653">
        <f>IF(Table1[[#This Row],[building_size_mВІ_cleaned]]&lt;&gt;Table1[[#This Row],[preferred_size_mBI_cleaned]], IF(Table1[[#This Row],[land_size_mBI_cleaned]]&lt;&gt;Table1[[#This Row],[preferred_size_mBI_cleaned]], 0, 1), 1)</f>
        <v>1</v>
      </c>
      <c r="P653" t="s">
        <v>126</v>
      </c>
      <c r="Q653" t="str">
        <f>IF(LEN(Table1[[#This Row],[open_date]])&gt;0, IF(ISNUMBER(SEARCH("Added", Table1[[#This Row],[open_date]])), SUBSTITUTE(Table1[[#This Row],[open_date]], "Added ", ""), Table1[[#This Row],[open_date]]), NA())</f>
        <v>Under offer</v>
      </c>
      <c r="R653" t="s">
        <v>126</v>
      </c>
      <c r="S653" t="s">
        <v>1307</v>
      </c>
      <c r="T653" t="s">
        <v>2051</v>
      </c>
      <c r="U653" s="13">
        <v>165000</v>
      </c>
      <c r="V653" s="13" t="s">
        <v>2934</v>
      </c>
      <c r="W653">
        <v>139029507</v>
      </c>
      <c r="X653" t="s">
        <v>2052</v>
      </c>
      <c r="Y653" t="s">
        <v>2053</v>
      </c>
      <c r="Z653" t="s">
        <v>737</v>
      </c>
      <c r="AA653" t="s">
        <v>37</v>
      </c>
      <c r="AB653">
        <v>810</v>
      </c>
      <c r="AC653" s="14" t="str">
        <f>"0"&amp;Table1[[#This Row],[zip_code]]</f>
        <v>0810</v>
      </c>
      <c r="AD653" s="1">
        <v>889812666</v>
      </c>
      <c r="AG653" t="s">
        <v>38</v>
      </c>
      <c r="AH653" t="str">
        <f>PROPER(Table1[[#This Row],[product_depth_DELETE]])</f>
        <v>Premiere</v>
      </c>
      <c r="AI653">
        <v>1</v>
      </c>
      <c r="AJ653">
        <v>1</v>
      </c>
      <c r="AK653">
        <v>1</v>
      </c>
      <c r="AL653" s="2">
        <v>44708.662557870368</v>
      </c>
      <c r="AM653" s="15">
        <v>44708.662557870368</v>
      </c>
    </row>
    <row r="654" spans="1:39" x14ac:dyDescent="0.25">
      <c r="A654">
        <v>1351636</v>
      </c>
      <c r="B654" t="s">
        <v>696</v>
      </c>
      <c r="C654" t="str">
        <f>IF(Table1[[#This Row],[breadcrumb_ORIGINAL]]="Buy&gt;NT&gt;DARWIN CITY", SUBSTITUTE(Table1[[#This Row],[breadcrumb_ORIGINAL]], Table1[[#This Row],[breadcrumb_ORIGINAL]], "DARWIN CITY"), SUBSTITUTE(Table1[[#This Row],[breadcrumb_ORIGINAL]], Table1[[#This Row],[breadcrumb_ORIGINAL]], "DARWIN"))</f>
        <v>DARWIN</v>
      </c>
      <c r="D654" s="16" t="s">
        <v>3466</v>
      </c>
      <c r="E654" t="s">
        <v>697</v>
      </c>
      <c r="F654" s="3" t="s">
        <v>2924</v>
      </c>
      <c r="G654" t="s">
        <v>29</v>
      </c>
      <c r="I654" t="str">
        <f>IF(Table1[[#This Row],[building_size_ORIGINAL]]="","",LEFT(Table1[[#This Row],[building_size_ORIGINAL]], LEN(Table1[[#This Row],[building_size_ORIGINAL]])-LEN(RIGHT(Table1[[#This Row],[building_size_ORIGINAL]], 3))))</f>
        <v/>
      </c>
      <c r="J654" s="11" t="s">
        <v>2934</v>
      </c>
      <c r="K654" t="s">
        <v>2054</v>
      </c>
      <c r="L654" s="12" t="s">
        <v>2947</v>
      </c>
      <c r="M654" t="s">
        <v>2054</v>
      </c>
      <c r="N654" t="s">
        <v>2947</v>
      </c>
      <c r="O654">
        <f>IF(Table1[[#This Row],[building_size_mВІ_cleaned]]&lt;&gt;Table1[[#This Row],[preferred_size_mBI_cleaned]], IF(Table1[[#This Row],[land_size_mBI_cleaned]]&lt;&gt;Table1[[#This Row],[preferred_size_mBI_cleaned]], 0, 1), 1)</f>
        <v>1</v>
      </c>
      <c r="P654" t="s">
        <v>126</v>
      </c>
      <c r="Q654" t="str">
        <f>IF(LEN(Table1[[#This Row],[open_date]])&gt;0, IF(ISNUMBER(SEARCH("Added", Table1[[#This Row],[open_date]])), SUBSTITUTE(Table1[[#This Row],[open_date]], "Added ", ""), Table1[[#This Row],[open_date]]), NA())</f>
        <v>Under offer</v>
      </c>
      <c r="R654" t="s">
        <v>126</v>
      </c>
      <c r="S654" t="s">
        <v>1431</v>
      </c>
      <c r="T654" t="s">
        <v>2055</v>
      </c>
      <c r="U654" s="13">
        <v>355000</v>
      </c>
      <c r="V654" s="13" t="s">
        <v>2934</v>
      </c>
      <c r="W654">
        <v>139029483</v>
      </c>
      <c r="X654" t="s">
        <v>2056</v>
      </c>
      <c r="Y654" t="s">
        <v>2057</v>
      </c>
      <c r="Z654" t="s">
        <v>1065</v>
      </c>
      <c r="AA654" t="s">
        <v>37</v>
      </c>
      <c r="AB654">
        <v>838</v>
      </c>
      <c r="AC654" s="14" t="str">
        <f>"0"&amp;Table1[[#This Row],[zip_code]]</f>
        <v>0838</v>
      </c>
      <c r="AD654" s="1">
        <v>409768420</v>
      </c>
      <c r="AG654" t="s">
        <v>38</v>
      </c>
      <c r="AH654" t="str">
        <f>PROPER(Table1[[#This Row],[product_depth_DELETE]])</f>
        <v>Premiere</v>
      </c>
      <c r="AI654">
        <v>3</v>
      </c>
      <c r="AJ654">
        <v>2</v>
      </c>
      <c r="AK654">
        <v>5</v>
      </c>
      <c r="AL654" s="2">
        <v>44708.662557870368</v>
      </c>
      <c r="AM654" s="15">
        <v>44708.662557870368</v>
      </c>
    </row>
    <row r="655" spans="1:39" x14ac:dyDescent="0.25">
      <c r="A655">
        <v>1351637</v>
      </c>
      <c r="B655" t="s">
        <v>696</v>
      </c>
      <c r="C655" t="str">
        <f>IF(Table1[[#This Row],[breadcrumb_ORIGINAL]]="Buy&gt;NT&gt;DARWIN CITY", SUBSTITUTE(Table1[[#This Row],[breadcrumb_ORIGINAL]], Table1[[#This Row],[breadcrumb_ORIGINAL]], "DARWIN CITY"), SUBSTITUTE(Table1[[#This Row],[breadcrumb_ORIGINAL]], Table1[[#This Row],[breadcrumb_ORIGINAL]], "DARWIN"))</f>
        <v>DARWIN</v>
      </c>
      <c r="D655" s="16" t="s">
        <v>3466</v>
      </c>
      <c r="E655" t="s">
        <v>697</v>
      </c>
      <c r="F655" s="3" t="s">
        <v>2924</v>
      </c>
      <c r="G655" t="s">
        <v>29</v>
      </c>
      <c r="I655" t="str">
        <f>IF(Table1[[#This Row],[building_size_ORIGINAL]]="","",LEFT(Table1[[#This Row],[building_size_ORIGINAL]], LEN(Table1[[#This Row],[building_size_ORIGINAL]])-LEN(RIGHT(Table1[[#This Row],[building_size_ORIGINAL]], 3))))</f>
        <v/>
      </c>
      <c r="J655" s="11" t="s">
        <v>2934</v>
      </c>
      <c r="K655" t="s">
        <v>1531</v>
      </c>
      <c r="L655" s="19">
        <v>802</v>
      </c>
      <c r="M655" t="s">
        <v>1531</v>
      </c>
      <c r="N655" s="19">
        <v>802</v>
      </c>
      <c r="O655" s="19">
        <f>IF(Table1[[#This Row],[building_size_mВІ_cleaned]]&lt;&gt;Table1[[#This Row],[preferred_size_mBI_cleaned]], IF(Table1[[#This Row],[land_size_mBI_cleaned]]&lt;&gt;Table1[[#This Row],[preferred_size_mBI_cleaned]], 0, 1), 1)</f>
        <v>1</v>
      </c>
      <c r="Q655" t="e">
        <f>IF(LEN(Table1[[#This Row],[open_date]])&gt;0, IF(ISNUMBER(SEARCH("Added", Table1[[#This Row],[open_date]])), SUBSTITUTE(Table1[[#This Row],[open_date]], "Added ", ""), Table1[[#This Row],[open_date]]), NA())</f>
        <v>#N/A</v>
      </c>
      <c r="R655" t="e">
        <v>#N/A</v>
      </c>
      <c r="S655" t="s">
        <v>816</v>
      </c>
      <c r="T655" t="s">
        <v>2058</v>
      </c>
      <c r="U655" s="13">
        <v>399000</v>
      </c>
      <c r="V655" s="13" t="s">
        <v>3314</v>
      </c>
      <c r="W655">
        <v>130030586</v>
      </c>
      <c r="X655" t="s">
        <v>2059</v>
      </c>
      <c r="Y655" t="s">
        <v>2060</v>
      </c>
      <c r="Z655" t="s">
        <v>747</v>
      </c>
      <c r="AA655" t="s">
        <v>37</v>
      </c>
      <c r="AB655">
        <v>830</v>
      </c>
      <c r="AC655" s="14" t="str">
        <f>"0"&amp;Table1[[#This Row],[zip_code]]</f>
        <v>0830</v>
      </c>
      <c r="AD655">
        <v>889453340</v>
      </c>
      <c r="AG655" t="s">
        <v>38</v>
      </c>
      <c r="AH655" t="str">
        <f>PROPER(Table1[[#This Row],[product_depth_DELETE]])</f>
        <v>Premiere</v>
      </c>
      <c r="AI655">
        <v>3</v>
      </c>
      <c r="AJ655">
        <v>1</v>
      </c>
      <c r="AK655">
        <v>2</v>
      </c>
      <c r="AL655" s="2">
        <v>44708.662557870368</v>
      </c>
      <c r="AM655" s="15">
        <v>44708.662557870368</v>
      </c>
    </row>
    <row r="656" spans="1:39" x14ac:dyDescent="0.25">
      <c r="A656">
        <v>1351638</v>
      </c>
      <c r="B656" t="s">
        <v>696</v>
      </c>
      <c r="C656" t="str">
        <f>IF(Table1[[#This Row],[breadcrumb_ORIGINAL]]="Buy&gt;NT&gt;DARWIN CITY", SUBSTITUTE(Table1[[#This Row],[breadcrumb_ORIGINAL]], Table1[[#This Row],[breadcrumb_ORIGINAL]], "DARWIN CITY"), SUBSTITUTE(Table1[[#This Row],[breadcrumb_ORIGINAL]], Table1[[#This Row],[breadcrumb_ORIGINAL]], "DARWIN"))</f>
        <v>DARWIN</v>
      </c>
      <c r="D656" s="16" t="s">
        <v>3466</v>
      </c>
      <c r="E656" t="s">
        <v>697</v>
      </c>
      <c r="F656" s="3" t="s">
        <v>2924</v>
      </c>
      <c r="G656" t="s">
        <v>46</v>
      </c>
      <c r="I656" t="str">
        <f>IF(Table1[[#This Row],[building_size_ORIGINAL]]="","",LEFT(Table1[[#This Row],[building_size_ORIGINAL]], LEN(Table1[[#This Row],[building_size_ORIGINAL]])-LEN(RIGHT(Table1[[#This Row],[building_size_ORIGINAL]], 3))))</f>
        <v/>
      </c>
      <c r="J656" s="11" t="s">
        <v>2934</v>
      </c>
      <c r="L656" s="12" t="s">
        <v>2934</v>
      </c>
      <c r="N656" t="s">
        <v>2934</v>
      </c>
      <c r="O656">
        <f>IF(Table1[[#This Row],[building_size_mВІ_cleaned]]&lt;&gt;Table1[[#This Row],[preferred_size_mBI_cleaned]], IF(Table1[[#This Row],[land_size_mBI_cleaned]]&lt;&gt;Table1[[#This Row],[preferred_size_mBI_cleaned]], 0, 1), 1)</f>
        <v>1</v>
      </c>
      <c r="Q656" t="e">
        <f>IF(LEN(Table1[[#This Row],[open_date]])&gt;0, IF(ISNUMBER(SEARCH("Added", Table1[[#This Row],[open_date]])), SUBSTITUTE(Table1[[#This Row],[open_date]], "Added ", ""), Table1[[#This Row],[open_date]]), NA())</f>
        <v>#N/A</v>
      </c>
      <c r="R656" t="e">
        <v>#N/A</v>
      </c>
      <c r="S656" t="s">
        <v>48</v>
      </c>
      <c r="T656" t="s">
        <v>237</v>
      </c>
      <c r="U656" s="13">
        <v>565000</v>
      </c>
      <c r="V656" s="13" t="s">
        <v>3003</v>
      </c>
      <c r="W656">
        <v>139027019</v>
      </c>
      <c r="X656" t="s">
        <v>238</v>
      </c>
      <c r="Y656" t="s">
        <v>239</v>
      </c>
      <c r="Z656" t="s">
        <v>36</v>
      </c>
      <c r="AA656" t="s">
        <v>37</v>
      </c>
      <c r="AB656">
        <v>800</v>
      </c>
      <c r="AC656" s="14" t="str">
        <f>"0"&amp;Table1[[#This Row],[zip_code]]</f>
        <v>0800</v>
      </c>
      <c r="AD656" s="1">
        <v>889810080</v>
      </c>
      <c r="AG656" t="s">
        <v>38</v>
      </c>
      <c r="AH656" t="str">
        <f>PROPER(Table1[[#This Row],[product_depth_DELETE]])</f>
        <v>Premiere</v>
      </c>
      <c r="AI656">
        <v>2</v>
      </c>
      <c r="AJ656">
        <v>2</v>
      </c>
      <c r="AK656">
        <v>2</v>
      </c>
      <c r="AL656" s="2">
        <v>44708.662557870368</v>
      </c>
      <c r="AM656" s="15">
        <v>44708.662557870368</v>
      </c>
    </row>
    <row r="657" spans="1:39" x14ac:dyDescent="0.25">
      <c r="A657">
        <v>1351639</v>
      </c>
      <c r="B657" t="s">
        <v>696</v>
      </c>
      <c r="C657" t="str">
        <f>IF(Table1[[#This Row],[breadcrumb_ORIGINAL]]="Buy&gt;NT&gt;DARWIN CITY", SUBSTITUTE(Table1[[#This Row],[breadcrumb_ORIGINAL]], Table1[[#This Row],[breadcrumb_ORIGINAL]], "DARWIN CITY"), SUBSTITUTE(Table1[[#This Row],[breadcrumb_ORIGINAL]], Table1[[#This Row],[breadcrumb_ORIGINAL]], "DARWIN"))</f>
        <v>DARWIN</v>
      </c>
      <c r="D657" s="16" t="s">
        <v>3466</v>
      </c>
      <c r="E657" t="s">
        <v>697</v>
      </c>
      <c r="F657" s="3" t="s">
        <v>2924</v>
      </c>
      <c r="G657" t="s">
        <v>46</v>
      </c>
      <c r="H657" t="s">
        <v>580</v>
      </c>
      <c r="I657" t="str">
        <f>IF(Table1[[#This Row],[building_size_ORIGINAL]]="","",LEFT(Table1[[#This Row],[building_size_ORIGINAL]], LEN(Table1[[#This Row],[building_size_ORIGINAL]])-LEN(RIGHT(Table1[[#This Row],[building_size_ORIGINAL]], 3))))</f>
        <v>94</v>
      </c>
      <c r="J657" s="19">
        <v>94</v>
      </c>
      <c r="K657" t="s">
        <v>2061</v>
      </c>
      <c r="L657" s="19">
        <v>280</v>
      </c>
      <c r="M657" t="s">
        <v>580</v>
      </c>
      <c r="N657" s="19">
        <v>94</v>
      </c>
      <c r="O657" s="19">
        <f>IF(Table1[[#This Row],[building_size_mВІ_cleaned]]&lt;&gt;Table1[[#This Row],[preferred_size_mBI_cleaned]], IF(Table1[[#This Row],[land_size_mBI_cleaned]]&lt;&gt;Table1[[#This Row],[preferred_size_mBI_cleaned]], 0, 1), 1)</f>
        <v>1</v>
      </c>
      <c r="P657" t="s">
        <v>126</v>
      </c>
      <c r="Q657" t="str">
        <f>IF(LEN(Table1[[#This Row],[open_date]])&gt;0, IF(ISNUMBER(SEARCH("Added", Table1[[#This Row],[open_date]])), SUBSTITUTE(Table1[[#This Row],[open_date]], "Added ", ""), Table1[[#This Row],[open_date]]), NA())</f>
        <v>Under offer</v>
      </c>
      <c r="R657" t="s">
        <v>126</v>
      </c>
      <c r="S657" t="s">
        <v>82</v>
      </c>
      <c r="T657" t="s">
        <v>127</v>
      </c>
      <c r="U657" s="13" t="s">
        <v>2934</v>
      </c>
      <c r="V657" s="13" t="s">
        <v>2979</v>
      </c>
      <c r="W657">
        <v>139026431</v>
      </c>
      <c r="X657" t="s">
        <v>2062</v>
      </c>
      <c r="Y657" t="s">
        <v>2063</v>
      </c>
      <c r="Z657" t="s">
        <v>1279</v>
      </c>
      <c r="AA657" t="s">
        <v>37</v>
      </c>
      <c r="AB657">
        <v>820</v>
      </c>
      <c r="AC657" s="14" t="str">
        <f>"0"&amp;Table1[[#This Row],[zip_code]]</f>
        <v>0820</v>
      </c>
      <c r="AD657" s="1">
        <v>889433000</v>
      </c>
      <c r="AG657" t="s">
        <v>38</v>
      </c>
      <c r="AH657" t="str">
        <f>PROPER(Table1[[#This Row],[product_depth_DELETE]])</f>
        <v>Premiere</v>
      </c>
      <c r="AI657">
        <v>3</v>
      </c>
      <c r="AJ657">
        <v>1</v>
      </c>
      <c r="AK657">
        <v>2</v>
      </c>
      <c r="AL657" s="2">
        <v>44708.662557870368</v>
      </c>
      <c r="AM657" s="15">
        <v>44708.662557870368</v>
      </c>
    </row>
    <row r="658" spans="1:39" x14ac:dyDescent="0.25">
      <c r="A658">
        <v>1351640</v>
      </c>
      <c r="B658" t="s">
        <v>696</v>
      </c>
      <c r="C658" t="str">
        <f>IF(Table1[[#This Row],[breadcrumb_ORIGINAL]]="Buy&gt;NT&gt;DARWIN CITY", SUBSTITUTE(Table1[[#This Row],[breadcrumb_ORIGINAL]], Table1[[#This Row],[breadcrumb_ORIGINAL]], "DARWIN CITY"), SUBSTITUTE(Table1[[#This Row],[breadcrumb_ORIGINAL]], Table1[[#This Row],[breadcrumb_ORIGINAL]], "DARWIN"))</f>
        <v>DARWIN</v>
      </c>
      <c r="D658" s="16" t="s">
        <v>3466</v>
      </c>
      <c r="E658" t="s">
        <v>697</v>
      </c>
      <c r="F658" s="3" t="s">
        <v>2924</v>
      </c>
      <c r="G658" t="s">
        <v>46</v>
      </c>
      <c r="I658" t="str">
        <f>IF(Table1[[#This Row],[building_size_ORIGINAL]]="","",LEFT(Table1[[#This Row],[building_size_ORIGINAL]], LEN(Table1[[#This Row],[building_size_ORIGINAL]])-LEN(RIGHT(Table1[[#This Row],[building_size_ORIGINAL]], 3))))</f>
        <v/>
      </c>
      <c r="J658" s="11" t="s">
        <v>2934</v>
      </c>
      <c r="K658" t="s">
        <v>2064</v>
      </c>
      <c r="L658" s="19">
        <v>118</v>
      </c>
      <c r="M658" t="s">
        <v>2064</v>
      </c>
      <c r="N658" s="19">
        <v>118</v>
      </c>
      <c r="O658" s="19">
        <f>IF(Table1[[#This Row],[building_size_mВІ_cleaned]]&lt;&gt;Table1[[#This Row],[preferred_size_mBI_cleaned]], IF(Table1[[#This Row],[land_size_mBI_cleaned]]&lt;&gt;Table1[[#This Row],[preferred_size_mBI_cleaned]], 0, 1), 1)</f>
        <v>1</v>
      </c>
      <c r="Q658" t="e">
        <f>IF(LEN(Table1[[#This Row],[open_date]])&gt;0, IF(ISNUMBER(SEARCH("Added", Table1[[#This Row],[open_date]])), SUBSTITUTE(Table1[[#This Row],[open_date]], "Added ", ""), Table1[[#This Row],[open_date]]), NA())</f>
        <v>#N/A</v>
      </c>
      <c r="R658" t="e">
        <v>#N/A</v>
      </c>
      <c r="S658" t="s">
        <v>93</v>
      </c>
      <c r="T658" t="s">
        <v>2065</v>
      </c>
      <c r="U658" s="13">
        <v>330000</v>
      </c>
      <c r="V658" s="13" t="s">
        <v>3315</v>
      </c>
      <c r="W658">
        <v>139025871</v>
      </c>
      <c r="X658" t="s">
        <v>2066</v>
      </c>
      <c r="Y658" t="s">
        <v>2067</v>
      </c>
      <c r="Z658" t="s">
        <v>773</v>
      </c>
      <c r="AA658" t="s">
        <v>37</v>
      </c>
      <c r="AB658">
        <v>820</v>
      </c>
      <c r="AC658" s="14" t="str">
        <f>"0"&amp;Table1[[#This Row],[zip_code]]</f>
        <v>0820</v>
      </c>
      <c r="AD658" s="1">
        <v>889460500</v>
      </c>
      <c r="AG658" t="s">
        <v>38</v>
      </c>
      <c r="AH658" t="str">
        <f>PROPER(Table1[[#This Row],[product_depth_DELETE]])</f>
        <v>Premiere</v>
      </c>
      <c r="AI658">
        <v>2</v>
      </c>
      <c r="AJ658">
        <v>1</v>
      </c>
      <c r="AK658">
        <v>1</v>
      </c>
      <c r="AL658" s="2">
        <v>44708.662557870368</v>
      </c>
      <c r="AM658" s="15">
        <v>44708.662557870368</v>
      </c>
    </row>
    <row r="659" spans="1:39" x14ac:dyDescent="0.25">
      <c r="A659">
        <v>1351641</v>
      </c>
      <c r="B659" t="s">
        <v>696</v>
      </c>
      <c r="C659" t="str">
        <f>IF(Table1[[#This Row],[breadcrumb_ORIGINAL]]="Buy&gt;NT&gt;DARWIN CITY", SUBSTITUTE(Table1[[#This Row],[breadcrumb_ORIGINAL]], Table1[[#This Row],[breadcrumb_ORIGINAL]], "DARWIN CITY"), SUBSTITUTE(Table1[[#This Row],[breadcrumb_ORIGINAL]], Table1[[#This Row],[breadcrumb_ORIGINAL]], "DARWIN"))</f>
        <v>DARWIN</v>
      </c>
      <c r="D659" s="16" t="s">
        <v>3466</v>
      </c>
      <c r="E659" t="s">
        <v>697</v>
      </c>
      <c r="F659" s="3" t="s">
        <v>2924</v>
      </c>
      <c r="G659" t="s">
        <v>1168</v>
      </c>
      <c r="I659" t="str">
        <f>IF(Table1[[#This Row],[building_size_ORIGINAL]]="","",LEFT(Table1[[#This Row],[building_size_ORIGINAL]], LEN(Table1[[#This Row],[building_size_ORIGINAL]])-LEN(RIGHT(Table1[[#This Row],[building_size_ORIGINAL]], 3))))</f>
        <v/>
      </c>
      <c r="J659" s="11" t="s">
        <v>2934</v>
      </c>
      <c r="K659" t="s">
        <v>1008</v>
      </c>
      <c r="L659" s="19">
        <v>320</v>
      </c>
      <c r="M659" t="s">
        <v>1008</v>
      </c>
      <c r="N659" s="19">
        <v>320</v>
      </c>
      <c r="O659" s="19">
        <f>IF(Table1[[#This Row],[building_size_mВІ_cleaned]]&lt;&gt;Table1[[#This Row],[preferred_size_mBI_cleaned]], IF(Table1[[#This Row],[land_size_mBI_cleaned]]&lt;&gt;Table1[[#This Row],[preferred_size_mBI_cleaned]], 0, 1), 1)</f>
        <v>1</v>
      </c>
      <c r="Q659" t="e">
        <f>IF(LEN(Table1[[#This Row],[open_date]])&gt;0, IF(ISNUMBER(SEARCH("Added", Table1[[#This Row],[open_date]])), SUBSTITUTE(Table1[[#This Row],[open_date]], "Added ", ""), Table1[[#This Row],[open_date]]), NA())</f>
        <v>#N/A</v>
      </c>
      <c r="R659" t="e">
        <v>#N/A</v>
      </c>
      <c r="S659" t="s">
        <v>209</v>
      </c>
      <c r="T659" t="s">
        <v>2068</v>
      </c>
      <c r="U659" s="13">
        <v>440000</v>
      </c>
      <c r="V659" s="13" t="s">
        <v>3316</v>
      </c>
      <c r="W659">
        <v>139024863</v>
      </c>
      <c r="X659" t="s">
        <v>2069</v>
      </c>
      <c r="Y659" t="s">
        <v>2070</v>
      </c>
      <c r="Z659" t="s">
        <v>941</v>
      </c>
      <c r="AA659" t="s">
        <v>37</v>
      </c>
      <c r="AB659">
        <v>832</v>
      </c>
      <c r="AC659" s="14" t="str">
        <f>"0"&amp;Table1[[#This Row],[zip_code]]</f>
        <v>0832</v>
      </c>
      <c r="AD659" s="1">
        <v>889428942</v>
      </c>
      <c r="AG659" t="s">
        <v>38</v>
      </c>
      <c r="AH659" t="str">
        <f>PROPER(Table1[[#This Row],[product_depth_DELETE]])</f>
        <v>Premiere</v>
      </c>
      <c r="AI659">
        <v>3</v>
      </c>
      <c r="AJ659">
        <v>2</v>
      </c>
      <c r="AK659">
        <v>2</v>
      </c>
      <c r="AL659" s="2">
        <v>44708.662557870368</v>
      </c>
      <c r="AM659" s="15">
        <v>44708.662557870368</v>
      </c>
    </row>
    <row r="660" spans="1:39" x14ac:dyDescent="0.25">
      <c r="A660">
        <v>1351642</v>
      </c>
      <c r="B660" t="s">
        <v>696</v>
      </c>
      <c r="C660" t="str">
        <f>IF(Table1[[#This Row],[breadcrumb_ORIGINAL]]="Buy&gt;NT&gt;DARWIN CITY", SUBSTITUTE(Table1[[#This Row],[breadcrumb_ORIGINAL]], Table1[[#This Row],[breadcrumb_ORIGINAL]], "DARWIN CITY"), SUBSTITUTE(Table1[[#This Row],[breadcrumb_ORIGINAL]], Table1[[#This Row],[breadcrumb_ORIGINAL]], "DARWIN"))</f>
        <v>DARWIN</v>
      </c>
      <c r="D660" s="16" t="s">
        <v>3466</v>
      </c>
      <c r="E660" t="s">
        <v>697</v>
      </c>
      <c r="F660" s="3" t="s">
        <v>2924</v>
      </c>
      <c r="G660" t="s">
        <v>29</v>
      </c>
      <c r="H660" t="s">
        <v>2071</v>
      </c>
      <c r="I660" t="str">
        <f>IF(Table1[[#This Row],[building_size_ORIGINAL]]="","",LEFT(Table1[[#This Row],[building_size_ORIGINAL]], LEN(Table1[[#This Row],[building_size_ORIGINAL]])-LEN(RIGHT(Table1[[#This Row],[building_size_ORIGINAL]], 3))))</f>
        <v>229</v>
      </c>
      <c r="J660" s="19">
        <v>229</v>
      </c>
      <c r="K660" t="s">
        <v>787</v>
      </c>
      <c r="L660" s="19">
        <v>815</v>
      </c>
      <c r="M660" t="s">
        <v>787</v>
      </c>
      <c r="N660" s="19">
        <v>815</v>
      </c>
      <c r="O660" s="19">
        <f>IF(Table1[[#This Row],[building_size_mВІ_cleaned]]&lt;&gt;Table1[[#This Row],[preferred_size_mBI_cleaned]], IF(Table1[[#This Row],[land_size_mBI_cleaned]]&lt;&gt;Table1[[#This Row],[preferred_size_mBI_cleaned]], 0, 1), 1)</f>
        <v>1</v>
      </c>
      <c r="Q660" t="e">
        <f>IF(LEN(Table1[[#This Row],[open_date]])&gt;0, IF(ISNUMBER(SEARCH("Added", Table1[[#This Row],[open_date]])), SUBSTITUTE(Table1[[#This Row],[open_date]], "Added ", ""), Table1[[#This Row],[open_date]]), NA())</f>
        <v>#N/A</v>
      </c>
      <c r="R660" t="e">
        <v>#N/A</v>
      </c>
      <c r="S660" t="s">
        <v>181</v>
      </c>
      <c r="T660" t="s">
        <v>2072</v>
      </c>
      <c r="U660" s="13">
        <v>650000</v>
      </c>
      <c r="V660" s="13" t="s">
        <v>3317</v>
      </c>
      <c r="W660">
        <v>139024635</v>
      </c>
      <c r="X660" t="s">
        <v>2073</v>
      </c>
      <c r="Y660" t="s">
        <v>2074</v>
      </c>
      <c r="Z660" t="s">
        <v>781</v>
      </c>
      <c r="AA660" t="s">
        <v>37</v>
      </c>
      <c r="AB660">
        <v>832</v>
      </c>
      <c r="AC660" s="14" t="str">
        <f>"0"&amp;Table1[[#This Row],[zip_code]]</f>
        <v>0832</v>
      </c>
      <c r="AD660" s="1">
        <v>889418941</v>
      </c>
      <c r="AG660" t="s">
        <v>38</v>
      </c>
      <c r="AH660" t="str">
        <f>PROPER(Table1[[#This Row],[product_depth_DELETE]])</f>
        <v>Premiere</v>
      </c>
      <c r="AI660">
        <v>5</v>
      </c>
      <c r="AJ660">
        <v>2</v>
      </c>
      <c r="AK660">
        <v>2</v>
      </c>
      <c r="AL660" s="2">
        <v>44708.662557870368</v>
      </c>
      <c r="AM660" s="15">
        <v>44708.662557870368</v>
      </c>
    </row>
    <row r="661" spans="1:39" x14ac:dyDescent="0.25">
      <c r="A661">
        <v>1351643</v>
      </c>
      <c r="B661" t="s">
        <v>696</v>
      </c>
      <c r="C661" t="str">
        <f>IF(Table1[[#This Row],[breadcrumb_ORIGINAL]]="Buy&gt;NT&gt;DARWIN CITY", SUBSTITUTE(Table1[[#This Row],[breadcrumb_ORIGINAL]], Table1[[#This Row],[breadcrumb_ORIGINAL]], "DARWIN CITY"), SUBSTITUTE(Table1[[#This Row],[breadcrumb_ORIGINAL]], Table1[[#This Row],[breadcrumb_ORIGINAL]], "DARWIN"))</f>
        <v>DARWIN</v>
      </c>
      <c r="D661" s="16" t="s">
        <v>3466</v>
      </c>
      <c r="E661" t="s">
        <v>697</v>
      </c>
      <c r="F661" s="3" t="s">
        <v>2924</v>
      </c>
      <c r="G661" t="s">
        <v>39</v>
      </c>
      <c r="H661" t="s">
        <v>240</v>
      </c>
      <c r="I661" t="str">
        <f>IF(Table1[[#This Row],[building_size_ORIGINAL]]="","",LEFT(Table1[[#This Row],[building_size_ORIGINAL]], LEN(Table1[[#This Row],[building_size_ORIGINAL]])-LEN(RIGHT(Table1[[#This Row],[building_size_ORIGINAL]], 3))))</f>
        <v>130</v>
      </c>
      <c r="J661" s="19">
        <v>130</v>
      </c>
      <c r="L661" s="12" t="s">
        <v>2934</v>
      </c>
      <c r="M661" t="s">
        <v>240</v>
      </c>
      <c r="N661" s="19">
        <v>130</v>
      </c>
      <c r="O661" s="19">
        <f>IF(Table1[[#This Row],[building_size_mВІ_cleaned]]&lt;&gt;Table1[[#This Row],[preferred_size_mBI_cleaned]], IF(Table1[[#This Row],[land_size_mBI_cleaned]]&lt;&gt;Table1[[#This Row],[preferred_size_mBI_cleaned]], 0, 1), 1)</f>
        <v>1</v>
      </c>
      <c r="Q661" t="e">
        <f>IF(LEN(Table1[[#This Row],[open_date]])&gt;0, IF(ISNUMBER(SEARCH("Added", Table1[[#This Row],[open_date]])), SUBSTITUTE(Table1[[#This Row],[open_date]], "Added ", ""), Table1[[#This Row],[open_date]]), NA())</f>
        <v>#N/A</v>
      </c>
      <c r="R661" t="e">
        <v>#N/A</v>
      </c>
      <c r="S661" t="s">
        <v>123</v>
      </c>
      <c r="T661" t="s">
        <v>241</v>
      </c>
      <c r="U661" s="13">
        <v>399000</v>
      </c>
      <c r="V661" s="13" t="s">
        <v>2934</v>
      </c>
      <c r="W661">
        <v>139024171</v>
      </c>
      <c r="X661" t="s">
        <v>242</v>
      </c>
      <c r="Y661" t="s">
        <v>243</v>
      </c>
      <c r="Z661" t="s">
        <v>36</v>
      </c>
      <c r="AA661" t="s">
        <v>37</v>
      </c>
      <c r="AB661">
        <v>800</v>
      </c>
      <c r="AC661" s="14" t="str">
        <f>"0"&amp;Table1[[#This Row],[zip_code]]</f>
        <v>0800</v>
      </c>
      <c r="AD661" s="1">
        <v>889328858</v>
      </c>
      <c r="AG661" t="s">
        <v>38</v>
      </c>
      <c r="AH661" t="str">
        <f>PROPER(Table1[[#This Row],[product_depth_DELETE]])</f>
        <v>Premiere</v>
      </c>
      <c r="AI661">
        <v>2</v>
      </c>
      <c r="AJ661">
        <v>2</v>
      </c>
      <c r="AK661">
        <v>2</v>
      </c>
      <c r="AL661" s="2">
        <v>44708.662557870368</v>
      </c>
      <c r="AM661" s="15">
        <v>44708.662557870368</v>
      </c>
    </row>
    <row r="662" spans="1:39" x14ac:dyDescent="0.25">
      <c r="A662">
        <v>1351644</v>
      </c>
      <c r="B662" t="s">
        <v>696</v>
      </c>
      <c r="C662" t="str">
        <f>IF(Table1[[#This Row],[breadcrumb_ORIGINAL]]="Buy&gt;NT&gt;DARWIN CITY", SUBSTITUTE(Table1[[#This Row],[breadcrumb_ORIGINAL]], Table1[[#This Row],[breadcrumb_ORIGINAL]], "DARWIN CITY"), SUBSTITUTE(Table1[[#This Row],[breadcrumb_ORIGINAL]], Table1[[#This Row],[breadcrumb_ORIGINAL]], "DARWIN"))</f>
        <v>DARWIN</v>
      </c>
      <c r="D662" s="16" t="s">
        <v>3466</v>
      </c>
      <c r="E662" t="s">
        <v>697</v>
      </c>
      <c r="F662" s="3" t="s">
        <v>2924</v>
      </c>
      <c r="G662" t="s">
        <v>39</v>
      </c>
      <c r="I662" t="str">
        <f>IF(Table1[[#This Row],[building_size_ORIGINAL]]="","",LEFT(Table1[[#This Row],[building_size_ORIGINAL]], LEN(Table1[[#This Row],[building_size_ORIGINAL]])-LEN(RIGHT(Table1[[#This Row],[building_size_ORIGINAL]], 3))))</f>
        <v/>
      </c>
      <c r="J662" s="11" t="s">
        <v>2934</v>
      </c>
      <c r="K662" t="s">
        <v>498</v>
      </c>
      <c r="L662" s="19">
        <v>144</v>
      </c>
      <c r="N662" t="s">
        <v>2934</v>
      </c>
      <c r="O662">
        <f>IF(Table1[[#This Row],[building_size_mВІ_cleaned]]&lt;&gt;Table1[[#This Row],[preferred_size_mBI_cleaned]], IF(Table1[[#This Row],[land_size_mBI_cleaned]]&lt;&gt;Table1[[#This Row],[preferred_size_mBI_cleaned]], 0, 1), 1)</f>
        <v>1</v>
      </c>
      <c r="Q662" t="e">
        <f>IF(LEN(Table1[[#This Row],[open_date]])&gt;0, IF(ISNUMBER(SEARCH("Added", Table1[[#This Row],[open_date]])), SUBSTITUTE(Table1[[#This Row],[open_date]], "Added ", ""), Table1[[#This Row],[open_date]]), NA())</f>
        <v>#N/A</v>
      </c>
      <c r="R662" t="e">
        <v>#N/A</v>
      </c>
      <c r="S662" t="s">
        <v>209</v>
      </c>
      <c r="T662" t="s">
        <v>2075</v>
      </c>
      <c r="U662" s="13">
        <v>479000</v>
      </c>
      <c r="V662" s="13" t="s">
        <v>2934</v>
      </c>
      <c r="W662">
        <v>139023943</v>
      </c>
      <c r="X662" t="s">
        <v>2076</v>
      </c>
      <c r="Y662" t="s">
        <v>2077</v>
      </c>
      <c r="Z662" t="s">
        <v>2078</v>
      </c>
      <c r="AA662" t="s">
        <v>37</v>
      </c>
      <c r="AB662">
        <v>820</v>
      </c>
      <c r="AC662" s="14" t="str">
        <f>"0"&amp;Table1[[#This Row],[zip_code]]</f>
        <v>0820</v>
      </c>
      <c r="AD662" s="1">
        <v>889428942</v>
      </c>
      <c r="AG662" t="s">
        <v>38</v>
      </c>
      <c r="AH662" t="str">
        <f>PROPER(Table1[[#This Row],[product_depth_DELETE]])</f>
        <v>Premiere</v>
      </c>
      <c r="AI662">
        <v>2</v>
      </c>
      <c r="AJ662">
        <v>2</v>
      </c>
      <c r="AK662">
        <v>2</v>
      </c>
      <c r="AL662" s="2">
        <v>44708.662557870368</v>
      </c>
      <c r="AM662" s="15">
        <v>44708.662557870368</v>
      </c>
    </row>
    <row r="663" spans="1:39" x14ac:dyDescent="0.25">
      <c r="A663">
        <v>1351645</v>
      </c>
      <c r="B663" t="s">
        <v>696</v>
      </c>
      <c r="C663" t="str">
        <f>IF(Table1[[#This Row],[breadcrumb_ORIGINAL]]="Buy&gt;NT&gt;DARWIN CITY", SUBSTITUTE(Table1[[#This Row],[breadcrumb_ORIGINAL]], Table1[[#This Row],[breadcrumb_ORIGINAL]], "DARWIN CITY"), SUBSTITUTE(Table1[[#This Row],[breadcrumb_ORIGINAL]], Table1[[#This Row],[breadcrumb_ORIGINAL]], "DARWIN"))</f>
        <v>DARWIN</v>
      </c>
      <c r="D663" s="16" t="s">
        <v>3466</v>
      </c>
      <c r="E663" t="s">
        <v>697</v>
      </c>
      <c r="F663" s="3" t="s">
        <v>2924</v>
      </c>
      <c r="G663" t="s">
        <v>39</v>
      </c>
      <c r="I663" t="str">
        <f>IF(Table1[[#This Row],[building_size_ORIGINAL]]="","",LEFT(Table1[[#This Row],[building_size_ORIGINAL]], LEN(Table1[[#This Row],[building_size_ORIGINAL]])-LEN(RIGHT(Table1[[#This Row],[building_size_ORIGINAL]], 3))))</f>
        <v/>
      </c>
      <c r="J663" s="11" t="s">
        <v>2934</v>
      </c>
      <c r="K663" t="s">
        <v>244</v>
      </c>
      <c r="L663" s="19">
        <v>192</v>
      </c>
      <c r="N663" t="s">
        <v>2934</v>
      </c>
      <c r="O663">
        <f>IF(Table1[[#This Row],[building_size_mВІ_cleaned]]&lt;&gt;Table1[[#This Row],[preferred_size_mBI_cleaned]], IF(Table1[[#This Row],[land_size_mBI_cleaned]]&lt;&gt;Table1[[#This Row],[preferred_size_mBI_cleaned]], 0, 1), 1)</f>
        <v>1</v>
      </c>
      <c r="Q663" t="e">
        <f>IF(LEN(Table1[[#This Row],[open_date]])&gt;0, IF(ISNUMBER(SEARCH("Added", Table1[[#This Row],[open_date]])), SUBSTITUTE(Table1[[#This Row],[open_date]], "Added ", ""), Table1[[#This Row],[open_date]]), NA())</f>
        <v>#N/A</v>
      </c>
      <c r="R663" t="e">
        <v>#N/A</v>
      </c>
      <c r="S663" t="s">
        <v>209</v>
      </c>
      <c r="T663" t="s">
        <v>245</v>
      </c>
      <c r="U663" s="13">
        <v>469000</v>
      </c>
      <c r="V663" s="13" t="s">
        <v>3005</v>
      </c>
      <c r="W663">
        <v>139023195</v>
      </c>
      <c r="X663" t="s">
        <v>246</v>
      </c>
      <c r="Y663" t="s">
        <v>247</v>
      </c>
      <c r="Z663" t="s">
        <v>36</v>
      </c>
      <c r="AA663" t="s">
        <v>37</v>
      </c>
      <c r="AB663">
        <v>800</v>
      </c>
      <c r="AC663" s="14" t="str">
        <f>"0"&amp;Table1[[#This Row],[zip_code]]</f>
        <v>0800</v>
      </c>
      <c r="AD663" s="1">
        <v>889428942</v>
      </c>
      <c r="AG663" t="s">
        <v>38</v>
      </c>
      <c r="AH663" t="str">
        <f>PROPER(Table1[[#This Row],[product_depth_DELETE]])</f>
        <v>Premiere</v>
      </c>
      <c r="AI663">
        <v>3</v>
      </c>
      <c r="AJ663">
        <v>2</v>
      </c>
      <c r="AK663">
        <v>2</v>
      </c>
      <c r="AL663" s="2">
        <v>44708.662557870368</v>
      </c>
      <c r="AM663" s="15">
        <v>44708.662557870368</v>
      </c>
    </row>
    <row r="664" spans="1:39" x14ac:dyDescent="0.25">
      <c r="A664">
        <v>1351646</v>
      </c>
      <c r="B664" t="s">
        <v>696</v>
      </c>
      <c r="C664" t="str">
        <f>IF(Table1[[#This Row],[breadcrumb_ORIGINAL]]="Buy&gt;NT&gt;DARWIN CITY", SUBSTITUTE(Table1[[#This Row],[breadcrumb_ORIGINAL]], Table1[[#This Row],[breadcrumb_ORIGINAL]], "DARWIN CITY"), SUBSTITUTE(Table1[[#This Row],[breadcrumb_ORIGINAL]], Table1[[#This Row],[breadcrumb_ORIGINAL]], "DARWIN"))</f>
        <v>DARWIN</v>
      </c>
      <c r="D664" s="16" t="s">
        <v>3466</v>
      </c>
      <c r="E664" t="s">
        <v>697</v>
      </c>
      <c r="F664" s="3" t="s">
        <v>2924</v>
      </c>
      <c r="G664" t="s">
        <v>1168</v>
      </c>
      <c r="I664" t="str">
        <f>IF(Table1[[#This Row],[building_size_ORIGINAL]]="","",LEFT(Table1[[#This Row],[building_size_ORIGINAL]], LEN(Table1[[#This Row],[building_size_ORIGINAL]])-LEN(RIGHT(Table1[[#This Row],[building_size_ORIGINAL]], 3))))</f>
        <v/>
      </c>
      <c r="J664" s="11" t="s">
        <v>2934</v>
      </c>
      <c r="K664" t="s">
        <v>2079</v>
      </c>
      <c r="L664" s="19">
        <v>405</v>
      </c>
      <c r="M664" t="s">
        <v>2079</v>
      </c>
      <c r="N664" s="19">
        <v>405</v>
      </c>
      <c r="O664" s="19">
        <f>IF(Table1[[#This Row],[building_size_mВІ_cleaned]]&lt;&gt;Table1[[#This Row],[preferred_size_mBI_cleaned]], IF(Table1[[#This Row],[land_size_mBI_cleaned]]&lt;&gt;Table1[[#This Row],[preferred_size_mBI_cleaned]], 0, 1), 1)</f>
        <v>1</v>
      </c>
      <c r="Q664" t="e">
        <f>IF(LEN(Table1[[#This Row],[open_date]])&gt;0, IF(ISNUMBER(SEARCH("Added", Table1[[#This Row],[open_date]])), SUBSTITUTE(Table1[[#This Row],[open_date]], "Added ", ""), Table1[[#This Row],[open_date]]), NA())</f>
        <v>#N/A</v>
      </c>
      <c r="R664" t="e">
        <v>#N/A</v>
      </c>
      <c r="S664" t="s">
        <v>265</v>
      </c>
      <c r="T664" t="s">
        <v>1845</v>
      </c>
      <c r="U664" s="13">
        <v>410000</v>
      </c>
      <c r="V664" s="13" t="s">
        <v>2934</v>
      </c>
      <c r="W664">
        <v>139022195</v>
      </c>
      <c r="X664" t="s">
        <v>2080</v>
      </c>
      <c r="Y664" t="s">
        <v>2081</v>
      </c>
      <c r="Z664" t="s">
        <v>791</v>
      </c>
      <c r="AA664" t="s">
        <v>37</v>
      </c>
      <c r="AB664">
        <v>832</v>
      </c>
      <c r="AC664" s="14" t="str">
        <f>"0"&amp;Table1[[#This Row],[zip_code]]</f>
        <v>0832</v>
      </c>
      <c r="AD664" s="1">
        <v>417718149</v>
      </c>
      <c r="AG664" t="s">
        <v>38</v>
      </c>
      <c r="AH664" t="str">
        <f>PROPER(Table1[[#This Row],[product_depth_DELETE]])</f>
        <v>Premiere</v>
      </c>
      <c r="AI664">
        <v>3</v>
      </c>
      <c r="AJ664">
        <v>2</v>
      </c>
      <c r="AK664">
        <v>6</v>
      </c>
      <c r="AL664" s="2">
        <v>44708.662557870368</v>
      </c>
      <c r="AM664" s="15">
        <v>44708.662557870368</v>
      </c>
    </row>
    <row r="665" spans="1:39" x14ac:dyDescent="0.25">
      <c r="A665">
        <v>1351647</v>
      </c>
      <c r="B665" t="s">
        <v>696</v>
      </c>
      <c r="C665" t="str">
        <f>IF(Table1[[#This Row],[breadcrumb_ORIGINAL]]="Buy&gt;NT&gt;DARWIN CITY", SUBSTITUTE(Table1[[#This Row],[breadcrumb_ORIGINAL]], Table1[[#This Row],[breadcrumb_ORIGINAL]], "DARWIN CITY"), SUBSTITUTE(Table1[[#This Row],[breadcrumb_ORIGINAL]], Table1[[#This Row],[breadcrumb_ORIGINAL]], "DARWIN"))</f>
        <v>DARWIN</v>
      </c>
      <c r="D665" s="16" t="s">
        <v>3466</v>
      </c>
      <c r="E665" t="s">
        <v>697</v>
      </c>
      <c r="F665" s="3" t="s">
        <v>2924</v>
      </c>
      <c r="G665" t="s">
        <v>29</v>
      </c>
      <c r="H665" t="s">
        <v>989</v>
      </c>
      <c r="I665" t="str">
        <f>IF(Table1[[#This Row],[building_size_ORIGINAL]]="","",LEFT(Table1[[#This Row],[building_size_ORIGINAL]], LEN(Table1[[#This Row],[building_size_ORIGINAL]])-LEN(RIGHT(Table1[[#This Row],[building_size_ORIGINAL]], 3))))</f>
        <v>124</v>
      </c>
      <c r="J665" s="19">
        <v>124</v>
      </c>
      <c r="K665" t="s">
        <v>2082</v>
      </c>
      <c r="L665" s="19">
        <v>862</v>
      </c>
      <c r="M665" t="s">
        <v>2082</v>
      </c>
      <c r="N665" s="19">
        <v>862</v>
      </c>
      <c r="O665" s="19">
        <f>IF(Table1[[#This Row],[building_size_mВІ_cleaned]]&lt;&gt;Table1[[#This Row],[preferred_size_mBI_cleaned]], IF(Table1[[#This Row],[land_size_mBI_cleaned]]&lt;&gt;Table1[[#This Row],[preferred_size_mBI_cleaned]], 0, 1), 1)</f>
        <v>1</v>
      </c>
      <c r="P665" t="s">
        <v>126</v>
      </c>
      <c r="Q665" t="str">
        <f>IF(LEN(Table1[[#This Row],[open_date]])&gt;0, IF(ISNUMBER(SEARCH("Added", Table1[[#This Row],[open_date]])), SUBSTITUTE(Table1[[#This Row],[open_date]], "Added ", ""), Table1[[#This Row],[open_date]]), NA())</f>
        <v>Under offer</v>
      </c>
      <c r="R665" t="s">
        <v>126</v>
      </c>
      <c r="S665" t="s">
        <v>712</v>
      </c>
      <c r="T665" t="s">
        <v>127</v>
      </c>
      <c r="U665" s="13" t="s">
        <v>2934</v>
      </c>
      <c r="V665" s="13" t="s">
        <v>2979</v>
      </c>
      <c r="W665">
        <v>139021603</v>
      </c>
      <c r="X665" t="s">
        <v>2083</v>
      </c>
      <c r="Y665" t="s">
        <v>2084</v>
      </c>
      <c r="Z665" t="s">
        <v>823</v>
      </c>
      <c r="AA665" t="s">
        <v>37</v>
      </c>
      <c r="AB665">
        <v>830</v>
      </c>
      <c r="AC665" s="14" t="str">
        <f>"0"&amp;Table1[[#This Row],[zip_code]]</f>
        <v>0830</v>
      </c>
      <c r="AD665" s="1">
        <v>889315000</v>
      </c>
      <c r="AG665" t="s">
        <v>38</v>
      </c>
      <c r="AH665" t="str">
        <f>PROPER(Table1[[#This Row],[product_depth_DELETE]])</f>
        <v>Premiere</v>
      </c>
      <c r="AI665">
        <v>3</v>
      </c>
      <c r="AJ665">
        <v>1</v>
      </c>
      <c r="AK665">
        <v>3</v>
      </c>
      <c r="AL665" s="2">
        <v>44708.662557870368</v>
      </c>
      <c r="AM665" s="15">
        <v>44708.662557870368</v>
      </c>
    </row>
    <row r="666" spans="1:39" x14ac:dyDescent="0.25">
      <c r="A666">
        <v>1351648</v>
      </c>
      <c r="B666" t="s">
        <v>696</v>
      </c>
      <c r="C666" t="str">
        <f>IF(Table1[[#This Row],[breadcrumb_ORIGINAL]]="Buy&gt;NT&gt;DARWIN CITY", SUBSTITUTE(Table1[[#This Row],[breadcrumb_ORIGINAL]], Table1[[#This Row],[breadcrumb_ORIGINAL]], "DARWIN CITY"), SUBSTITUTE(Table1[[#This Row],[breadcrumb_ORIGINAL]], Table1[[#This Row],[breadcrumb_ORIGINAL]], "DARWIN"))</f>
        <v>DARWIN</v>
      </c>
      <c r="D666" s="16" t="s">
        <v>3466</v>
      </c>
      <c r="E666" t="s">
        <v>697</v>
      </c>
      <c r="F666" s="3" t="s">
        <v>2924</v>
      </c>
      <c r="G666" t="s">
        <v>29</v>
      </c>
      <c r="I666" t="str">
        <f>IF(Table1[[#This Row],[building_size_ORIGINAL]]="","",LEFT(Table1[[#This Row],[building_size_ORIGINAL]], LEN(Table1[[#This Row],[building_size_ORIGINAL]])-LEN(RIGHT(Table1[[#This Row],[building_size_ORIGINAL]], 3))))</f>
        <v/>
      </c>
      <c r="J666" s="11" t="s">
        <v>2934</v>
      </c>
      <c r="L666" s="12" t="s">
        <v>2934</v>
      </c>
      <c r="N666" t="s">
        <v>2934</v>
      </c>
      <c r="O666">
        <f>IF(Table1[[#This Row],[building_size_mВІ_cleaned]]&lt;&gt;Table1[[#This Row],[preferred_size_mBI_cleaned]], IF(Table1[[#This Row],[land_size_mBI_cleaned]]&lt;&gt;Table1[[#This Row],[preferred_size_mBI_cleaned]], 0, 1), 1)</f>
        <v>1</v>
      </c>
      <c r="Q666" t="e">
        <f>IF(LEN(Table1[[#This Row],[open_date]])&gt;0, IF(ISNUMBER(SEARCH("Added", Table1[[#This Row],[open_date]])), SUBSTITUTE(Table1[[#This Row],[open_date]], "Added ", ""), Table1[[#This Row],[open_date]]), NA())</f>
        <v>#N/A</v>
      </c>
      <c r="R666" t="e">
        <v>#N/A</v>
      </c>
      <c r="S666" t="s">
        <v>82</v>
      </c>
      <c r="T666" t="s">
        <v>1740</v>
      </c>
      <c r="U666" s="13">
        <v>620000</v>
      </c>
      <c r="V666" s="13" t="s">
        <v>2934</v>
      </c>
      <c r="W666">
        <v>139020007</v>
      </c>
      <c r="X666" t="s">
        <v>2085</v>
      </c>
      <c r="Y666" t="s">
        <v>2086</v>
      </c>
      <c r="Z666" t="s">
        <v>814</v>
      </c>
      <c r="AA666" t="s">
        <v>37</v>
      </c>
      <c r="AB666">
        <v>810</v>
      </c>
      <c r="AC666" s="14" t="str">
        <f>"0"&amp;Table1[[#This Row],[zip_code]]</f>
        <v>0810</v>
      </c>
      <c r="AD666" s="1">
        <v>889433000</v>
      </c>
      <c r="AG666" t="s">
        <v>38</v>
      </c>
      <c r="AH666" t="str">
        <f>PROPER(Table1[[#This Row],[product_depth_DELETE]])</f>
        <v>Premiere</v>
      </c>
      <c r="AI666">
        <v>4</v>
      </c>
      <c r="AJ666">
        <v>2</v>
      </c>
      <c r="AK666">
        <v>2</v>
      </c>
      <c r="AL666" s="2">
        <v>44708.662557870368</v>
      </c>
      <c r="AM666" s="15">
        <v>44708.662557870368</v>
      </c>
    </row>
    <row r="667" spans="1:39" x14ac:dyDescent="0.25">
      <c r="A667">
        <v>1351649</v>
      </c>
      <c r="B667" t="s">
        <v>696</v>
      </c>
      <c r="C667" t="str">
        <f>IF(Table1[[#This Row],[breadcrumb_ORIGINAL]]="Buy&gt;NT&gt;DARWIN CITY", SUBSTITUTE(Table1[[#This Row],[breadcrumb_ORIGINAL]], Table1[[#This Row],[breadcrumb_ORIGINAL]], "DARWIN CITY"), SUBSTITUTE(Table1[[#This Row],[breadcrumb_ORIGINAL]], Table1[[#This Row],[breadcrumb_ORIGINAL]], "DARWIN"))</f>
        <v>DARWIN</v>
      </c>
      <c r="D667" s="16" t="s">
        <v>3466</v>
      </c>
      <c r="E667" t="s">
        <v>697</v>
      </c>
      <c r="F667" s="3" t="s">
        <v>2924</v>
      </c>
      <c r="G667" t="s">
        <v>29</v>
      </c>
      <c r="H667" t="s">
        <v>544</v>
      </c>
      <c r="I667" t="str">
        <f>IF(Table1[[#This Row],[building_size_ORIGINAL]]="","",LEFT(Table1[[#This Row],[building_size_ORIGINAL]], LEN(Table1[[#This Row],[building_size_ORIGINAL]])-LEN(RIGHT(Table1[[#This Row],[building_size_ORIGINAL]], 3))))</f>
        <v>111</v>
      </c>
      <c r="J667" s="19">
        <v>111</v>
      </c>
      <c r="K667" t="s">
        <v>1273</v>
      </c>
      <c r="L667" s="12" t="s">
        <v>2935</v>
      </c>
      <c r="M667" t="s">
        <v>1273</v>
      </c>
      <c r="N667" t="s">
        <v>2935</v>
      </c>
      <c r="O667">
        <f>IF(Table1[[#This Row],[building_size_mВІ_cleaned]]&lt;&gt;Table1[[#This Row],[preferred_size_mBI_cleaned]], IF(Table1[[#This Row],[land_size_mBI_cleaned]]&lt;&gt;Table1[[#This Row],[preferred_size_mBI_cleaned]], 0, 1), 1)</f>
        <v>1</v>
      </c>
      <c r="Q667" t="e">
        <f>IF(LEN(Table1[[#This Row],[open_date]])&gt;0, IF(ISNUMBER(SEARCH("Added", Table1[[#This Row],[open_date]])), SUBSTITUTE(Table1[[#This Row],[open_date]], "Added ", ""), Table1[[#This Row],[open_date]]), NA())</f>
        <v>#N/A</v>
      </c>
      <c r="R667" t="e">
        <v>#N/A</v>
      </c>
      <c r="S667" t="s">
        <v>93</v>
      </c>
      <c r="T667" t="s">
        <v>1274</v>
      </c>
      <c r="U667" s="13">
        <v>1200000</v>
      </c>
      <c r="V667" s="13" t="s">
        <v>3197</v>
      </c>
      <c r="W667">
        <v>139019911</v>
      </c>
      <c r="X667" t="s">
        <v>2087</v>
      </c>
      <c r="Y667" t="s">
        <v>2088</v>
      </c>
      <c r="Z667" t="s">
        <v>1135</v>
      </c>
      <c r="AA667" t="s">
        <v>37</v>
      </c>
      <c r="AB667">
        <v>820</v>
      </c>
      <c r="AC667" s="14" t="str">
        <f>"0"&amp;Table1[[#This Row],[zip_code]]</f>
        <v>0820</v>
      </c>
      <c r="AD667" s="1">
        <v>889460500</v>
      </c>
      <c r="AG667" t="s">
        <v>38</v>
      </c>
      <c r="AH667" t="str">
        <f>PROPER(Table1[[#This Row],[product_depth_DELETE]])</f>
        <v>Premiere</v>
      </c>
      <c r="AI667">
        <v>3</v>
      </c>
      <c r="AJ667">
        <v>1</v>
      </c>
      <c r="AK667">
        <v>2</v>
      </c>
      <c r="AL667" s="2">
        <v>44708.662557870368</v>
      </c>
      <c r="AM667" s="15">
        <v>44708.662557870368</v>
      </c>
    </row>
    <row r="668" spans="1:39" x14ac:dyDescent="0.25">
      <c r="A668">
        <v>1351650</v>
      </c>
      <c r="B668" t="s">
        <v>696</v>
      </c>
      <c r="C668" t="str">
        <f>IF(Table1[[#This Row],[breadcrumb_ORIGINAL]]="Buy&gt;NT&gt;DARWIN CITY", SUBSTITUTE(Table1[[#This Row],[breadcrumb_ORIGINAL]], Table1[[#This Row],[breadcrumb_ORIGINAL]], "DARWIN CITY"), SUBSTITUTE(Table1[[#This Row],[breadcrumb_ORIGINAL]], Table1[[#This Row],[breadcrumb_ORIGINAL]], "DARWIN"))</f>
        <v>DARWIN</v>
      </c>
      <c r="D668" s="16" t="s">
        <v>3466</v>
      </c>
      <c r="E668" t="s">
        <v>697</v>
      </c>
      <c r="F668" s="3" t="s">
        <v>2924</v>
      </c>
      <c r="G668" t="s">
        <v>29</v>
      </c>
      <c r="I668" t="str">
        <f>IF(Table1[[#This Row],[building_size_ORIGINAL]]="","",LEFT(Table1[[#This Row],[building_size_ORIGINAL]], LEN(Table1[[#This Row],[building_size_ORIGINAL]])-LEN(RIGHT(Table1[[#This Row],[building_size_ORIGINAL]], 3))))</f>
        <v/>
      </c>
      <c r="J668" s="11" t="s">
        <v>2934</v>
      </c>
      <c r="K668" t="s">
        <v>2089</v>
      </c>
      <c r="L668" s="19">
        <v>926</v>
      </c>
      <c r="M668" t="s">
        <v>2089</v>
      </c>
      <c r="N668" s="19">
        <v>926</v>
      </c>
      <c r="O668" s="19">
        <f>IF(Table1[[#This Row],[building_size_mВІ_cleaned]]&lt;&gt;Table1[[#This Row],[preferred_size_mBI_cleaned]], IF(Table1[[#This Row],[land_size_mBI_cleaned]]&lt;&gt;Table1[[#This Row],[preferred_size_mBI_cleaned]], 0, 1), 1)</f>
        <v>1</v>
      </c>
      <c r="Q668" t="e">
        <f>IF(LEN(Table1[[#This Row],[open_date]])&gt;0, IF(ISNUMBER(SEARCH("Added", Table1[[#This Row],[open_date]])), SUBSTITUTE(Table1[[#This Row],[open_date]], "Added ", ""), Table1[[#This Row],[open_date]]), NA())</f>
        <v>#N/A</v>
      </c>
      <c r="R668" t="e">
        <v>#N/A</v>
      </c>
      <c r="S668" t="s">
        <v>181</v>
      </c>
      <c r="T668" t="s">
        <v>2090</v>
      </c>
      <c r="U668" s="13">
        <v>775000</v>
      </c>
      <c r="V668" s="13" t="s">
        <v>3319</v>
      </c>
      <c r="W668">
        <v>139019367</v>
      </c>
      <c r="X668" t="s">
        <v>2091</v>
      </c>
      <c r="Y668" t="s">
        <v>2092</v>
      </c>
      <c r="Z668" t="s">
        <v>707</v>
      </c>
      <c r="AA668" t="s">
        <v>37</v>
      </c>
      <c r="AB668">
        <v>820</v>
      </c>
      <c r="AC668" s="14" t="str">
        <f>"0"&amp;Table1[[#This Row],[zip_code]]</f>
        <v>0820</v>
      </c>
      <c r="AD668" s="1">
        <v>889418941</v>
      </c>
      <c r="AG668" t="s">
        <v>38</v>
      </c>
      <c r="AH668" t="str">
        <f>PROPER(Table1[[#This Row],[product_depth_DELETE]])</f>
        <v>Premiere</v>
      </c>
      <c r="AI668">
        <v>4</v>
      </c>
      <c r="AJ668">
        <v>2</v>
      </c>
      <c r="AK668">
        <v>4</v>
      </c>
      <c r="AL668" s="2">
        <v>44708.662557870368</v>
      </c>
      <c r="AM668" s="15">
        <v>44708.662557870368</v>
      </c>
    </row>
    <row r="669" spans="1:39" x14ac:dyDescent="0.25">
      <c r="A669">
        <v>1351651</v>
      </c>
      <c r="B669" t="s">
        <v>696</v>
      </c>
      <c r="C669" t="str">
        <f>IF(Table1[[#This Row],[breadcrumb_ORIGINAL]]="Buy&gt;NT&gt;DARWIN CITY", SUBSTITUTE(Table1[[#This Row],[breadcrumb_ORIGINAL]], Table1[[#This Row],[breadcrumb_ORIGINAL]], "DARWIN CITY"), SUBSTITUTE(Table1[[#This Row],[breadcrumb_ORIGINAL]], Table1[[#This Row],[breadcrumb_ORIGINAL]], "DARWIN"))</f>
        <v>DARWIN</v>
      </c>
      <c r="D669" s="16" t="s">
        <v>3466</v>
      </c>
      <c r="E669" t="s">
        <v>697</v>
      </c>
      <c r="F669" s="3" t="s">
        <v>2924</v>
      </c>
      <c r="G669" t="s">
        <v>29</v>
      </c>
      <c r="I669" t="str">
        <f>IF(Table1[[#This Row],[building_size_ORIGINAL]]="","",LEFT(Table1[[#This Row],[building_size_ORIGINAL]], LEN(Table1[[#This Row],[building_size_ORIGINAL]])-LEN(RIGHT(Table1[[#This Row],[building_size_ORIGINAL]], 3))))</f>
        <v/>
      </c>
      <c r="J669" s="11" t="s">
        <v>2934</v>
      </c>
      <c r="K669" t="s">
        <v>1765</v>
      </c>
      <c r="L669" s="19">
        <v>837</v>
      </c>
      <c r="M669" t="s">
        <v>1765</v>
      </c>
      <c r="N669" s="19">
        <v>837</v>
      </c>
      <c r="O669" s="19">
        <f>IF(Table1[[#This Row],[building_size_mВІ_cleaned]]&lt;&gt;Table1[[#This Row],[preferred_size_mBI_cleaned]], IF(Table1[[#This Row],[land_size_mBI_cleaned]]&lt;&gt;Table1[[#This Row],[preferred_size_mBI_cleaned]], 0, 1), 1)</f>
        <v>1</v>
      </c>
      <c r="P669" t="s">
        <v>126</v>
      </c>
      <c r="Q669" t="str">
        <f>IF(LEN(Table1[[#This Row],[open_date]])&gt;0, IF(ISNUMBER(SEARCH("Added", Table1[[#This Row],[open_date]])), SUBSTITUTE(Table1[[#This Row],[open_date]], "Added ", ""), Table1[[#This Row],[open_date]]), NA())</f>
        <v>Under offer</v>
      </c>
      <c r="R669" t="s">
        <v>126</v>
      </c>
      <c r="S669" t="s">
        <v>278</v>
      </c>
      <c r="T669" t="s">
        <v>127</v>
      </c>
      <c r="U669" s="13" t="s">
        <v>2934</v>
      </c>
      <c r="V669" s="13" t="s">
        <v>2979</v>
      </c>
      <c r="W669">
        <v>139009247</v>
      </c>
      <c r="X669" t="s">
        <v>2093</v>
      </c>
      <c r="Y669" t="s">
        <v>2094</v>
      </c>
      <c r="Z669" t="s">
        <v>791</v>
      </c>
      <c r="AA669" t="s">
        <v>37</v>
      </c>
      <c r="AB669">
        <v>832</v>
      </c>
      <c r="AC669" s="14" t="str">
        <f>"0"&amp;Table1[[#This Row],[zip_code]]</f>
        <v>0832</v>
      </c>
      <c r="AD669" s="1">
        <v>889811088</v>
      </c>
      <c r="AG669" t="s">
        <v>38</v>
      </c>
      <c r="AH669" t="str">
        <f>PROPER(Table1[[#This Row],[product_depth_DELETE]])</f>
        <v>Premiere</v>
      </c>
      <c r="AI669">
        <v>9</v>
      </c>
      <c r="AJ669">
        <v>4</v>
      </c>
      <c r="AK669">
        <v>6</v>
      </c>
      <c r="AL669" s="2">
        <v>44708.662557870368</v>
      </c>
      <c r="AM669" s="15">
        <v>44708.662557870368</v>
      </c>
    </row>
    <row r="670" spans="1:39" x14ac:dyDescent="0.25">
      <c r="A670">
        <v>1351652</v>
      </c>
      <c r="B670" t="s">
        <v>696</v>
      </c>
      <c r="C670" t="str">
        <f>IF(Table1[[#This Row],[breadcrumb_ORIGINAL]]="Buy&gt;NT&gt;DARWIN CITY", SUBSTITUTE(Table1[[#This Row],[breadcrumb_ORIGINAL]], Table1[[#This Row],[breadcrumb_ORIGINAL]], "DARWIN CITY"), SUBSTITUTE(Table1[[#This Row],[breadcrumb_ORIGINAL]], Table1[[#This Row],[breadcrumb_ORIGINAL]], "DARWIN"))</f>
        <v>DARWIN</v>
      </c>
      <c r="D670" s="16" t="s">
        <v>3466</v>
      </c>
      <c r="E670" t="s">
        <v>697</v>
      </c>
      <c r="F670" s="3" t="s">
        <v>2924</v>
      </c>
      <c r="G670" t="s">
        <v>29</v>
      </c>
      <c r="I670" t="str">
        <f>IF(Table1[[#This Row],[building_size_ORIGINAL]]="","",LEFT(Table1[[#This Row],[building_size_ORIGINAL]], LEN(Table1[[#This Row],[building_size_ORIGINAL]])-LEN(RIGHT(Table1[[#This Row],[building_size_ORIGINAL]], 3))))</f>
        <v/>
      </c>
      <c r="J670" s="11" t="s">
        <v>2934</v>
      </c>
      <c r="K670" t="s">
        <v>2095</v>
      </c>
      <c r="L670" s="19">
        <v>822</v>
      </c>
      <c r="M670" t="s">
        <v>2095</v>
      </c>
      <c r="N670" s="19">
        <v>822</v>
      </c>
      <c r="O670" s="19">
        <f>IF(Table1[[#This Row],[building_size_mВІ_cleaned]]&lt;&gt;Table1[[#This Row],[preferred_size_mBI_cleaned]], IF(Table1[[#This Row],[land_size_mBI_cleaned]]&lt;&gt;Table1[[#This Row],[preferred_size_mBI_cleaned]], 0, 1), 1)</f>
        <v>1</v>
      </c>
      <c r="Q670" t="e">
        <f>IF(LEN(Table1[[#This Row],[open_date]])&gt;0, IF(ISNUMBER(SEARCH("Added", Table1[[#This Row],[open_date]])), SUBSTITUTE(Table1[[#This Row],[open_date]], "Added ", ""), Table1[[#This Row],[open_date]]), NA())</f>
        <v>#N/A</v>
      </c>
      <c r="R670" t="e">
        <v>#N/A</v>
      </c>
      <c r="S670" t="s">
        <v>98</v>
      </c>
      <c r="T670" t="s">
        <v>271</v>
      </c>
      <c r="U670" s="13">
        <v>580000</v>
      </c>
      <c r="V670" s="13" t="s">
        <v>2934</v>
      </c>
      <c r="W670">
        <v>138958643</v>
      </c>
      <c r="X670" t="s">
        <v>2096</v>
      </c>
      <c r="Y670" t="s">
        <v>2097</v>
      </c>
      <c r="Z670" t="s">
        <v>941</v>
      </c>
      <c r="AA670" t="s">
        <v>37</v>
      </c>
      <c r="AB670">
        <v>832</v>
      </c>
      <c r="AC670" s="14" t="str">
        <f>"0"&amp;Table1[[#This Row],[zip_code]]</f>
        <v>0832</v>
      </c>
      <c r="AD670" s="1">
        <v>889822500</v>
      </c>
      <c r="AG670" t="s">
        <v>38</v>
      </c>
      <c r="AH670" t="str">
        <f>PROPER(Table1[[#This Row],[product_depth_DELETE]])</f>
        <v>Premiere</v>
      </c>
      <c r="AI670">
        <v>3</v>
      </c>
      <c r="AJ670">
        <v>2</v>
      </c>
      <c r="AK670">
        <v>2</v>
      </c>
      <c r="AL670" s="2">
        <v>44708.662557870368</v>
      </c>
      <c r="AM670" s="15">
        <v>44708.662557870368</v>
      </c>
    </row>
    <row r="671" spans="1:39" x14ac:dyDescent="0.25">
      <c r="A671">
        <v>1351653</v>
      </c>
      <c r="B671" t="s">
        <v>696</v>
      </c>
      <c r="C671" t="str">
        <f>IF(Table1[[#This Row],[breadcrumb_ORIGINAL]]="Buy&gt;NT&gt;DARWIN CITY", SUBSTITUTE(Table1[[#This Row],[breadcrumb_ORIGINAL]], Table1[[#This Row],[breadcrumb_ORIGINAL]], "DARWIN CITY"), SUBSTITUTE(Table1[[#This Row],[breadcrumb_ORIGINAL]], Table1[[#This Row],[breadcrumb_ORIGINAL]], "DARWIN"))</f>
        <v>DARWIN</v>
      </c>
      <c r="D671" s="16" t="s">
        <v>3466</v>
      </c>
      <c r="E671" t="s">
        <v>697</v>
      </c>
      <c r="F671" s="3" t="s">
        <v>2924</v>
      </c>
      <c r="G671" t="s">
        <v>46</v>
      </c>
      <c r="I671" t="str">
        <f>IF(Table1[[#This Row],[building_size_ORIGINAL]]="","",LEFT(Table1[[#This Row],[building_size_ORIGINAL]], LEN(Table1[[#This Row],[building_size_ORIGINAL]])-LEN(RIGHT(Table1[[#This Row],[building_size_ORIGINAL]], 3))))</f>
        <v/>
      </c>
      <c r="J671" s="11" t="s">
        <v>2934</v>
      </c>
      <c r="K671" t="s">
        <v>498</v>
      </c>
      <c r="L671" s="19">
        <v>144</v>
      </c>
      <c r="M671" t="s">
        <v>498</v>
      </c>
      <c r="N671" s="19">
        <v>144</v>
      </c>
      <c r="O671" s="19">
        <f>IF(Table1[[#This Row],[building_size_mВІ_cleaned]]&lt;&gt;Table1[[#This Row],[preferred_size_mBI_cleaned]], IF(Table1[[#This Row],[land_size_mBI_cleaned]]&lt;&gt;Table1[[#This Row],[preferred_size_mBI_cleaned]], 0, 1), 1)</f>
        <v>1</v>
      </c>
      <c r="Q671" t="e">
        <f>IF(LEN(Table1[[#This Row],[open_date]])&gt;0, IF(ISNUMBER(SEARCH("Added", Table1[[#This Row],[open_date]])), SUBSTITUTE(Table1[[#This Row],[open_date]], "Added ", ""), Table1[[#This Row],[open_date]]), NA())</f>
        <v>#N/A</v>
      </c>
      <c r="R671" t="e">
        <v>#N/A</v>
      </c>
      <c r="S671" t="s">
        <v>93</v>
      </c>
      <c r="T671" t="s">
        <v>2098</v>
      </c>
      <c r="U671" s="13">
        <v>329000</v>
      </c>
      <c r="V671" s="13" t="s">
        <v>3320</v>
      </c>
      <c r="W671">
        <v>125436786</v>
      </c>
      <c r="X671" t="s">
        <v>2099</v>
      </c>
      <c r="Y671" t="s">
        <v>2100</v>
      </c>
      <c r="Z671" t="s">
        <v>703</v>
      </c>
      <c r="AA671" t="s">
        <v>37</v>
      </c>
      <c r="AB671">
        <v>812</v>
      </c>
      <c r="AC671" s="14" t="str">
        <f>"0"&amp;Table1[[#This Row],[zip_code]]</f>
        <v>0812</v>
      </c>
      <c r="AD671" s="1">
        <v>889460500</v>
      </c>
      <c r="AG671" t="s">
        <v>38</v>
      </c>
      <c r="AH671" t="str">
        <f>PROPER(Table1[[#This Row],[product_depth_DELETE]])</f>
        <v>Premiere</v>
      </c>
      <c r="AI671">
        <v>2</v>
      </c>
      <c r="AJ671">
        <v>1</v>
      </c>
      <c r="AK671">
        <v>1</v>
      </c>
      <c r="AL671" s="2">
        <v>44708.662557870368</v>
      </c>
      <c r="AM671" s="15">
        <v>44708.662557870368</v>
      </c>
    </row>
    <row r="672" spans="1:39" x14ac:dyDescent="0.25">
      <c r="A672">
        <v>1351654</v>
      </c>
      <c r="B672" t="s">
        <v>696</v>
      </c>
      <c r="C672" t="str">
        <f>IF(Table1[[#This Row],[breadcrumb_ORIGINAL]]="Buy&gt;NT&gt;DARWIN CITY", SUBSTITUTE(Table1[[#This Row],[breadcrumb_ORIGINAL]], Table1[[#This Row],[breadcrumb_ORIGINAL]], "DARWIN CITY"), SUBSTITUTE(Table1[[#This Row],[breadcrumb_ORIGINAL]], Table1[[#This Row],[breadcrumb_ORIGINAL]], "DARWIN"))</f>
        <v>DARWIN</v>
      </c>
      <c r="D672" s="16" t="s">
        <v>3466</v>
      </c>
      <c r="E672" t="s">
        <v>697</v>
      </c>
      <c r="F672" s="3" t="s">
        <v>2924</v>
      </c>
      <c r="G672" t="s">
        <v>1451</v>
      </c>
      <c r="H672" t="s">
        <v>379</v>
      </c>
      <c r="I672" t="str">
        <f>IF(Table1[[#This Row],[building_size_ORIGINAL]]="","",LEFT(Table1[[#This Row],[building_size_ORIGINAL]], LEN(Table1[[#This Row],[building_size_ORIGINAL]])-LEN(RIGHT(Table1[[#This Row],[building_size_ORIGINAL]], 3))))</f>
        <v>80</v>
      </c>
      <c r="J672" s="19">
        <v>80</v>
      </c>
      <c r="K672" t="s">
        <v>2101</v>
      </c>
      <c r="L672" s="19">
        <v>182</v>
      </c>
      <c r="M672" t="s">
        <v>379</v>
      </c>
      <c r="N672" s="19">
        <v>80</v>
      </c>
      <c r="O672" s="19">
        <f>IF(Table1[[#This Row],[building_size_mВІ_cleaned]]&lt;&gt;Table1[[#This Row],[preferred_size_mBI_cleaned]], IF(Table1[[#This Row],[land_size_mBI_cleaned]]&lt;&gt;Table1[[#This Row],[preferred_size_mBI_cleaned]], 0, 1), 1)</f>
        <v>1</v>
      </c>
      <c r="P672" t="s">
        <v>126</v>
      </c>
      <c r="Q672" t="str">
        <f>IF(LEN(Table1[[#This Row],[open_date]])&gt;0, IF(ISNUMBER(SEARCH("Added", Table1[[#This Row],[open_date]])), SUBSTITUTE(Table1[[#This Row],[open_date]], "Added ", ""), Table1[[#This Row],[open_date]]), NA())</f>
        <v>Under offer</v>
      </c>
      <c r="R672" t="s">
        <v>126</v>
      </c>
      <c r="S672" t="s">
        <v>181</v>
      </c>
      <c r="T672" t="s">
        <v>127</v>
      </c>
      <c r="U672" s="13" t="s">
        <v>2934</v>
      </c>
      <c r="V672" s="13" t="s">
        <v>2979</v>
      </c>
      <c r="W672">
        <v>139014747</v>
      </c>
      <c r="X672" t="s">
        <v>2102</v>
      </c>
      <c r="Y672" t="s">
        <v>2103</v>
      </c>
      <c r="Z672" t="s">
        <v>973</v>
      </c>
      <c r="AA672" t="s">
        <v>37</v>
      </c>
      <c r="AB672">
        <v>830</v>
      </c>
      <c r="AC672" s="14" t="str">
        <f>"0"&amp;Table1[[#This Row],[zip_code]]</f>
        <v>0830</v>
      </c>
      <c r="AD672" s="1">
        <v>889418941</v>
      </c>
      <c r="AG672" t="s">
        <v>38</v>
      </c>
      <c r="AH672" t="str">
        <f>PROPER(Table1[[#This Row],[product_depth_DELETE]])</f>
        <v>Premiere</v>
      </c>
      <c r="AI672">
        <v>2</v>
      </c>
      <c r="AJ672">
        <v>1</v>
      </c>
      <c r="AK672">
        <v>2</v>
      </c>
      <c r="AL672" s="2">
        <v>44708.662557870368</v>
      </c>
      <c r="AM672" s="15">
        <v>44708.662557870368</v>
      </c>
    </row>
    <row r="673" spans="1:39" x14ac:dyDescent="0.25">
      <c r="A673">
        <v>1351655</v>
      </c>
      <c r="B673" t="s">
        <v>696</v>
      </c>
      <c r="C673" t="str">
        <f>IF(Table1[[#This Row],[breadcrumb_ORIGINAL]]="Buy&gt;NT&gt;DARWIN CITY", SUBSTITUTE(Table1[[#This Row],[breadcrumb_ORIGINAL]], Table1[[#This Row],[breadcrumb_ORIGINAL]], "DARWIN CITY"), SUBSTITUTE(Table1[[#This Row],[breadcrumb_ORIGINAL]], Table1[[#This Row],[breadcrumb_ORIGINAL]], "DARWIN"))</f>
        <v>DARWIN</v>
      </c>
      <c r="D673" s="16" t="s">
        <v>3466</v>
      </c>
      <c r="E673" t="s">
        <v>697</v>
      </c>
      <c r="F673" s="3" t="s">
        <v>2924</v>
      </c>
      <c r="G673" t="s">
        <v>29</v>
      </c>
      <c r="H673" t="s">
        <v>2104</v>
      </c>
      <c r="I673" t="str">
        <f>IF(Table1[[#This Row],[building_size_ORIGINAL]]="","",LEFT(Table1[[#This Row],[building_size_ORIGINAL]], LEN(Table1[[#This Row],[building_size_ORIGINAL]])-LEN(RIGHT(Table1[[#This Row],[building_size_ORIGINAL]], 3))))</f>
        <v>430</v>
      </c>
      <c r="J673" s="19">
        <v>430</v>
      </c>
      <c r="K673" t="s">
        <v>947</v>
      </c>
      <c r="L673" s="19">
        <v>963</v>
      </c>
      <c r="M673" t="s">
        <v>947</v>
      </c>
      <c r="N673" s="19">
        <v>963</v>
      </c>
      <c r="O673" s="19">
        <f>IF(Table1[[#This Row],[building_size_mВІ_cleaned]]&lt;&gt;Table1[[#This Row],[preferred_size_mBI_cleaned]], IF(Table1[[#This Row],[land_size_mBI_cleaned]]&lt;&gt;Table1[[#This Row],[preferred_size_mBI_cleaned]], 0, 1), 1)</f>
        <v>1</v>
      </c>
      <c r="Q673" t="e">
        <f>IF(LEN(Table1[[#This Row],[open_date]])&gt;0, IF(ISNUMBER(SEARCH("Added", Table1[[#This Row],[open_date]])), SUBSTITUTE(Table1[[#This Row],[open_date]], "Added ", ""), Table1[[#This Row],[open_date]]), NA())</f>
        <v>#N/A</v>
      </c>
      <c r="R673" t="e">
        <v>#N/A</v>
      </c>
      <c r="S673" t="s">
        <v>228</v>
      </c>
      <c r="T673" t="s">
        <v>2105</v>
      </c>
      <c r="U673" s="13">
        <v>1200000</v>
      </c>
      <c r="V673" s="13" t="s">
        <v>3414</v>
      </c>
      <c r="W673">
        <v>139014071</v>
      </c>
      <c r="X673" t="s">
        <v>2106</v>
      </c>
      <c r="Y673" t="s">
        <v>2107</v>
      </c>
      <c r="Z673" t="s">
        <v>1223</v>
      </c>
      <c r="AA673" t="s">
        <v>37</v>
      </c>
      <c r="AB673">
        <v>832</v>
      </c>
      <c r="AC673" s="14" t="str">
        <f>"0"&amp;Table1[[#This Row],[zip_code]]</f>
        <v>0832</v>
      </c>
      <c r="AD673" s="1">
        <v>889419959</v>
      </c>
      <c r="AG673" t="s">
        <v>38</v>
      </c>
      <c r="AH673" t="str">
        <f>PROPER(Table1[[#This Row],[product_depth_DELETE]])</f>
        <v>Premiere</v>
      </c>
      <c r="AI673">
        <v>3</v>
      </c>
      <c r="AJ673">
        <v>2</v>
      </c>
      <c r="AK673">
        <v>3</v>
      </c>
      <c r="AL673" s="2">
        <v>44708.662557870368</v>
      </c>
      <c r="AM673" s="15">
        <v>44708.662557870368</v>
      </c>
    </row>
    <row r="674" spans="1:39" x14ac:dyDescent="0.25">
      <c r="A674">
        <v>1351656</v>
      </c>
      <c r="B674" t="s">
        <v>696</v>
      </c>
      <c r="C674" t="str">
        <f>IF(Table1[[#This Row],[breadcrumb_ORIGINAL]]="Buy&gt;NT&gt;DARWIN CITY", SUBSTITUTE(Table1[[#This Row],[breadcrumb_ORIGINAL]], Table1[[#This Row],[breadcrumb_ORIGINAL]], "DARWIN CITY"), SUBSTITUTE(Table1[[#This Row],[breadcrumb_ORIGINAL]], Table1[[#This Row],[breadcrumb_ORIGINAL]], "DARWIN"))</f>
        <v>DARWIN</v>
      </c>
      <c r="D674" s="16" t="s">
        <v>3466</v>
      </c>
      <c r="E674" t="s">
        <v>697</v>
      </c>
      <c r="F674" s="3" t="s">
        <v>2924</v>
      </c>
      <c r="G674" t="s">
        <v>29</v>
      </c>
      <c r="I674" t="str">
        <f>IF(Table1[[#This Row],[building_size_ORIGINAL]]="","",LEFT(Table1[[#This Row],[building_size_ORIGINAL]], LEN(Table1[[#This Row],[building_size_ORIGINAL]])-LEN(RIGHT(Table1[[#This Row],[building_size_ORIGINAL]], 3))))</f>
        <v/>
      </c>
      <c r="J674" s="11" t="s">
        <v>2934</v>
      </c>
      <c r="L674" s="12" t="s">
        <v>2934</v>
      </c>
      <c r="N674" t="s">
        <v>2934</v>
      </c>
      <c r="O674">
        <f>IF(Table1[[#This Row],[building_size_mВІ_cleaned]]&lt;&gt;Table1[[#This Row],[preferred_size_mBI_cleaned]], IF(Table1[[#This Row],[land_size_mBI_cleaned]]&lt;&gt;Table1[[#This Row],[preferred_size_mBI_cleaned]], 0, 1), 1)</f>
        <v>1</v>
      </c>
      <c r="Q674" t="e">
        <f>IF(LEN(Table1[[#This Row],[open_date]])&gt;0, IF(ISNUMBER(SEARCH("Added", Table1[[#This Row],[open_date]])), SUBSTITUTE(Table1[[#This Row],[open_date]], "Added ", ""), Table1[[#This Row],[open_date]]), NA())</f>
        <v>#N/A</v>
      </c>
      <c r="R674" t="e">
        <v>#N/A</v>
      </c>
      <c r="S674" t="s">
        <v>82</v>
      </c>
      <c r="T674" t="s">
        <v>841</v>
      </c>
      <c r="U674" s="13">
        <v>660000</v>
      </c>
      <c r="V674" s="13" t="s">
        <v>2934</v>
      </c>
      <c r="W674">
        <v>139013543</v>
      </c>
      <c r="X674" t="s">
        <v>2108</v>
      </c>
      <c r="Y674" t="s">
        <v>2109</v>
      </c>
      <c r="Z674" t="s">
        <v>1005</v>
      </c>
      <c r="AA674" t="s">
        <v>37</v>
      </c>
      <c r="AB674">
        <v>810</v>
      </c>
      <c r="AC674" s="14" t="str">
        <f>"0"&amp;Table1[[#This Row],[zip_code]]</f>
        <v>0810</v>
      </c>
      <c r="AD674" s="1">
        <v>889433000</v>
      </c>
      <c r="AG674" t="s">
        <v>38</v>
      </c>
      <c r="AH674" t="str">
        <f>PROPER(Table1[[#This Row],[product_depth_DELETE]])</f>
        <v>Premiere</v>
      </c>
      <c r="AI674">
        <v>5</v>
      </c>
      <c r="AJ674">
        <v>2</v>
      </c>
      <c r="AK674">
        <v>4</v>
      </c>
      <c r="AL674" s="2">
        <v>44708.662557870368</v>
      </c>
      <c r="AM674" s="15">
        <v>44708.662557870368</v>
      </c>
    </row>
    <row r="675" spans="1:39" x14ac:dyDescent="0.25">
      <c r="A675">
        <v>1351657</v>
      </c>
      <c r="B675" t="s">
        <v>696</v>
      </c>
      <c r="C675" t="str">
        <f>IF(Table1[[#This Row],[breadcrumb_ORIGINAL]]="Buy&gt;NT&gt;DARWIN CITY", SUBSTITUTE(Table1[[#This Row],[breadcrumb_ORIGINAL]], Table1[[#This Row],[breadcrumb_ORIGINAL]], "DARWIN CITY"), SUBSTITUTE(Table1[[#This Row],[breadcrumb_ORIGINAL]], Table1[[#This Row],[breadcrumb_ORIGINAL]], "DARWIN"))</f>
        <v>DARWIN</v>
      </c>
      <c r="D675" s="16" t="s">
        <v>3466</v>
      </c>
      <c r="E675" t="s">
        <v>697</v>
      </c>
      <c r="F675" s="3" t="s">
        <v>2924</v>
      </c>
      <c r="G675" t="s">
        <v>39</v>
      </c>
      <c r="I675" t="str">
        <f>IF(Table1[[#This Row],[building_size_ORIGINAL]]="","",LEFT(Table1[[#This Row],[building_size_ORIGINAL]], LEN(Table1[[#This Row],[building_size_ORIGINAL]])-LEN(RIGHT(Table1[[#This Row],[building_size_ORIGINAL]], 3))))</f>
        <v/>
      </c>
      <c r="J675" s="11" t="s">
        <v>2934</v>
      </c>
      <c r="K675" t="s">
        <v>248</v>
      </c>
      <c r="L675" s="19">
        <v>253</v>
      </c>
      <c r="N675" t="s">
        <v>2934</v>
      </c>
      <c r="O675">
        <f>IF(Table1[[#This Row],[building_size_mВІ_cleaned]]&lt;&gt;Table1[[#This Row],[preferred_size_mBI_cleaned]], IF(Table1[[#This Row],[land_size_mBI_cleaned]]&lt;&gt;Table1[[#This Row],[preferred_size_mBI_cleaned]], 0, 1), 1)</f>
        <v>1</v>
      </c>
      <c r="Q675" t="e">
        <f>IF(LEN(Table1[[#This Row],[open_date]])&gt;0, IF(ISNUMBER(SEARCH("Added", Table1[[#This Row],[open_date]])), SUBSTITUTE(Table1[[#This Row],[open_date]], "Added ", ""), Table1[[#This Row],[open_date]]), NA())</f>
        <v>#N/A</v>
      </c>
      <c r="R675" t="e">
        <v>#N/A</v>
      </c>
      <c r="S675" t="s">
        <v>209</v>
      </c>
      <c r="T675" t="s">
        <v>249</v>
      </c>
      <c r="U675" s="13">
        <v>649000</v>
      </c>
      <c r="V675" s="13" t="s">
        <v>2934</v>
      </c>
      <c r="W675">
        <v>139012015</v>
      </c>
      <c r="X675" t="s">
        <v>250</v>
      </c>
      <c r="Y675" t="s">
        <v>251</v>
      </c>
      <c r="Z675" t="s">
        <v>36</v>
      </c>
      <c r="AA675" t="s">
        <v>37</v>
      </c>
      <c r="AB675">
        <v>800</v>
      </c>
      <c r="AC675" s="14" t="str">
        <f>"0"&amp;Table1[[#This Row],[zip_code]]</f>
        <v>0800</v>
      </c>
      <c r="AD675" s="1">
        <v>889428942</v>
      </c>
      <c r="AG675" t="s">
        <v>38</v>
      </c>
      <c r="AH675" t="str">
        <f>PROPER(Table1[[#This Row],[product_depth_DELETE]])</f>
        <v>Premiere</v>
      </c>
      <c r="AI675">
        <v>4</v>
      </c>
      <c r="AJ675">
        <v>2</v>
      </c>
      <c r="AK675">
        <v>2</v>
      </c>
      <c r="AL675" s="2">
        <v>44708.662557870368</v>
      </c>
      <c r="AM675" s="15">
        <v>44708.662557870368</v>
      </c>
    </row>
    <row r="676" spans="1:39" x14ac:dyDescent="0.25">
      <c r="A676">
        <v>1351658</v>
      </c>
      <c r="B676" t="s">
        <v>696</v>
      </c>
      <c r="C676" t="str">
        <f>IF(Table1[[#This Row],[breadcrumb_ORIGINAL]]="Buy&gt;NT&gt;DARWIN CITY", SUBSTITUTE(Table1[[#This Row],[breadcrumb_ORIGINAL]], Table1[[#This Row],[breadcrumb_ORIGINAL]], "DARWIN CITY"), SUBSTITUTE(Table1[[#This Row],[breadcrumb_ORIGINAL]], Table1[[#This Row],[breadcrumb_ORIGINAL]], "DARWIN"))</f>
        <v>DARWIN</v>
      </c>
      <c r="D676" s="16" t="s">
        <v>3466</v>
      </c>
      <c r="E676" t="s">
        <v>697</v>
      </c>
      <c r="F676" s="3" t="s">
        <v>2924</v>
      </c>
      <c r="G676" t="s">
        <v>29</v>
      </c>
      <c r="H676" t="s">
        <v>1867</v>
      </c>
      <c r="I676" t="str">
        <f>IF(Table1[[#This Row],[building_size_ORIGINAL]]="","",LEFT(Table1[[#This Row],[building_size_ORIGINAL]], LEN(Table1[[#This Row],[building_size_ORIGINAL]])-LEN(RIGHT(Table1[[#This Row],[building_size_ORIGINAL]], 3))))</f>
        <v>134</v>
      </c>
      <c r="J676" s="19">
        <v>134</v>
      </c>
      <c r="K676" t="s">
        <v>2110</v>
      </c>
      <c r="L676" s="19">
        <v>2.4</v>
      </c>
      <c r="M676" t="s">
        <v>2110</v>
      </c>
      <c r="N676" s="19">
        <v>2.4</v>
      </c>
      <c r="O676" s="19">
        <f>IF(Table1[[#This Row],[building_size_mВІ_cleaned]]&lt;&gt;Table1[[#This Row],[preferred_size_mBI_cleaned]], IF(Table1[[#This Row],[land_size_mBI_cleaned]]&lt;&gt;Table1[[#This Row],[preferred_size_mBI_cleaned]], 0, 1), 1)</f>
        <v>1</v>
      </c>
      <c r="Q676" t="e">
        <f>IF(LEN(Table1[[#This Row],[open_date]])&gt;0, IF(ISNUMBER(SEARCH("Added", Table1[[#This Row],[open_date]])), SUBSTITUTE(Table1[[#This Row],[open_date]], "Added ", ""), Table1[[#This Row],[open_date]]), NA())</f>
        <v>#N/A</v>
      </c>
      <c r="R676" t="e">
        <v>#N/A</v>
      </c>
      <c r="S676" t="s">
        <v>265</v>
      </c>
      <c r="T676" t="s">
        <v>2111</v>
      </c>
      <c r="U676" s="13">
        <v>899000</v>
      </c>
      <c r="V676" s="13" t="s">
        <v>2934</v>
      </c>
      <c r="W676">
        <v>139009879</v>
      </c>
      <c r="X676" t="s">
        <v>2112</v>
      </c>
      <c r="Y676" t="s">
        <v>2113</v>
      </c>
      <c r="Z676" t="s">
        <v>1162</v>
      </c>
      <c r="AA676" t="s">
        <v>37</v>
      </c>
      <c r="AB676">
        <v>835</v>
      </c>
      <c r="AC676" s="14" t="str">
        <f>"0"&amp;Table1[[#This Row],[zip_code]]</f>
        <v>0835</v>
      </c>
      <c r="AD676" s="1">
        <v>417718149</v>
      </c>
      <c r="AG676" t="s">
        <v>38</v>
      </c>
      <c r="AH676" t="str">
        <f>PROPER(Table1[[#This Row],[product_depth_DELETE]])</f>
        <v>Premiere</v>
      </c>
      <c r="AI676">
        <v>3</v>
      </c>
      <c r="AJ676">
        <v>2</v>
      </c>
      <c r="AK676">
        <v>4</v>
      </c>
      <c r="AL676" s="2">
        <v>44708.662557870368</v>
      </c>
      <c r="AM676" s="15">
        <v>44708.662557870368</v>
      </c>
    </row>
    <row r="677" spans="1:39" x14ac:dyDescent="0.25">
      <c r="A677">
        <v>1351659</v>
      </c>
      <c r="B677" t="s">
        <v>696</v>
      </c>
      <c r="C677" t="str">
        <f>IF(Table1[[#This Row],[breadcrumb_ORIGINAL]]="Buy&gt;NT&gt;DARWIN CITY", SUBSTITUTE(Table1[[#This Row],[breadcrumb_ORIGINAL]], Table1[[#This Row],[breadcrumb_ORIGINAL]], "DARWIN CITY"), SUBSTITUTE(Table1[[#This Row],[breadcrumb_ORIGINAL]], Table1[[#This Row],[breadcrumb_ORIGINAL]], "DARWIN"))</f>
        <v>DARWIN</v>
      </c>
      <c r="D677" s="16" t="s">
        <v>3466</v>
      </c>
      <c r="E677" t="s">
        <v>697</v>
      </c>
      <c r="F677" s="3" t="s">
        <v>2924</v>
      </c>
      <c r="G677" t="s">
        <v>29</v>
      </c>
      <c r="H677" t="s">
        <v>2114</v>
      </c>
      <c r="I677" t="str">
        <f>IF(Table1[[#This Row],[building_size_ORIGINAL]]="","",LEFT(Table1[[#This Row],[building_size_ORIGINAL]], LEN(Table1[[#This Row],[building_size_ORIGINAL]])-LEN(RIGHT(Table1[[#This Row],[building_size_ORIGINAL]], 3))))</f>
        <v>378</v>
      </c>
      <c r="J677" s="19">
        <v>378</v>
      </c>
      <c r="K677" t="s">
        <v>1062</v>
      </c>
      <c r="L677" s="12" t="s">
        <v>2934</v>
      </c>
      <c r="M677" t="s">
        <v>1062</v>
      </c>
      <c r="N677" t="s">
        <v>2934</v>
      </c>
      <c r="O677">
        <f>IF(Table1[[#This Row],[building_size_mВІ_cleaned]]&lt;&gt;Table1[[#This Row],[preferred_size_mBI_cleaned]], IF(Table1[[#This Row],[land_size_mBI_cleaned]]&lt;&gt;Table1[[#This Row],[preferred_size_mBI_cleaned]], 0, 1), 1)</f>
        <v>1</v>
      </c>
      <c r="Q677" t="e">
        <f>IF(LEN(Table1[[#This Row],[open_date]])&gt;0, IF(ISNUMBER(SEARCH("Added", Table1[[#This Row],[open_date]])), SUBSTITUTE(Table1[[#This Row],[open_date]], "Added ", ""), Table1[[#This Row],[open_date]]), NA())</f>
        <v>#N/A</v>
      </c>
      <c r="R677" t="e">
        <v>#N/A</v>
      </c>
      <c r="S677" t="s">
        <v>265</v>
      </c>
      <c r="T677" t="s">
        <v>428</v>
      </c>
      <c r="U677" s="13">
        <v>1100000</v>
      </c>
      <c r="V677" s="13" t="s">
        <v>2934</v>
      </c>
      <c r="W677">
        <v>139009383</v>
      </c>
      <c r="X677" t="s">
        <v>2115</v>
      </c>
      <c r="Y677" t="s">
        <v>2116</v>
      </c>
      <c r="Z677" t="s">
        <v>1162</v>
      </c>
      <c r="AA677" t="s">
        <v>37</v>
      </c>
      <c r="AB677">
        <v>835</v>
      </c>
      <c r="AC677" s="14" t="str">
        <f>"0"&amp;Table1[[#This Row],[zip_code]]</f>
        <v>0835</v>
      </c>
      <c r="AD677" s="1">
        <v>417718149</v>
      </c>
      <c r="AG677" t="s">
        <v>38</v>
      </c>
      <c r="AH677" t="str">
        <f>PROPER(Table1[[#This Row],[product_depth_DELETE]])</f>
        <v>Premiere</v>
      </c>
      <c r="AI677">
        <v>5</v>
      </c>
      <c r="AJ677">
        <v>3</v>
      </c>
      <c r="AK677">
        <v>6</v>
      </c>
      <c r="AL677" s="2">
        <v>44708.662557870368</v>
      </c>
      <c r="AM677" s="15">
        <v>44708.662557870368</v>
      </c>
    </row>
    <row r="678" spans="1:39" x14ac:dyDescent="0.25">
      <c r="A678">
        <v>1351660</v>
      </c>
      <c r="B678" t="s">
        <v>696</v>
      </c>
      <c r="C678" t="str">
        <f>IF(Table1[[#This Row],[breadcrumb_ORIGINAL]]="Buy&gt;NT&gt;DARWIN CITY", SUBSTITUTE(Table1[[#This Row],[breadcrumb_ORIGINAL]], Table1[[#This Row],[breadcrumb_ORIGINAL]], "DARWIN CITY"), SUBSTITUTE(Table1[[#This Row],[breadcrumb_ORIGINAL]], Table1[[#This Row],[breadcrumb_ORIGINAL]], "DARWIN"))</f>
        <v>DARWIN</v>
      </c>
      <c r="D678" s="16" t="s">
        <v>3466</v>
      </c>
      <c r="E678" t="s">
        <v>697</v>
      </c>
      <c r="F678" s="3" t="s">
        <v>2924</v>
      </c>
      <c r="G678" t="s">
        <v>29</v>
      </c>
      <c r="I678" t="str">
        <f>IF(Table1[[#This Row],[building_size_ORIGINAL]]="","",LEFT(Table1[[#This Row],[building_size_ORIGINAL]], LEN(Table1[[#This Row],[building_size_ORIGINAL]])-LEN(RIGHT(Table1[[#This Row],[building_size_ORIGINAL]], 3))))</f>
        <v/>
      </c>
      <c r="J678" s="11" t="s">
        <v>2934</v>
      </c>
      <c r="K678" t="s">
        <v>2117</v>
      </c>
      <c r="L678" s="19">
        <v>865</v>
      </c>
      <c r="M678" t="s">
        <v>2117</v>
      </c>
      <c r="N678" s="19">
        <v>865</v>
      </c>
      <c r="O678" s="19">
        <f>IF(Table1[[#This Row],[building_size_mВІ_cleaned]]&lt;&gt;Table1[[#This Row],[preferred_size_mBI_cleaned]], IF(Table1[[#This Row],[land_size_mBI_cleaned]]&lt;&gt;Table1[[#This Row],[preferred_size_mBI_cleaned]], 0, 1), 1)</f>
        <v>1</v>
      </c>
      <c r="Q678" t="e">
        <f>IF(LEN(Table1[[#This Row],[open_date]])&gt;0, IF(ISNUMBER(SEARCH("Added", Table1[[#This Row],[open_date]])), SUBSTITUTE(Table1[[#This Row],[open_date]], "Added ", ""), Table1[[#This Row],[open_date]]), NA())</f>
        <v>#N/A</v>
      </c>
      <c r="R678" t="e">
        <v>#N/A</v>
      </c>
      <c r="S678" t="s">
        <v>209</v>
      </c>
      <c r="T678" t="s">
        <v>347</v>
      </c>
      <c r="U678" s="13">
        <v>420000</v>
      </c>
      <c r="V678" s="13" t="s">
        <v>2934</v>
      </c>
      <c r="W678">
        <v>139008335</v>
      </c>
      <c r="X678" t="s">
        <v>2118</v>
      </c>
      <c r="Y678" t="s">
        <v>2119</v>
      </c>
      <c r="Z678" t="s">
        <v>823</v>
      </c>
      <c r="AA678" t="s">
        <v>37</v>
      </c>
      <c r="AB678">
        <v>830</v>
      </c>
      <c r="AC678" s="14" t="str">
        <f>"0"&amp;Table1[[#This Row],[zip_code]]</f>
        <v>0830</v>
      </c>
      <c r="AD678" s="1">
        <v>889428942</v>
      </c>
      <c r="AG678" t="s">
        <v>38</v>
      </c>
      <c r="AH678" t="str">
        <f>PROPER(Table1[[#This Row],[product_depth_DELETE]])</f>
        <v>Premiere</v>
      </c>
      <c r="AI678">
        <v>3</v>
      </c>
      <c r="AJ678">
        <v>1</v>
      </c>
      <c r="AK678">
        <v>2</v>
      </c>
      <c r="AL678" s="2">
        <v>44708.662557870368</v>
      </c>
      <c r="AM678" s="15">
        <v>44708.662557870368</v>
      </c>
    </row>
    <row r="679" spans="1:39" x14ac:dyDescent="0.25">
      <c r="A679">
        <v>1351661</v>
      </c>
      <c r="B679" t="s">
        <v>696</v>
      </c>
      <c r="C679" t="str">
        <f>IF(Table1[[#This Row],[breadcrumb_ORIGINAL]]="Buy&gt;NT&gt;DARWIN CITY", SUBSTITUTE(Table1[[#This Row],[breadcrumb_ORIGINAL]], Table1[[#This Row],[breadcrumb_ORIGINAL]], "DARWIN CITY"), SUBSTITUTE(Table1[[#This Row],[breadcrumb_ORIGINAL]], Table1[[#This Row],[breadcrumb_ORIGINAL]], "DARWIN"))</f>
        <v>DARWIN</v>
      </c>
      <c r="D679" s="16" t="s">
        <v>3466</v>
      </c>
      <c r="E679" t="s">
        <v>697</v>
      </c>
      <c r="F679" s="3" t="s">
        <v>2924</v>
      </c>
      <c r="G679" t="s">
        <v>748</v>
      </c>
      <c r="I679" t="str">
        <f>IF(Table1[[#This Row],[building_size_ORIGINAL]]="","",LEFT(Table1[[#This Row],[building_size_ORIGINAL]], LEN(Table1[[#This Row],[building_size_ORIGINAL]])-LEN(RIGHT(Table1[[#This Row],[building_size_ORIGINAL]], 3))))</f>
        <v/>
      </c>
      <c r="J679" s="11" t="s">
        <v>2934</v>
      </c>
      <c r="L679" s="12" t="s">
        <v>2934</v>
      </c>
      <c r="N679" t="s">
        <v>2934</v>
      </c>
      <c r="O679">
        <f>IF(Table1[[#This Row],[building_size_mВІ_cleaned]]&lt;&gt;Table1[[#This Row],[preferred_size_mBI_cleaned]], IF(Table1[[#This Row],[land_size_mBI_cleaned]]&lt;&gt;Table1[[#This Row],[preferred_size_mBI_cleaned]], 0, 1), 1)</f>
        <v>1</v>
      </c>
      <c r="Q679" t="e">
        <f>IF(LEN(Table1[[#This Row],[open_date]])&gt;0, IF(ISNUMBER(SEARCH("Added", Table1[[#This Row],[open_date]])), SUBSTITUTE(Table1[[#This Row],[open_date]], "Added ", ""), Table1[[#This Row],[open_date]]), NA())</f>
        <v>#N/A</v>
      </c>
      <c r="R679" t="e">
        <v>#N/A</v>
      </c>
      <c r="S679" t="s">
        <v>408</v>
      </c>
      <c r="T679" t="s">
        <v>364</v>
      </c>
      <c r="U679" s="13">
        <v>335000</v>
      </c>
      <c r="V679" s="13" t="s">
        <v>2934</v>
      </c>
      <c r="W679">
        <v>139001859</v>
      </c>
      <c r="X679" t="s">
        <v>2120</v>
      </c>
      <c r="Y679" t="s">
        <v>2121</v>
      </c>
      <c r="Z679" t="s">
        <v>707</v>
      </c>
      <c r="AA679" t="s">
        <v>37</v>
      </c>
      <c r="AB679">
        <v>820</v>
      </c>
      <c r="AC679" s="14" t="str">
        <f>"0"&amp;Table1[[#This Row],[zip_code]]</f>
        <v>0820</v>
      </c>
      <c r="AD679" s="1">
        <v>1300114970</v>
      </c>
      <c r="AG679" t="s">
        <v>274</v>
      </c>
      <c r="AH679" t="str">
        <f>PROPER(Table1[[#This Row],[product_depth_DELETE]])</f>
        <v>Standard</v>
      </c>
      <c r="AI679">
        <v>2</v>
      </c>
      <c r="AJ679">
        <v>1</v>
      </c>
      <c r="AK679">
        <v>0</v>
      </c>
      <c r="AL679" s="2">
        <v>44708.662557870368</v>
      </c>
      <c r="AM679" s="15">
        <v>44708.662557870368</v>
      </c>
    </row>
    <row r="680" spans="1:39" x14ac:dyDescent="0.25">
      <c r="A680">
        <v>1351662</v>
      </c>
      <c r="B680" t="s">
        <v>696</v>
      </c>
      <c r="C680" t="str">
        <f>IF(Table1[[#This Row],[breadcrumb_ORIGINAL]]="Buy&gt;NT&gt;DARWIN CITY", SUBSTITUTE(Table1[[#This Row],[breadcrumb_ORIGINAL]], Table1[[#This Row],[breadcrumb_ORIGINAL]], "DARWIN CITY"), SUBSTITUTE(Table1[[#This Row],[breadcrumb_ORIGINAL]], Table1[[#This Row],[breadcrumb_ORIGINAL]], "DARWIN"))</f>
        <v>DARWIN</v>
      </c>
      <c r="D680" s="16" t="s">
        <v>3466</v>
      </c>
      <c r="E680" t="s">
        <v>697</v>
      </c>
      <c r="F680" s="3" t="s">
        <v>2924</v>
      </c>
      <c r="G680" t="s">
        <v>29</v>
      </c>
      <c r="I680" t="str">
        <f>IF(Table1[[#This Row],[building_size_ORIGINAL]]="","",LEFT(Table1[[#This Row],[building_size_ORIGINAL]], LEN(Table1[[#This Row],[building_size_ORIGINAL]])-LEN(RIGHT(Table1[[#This Row],[building_size_ORIGINAL]], 3))))</f>
        <v/>
      </c>
      <c r="J680" s="11" t="s">
        <v>2934</v>
      </c>
      <c r="K680" t="s">
        <v>755</v>
      </c>
      <c r="L680" s="19">
        <v>2</v>
      </c>
      <c r="M680" t="s">
        <v>755</v>
      </c>
      <c r="N680" s="19">
        <v>2</v>
      </c>
      <c r="O680" s="19">
        <f>IF(Table1[[#This Row],[building_size_mВІ_cleaned]]&lt;&gt;Table1[[#This Row],[preferred_size_mBI_cleaned]], IF(Table1[[#This Row],[land_size_mBI_cleaned]]&lt;&gt;Table1[[#This Row],[preferred_size_mBI_cleaned]], 0, 1), 1)</f>
        <v>1</v>
      </c>
      <c r="Q680" t="e">
        <f>IF(LEN(Table1[[#This Row],[open_date]])&gt;0, IF(ISNUMBER(SEARCH("Added", Table1[[#This Row],[open_date]])), SUBSTITUTE(Table1[[#This Row],[open_date]], "Added ", ""), Table1[[#This Row],[open_date]]), NA())</f>
        <v>#N/A</v>
      </c>
      <c r="R680" t="e">
        <v>#N/A</v>
      </c>
      <c r="S680" t="s">
        <v>209</v>
      </c>
      <c r="T680" t="s">
        <v>2122</v>
      </c>
      <c r="U680" s="13">
        <v>799000</v>
      </c>
      <c r="V680" s="13" t="s">
        <v>3322</v>
      </c>
      <c r="W680">
        <v>138999975</v>
      </c>
      <c r="X680" t="s">
        <v>2123</v>
      </c>
      <c r="Y680" t="s">
        <v>2124</v>
      </c>
      <c r="Z680" t="s">
        <v>1162</v>
      </c>
      <c r="AA680" t="s">
        <v>37</v>
      </c>
      <c r="AB680">
        <v>835</v>
      </c>
      <c r="AC680" s="14" t="str">
        <f>"0"&amp;Table1[[#This Row],[zip_code]]</f>
        <v>0835</v>
      </c>
      <c r="AD680" s="1">
        <v>889428942</v>
      </c>
      <c r="AG680" t="s">
        <v>38</v>
      </c>
      <c r="AH680" t="str">
        <f>PROPER(Table1[[#This Row],[product_depth_DELETE]])</f>
        <v>Premiere</v>
      </c>
      <c r="AI680">
        <v>4</v>
      </c>
      <c r="AJ680">
        <v>2</v>
      </c>
      <c r="AK680">
        <v>2</v>
      </c>
      <c r="AL680" s="2">
        <v>44708.662557870368</v>
      </c>
      <c r="AM680" s="15">
        <v>44708.662557870368</v>
      </c>
    </row>
    <row r="681" spans="1:39" x14ac:dyDescent="0.25">
      <c r="A681">
        <v>1351663</v>
      </c>
      <c r="B681" t="s">
        <v>696</v>
      </c>
      <c r="C681" t="str">
        <f>IF(Table1[[#This Row],[breadcrumb_ORIGINAL]]="Buy&gt;NT&gt;DARWIN CITY", SUBSTITUTE(Table1[[#This Row],[breadcrumb_ORIGINAL]], Table1[[#This Row],[breadcrumb_ORIGINAL]], "DARWIN CITY"), SUBSTITUTE(Table1[[#This Row],[breadcrumb_ORIGINAL]], Table1[[#This Row],[breadcrumb_ORIGINAL]], "DARWIN"))</f>
        <v>DARWIN</v>
      </c>
      <c r="D681" s="16" t="s">
        <v>3466</v>
      </c>
      <c r="E681" t="s">
        <v>697</v>
      </c>
      <c r="F681" s="3" t="s">
        <v>2924</v>
      </c>
      <c r="G681" t="s">
        <v>29</v>
      </c>
      <c r="I681" t="str">
        <f>IF(Table1[[#This Row],[building_size_ORIGINAL]]="","",LEFT(Table1[[#This Row],[building_size_ORIGINAL]], LEN(Table1[[#This Row],[building_size_ORIGINAL]])-LEN(RIGHT(Table1[[#This Row],[building_size_ORIGINAL]], 3))))</f>
        <v/>
      </c>
      <c r="J681" s="11" t="s">
        <v>2934</v>
      </c>
      <c r="K681" t="s">
        <v>2125</v>
      </c>
      <c r="L681" s="12" t="s">
        <v>2948</v>
      </c>
      <c r="M681" t="s">
        <v>2125</v>
      </c>
      <c r="N681" t="s">
        <v>2948</v>
      </c>
      <c r="O681">
        <f>IF(Table1[[#This Row],[building_size_mВІ_cleaned]]&lt;&gt;Table1[[#This Row],[preferred_size_mBI_cleaned]], IF(Table1[[#This Row],[land_size_mBI_cleaned]]&lt;&gt;Table1[[#This Row],[preferred_size_mBI_cleaned]], 0, 1), 1)</f>
        <v>1</v>
      </c>
      <c r="P681" t="s">
        <v>126</v>
      </c>
      <c r="Q681" t="str">
        <f>IF(LEN(Table1[[#This Row],[open_date]])&gt;0, IF(ISNUMBER(SEARCH("Added", Table1[[#This Row],[open_date]])), SUBSTITUTE(Table1[[#This Row],[open_date]], "Added ", ""), Table1[[#This Row],[open_date]]), NA())</f>
        <v>Under offer</v>
      </c>
      <c r="R681" t="s">
        <v>126</v>
      </c>
      <c r="S681" t="s">
        <v>53</v>
      </c>
      <c r="T681" t="s">
        <v>2126</v>
      </c>
      <c r="U681" s="13" t="s">
        <v>2934</v>
      </c>
      <c r="V681" s="13" t="s">
        <v>3323</v>
      </c>
      <c r="W681">
        <v>138996611</v>
      </c>
      <c r="X681" t="s">
        <v>2127</v>
      </c>
      <c r="Y681" t="s">
        <v>2128</v>
      </c>
      <c r="Z681" t="s">
        <v>1178</v>
      </c>
      <c r="AA681" t="s">
        <v>37</v>
      </c>
      <c r="AB681">
        <v>810</v>
      </c>
      <c r="AC681" s="14" t="str">
        <f>"0"&amp;Table1[[#This Row],[zip_code]]</f>
        <v>0810</v>
      </c>
      <c r="AD681" s="1">
        <v>889822403</v>
      </c>
      <c r="AG681" t="s">
        <v>38</v>
      </c>
      <c r="AH681" t="str">
        <f>PROPER(Table1[[#This Row],[product_depth_DELETE]])</f>
        <v>Premiere</v>
      </c>
      <c r="AI681">
        <v>3</v>
      </c>
      <c r="AJ681">
        <v>1</v>
      </c>
      <c r="AK681">
        <v>1</v>
      </c>
      <c r="AL681" s="2">
        <v>44708.662557870368</v>
      </c>
      <c r="AM681" s="15">
        <v>44708.662557870368</v>
      </c>
    </row>
    <row r="682" spans="1:39" x14ac:dyDescent="0.25">
      <c r="A682">
        <v>1351664</v>
      </c>
      <c r="B682" t="s">
        <v>696</v>
      </c>
      <c r="C682" t="str">
        <f>IF(Table1[[#This Row],[breadcrumb_ORIGINAL]]="Buy&gt;NT&gt;DARWIN CITY", SUBSTITUTE(Table1[[#This Row],[breadcrumb_ORIGINAL]], Table1[[#This Row],[breadcrumb_ORIGINAL]], "DARWIN CITY"), SUBSTITUTE(Table1[[#This Row],[breadcrumb_ORIGINAL]], Table1[[#This Row],[breadcrumb_ORIGINAL]], "DARWIN"))</f>
        <v>DARWIN</v>
      </c>
      <c r="D682" s="16" t="s">
        <v>3466</v>
      </c>
      <c r="E682" t="s">
        <v>697</v>
      </c>
      <c r="F682" s="3" t="s">
        <v>2924</v>
      </c>
      <c r="G682" t="s">
        <v>46</v>
      </c>
      <c r="I682" t="str">
        <f>IF(Table1[[#This Row],[building_size_ORIGINAL]]="","",LEFT(Table1[[#This Row],[building_size_ORIGINAL]], LEN(Table1[[#This Row],[building_size_ORIGINAL]])-LEN(RIGHT(Table1[[#This Row],[building_size_ORIGINAL]], 3))))</f>
        <v/>
      </c>
      <c r="J682" s="11" t="s">
        <v>2934</v>
      </c>
      <c r="L682" s="12" t="s">
        <v>2934</v>
      </c>
      <c r="N682" t="s">
        <v>2934</v>
      </c>
      <c r="O682">
        <f>IF(Table1[[#This Row],[building_size_mВІ_cleaned]]&lt;&gt;Table1[[#This Row],[preferred_size_mBI_cleaned]], IF(Table1[[#This Row],[land_size_mBI_cleaned]]&lt;&gt;Table1[[#This Row],[preferred_size_mBI_cleaned]], 0, 1), 1)</f>
        <v>1</v>
      </c>
      <c r="P682" t="s">
        <v>126</v>
      </c>
      <c r="Q682" t="str">
        <f>IF(LEN(Table1[[#This Row],[open_date]])&gt;0, IF(ISNUMBER(SEARCH("Added", Table1[[#This Row],[open_date]])), SUBSTITUTE(Table1[[#This Row],[open_date]], "Added ", ""), Table1[[#This Row],[open_date]]), NA())</f>
        <v>Under offer</v>
      </c>
      <c r="R682" t="s">
        <v>126</v>
      </c>
      <c r="S682" t="s">
        <v>53</v>
      </c>
      <c r="T682" t="s">
        <v>1893</v>
      </c>
      <c r="U682" s="13" t="s">
        <v>2934</v>
      </c>
      <c r="V682" s="13" t="s">
        <v>3289</v>
      </c>
      <c r="W682">
        <v>138996595</v>
      </c>
      <c r="X682" t="s">
        <v>2129</v>
      </c>
      <c r="Y682" t="s">
        <v>2130</v>
      </c>
      <c r="Z682" t="s">
        <v>731</v>
      </c>
      <c r="AA682" t="s">
        <v>37</v>
      </c>
      <c r="AB682">
        <v>810</v>
      </c>
      <c r="AC682" s="14" t="str">
        <f>"0"&amp;Table1[[#This Row],[zip_code]]</f>
        <v>0810</v>
      </c>
      <c r="AD682" s="1">
        <v>889822403</v>
      </c>
      <c r="AG682" t="s">
        <v>38</v>
      </c>
      <c r="AH682" t="str">
        <f>PROPER(Table1[[#This Row],[product_depth_DELETE]])</f>
        <v>Premiere</v>
      </c>
      <c r="AI682">
        <v>2</v>
      </c>
      <c r="AJ682">
        <v>1</v>
      </c>
      <c r="AK682">
        <v>1</v>
      </c>
      <c r="AL682" s="2">
        <v>44708.662557870368</v>
      </c>
      <c r="AM682" s="15">
        <v>44708.662557870368</v>
      </c>
    </row>
    <row r="683" spans="1:39" x14ac:dyDescent="0.25">
      <c r="A683">
        <v>1351665</v>
      </c>
      <c r="B683" t="s">
        <v>696</v>
      </c>
      <c r="C683" t="str">
        <f>IF(Table1[[#This Row],[breadcrumb_ORIGINAL]]="Buy&gt;NT&gt;DARWIN CITY", SUBSTITUTE(Table1[[#This Row],[breadcrumb_ORIGINAL]], Table1[[#This Row],[breadcrumb_ORIGINAL]], "DARWIN CITY"), SUBSTITUTE(Table1[[#This Row],[breadcrumb_ORIGINAL]], Table1[[#This Row],[breadcrumb_ORIGINAL]], "DARWIN"))</f>
        <v>DARWIN</v>
      </c>
      <c r="D683" s="16" t="s">
        <v>3466</v>
      </c>
      <c r="E683" t="s">
        <v>697</v>
      </c>
      <c r="F683" s="3" t="s">
        <v>2924</v>
      </c>
      <c r="G683" t="s">
        <v>29</v>
      </c>
      <c r="I683" t="str">
        <f>IF(Table1[[#This Row],[building_size_ORIGINAL]]="","",LEFT(Table1[[#This Row],[building_size_ORIGINAL]], LEN(Table1[[#This Row],[building_size_ORIGINAL]])-LEN(RIGHT(Table1[[#This Row],[building_size_ORIGINAL]], 3))))</f>
        <v/>
      </c>
      <c r="J683" s="11" t="s">
        <v>2934</v>
      </c>
      <c r="K683" t="s">
        <v>2131</v>
      </c>
      <c r="L683" s="19">
        <v>814</v>
      </c>
      <c r="M683" t="s">
        <v>2131</v>
      </c>
      <c r="N683" s="19">
        <v>814</v>
      </c>
      <c r="O683" s="19">
        <f>IF(Table1[[#This Row],[building_size_mВІ_cleaned]]&lt;&gt;Table1[[#This Row],[preferred_size_mBI_cleaned]], IF(Table1[[#This Row],[land_size_mBI_cleaned]]&lt;&gt;Table1[[#This Row],[preferred_size_mBI_cleaned]], 0, 1), 1)</f>
        <v>1</v>
      </c>
      <c r="Q683" t="e">
        <f>IF(LEN(Table1[[#This Row],[open_date]])&gt;0, IF(ISNUMBER(SEARCH("Added", Table1[[#This Row],[open_date]])), SUBSTITUTE(Table1[[#This Row],[open_date]], "Added ", ""), Table1[[#This Row],[open_date]]), NA())</f>
        <v>#N/A</v>
      </c>
      <c r="R683" t="e">
        <v>#N/A</v>
      </c>
      <c r="S683" t="s">
        <v>82</v>
      </c>
      <c r="T683" t="s">
        <v>2132</v>
      </c>
      <c r="U683" s="13">
        <v>639000</v>
      </c>
      <c r="V683" s="13" t="s">
        <v>3324</v>
      </c>
      <c r="W683">
        <v>138995083</v>
      </c>
      <c r="X683" t="s">
        <v>2133</v>
      </c>
      <c r="Y683" t="s">
        <v>2134</v>
      </c>
      <c r="Z683" t="s">
        <v>954</v>
      </c>
      <c r="AA683" t="s">
        <v>37</v>
      </c>
      <c r="AB683">
        <v>812</v>
      </c>
      <c r="AC683" s="14" t="str">
        <f>"0"&amp;Table1[[#This Row],[zip_code]]</f>
        <v>0812</v>
      </c>
      <c r="AD683" s="1">
        <v>889433000</v>
      </c>
      <c r="AG683" t="s">
        <v>38</v>
      </c>
      <c r="AH683" t="str">
        <f>PROPER(Table1[[#This Row],[product_depth_DELETE]])</f>
        <v>Premiere</v>
      </c>
      <c r="AI683">
        <v>4</v>
      </c>
      <c r="AJ683">
        <v>2</v>
      </c>
      <c r="AK683">
        <v>2</v>
      </c>
      <c r="AL683" s="2">
        <v>44708.662557870368</v>
      </c>
      <c r="AM683" s="15">
        <v>44708.662557870368</v>
      </c>
    </row>
    <row r="684" spans="1:39" x14ac:dyDescent="0.25">
      <c r="A684">
        <v>1351666</v>
      </c>
      <c r="B684" t="s">
        <v>696</v>
      </c>
      <c r="C684" t="str">
        <f>IF(Table1[[#This Row],[breadcrumb_ORIGINAL]]="Buy&gt;NT&gt;DARWIN CITY", SUBSTITUTE(Table1[[#This Row],[breadcrumb_ORIGINAL]], Table1[[#This Row],[breadcrumb_ORIGINAL]], "DARWIN CITY"), SUBSTITUTE(Table1[[#This Row],[breadcrumb_ORIGINAL]], Table1[[#This Row],[breadcrumb_ORIGINAL]], "DARWIN"))</f>
        <v>DARWIN</v>
      </c>
      <c r="D684" s="16" t="s">
        <v>3466</v>
      </c>
      <c r="E684" t="s">
        <v>697</v>
      </c>
      <c r="F684" s="3" t="s">
        <v>2924</v>
      </c>
      <c r="G684" t="s">
        <v>29</v>
      </c>
      <c r="I684" t="str">
        <f>IF(Table1[[#This Row],[building_size_ORIGINAL]]="","",LEFT(Table1[[#This Row],[building_size_ORIGINAL]], LEN(Table1[[#This Row],[building_size_ORIGINAL]])-LEN(RIGHT(Table1[[#This Row],[building_size_ORIGINAL]], 3))))</f>
        <v/>
      </c>
      <c r="J684" s="11" t="s">
        <v>2934</v>
      </c>
      <c r="K684" t="s">
        <v>2135</v>
      </c>
      <c r="L684" s="12" t="s">
        <v>2949</v>
      </c>
      <c r="M684" t="s">
        <v>2135</v>
      </c>
      <c r="N684" t="s">
        <v>2949</v>
      </c>
      <c r="O684">
        <f>IF(Table1[[#This Row],[building_size_mВІ_cleaned]]&lt;&gt;Table1[[#This Row],[preferred_size_mBI_cleaned]], IF(Table1[[#This Row],[land_size_mBI_cleaned]]&lt;&gt;Table1[[#This Row],[preferred_size_mBI_cleaned]], 0, 1), 1)</f>
        <v>1</v>
      </c>
      <c r="Q684" t="e">
        <f>IF(LEN(Table1[[#This Row],[open_date]])&gt;0, IF(ISNUMBER(SEARCH("Added", Table1[[#This Row],[open_date]])), SUBSTITUTE(Table1[[#This Row],[open_date]], "Added ", ""), Table1[[#This Row],[open_date]]), NA())</f>
        <v>#N/A</v>
      </c>
      <c r="R684" t="e">
        <v>#N/A</v>
      </c>
      <c r="S684" t="s">
        <v>1431</v>
      </c>
      <c r="T684" t="s">
        <v>2136</v>
      </c>
      <c r="U684" s="13">
        <v>499000</v>
      </c>
      <c r="V684" s="13" t="s">
        <v>3325</v>
      </c>
      <c r="W684">
        <v>138988683</v>
      </c>
      <c r="X684" t="s">
        <v>2137</v>
      </c>
      <c r="Y684" t="s">
        <v>2138</v>
      </c>
      <c r="Z684" t="s">
        <v>1065</v>
      </c>
      <c r="AA684" t="s">
        <v>37</v>
      </c>
      <c r="AB684">
        <v>838</v>
      </c>
      <c r="AC684" s="14" t="str">
        <f>"0"&amp;Table1[[#This Row],[zip_code]]</f>
        <v>0838</v>
      </c>
      <c r="AD684" s="1">
        <v>409768420</v>
      </c>
      <c r="AG684" t="s">
        <v>38</v>
      </c>
      <c r="AH684" t="str">
        <f>PROPER(Table1[[#This Row],[product_depth_DELETE]])</f>
        <v>Premiere</v>
      </c>
      <c r="AI684">
        <v>4</v>
      </c>
      <c r="AJ684">
        <v>2</v>
      </c>
      <c r="AK684">
        <v>6</v>
      </c>
      <c r="AL684" s="2">
        <v>44708.662557870368</v>
      </c>
      <c r="AM684" s="15">
        <v>44708.662557870368</v>
      </c>
    </row>
    <row r="685" spans="1:39" x14ac:dyDescent="0.25">
      <c r="A685">
        <v>1351667</v>
      </c>
      <c r="B685" t="s">
        <v>696</v>
      </c>
      <c r="C685" t="str">
        <f>IF(Table1[[#This Row],[breadcrumb_ORIGINAL]]="Buy&gt;NT&gt;DARWIN CITY", SUBSTITUTE(Table1[[#This Row],[breadcrumb_ORIGINAL]], Table1[[#This Row],[breadcrumb_ORIGINAL]], "DARWIN CITY"), SUBSTITUTE(Table1[[#This Row],[breadcrumb_ORIGINAL]], Table1[[#This Row],[breadcrumb_ORIGINAL]], "DARWIN"))</f>
        <v>DARWIN</v>
      </c>
      <c r="D685" s="16" t="s">
        <v>3466</v>
      </c>
      <c r="E685" t="s">
        <v>697</v>
      </c>
      <c r="F685" s="3" t="s">
        <v>2924</v>
      </c>
      <c r="G685" t="s">
        <v>29</v>
      </c>
      <c r="I685" t="str">
        <f>IF(Table1[[#This Row],[building_size_ORIGINAL]]="","",LEFT(Table1[[#This Row],[building_size_ORIGINAL]], LEN(Table1[[#This Row],[building_size_ORIGINAL]])-LEN(RIGHT(Table1[[#This Row],[building_size_ORIGINAL]], 3))))</f>
        <v/>
      </c>
      <c r="J685" s="11" t="s">
        <v>2934</v>
      </c>
      <c r="K685" t="s">
        <v>2139</v>
      </c>
      <c r="L685" s="19">
        <v>749</v>
      </c>
      <c r="M685" t="s">
        <v>2139</v>
      </c>
      <c r="N685" s="19">
        <v>749</v>
      </c>
      <c r="O685" s="19">
        <f>IF(Table1[[#This Row],[building_size_mВІ_cleaned]]&lt;&gt;Table1[[#This Row],[preferred_size_mBI_cleaned]], IF(Table1[[#This Row],[land_size_mBI_cleaned]]&lt;&gt;Table1[[#This Row],[preferred_size_mBI_cleaned]], 0, 1), 1)</f>
        <v>1</v>
      </c>
      <c r="Q685" t="e">
        <f>IF(LEN(Table1[[#This Row],[open_date]])&gt;0, IF(ISNUMBER(SEARCH("Added", Table1[[#This Row],[open_date]])), SUBSTITUTE(Table1[[#This Row],[open_date]], "Added ", ""), Table1[[#This Row],[open_date]]), NA())</f>
        <v>#N/A</v>
      </c>
      <c r="R685" t="e">
        <v>#N/A</v>
      </c>
      <c r="S685" t="s">
        <v>563</v>
      </c>
      <c r="T685" t="s">
        <v>2140</v>
      </c>
      <c r="U685" s="13">
        <v>1800000</v>
      </c>
      <c r="V685" s="13" t="s">
        <v>2934</v>
      </c>
      <c r="W685">
        <v>138986907</v>
      </c>
      <c r="X685" t="s">
        <v>2141</v>
      </c>
      <c r="Y685" t="s">
        <v>2142</v>
      </c>
      <c r="Z685" t="s">
        <v>2078</v>
      </c>
      <c r="AA685" t="s">
        <v>37</v>
      </c>
      <c r="AB685">
        <v>820</v>
      </c>
      <c r="AC685" s="14" t="str">
        <f>"0"&amp;Table1[[#This Row],[zip_code]]</f>
        <v>0820</v>
      </c>
      <c r="AD685" s="1">
        <v>889818980</v>
      </c>
      <c r="AG685" t="s">
        <v>38</v>
      </c>
      <c r="AH685" t="str">
        <f>PROPER(Table1[[#This Row],[product_depth_DELETE]])</f>
        <v>Premiere</v>
      </c>
      <c r="AI685">
        <v>4</v>
      </c>
      <c r="AJ685">
        <v>3</v>
      </c>
      <c r="AK685">
        <v>3</v>
      </c>
      <c r="AL685" s="2">
        <v>44708.662557870368</v>
      </c>
      <c r="AM685" s="15">
        <v>44708.662557870368</v>
      </c>
    </row>
    <row r="686" spans="1:39" x14ac:dyDescent="0.25">
      <c r="A686">
        <v>1351668</v>
      </c>
      <c r="B686" t="s">
        <v>696</v>
      </c>
      <c r="C686" t="str">
        <f>IF(Table1[[#This Row],[breadcrumb_ORIGINAL]]="Buy&gt;NT&gt;DARWIN CITY", SUBSTITUTE(Table1[[#This Row],[breadcrumb_ORIGINAL]], Table1[[#This Row],[breadcrumb_ORIGINAL]], "DARWIN CITY"), SUBSTITUTE(Table1[[#This Row],[breadcrumb_ORIGINAL]], Table1[[#This Row],[breadcrumb_ORIGINAL]], "DARWIN"))</f>
        <v>DARWIN</v>
      </c>
      <c r="D686" s="16" t="s">
        <v>3466</v>
      </c>
      <c r="E686" t="s">
        <v>697</v>
      </c>
      <c r="F686" s="3" t="s">
        <v>2924</v>
      </c>
      <c r="G686" t="s">
        <v>46</v>
      </c>
      <c r="I686" t="str">
        <f>IF(Table1[[#This Row],[building_size_ORIGINAL]]="","",LEFT(Table1[[#This Row],[building_size_ORIGINAL]], LEN(Table1[[#This Row],[building_size_ORIGINAL]])-LEN(RIGHT(Table1[[#This Row],[building_size_ORIGINAL]], 3))))</f>
        <v/>
      </c>
      <c r="J686" s="11" t="s">
        <v>2934</v>
      </c>
      <c r="L686" s="12" t="s">
        <v>2934</v>
      </c>
      <c r="N686" t="s">
        <v>2934</v>
      </c>
      <c r="O686">
        <f>IF(Table1[[#This Row],[building_size_mВІ_cleaned]]&lt;&gt;Table1[[#This Row],[preferred_size_mBI_cleaned]], IF(Table1[[#This Row],[land_size_mBI_cleaned]]&lt;&gt;Table1[[#This Row],[preferred_size_mBI_cleaned]], 0, 1), 1)</f>
        <v>1</v>
      </c>
      <c r="P686" t="s">
        <v>126</v>
      </c>
      <c r="Q686" t="str">
        <f>IF(LEN(Table1[[#This Row],[open_date]])&gt;0, IF(ISNUMBER(SEARCH("Added", Table1[[#This Row],[open_date]])), SUBSTITUTE(Table1[[#This Row],[open_date]], "Added ", ""), Table1[[#This Row],[open_date]]), NA())</f>
        <v>Under offer</v>
      </c>
      <c r="R686" t="s">
        <v>126</v>
      </c>
      <c r="S686" t="s">
        <v>107</v>
      </c>
      <c r="T686" t="s">
        <v>252</v>
      </c>
      <c r="U686" s="13">
        <v>499000</v>
      </c>
      <c r="V686" s="13" t="s">
        <v>3007</v>
      </c>
      <c r="W686">
        <v>138985619</v>
      </c>
      <c r="X686" t="s">
        <v>253</v>
      </c>
      <c r="Y686" t="s">
        <v>254</v>
      </c>
      <c r="Z686" t="s">
        <v>36</v>
      </c>
      <c r="AA686" t="s">
        <v>37</v>
      </c>
      <c r="AB686">
        <v>800</v>
      </c>
      <c r="AC686" s="14" t="str">
        <f>"0"&amp;Table1[[#This Row],[zip_code]]</f>
        <v>0800</v>
      </c>
      <c r="AD686">
        <v>889855678</v>
      </c>
      <c r="AG686" t="s">
        <v>255</v>
      </c>
      <c r="AH686" t="str">
        <f>PROPER(Table1[[#This Row],[product_depth_DELETE]])</f>
        <v>Feature</v>
      </c>
      <c r="AI686">
        <v>1</v>
      </c>
      <c r="AJ686">
        <v>1</v>
      </c>
      <c r="AK686">
        <v>1</v>
      </c>
      <c r="AL686" s="2">
        <v>44708.662557870368</v>
      </c>
      <c r="AM686" s="15">
        <v>44708.662557870368</v>
      </c>
    </row>
    <row r="687" spans="1:39" x14ac:dyDescent="0.25">
      <c r="A687">
        <v>1351669</v>
      </c>
      <c r="B687" t="s">
        <v>696</v>
      </c>
      <c r="C687" t="str">
        <f>IF(Table1[[#This Row],[breadcrumb_ORIGINAL]]="Buy&gt;NT&gt;DARWIN CITY", SUBSTITUTE(Table1[[#This Row],[breadcrumb_ORIGINAL]], Table1[[#This Row],[breadcrumb_ORIGINAL]], "DARWIN CITY"), SUBSTITUTE(Table1[[#This Row],[breadcrumb_ORIGINAL]], Table1[[#This Row],[breadcrumb_ORIGINAL]], "DARWIN"))</f>
        <v>DARWIN</v>
      </c>
      <c r="D687" s="16" t="s">
        <v>3466</v>
      </c>
      <c r="E687" t="s">
        <v>697</v>
      </c>
      <c r="F687" s="3" t="s">
        <v>2924</v>
      </c>
      <c r="G687" t="s">
        <v>39</v>
      </c>
      <c r="I687" t="str">
        <f>IF(Table1[[#This Row],[building_size_ORIGINAL]]="","",LEFT(Table1[[#This Row],[building_size_ORIGINAL]], LEN(Table1[[#This Row],[building_size_ORIGINAL]])-LEN(RIGHT(Table1[[#This Row],[building_size_ORIGINAL]], 3))))</f>
        <v/>
      </c>
      <c r="J687" s="11" t="s">
        <v>2934</v>
      </c>
      <c r="L687" s="12" t="s">
        <v>2934</v>
      </c>
      <c r="N687" t="s">
        <v>2934</v>
      </c>
      <c r="O687">
        <f>IF(Table1[[#This Row],[building_size_mВІ_cleaned]]&lt;&gt;Table1[[#This Row],[preferred_size_mBI_cleaned]], IF(Table1[[#This Row],[land_size_mBI_cleaned]]&lt;&gt;Table1[[#This Row],[preferred_size_mBI_cleaned]], 0, 1), 1)</f>
        <v>1</v>
      </c>
      <c r="P687" t="s">
        <v>126</v>
      </c>
      <c r="Q687" t="str">
        <f>IF(LEN(Table1[[#This Row],[open_date]])&gt;0, IF(ISNUMBER(SEARCH("Added", Table1[[#This Row],[open_date]])), SUBSTITUTE(Table1[[#This Row],[open_date]], "Added ", ""), Table1[[#This Row],[open_date]]), NA())</f>
        <v>Under offer</v>
      </c>
      <c r="R687" t="s">
        <v>126</v>
      </c>
      <c r="S687" t="s">
        <v>82</v>
      </c>
      <c r="T687" t="s">
        <v>127</v>
      </c>
      <c r="U687" s="13" t="s">
        <v>2934</v>
      </c>
      <c r="V687" s="13" t="s">
        <v>2979</v>
      </c>
      <c r="W687">
        <v>138983471</v>
      </c>
      <c r="X687" t="s">
        <v>2143</v>
      </c>
      <c r="Y687" t="s">
        <v>2144</v>
      </c>
      <c r="Z687" t="s">
        <v>707</v>
      </c>
      <c r="AA687" t="s">
        <v>37</v>
      </c>
      <c r="AB687">
        <v>820</v>
      </c>
      <c r="AC687" s="14" t="str">
        <f>"0"&amp;Table1[[#This Row],[zip_code]]</f>
        <v>0820</v>
      </c>
      <c r="AD687" s="1">
        <v>889433000</v>
      </c>
      <c r="AG687" t="s">
        <v>38</v>
      </c>
      <c r="AH687" t="str">
        <f>PROPER(Table1[[#This Row],[product_depth_DELETE]])</f>
        <v>Premiere</v>
      </c>
      <c r="AI687">
        <v>3</v>
      </c>
      <c r="AJ687">
        <v>2</v>
      </c>
      <c r="AK687">
        <v>2</v>
      </c>
      <c r="AL687" s="2">
        <v>44708.662557870368</v>
      </c>
      <c r="AM687" s="15">
        <v>44708.662557870368</v>
      </c>
    </row>
    <row r="688" spans="1:39" x14ac:dyDescent="0.25">
      <c r="A688">
        <v>1351670</v>
      </c>
      <c r="B688" t="s">
        <v>696</v>
      </c>
      <c r="C688" t="str">
        <f>IF(Table1[[#This Row],[breadcrumb_ORIGINAL]]="Buy&gt;NT&gt;DARWIN CITY", SUBSTITUTE(Table1[[#This Row],[breadcrumb_ORIGINAL]], Table1[[#This Row],[breadcrumb_ORIGINAL]], "DARWIN CITY"), SUBSTITUTE(Table1[[#This Row],[breadcrumb_ORIGINAL]], Table1[[#This Row],[breadcrumb_ORIGINAL]], "DARWIN"))</f>
        <v>DARWIN</v>
      </c>
      <c r="D688" s="16" t="s">
        <v>3466</v>
      </c>
      <c r="E688" t="s">
        <v>697</v>
      </c>
      <c r="F688" s="3" t="s">
        <v>2924</v>
      </c>
      <c r="G688" t="s">
        <v>39</v>
      </c>
      <c r="I688" t="str">
        <f>IF(Table1[[#This Row],[building_size_ORIGINAL]]="","",LEFT(Table1[[#This Row],[building_size_ORIGINAL]], LEN(Table1[[#This Row],[building_size_ORIGINAL]])-LEN(RIGHT(Table1[[#This Row],[building_size_ORIGINAL]], 3))))</f>
        <v/>
      </c>
      <c r="J688" s="11" t="s">
        <v>2934</v>
      </c>
      <c r="L688" s="12" t="s">
        <v>2934</v>
      </c>
      <c r="N688" t="s">
        <v>2934</v>
      </c>
      <c r="O688">
        <f>IF(Table1[[#This Row],[building_size_mВІ_cleaned]]&lt;&gt;Table1[[#This Row],[preferred_size_mBI_cleaned]], IF(Table1[[#This Row],[land_size_mBI_cleaned]]&lt;&gt;Table1[[#This Row],[preferred_size_mBI_cleaned]], 0, 1), 1)</f>
        <v>1</v>
      </c>
      <c r="Q688" t="e">
        <f>IF(LEN(Table1[[#This Row],[open_date]])&gt;0, IF(ISNUMBER(SEARCH("Added", Table1[[#This Row],[open_date]])), SUBSTITUTE(Table1[[#This Row],[open_date]], "Added ", ""), Table1[[#This Row],[open_date]]), NA())</f>
        <v>#N/A</v>
      </c>
      <c r="R688" t="e">
        <v>#N/A</v>
      </c>
      <c r="S688" t="s">
        <v>31</v>
      </c>
      <c r="T688" t="s">
        <v>256</v>
      </c>
      <c r="U688" s="13">
        <v>400000</v>
      </c>
      <c r="V688" s="13" t="s">
        <v>2934</v>
      </c>
      <c r="W688">
        <v>138982163</v>
      </c>
      <c r="X688" t="s">
        <v>257</v>
      </c>
      <c r="Y688" t="s">
        <v>258</v>
      </c>
      <c r="Z688" t="s">
        <v>36</v>
      </c>
      <c r="AA688" t="s">
        <v>37</v>
      </c>
      <c r="AB688">
        <v>800</v>
      </c>
      <c r="AC688" s="14" t="str">
        <f>"0"&amp;Table1[[#This Row],[zip_code]]</f>
        <v>0800</v>
      </c>
      <c r="AD688" s="1">
        <v>889418289</v>
      </c>
      <c r="AG688" t="s">
        <v>38</v>
      </c>
      <c r="AH688" t="str">
        <f>PROPER(Table1[[#This Row],[product_depth_DELETE]])</f>
        <v>Premiere</v>
      </c>
      <c r="AI688">
        <v>2</v>
      </c>
      <c r="AJ688">
        <v>2</v>
      </c>
      <c r="AK688">
        <v>1</v>
      </c>
      <c r="AL688" s="2">
        <v>44708.662557870368</v>
      </c>
      <c r="AM688" s="15">
        <v>44708.662557870368</v>
      </c>
    </row>
    <row r="689" spans="1:39" x14ac:dyDescent="0.25">
      <c r="A689">
        <v>1351671</v>
      </c>
      <c r="B689" t="s">
        <v>696</v>
      </c>
      <c r="C689" t="str">
        <f>IF(Table1[[#This Row],[breadcrumb_ORIGINAL]]="Buy&gt;NT&gt;DARWIN CITY", SUBSTITUTE(Table1[[#This Row],[breadcrumb_ORIGINAL]], Table1[[#This Row],[breadcrumb_ORIGINAL]], "DARWIN CITY"), SUBSTITUTE(Table1[[#This Row],[breadcrumb_ORIGINAL]], Table1[[#This Row],[breadcrumb_ORIGINAL]], "DARWIN"))</f>
        <v>DARWIN</v>
      </c>
      <c r="D689" s="16" t="s">
        <v>3466</v>
      </c>
      <c r="E689" t="s">
        <v>697</v>
      </c>
      <c r="F689" s="3" t="s">
        <v>2924</v>
      </c>
      <c r="G689" t="s">
        <v>46</v>
      </c>
      <c r="H689" t="s">
        <v>2145</v>
      </c>
      <c r="I689" t="str">
        <f>IF(Table1[[#This Row],[building_size_ORIGINAL]]="","",LEFT(Table1[[#This Row],[building_size_ORIGINAL]], LEN(Table1[[#This Row],[building_size_ORIGINAL]])-LEN(RIGHT(Table1[[#This Row],[building_size_ORIGINAL]], 3))))</f>
        <v>115</v>
      </c>
      <c r="J689" s="19">
        <v>115</v>
      </c>
      <c r="K689" t="s">
        <v>2145</v>
      </c>
      <c r="L689" s="19">
        <v>115</v>
      </c>
      <c r="M689" t="s">
        <v>2145</v>
      </c>
      <c r="N689" s="19">
        <v>115</v>
      </c>
      <c r="O689" s="19">
        <f>IF(Table1[[#This Row],[building_size_mВІ_cleaned]]&lt;&gt;Table1[[#This Row],[preferred_size_mBI_cleaned]], IF(Table1[[#This Row],[land_size_mBI_cleaned]]&lt;&gt;Table1[[#This Row],[preferred_size_mBI_cleaned]], 0, 1), 1)</f>
        <v>1</v>
      </c>
      <c r="Q689" t="e">
        <f>IF(LEN(Table1[[#This Row],[open_date]])&gt;0, IF(ISNUMBER(SEARCH("Added", Table1[[#This Row],[open_date]])), SUBSTITUTE(Table1[[#This Row],[open_date]], "Added ", ""), Table1[[#This Row],[open_date]]), NA())</f>
        <v>#N/A</v>
      </c>
      <c r="R689" t="e">
        <v>#N/A</v>
      </c>
      <c r="S689" t="s">
        <v>123</v>
      </c>
      <c r="T689" t="s">
        <v>584</v>
      </c>
      <c r="U689" s="13">
        <v>279000</v>
      </c>
      <c r="V689" s="13" t="s">
        <v>2934</v>
      </c>
      <c r="W689">
        <v>138979211</v>
      </c>
      <c r="X689" t="s">
        <v>2146</v>
      </c>
      <c r="Y689" t="s">
        <v>2147</v>
      </c>
      <c r="Z689" t="s">
        <v>973</v>
      </c>
      <c r="AA689" t="s">
        <v>37</v>
      </c>
      <c r="AB689">
        <v>830</v>
      </c>
      <c r="AC689" s="14" t="str">
        <f>"0"&amp;Table1[[#This Row],[zip_code]]</f>
        <v>0830</v>
      </c>
      <c r="AD689" s="1">
        <v>889328858</v>
      </c>
      <c r="AG689" t="s">
        <v>38</v>
      </c>
      <c r="AH689" t="str">
        <f>PROPER(Table1[[#This Row],[product_depth_DELETE]])</f>
        <v>Premiere</v>
      </c>
      <c r="AI689">
        <v>2</v>
      </c>
      <c r="AJ689">
        <v>1</v>
      </c>
      <c r="AK689">
        <v>2</v>
      </c>
      <c r="AL689" s="2">
        <v>44708.662557870368</v>
      </c>
      <c r="AM689" s="15">
        <v>44708.662557870368</v>
      </c>
    </row>
    <row r="690" spans="1:39" x14ac:dyDescent="0.25">
      <c r="A690">
        <v>1351672</v>
      </c>
      <c r="B690" t="s">
        <v>696</v>
      </c>
      <c r="C690" t="str">
        <f>IF(Table1[[#This Row],[breadcrumb_ORIGINAL]]="Buy&gt;NT&gt;DARWIN CITY", SUBSTITUTE(Table1[[#This Row],[breadcrumb_ORIGINAL]], Table1[[#This Row],[breadcrumb_ORIGINAL]], "DARWIN CITY"), SUBSTITUTE(Table1[[#This Row],[breadcrumb_ORIGINAL]], Table1[[#This Row],[breadcrumb_ORIGINAL]], "DARWIN"))</f>
        <v>DARWIN</v>
      </c>
      <c r="D690" s="16" t="s">
        <v>3466</v>
      </c>
      <c r="E690" t="s">
        <v>697</v>
      </c>
      <c r="F690" s="3" t="s">
        <v>2924</v>
      </c>
      <c r="G690" t="s">
        <v>29</v>
      </c>
      <c r="H690" t="s">
        <v>2148</v>
      </c>
      <c r="I690" t="str">
        <f>IF(Table1[[#This Row],[building_size_ORIGINAL]]="","",LEFT(Table1[[#This Row],[building_size_ORIGINAL]], LEN(Table1[[#This Row],[building_size_ORIGINAL]])-LEN(RIGHT(Table1[[#This Row],[building_size_ORIGINAL]], 3))))</f>
        <v>237.83</v>
      </c>
      <c r="J690" s="19">
        <v>237.83</v>
      </c>
      <c r="K690" t="s">
        <v>2149</v>
      </c>
      <c r="L690" s="19">
        <v>769</v>
      </c>
      <c r="M690" t="s">
        <v>2149</v>
      </c>
      <c r="N690" s="19">
        <v>769</v>
      </c>
      <c r="O690" s="19">
        <f>IF(Table1[[#This Row],[building_size_mВІ_cleaned]]&lt;&gt;Table1[[#This Row],[preferred_size_mBI_cleaned]], IF(Table1[[#This Row],[land_size_mBI_cleaned]]&lt;&gt;Table1[[#This Row],[preferred_size_mBI_cleaned]], 0, 1), 1)</f>
        <v>1</v>
      </c>
      <c r="Q690" t="e">
        <f>IF(LEN(Table1[[#This Row],[open_date]])&gt;0, IF(ISNUMBER(SEARCH("Added", Table1[[#This Row],[open_date]])), SUBSTITUTE(Table1[[#This Row],[open_date]], "Added ", ""), Table1[[#This Row],[open_date]]), NA())</f>
        <v>#N/A</v>
      </c>
      <c r="R690" t="e">
        <v>#N/A</v>
      </c>
      <c r="S690" t="s">
        <v>1528</v>
      </c>
      <c r="T690" t="s">
        <v>2150</v>
      </c>
      <c r="U690" s="13">
        <v>695000</v>
      </c>
      <c r="V690" s="13" t="s">
        <v>3437</v>
      </c>
      <c r="W690">
        <v>138979019</v>
      </c>
      <c r="X690" t="s">
        <v>2151</v>
      </c>
      <c r="Y690" t="s">
        <v>2152</v>
      </c>
      <c r="Z690" t="s">
        <v>1223</v>
      </c>
      <c r="AA690" t="s">
        <v>37</v>
      </c>
      <c r="AB690">
        <v>832</v>
      </c>
      <c r="AC690" s="14" t="str">
        <f>"0"&amp;Table1[[#This Row],[zip_code]]</f>
        <v>0832</v>
      </c>
      <c r="AD690" s="1">
        <v>889327777</v>
      </c>
      <c r="AG690" t="s">
        <v>274</v>
      </c>
      <c r="AH690" t="str">
        <f>PROPER(Table1[[#This Row],[product_depth_DELETE]])</f>
        <v>Standard</v>
      </c>
      <c r="AI690">
        <v>4</v>
      </c>
      <c r="AJ690">
        <v>2</v>
      </c>
      <c r="AK690">
        <v>4</v>
      </c>
      <c r="AL690" s="2">
        <v>44708.662557870368</v>
      </c>
      <c r="AM690" s="15">
        <v>44708.662557870368</v>
      </c>
    </row>
    <row r="691" spans="1:39" x14ac:dyDescent="0.25">
      <c r="A691">
        <v>1351673</v>
      </c>
      <c r="B691" t="s">
        <v>696</v>
      </c>
      <c r="C691" t="str">
        <f>IF(Table1[[#This Row],[breadcrumb_ORIGINAL]]="Buy&gt;NT&gt;DARWIN CITY", SUBSTITUTE(Table1[[#This Row],[breadcrumb_ORIGINAL]], Table1[[#This Row],[breadcrumb_ORIGINAL]], "DARWIN CITY"), SUBSTITUTE(Table1[[#This Row],[breadcrumb_ORIGINAL]], Table1[[#This Row],[breadcrumb_ORIGINAL]], "DARWIN"))</f>
        <v>DARWIN</v>
      </c>
      <c r="D691" s="16" t="s">
        <v>3466</v>
      </c>
      <c r="E691" t="s">
        <v>697</v>
      </c>
      <c r="F691" s="3" t="s">
        <v>2924</v>
      </c>
      <c r="G691" t="s">
        <v>29</v>
      </c>
      <c r="H691" t="s">
        <v>1061</v>
      </c>
      <c r="I691" t="str">
        <f>IF(Table1[[#This Row],[building_size_ORIGINAL]]="","",LEFT(Table1[[#This Row],[building_size_ORIGINAL]], LEN(Table1[[#This Row],[building_size_ORIGINAL]])-LEN(RIGHT(Table1[[#This Row],[building_size_ORIGINAL]], 3))))</f>
        <v>337</v>
      </c>
      <c r="J691" s="19">
        <v>337</v>
      </c>
      <c r="K691" t="s">
        <v>2153</v>
      </c>
      <c r="L691" s="19">
        <v>847</v>
      </c>
      <c r="M691" t="s">
        <v>2153</v>
      </c>
      <c r="N691" s="19">
        <v>847</v>
      </c>
      <c r="O691" s="19">
        <f>IF(Table1[[#This Row],[building_size_mВІ_cleaned]]&lt;&gt;Table1[[#This Row],[preferred_size_mBI_cleaned]], IF(Table1[[#This Row],[land_size_mBI_cleaned]]&lt;&gt;Table1[[#This Row],[preferred_size_mBI_cleaned]], 0, 1), 1)</f>
        <v>1</v>
      </c>
      <c r="Q691" t="e">
        <f>IF(LEN(Table1[[#This Row],[open_date]])&gt;0, IF(ISNUMBER(SEARCH("Added", Table1[[#This Row],[open_date]])), SUBSTITUTE(Table1[[#This Row],[open_date]], "Added ", ""), Table1[[#This Row],[open_date]]), NA())</f>
        <v>#N/A</v>
      </c>
      <c r="R691" t="e">
        <v>#N/A</v>
      </c>
      <c r="S691" t="s">
        <v>311</v>
      </c>
      <c r="T691" t="s">
        <v>2154</v>
      </c>
      <c r="U691" s="13">
        <v>900000</v>
      </c>
      <c r="V691" s="13" t="s">
        <v>3327</v>
      </c>
      <c r="W691">
        <v>138977415</v>
      </c>
      <c r="X691" t="s">
        <v>2155</v>
      </c>
      <c r="Y691" t="s">
        <v>2156</v>
      </c>
      <c r="Z691" t="s">
        <v>809</v>
      </c>
      <c r="AA691" t="s">
        <v>37</v>
      </c>
      <c r="AB691">
        <v>810</v>
      </c>
      <c r="AC691" s="14" t="str">
        <f>"0"&amp;Table1[[#This Row],[zip_code]]</f>
        <v>0810</v>
      </c>
      <c r="AD691" s="1">
        <v>1300299377</v>
      </c>
      <c r="AG691" t="s">
        <v>274</v>
      </c>
      <c r="AH691" t="str">
        <f>PROPER(Table1[[#This Row],[product_depth_DELETE]])</f>
        <v>Standard</v>
      </c>
      <c r="AI691">
        <v>3</v>
      </c>
      <c r="AJ691">
        <v>3</v>
      </c>
      <c r="AK691">
        <v>2</v>
      </c>
      <c r="AL691" s="2">
        <v>44708.662557870368</v>
      </c>
      <c r="AM691" s="15">
        <v>44708.662557870368</v>
      </c>
    </row>
    <row r="692" spans="1:39" x14ac:dyDescent="0.25">
      <c r="A692">
        <v>1351674</v>
      </c>
      <c r="B692" t="s">
        <v>696</v>
      </c>
      <c r="C692" t="str">
        <f>IF(Table1[[#This Row],[breadcrumb_ORIGINAL]]="Buy&gt;NT&gt;DARWIN CITY", SUBSTITUTE(Table1[[#This Row],[breadcrumb_ORIGINAL]], Table1[[#This Row],[breadcrumb_ORIGINAL]], "DARWIN CITY"), SUBSTITUTE(Table1[[#This Row],[breadcrumb_ORIGINAL]], Table1[[#This Row],[breadcrumb_ORIGINAL]], "DARWIN"))</f>
        <v>DARWIN</v>
      </c>
      <c r="D692" s="16" t="s">
        <v>3466</v>
      </c>
      <c r="E692" t="s">
        <v>697</v>
      </c>
      <c r="F692" s="3" t="s">
        <v>2924</v>
      </c>
      <c r="G692" t="s">
        <v>29</v>
      </c>
      <c r="I692" t="str">
        <f>IF(Table1[[#This Row],[building_size_ORIGINAL]]="","",LEFT(Table1[[#This Row],[building_size_ORIGINAL]], LEN(Table1[[#This Row],[building_size_ORIGINAL]])-LEN(RIGHT(Table1[[#This Row],[building_size_ORIGINAL]], 3))))</f>
        <v/>
      </c>
      <c r="J692" s="11" t="s">
        <v>2934</v>
      </c>
      <c r="L692" s="12" t="s">
        <v>2934</v>
      </c>
      <c r="N692" t="s">
        <v>2934</v>
      </c>
      <c r="O692">
        <f>IF(Table1[[#This Row],[building_size_mВІ_cleaned]]&lt;&gt;Table1[[#This Row],[preferred_size_mBI_cleaned]], IF(Table1[[#This Row],[land_size_mBI_cleaned]]&lt;&gt;Table1[[#This Row],[preferred_size_mBI_cleaned]], 0, 1), 1)</f>
        <v>1</v>
      </c>
      <c r="Q692" t="e">
        <f>IF(LEN(Table1[[#This Row],[open_date]])&gt;0, IF(ISNUMBER(SEARCH("Added", Table1[[#This Row],[open_date]])), SUBSTITUTE(Table1[[#This Row],[open_date]], "Added ", ""), Table1[[#This Row],[open_date]]), NA())</f>
        <v>#N/A</v>
      </c>
      <c r="R692" t="e">
        <v>#N/A</v>
      </c>
      <c r="S692" t="s">
        <v>79</v>
      </c>
      <c r="T692" t="s">
        <v>1575</v>
      </c>
      <c r="U692" s="13">
        <v>575000</v>
      </c>
      <c r="V692" s="13" t="s">
        <v>2934</v>
      </c>
      <c r="W692">
        <v>138977051</v>
      </c>
      <c r="X692" t="s">
        <v>2157</v>
      </c>
      <c r="Y692" t="s">
        <v>2158</v>
      </c>
      <c r="Z692" t="s">
        <v>781</v>
      </c>
      <c r="AA692" t="s">
        <v>37</v>
      </c>
      <c r="AB692">
        <v>832</v>
      </c>
      <c r="AC692" s="14" t="str">
        <f>"0"&amp;Table1[[#This Row],[zip_code]]</f>
        <v>0832</v>
      </c>
      <c r="AD692" s="1">
        <v>889433000</v>
      </c>
      <c r="AG692" t="s">
        <v>38</v>
      </c>
      <c r="AH692" t="str">
        <f>PROPER(Table1[[#This Row],[product_depth_DELETE]])</f>
        <v>Premiere</v>
      </c>
      <c r="AI692">
        <v>3</v>
      </c>
      <c r="AJ692">
        <v>2</v>
      </c>
      <c r="AK692">
        <v>2</v>
      </c>
      <c r="AL692" s="2">
        <v>44708.662557870368</v>
      </c>
      <c r="AM692" s="15">
        <v>44708.662557870368</v>
      </c>
    </row>
    <row r="693" spans="1:39" x14ac:dyDescent="0.25">
      <c r="A693">
        <v>1351675</v>
      </c>
      <c r="B693" t="s">
        <v>696</v>
      </c>
      <c r="C693" t="str">
        <f>IF(Table1[[#This Row],[breadcrumb_ORIGINAL]]="Buy&gt;NT&gt;DARWIN CITY", SUBSTITUTE(Table1[[#This Row],[breadcrumb_ORIGINAL]], Table1[[#This Row],[breadcrumb_ORIGINAL]], "DARWIN CITY"), SUBSTITUTE(Table1[[#This Row],[breadcrumb_ORIGINAL]], Table1[[#This Row],[breadcrumb_ORIGINAL]], "DARWIN"))</f>
        <v>DARWIN</v>
      </c>
      <c r="D693" s="16" t="s">
        <v>3466</v>
      </c>
      <c r="E693" t="s">
        <v>697</v>
      </c>
      <c r="F693" s="3" t="s">
        <v>2924</v>
      </c>
      <c r="G693" t="s">
        <v>39</v>
      </c>
      <c r="I693" t="str">
        <f>IF(Table1[[#This Row],[building_size_ORIGINAL]]="","",LEFT(Table1[[#This Row],[building_size_ORIGINAL]], LEN(Table1[[#This Row],[building_size_ORIGINAL]])-LEN(RIGHT(Table1[[#This Row],[building_size_ORIGINAL]], 3))))</f>
        <v/>
      </c>
      <c r="J693" s="11" t="s">
        <v>2934</v>
      </c>
      <c r="L693" s="12" t="s">
        <v>2934</v>
      </c>
      <c r="N693" t="s">
        <v>2934</v>
      </c>
      <c r="O693">
        <f>IF(Table1[[#This Row],[building_size_mВІ_cleaned]]&lt;&gt;Table1[[#This Row],[preferred_size_mBI_cleaned]], IF(Table1[[#This Row],[land_size_mBI_cleaned]]&lt;&gt;Table1[[#This Row],[preferred_size_mBI_cleaned]], 0, 1), 1)</f>
        <v>1</v>
      </c>
      <c r="Q693" t="e">
        <f>IF(LEN(Table1[[#This Row],[open_date]])&gt;0, IF(ISNUMBER(SEARCH("Added", Table1[[#This Row],[open_date]])), SUBSTITUTE(Table1[[#This Row],[open_date]], "Added ", ""), Table1[[#This Row],[open_date]]), NA())</f>
        <v>#N/A</v>
      </c>
      <c r="R693" t="e">
        <v>#N/A</v>
      </c>
      <c r="S693" t="s">
        <v>1307</v>
      </c>
      <c r="T693" t="s">
        <v>413</v>
      </c>
      <c r="U693" s="13">
        <v>380000</v>
      </c>
      <c r="V693" s="13" t="s">
        <v>2934</v>
      </c>
      <c r="W693">
        <v>138975023</v>
      </c>
      <c r="X693" t="s">
        <v>2159</v>
      </c>
      <c r="Y693" t="s">
        <v>2160</v>
      </c>
      <c r="Z693" t="s">
        <v>2078</v>
      </c>
      <c r="AA693" t="s">
        <v>37</v>
      </c>
      <c r="AB693">
        <v>820</v>
      </c>
      <c r="AC693" s="14" t="str">
        <f>"0"&amp;Table1[[#This Row],[zip_code]]</f>
        <v>0820</v>
      </c>
      <c r="AD693" s="1">
        <v>889812666</v>
      </c>
      <c r="AG693" t="s">
        <v>38</v>
      </c>
      <c r="AH693" t="str">
        <f>PROPER(Table1[[#This Row],[product_depth_DELETE]])</f>
        <v>Premiere</v>
      </c>
      <c r="AI693">
        <v>2</v>
      </c>
      <c r="AJ693">
        <v>2</v>
      </c>
      <c r="AK693">
        <v>1</v>
      </c>
      <c r="AL693" s="2">
        <v>44708.662557870368</v>
      </c>
      <c r="AM693" s="15">
        <v>44708.662557870368</v>
      </c>
    </row>
    <row r="694" spans="1:39" x14ac:dyDescent="0.25">
      <c r="A694">
        <v>1351676</v>
      </c>
      <c r="B694" t="s">
        <v>696</v>
      </c>
      <c r="C694" t="str">
        <f>IF(Table1[[#This Row],[breadcrumb_ORIGINAL]]="Buy&gt;NT&gt;DARWIN CITY", SUBSTITUTE(Table1[[#This Row],[breadcrumb_ORIGINAL]], Table1[[#This Row],[breadcrumb_ORIGINAL]], "DARWIN CITY"), SUBSTITUTE(Table1[[#This Row],[breadcrumb_ORIGINAL]], Table1[[#This Row],[breadcrumb_ORIGINAL]], "DARWIN"))</f>
        <v>DARWIN</v>
      </c>
      <c r="D694" s="16" t="s">
        <v>3466</v>
      </c>
      <c r="E694" t="s">
        <v>697</v>
      </c>
      <c r="F694" s="3" t="s">
        <v>2924</v>
      </c>
      <c r="G694" t="s">
        <v>46</v>
      </c>
      <c r="I694" t="str">
        <f>IF(Table1[[#This Row],[building_size_ORIGINAL]]="","",LEFT(Table1[[#This Row],[building_size_ORIGINAL]], LEN(Table1[[#This Row],[building_size_ORIGINAL]])-LEN(RIGHT(Table1[[#This Row],[building_size_ORIGINAL]], 3))))</f>
        <v/>
      </c>
      <c r="J694" s="11" t="s">
        <v>2934</v>
      </c>
      <c r="L694" s="12" t="s">
        <v>2934</v>
      </c>
      <c r="N694" t="s">
        <v>2934</v>
      </c>
      <c r="O694">
        <f>IF(Table1[[#This Row],[building_size_mВІ_cleaned]]&lt;&gt;Table1[[#This Row],[preferred_size_mBI_cleaned]], IF(Table1[[#This Row],[land_size_mBI_cleaned]]&lt;&gt;Table1[[#This Row],[preferred_size_mBI_cleaned]], 0, 1), 1)</f>
        <v>1</v>
      </c>
      <c r="Q694" t="e">
        <f>IF(LEN(Table1[[#This Row],[open_date]])&gt;0, IF(ISNUMBER(SEARCH("Added", Table1[[#This Row],[open_date]])), SUBSTITUTE(Table1[[#This Row],[open_date]], "Added ", ""), Table1[[#This Row],[open_date]]), NA())</f>
        <v>#N/A</v>
      </c>
      <c r="R694" t="e">
        <v>#N/A</v>
      </c>
      <c r="S694" t="s">
        <v>1017</v>
      </c>
      <c r="T694" t="s">
        <v>2161</v>
      </c>
      <c r="U694" s="13">
        <v>345000</v>
      </c>
      <c r="V694" s="13" t="s">
        <v>3328</v>
      </c>
      <c r="W694">
        <v>138974091</v>
      </c>
      <c r="X694" t="s">
        <v>2162</v>
      </c>
      <c r="Y694" t="s">
        <v>2163</v>
      </c>
      <c r="Z694" t="s">
        <v>759</v>
      </c>
      <c r="AA694" t="s">
        <v>37</v>
      </c>
      <c r="AB694">
        <v>836</v>
      </c>
      <c r="AC694" s="14" t="str">
        <f>"0"&amp;Table1[[#This Row],[zip_code]]</f>
        <v>0836</v>
      </c>
      <c r="AD694" s="1">
        <v>889882343</v>
      </c>
      <c r="AG694" t="s">
        <v>38</v>
      </c>
      <c r="AH694" t="str">
        <f>PROPER(Table1[[#This Row],[product_depth_DELETE]])</f>
        <v>Premiere</v>
      </c>
      <c r="AI694">
        <v>2</v>
      </c>
      <c r="AJ694">
        <v>1</v>
      </c>
      <c r="AK694">
        <v>1</v>
      </c>
      <c r="AL694" s="2">
        <v>44708.662557870368</v>
      </c>
      <c r="AM694" s="15">
        <v>44708.662557870368</v>
      </c>
    </row>
    <row r="695" spans="1:39" x14ac:dyDescent="0.25">
      <c r="A695">
        <v>1351677</v>
      </c>
      <c r="B695" t="s">
        <v>696</v>
      </c>
      <c r="C695" t="str">
        <f>IF(Table1[[#This Row],[breadcrumb_ORIGINAL]]="Buy&gt;NT&gt;DARWIN CITY", SUBSTITUTE(Table1[[#This Row],[breadcrumb_ORIGINAL]], Table1[[#This Row],[breadcrumb_ORIGINAL]], "DARWIN CITY"), SUBSTITUTE(Table1[[#This Row],[breadcrumb_ORIGINAL]], Table1[[#This Row],[breadcrumb_ORIGINAL]], "DARWIN"))</f>
        <v>DARWIN</v>
      </c>
      <c r="D695" s="16" t="s">
        <v>3466</v>
      </c>
      <c r="E695" t="s">
        <v>697</v>
      </c>
      <c r="F695" s="3" t="s">
        <v>2924</v>
      </c>
      <c r="G695" t="s">
        <v>29</v>
      </c>
      <c r="H695" t="s">
        <v>2164</v>
      </c>
      <c r="I695" t="str">
        <f>IF(Table1[[#This Row],[building_size_ORIGINAL]]="","",LEFT(Table1[[#This Row],[building_size_ORIGINAL]], LEN(Table1[[#This Row],[building_size_ORIGINAL]])-LEN(RIGHT(Table1[[#This Row],[building_size_ORIGINAL]], 3))))</f>
        <v>102</v>
      </c>
      <c r="J695" s="19">
        <v>102</v>
      </c>
      <c r="K695" t="s">
        <v>755</v>
      </c>
      <c r="L695" s="19">
        <v>2</v>
      </c>
      <c r="M695" t="s">
        <v>755</v>
      </c>
      <c r="N695" s="19">
        <v>2</v>
      </c>
      <c r="O695" s="19">
        <f>IF(Table1[[#This Row],[building_size_mВІ_cleaned]]&lt;&gt;Table1[[#This Row],[preferred_size_mBI_cleaned]], IF(Table1[[#This Row],[land_size_mBI_cleaned]]&lt;&gt;Table1[[#This Row],[preferred_size_mBI_cleaned]], 0, 1), 1)</f>
        <v>1</v>
      </c>
      <c r="P695" t="s">
        <v>126</v>
      </c>
      <c r="Q695" t="str">
        <f>IF(LEN(Table1[[#This Row],[open_date]])&gt;0, IF(ISNUMBER(SEARCH("Added", Table1[[#This Row],[open_date]])), SUBSTITUTE(Table1[[#This Row],[open_date]], "Added ", ""), Table1[[#This Row],[open_date]]), NA())</f>
        <v>Under offer</v>
      </c>
      <c r="R695" t="s">
        <v>126</v>
      </c>
      <c r="S695" t="s">
        <v>297</v>
      </c>
      <c r="T695" t="s">
        <v>1110</v>
      </c>
      <c r="U695" s="13" t="s">
        <v>2934</v>
      </c>
      <c r="V695" s="13" t="s">
        <v>3167</v>
      </c>
      <c r="W695">
        <v>138973487</v>
      </c>
      <c r="X695" t="s">
        <v>2165</v>
      </c>
      <c r="Y695" t="s">
        <v>2166</v>
      </c>
      <c r="Z695" t="s">
        <v>759</v>
      </c>
      <c r="AA695" t="s">
        <v>37</v>
      </c>
      <c r="AB695">
        <v>836</v>
      </c>
      <c r="AC695" s="14" t="str">
        <f>"0"&amp;Table1[[#This Row],[zip_code]]</f>
        <v>0836</v>
      </c>
      <c r="AD695">
        <v>429826650</v>
      </c>
      <c r="AG695" t="s">
        <v>38</v>
      </c>
      <c r="AH695" t="str">
        <f>PROPER(Table1[[#This Row],[product_depth_DELETE]])</f>
        <v>Premiere</v>
      </c>
      <c r="AI695">
        <v>3</v>
      </c>
      <c r="AJ695">
        <v>1</v>
      </c>
      <c r="AK695">
        <v>6</v>
      </c>
      <c r="AL695" s="2">
        <v>44708.662557870368</v>
      </c>
      <c r="AM695" s="15">
        <v>44708.662557870368</v>
      </c>
    </row>
    <row r="696" spans="1:39" x14ac:dyDescent="0.25">
      <c r="A696">
        <v>1351678</v>
      </c>
      <c r="B696" t="s">
        <v>696</v>
      </c>
      <c r="C696" t="str">
        <f>IF(Table1[[#This Row],[breadcrumb_ORIGINAL]]="Buy&gt;NT&gt;DARWIN CITY", SUBSTITUTE(Table1[[#This Row],[breadcrumb_ORIGINAL]], Table1[[#This Row],[breadcrumb_ORIGINAL]], "DARWIN CITY"), SUBSTITUTE(Table1[[#This Row],[breadcrumb_ORIGINAL]], Table1[[#This Row],[breadcrumb_ORIGINAL]], "DARWIN"))</f>
        <v>DARWIN</v>
      </c>
      <c r="D696" s="16" t="s">
        <v>3466</v>
      </c>
      <c r="E696" t="s">
        <v>697</v>
      </c>
      <c r="F696" s="3" t="s">
        <v>2924</v>
      </c>
      <c r="G696" t="s">
        <v>29</v>
      </c>
      <c r="I696" t="str">
        <f>IF(Table1[[#This Row],[building_size_ORIGINAL]]="","",LEFT(Table1[[#This Row],[building_size_ORIGINAL]], LEN(Table1[[#This Row],[building_size_ORIGINAL]])-LEN(RIGHT(Table1[[#This Row],[building_size_ORIGINAL]], 3))))</f>
        <v/>
      </c>
      <c r="J696" s="11" t="s">
        <v>2934</v>
      </c>
      <c r="K696" t="s">
        <v>2167</v>
      </c>
      <c r="L696" s="19">
        <v>695</v>
      </c>
      <c r="M696" t="s">
        <v>2167</v>
      </c>
      <c r="N696" s="19">
        <v>695</v>
      </c>
      <c r="O696" s="19">
        <f>IF(Table1[[#This Row],[building_size_mВІ_cleaned]]&lt;&gt;Table1[[#This Row],[preferred_size_mBI_cleaned]], IF(Table1[[#This Row],[land_size_mBI_cleaned]]&lt;&gt;Table1[[#This Row],[preferred_size_mBI_cleaned]], 0, 1), 1)</f>
        <v>1</v>
      </c>
      <c r="Q696" t="e">
        <f>IF(LEN(Table1[[#This Row],[open_date]])&gt;0, IF(ISNUMBER(SEARCH("Added", Table1[[#This Row],[open_date]])), SUBSTITUTE(Table1[[#This Row],[open_date]], "Added ", ""), Table1[[#This Row],[open_date]]), NA())</f>
        <v>#N/A</v>
      </c>
      <c r="R696" t="e">
        <v>#N/A</v>
      </c>
      <c r="S696" t="s">
        <v>209</v>
      </c>
      <c r="T696" t="s">
        <v>2168</v>
      </c>
      <c r="U696" s="13">
        <v>859000</v>
      </c>
      <c r="V696" s="13" t="s">
        <v>3329</v>
      </c>
      <c r="W696">
        <v>138972343</v>
      </c>
      <c r="X696" t="s">
        <v>2169</v>
      </c>
      <c r="Y696" t="s">
        <v>2170</v>
      </c>
      <c r="Z696" t="s">
        <v>1279</v>
      </c>
      <c r="AA696" t="s">
        <v>37</v>
      </c>
      <c r="AB696">
        <v>820</v>
      </c>
      <c r="AC696" s="14" t="str">
        <f>"0"&amp;Table1[[#This Row],[zip_code]]</f>
        <v>0820</v>
      </c>
      <c r="AD696" s="1">
        <v>889428942</v>
      </c>
      <c r="AG696" t="s">
        <v>38</v>
      </c>
      <c r="AH696" t="str">
        <f>PROPER(Table1[[#This Row],[product_depth_DELETE]])</f>
        <v>Premiere</v>
      </c>
      <c r="AI696">
        <v>4</v>
      </c>
      <c r="AJ696">
        <v>2</v>
      </c>
      <c r="AK696">
        <v>2</v>
      </c>
      <c r="AL696" s="2">
        <v>44708.662557870368</v>
      </c>
      <c r="AM696" s="15">
        <v>44708.662557870368</v>
      </c>
    </row>
    <row r="697" spans="1:39" x14ac:dyDescent="0.25">
      <c r="A697">
        <v>1351679</v>
      </c>
      <c r="B697" t="s">
        <v>696</v>
      </c>
      <c r="C697" t="str">
        <f>IF(Table1[[#This Row],[breadcrumb_ORIGINAL]]="Buy&gt;NT&gt;DARWIN CITY", SUBSTITUTE(Table1[[#This Row],[breadcrumb_ORIGINAL]], Table1[[#This Row],[breadcrumb_ORIGINAL]], "DARWIN CITY"), SUBSTITUTE(Table1[[#This Row],[breadcrumb_ORIGINAL]], Table1[[#This Row],[breadcrumb_ORIGINAL]], "DARWIN"))</f>
        <v>DARWIN</v>
      </c>
      <c r="D697" s="16" t="s">
        <v>3466</v>
      </c>
      <c r="E697" t="s">
        <v>697</v>
      </c>
      <c r="F697" s="3" t="s">
        <v>2924</v>
      </c>
      <c r="G697" t="s">
        <v>29</v>
      </c>
      <c r="I697" t="str">
        <f>IF(Table1[[#This Row],[building_size_ORIGINAL]]="","",LEFT(Table1[[#This Row],[building_size_ORIGINAL]], LEN(Table1[[#This Row],[building_size_ORIGINAL]])-LEN(RIGHT(Table1[[#This Row],[building_size_ORIGINAL]], 3))))</f>
        <v/>
      </c>
      <c r="J697" s="11" t="s">
        <v>2934</v>
      </c>
      <c r="L697" s="12" t="s">
        <v>2934</v>
      </c>
      <c r="N697" t="s">
        <v>2934</v>
      </c>
      <c r="O697">
        <f>IF(Table1[[#This Row],[building_size_mВІ_cleaned]]&lt;&gt;Table1[[#This Row],[preferred_size_mBI_cleaned]], IF(Table1[[#This Row],[land_size_mBI_cleaned]]&lt;&gt;Table1[[#This Row],[preferred_size_mBI_cleaned]], 0, 1), 1)</f>
        <v>1</v>
      </c>
      <c r="Q697" t="e">
        <f>IF(LEN(Table1[[#This Row],[open_date]])&gt;0, IF(ISNUMBER(SEARCH("Added", Table1[[#This Row],[open_date]])), SUBSTITUTE(Table1[[#This Row],[open_date]], "Added ", ""), Table1[[#This Row],[open_date]]), NA())</f>
        <v>#N/A</v>
      </c>
      <c r="R697" t="e">
        <v>#N/A</v>
      </c>
      <c r="S697" t="s">
        <v>79</v>
      </c>
      <c r="T697" t="s">
        <v>2171</v>
      </c>
      <c r="U697" s="13">
        <v>740000</v>
      </c>
      <c r="V697" s="13" t="s">
        <v>3330</v>
      </c>
      <c r="W697">
        <v>138971987</v>
      </c>
      <c r="X697" t="s">
        <v>2172</v>
      </c>
      <c r="Y697" t="s">
        <v>2173</v>
      </c>
      <c r="Z697" t="s">
        <v>759</v>
      </c>
      <c r="AA697" t="s">
        <v>37</v>
      </c>
      <c r="AB697">
        <v>836</v>
      </c>
      <c r="AC697" s="14" t="str">
        <f>"0"&amp;Table1[[#This Row],[zip_code]]</f>
        <v>0836</v>
      </c>
      <c r="AD697" s="1">
        <v>889433000</v>
      </c>
      <c r="AG697" t="s">
        <v>38</v>
      </c>
      <c r="AH697" t="str">
        <f>PROPER(Table1[[#This Row],[product_depth_DELETE]])</f>
        <v>Premiere</v>
      </c>
      <c r="AI697">
        <v>5</v>
      </c>
      <c r="AJ697">
        <v>2</v>
      </c>
      <c r="AK697">
        <v>10</v>
      </c>
      <c r="AL697" s="2">
        <v>44708.662557870368</v>
      </c>
      <c r="AM697" s="15">
        <v>44708.662557870368</v>
      </c>
    </row>
    <row r="698" spans="1:39" x14ac:dyDescent="0.25">
      <c r="A698">
        <v>1351680</v>
      </c>
      <c r="B698" t="s">
        <v>696</v>
      </c>
      <c r="C698" t="str">
        <f>IF(Table1[[#This Row],[breadcrumb_ORIGINAL]]="Buy&gt;NT&gt;DARWIN CITY", SUBSTITUTE(Table1[[#This Row],[breadcrumb_ORIGINAL]], Table1[[#This Row],[breadcrumb_ORIGINAL]], "DARWIN CITY"), SUBSTITUTE(Table1[[#This Row],[breadcrumb_ORIGINAL]], Table1[[#This Row],[breadcrumb_ORIGINAL]], "DARWIN"))</f>
        <v>DARWIN</v>
      </c>
      <c r="D698" s="16" t="s">
        <v>3466</v>
      </c>
      <c r="E698" t="s">
        <v>697</v>
      </c>
      <c r="F698" s="3" t="s">
        <v>2924</v>
      </c>
      <c r="G698" t="s">
        <v>29</v>
      </c>
      <c r="I698" t="str">
        <f>IF(Table1[[#This Row],[building_size_ORIGINAL]]="","",LEFT(Table1[[#This Row],[building_size_ORIGINAL]], LEN(Table1[[#This Row],[building_size_ORIGINAL]])-LEN(RIGHT(Table1[[#This Row],[building_size_ORIGINAL]], 3))))</f>
        <v/>
      </c>
      <c r="J698" s="11" t="s">
        <v>2934</v>
      </c>
      <c r="K698" t="s">
        <v>2174</v>
      </c>
      <c r="L698" s="19">
        <v>720</v>
      </c>
      <c r="M698" t="s">
        <v>2174</v>
      </c>
      <c r="N698" s="19">
        <v>720</v>
      </c>
      <c r="O698" s="19">
        <f>IF(Table1[[#This Row],[building_size_mВІ_cleaned]]&lt;&gt;Table1[[#This Row],[preferred_size_mBI_cleaned]], IF(Table1[[#This Row],[land_size_mBI_cleaned]]&lt;&gt;Table1[[#This Row],[preferred_size_mBI_cleaned]], 0, 1), 1)</f>
        <v>1</v>
      </c>
      <c r="P698" t="s">
        <v>126</v>
      </c>
      <c r="Q698" t="str">
        <f>IF(LEN(Table1[[#This Row],[open_date]])&gt;0, IF(ISNUMBER(SEARCH("Added", Table1[[#This Row],[open_date]])), SUBSTITUTE(Table1[[#This Row],[open_date]], "Added ", ""), Table1[[#This Row],[open_date]]), NA())</f>
        <v>Under offer</v>
      </c>
      <c r="R698" t="s">
        <v>126</v>
      </c>
      <c r="S698" t="s">
        <v>123</v>
      </c>
      <c r="T698" t="s">
        <v>817</v>
      </c>
      <c r="U698" s="13">
        <v>569000</v>
      </c>
      <c r="V698" s="13" t="s">
        <v>2934</v>
      </c>
      <c r="W698">
        <v>138970855</v>
      </c>
      <c r="X698" t="s">
        <v>2175</v>
      </c>
      <c r="Y698" t="s">
        <v>2176</v>
      </c>
      <c r="Z698" t="s">
        <v>917</v>
      </c>
      <c r="AA698" t="s">
        <v>37</v>
      </c>
      <c r="AB698">
        <v>832</v>
      </c>
      <c r="AC698" s="14" t="str">
        <f>"0"&amp;Table1[[#This Row],[zip_code]]</f>
        <v>0832</v>
      </c>
      <c r="AD698" s="1">
        <v>889328858</v>
      </c>
      <c r="AG698" t="s">
        <v>38</v>
      </c>
      <c r="AH698" t="str">
        <f>PROPER(Table1[[#This Row],[product_depth_DELETE]])</f>
        <v>Premiere</v>
      </c>
      <c r="AI698">
        <v>3</v>
      </c>
      <c r="AJ698">
        <v>2</v>
      </c>
      <c r="AK698">
        <v>4</v>
      </c>
      <c r="AL698" s="2">
        <v>44708.662557870368</v>
      </c>
      <c r="AM698" s="15">
        <v>44708.662557870368</v>
      </c>
    </row>
    <row r="699" spans="1:39" x14ac:dyDescent="0.25">
      <c r="A699">
        <v>1351681</v>
      </c>
      <c r="B699" t="s">
        <v>696</v>
      </c>
      <c r="C699" t="str">
        <f>IF(Table1[[#This Row],[breadcrumb_ORIGINAL]]="Buy&gt;NT&gt;DARWIN CITY", SUBSTITUTE(Table1[[#This Row],[breadcrumb_ORIGINAL]], Table1[[#This Row],[breadcrumb_ORIGINAL]], "DARWIN CITY"), SUBSTITUTE(Table1[[#This Row],[breadcrumb_ORIGINAL]], Table1[[#This Row],[breadcrumb_ORIGINAL]], "DARWIN"))</f>
        <v>DARWIN</v>
      </c>
      <c r="D699" s="16" t="s">
        <v>3466</v>
      </c>
      <c r="E699" t="s">
        <v>697</v>
      </c>
      <c r="F699" s="3" t="s">
        <v>2924</v>
      </c>
      <c r="G699" t="s">
        <v>29</v>
      </c>
      <c r="I699" t="str">
        <f>IF(Table1[[#This Row],[building_size_ORIGINAL]]="","",LEFT(Table1[[#This Row],[building_size_ORIGINAL]], LEN(Table1[[#This Row],[building_size_ORIGINAL]])-LEN(RIGHT(Table1[[#This Row],[building_size_ORIGINAL]], 3))))</f>
        <v/>
      </c>
      <c r="J699" s="11" t="s">
        <v>2934</v>
      </c>
      <c r="L699" s="12" t="s">
        <v>2934</v>
      </c>
      <c r="N699" t="s">
        <v>2934</v>
      </c>
      <c r="O699">
        <f>IF(Table1[[#This Row],[building_size_mВІ_cleaned]]&lt;&gt;Table1[[#This Row],[preferred_size_mBI_cleaned]], IF(Table1[[#This Row],[land_size_mBI_cleaned]]&lt;&gt;Table1[[#This Row],[preferred_size_mBI_cleaned]], 0, 1), 1)</f>
        <v>1</v>
      </c>
      <c r="Q699" t="e">
        <f>IF(LEN(Table1[[#This Row],[open_date]])&gt;0, IF(ISNUMBER(SEARCH("Added", Table1[[#This Row],[open_date]])), SUBSTITUTE(Table1[[#This Row],[open_date]], "Added ", ""), Table1[[#This Row],[open_date]]), NA())</f>
        <v>#N/A</v>
      </c>
      <c r="R699" t="e">
        <v>#N/A</v>
      </c>
      <c r="S699" t="s">
        <v>82</v>
      </c>
      <c r="T699" t="s">
        <v>112</v>
      </c>
      <c r="U699" s="13">
        <v>490000</v>
      </c>
      <c r="V699" s="13" t="s">
        <v>2934</v>
      </c>
      <c r="W699">
        <v>138970599</v>
      </c>
      <c r="X699" t="s">
        <v>2177</v>
      </c>
      <c r="Y699" t="s">
        <v>2178</v>
      </c>
      <c r="Z699" t="s">
        <v>798</v>
      </c>
      <c r="AA699" t="s">
        <v>37</v>
      </c>
      <c r="AB699">
        <v>812</v>
      </c>
      <c r="AC699" s="14" t="str">
        <f>"0"&amp;Table1[[#This Row],[zip_code]]</f>
        <v>0812</v>
      </c>
      <c r="AD699" s="1">
        <v>889433000</v>
      </c>
      <c r="AG699" t="s">
        <v>38</v>
      </c>
      <c r="AH699" t="str">
        <f>PROPER(Table1[[#This Row],[product_depth_DELETE]])</f>
        <v>Premiere</v>
      </c>
      <c r="AI699">
        <v>3</v>
      </c>
      <c r="AJ699">
        <v>1</v>
      </c>
      <c r="AK699">
        <v>2</v>
      </c>
      <c r="AL699" s="2">
        <v>44708.662557870368</v>
      </c>
      <c r="AM699" s="15">
        <v>44708.662557870368</v>
      </c>
    </row>
    <row r="700" spans="1:39" x14ac:dyDescent="0.25">
      <c r="A700">
        <v>1351682</v>
      </c>
      <c r="B700" t="s">
        <v>696</v>
      </c>
      <c r="C700" t="str">
        <f>IF(Table1[[#This Row],[breadcrumb_ORIGINAL]]="Buy&gt;NT&gt;DARWIN CITY", SUBSTITUTE(Table1[[#This Row],[breadcrumb_ORIGINAL]], Table1[[#This Row],[breadcrumb_ORIGINAL]], "DARWIN CITY"), SUBSTITUTE(Table1[[#This Row],[breadcrumb_ORIGINAL]], Table1[[#This Row],[breadcrumb_ORIGINAL]], "DARWIN"))</f>
        <v>DARWIN</v>
      </c>
      <c r="D700" s="16" t="s">
        <v>3466</v>
      </c>
      <c r="E700" t="s">
        <v>697</v>
      </c>
      <c r="F700" s="3" t="s">
        <v>2924</v>
      </c>
      <c r="G700" t="s">
        <v>29</v>
      </c>
      <c r="I700" t="str">
        <f>IF(Table1[[#This Row],[building_size_ORIGINAL]]="","",LEFT(Table1[[#This Row],[building_size_ORIGINAL]], LEN(Table1[[#This Row],[building_size_ORIGINAL]])-LEN(RIGHT(Table1[[#This Row],[building_size_ORIGINAL]], 3))))</f>
        <v/>
      </c>
      <c r="J700" s="11" t="s">
        <v>2934</v>
      </c>
      <c r="K700" t="s">
        <v>2179</v>
      </c>
      <c r="L700" s="19">
        <v>664</v>
      </c>
      <c r="M700" t="s">
        <v>2179</v>
      </c>
      <c r="N700" s="19">
        <v>664</v>
      </c>
      <c r="O700" s="19">
        <f>IF(Table1[[#This Row],[building_size_mВІ_cleaned]]&lt;&gt;Table1[[#This Row],[preferred_size_mBI_cleaned]], IF(Table1[[#This Row],[land_size_mBI_cleaned]]&lt;&gt;Table1[[#This Row],[preferred_size_mBI_cleaned]], 0, 1), 1)</f>
        <v>1</v>
      </c>
      <c r="Q700" t="e">
        <f>IF(LEN(Table1[[#This Row],[open_date]])&gt;0, IF(ISNUMBER(SEARCH("Added", Table1[[#This Row],[open_date]])), SUBSTITUTE(Table1[[#This Row],[open_date]], "Added ", ""), Table1[[#This Row],[open_date]]), NA())</f>
        <v>#N/A</v>
      </c>
      <c r="R700" t="e">
        <v>#N/A</v>
      </c>
      <c r="S700" t="s">
        <v>98</v>
      </c>
      <c r="T700" t="s">
        <v>2180</v>
      </c>
      <c r="U700" s="13">
        <v>600000</v>
      </c>
      <c r="V700" s="13" t="s">
        <v>2934</v>
      </c>
      <c r="W700">
        <v>138969275</v>
      </c>
      <c r="X700" t="s">
        <v>2181</v>
      </c>
      <c r="Y700" t="s">
        <v>2182</v>
      </c>
      <c r="Z700" t="s">
        <v>941</v>
      </c>
      <c r="AA700" t="s">
        <v>37</v>
      </c>
      <c r="AB700">
        <v>832</v>
      </c>
      <c r="AC700" s="14" t="str">
        <f>"0"&amp;Table1[[#This Row],[zip_code]]</f>
        <v>0832</v>
      </c>
      <c r="AD700" s="1">
        <v>889822500</v>
      </c>
      <c r="AG700" t="s">
        <v>38</v>
      </c>
      <c r="AH700" t="str">
        <f>PROPER(Table1[[#This Row],[product_depth_DELETE]])</f>
        <v>Premiere</v>
      </c>
      <c r="AI700">
        <v>4</v>
      </c>
      <c r="AJ700">
        <v>2</v>
      </c>
      <c r="AK700">
        <v>2</v>
      </c>
      <c r="AL700" s="2">
        <v>44708.662557870368</v>
      </c>
      <c r="AM700" s="15">
        <v>44708.662557870368</v>
      </c>
    </row>
    <row r="701" spans="1:39" x14ac:dyDescent="0.25">
      <c r="A701">
        <v>1351683</v>
      </c>
      <c r="B701" t="s">
        <v>696</v>
      </c>
      <c r="C701" t="str">
        <f>IF(Table1[[#This Row],[breadcrumb_ORIGINAL]]="Buy&gt;NT&gt;DARWIN CITY", SUBSTITUTE(Table1[[#This Row],[breadcrumb_ORIGINAL]], Table1[[#This Row],[breadcrumb_ORIGINAL]], "DARWIN CITY"), SUBSTITUTE(Table1[[#This Row],[breadcrumb_ORIGINAL]], Table1[[#This Row],[breadcrumb_ORIGINAL]], "DARWIN"))</f>
        <v>DARWIN</v>
      </c>
      <c r="D701" s="16" t="s">
        <v>3466</v>
      </c>
      <c r="E701" t="s">
        <v>697</v>
      </c>
      <c r="F701" s="3" t="s">
        <v>2924</v>
      </c>
      <c r="G701" t="s">
        <v>29</v>
      </c>
      <c r="I701" t="str">
        <f>IF(Table1[[#This Row],[building_size_ORIGINAL]]="","",LEFT(Table1[[#This Row],[building_size_ORIGINAL]], LEN(Table1[[#This Row],[building_size_ORIGINAL]])-LEN(RIGHT(Table1[[#This Row],[building_size_ORIGINAL]], 3))))</f>
        <v/>
      </c>
      <c r="J701" s="11" t="s">
        <v>2934</v>
      </c>
      <c r="K701" t="s">
        <v>2183</v>
      </c>
      <c r="L701" s="19">
        <v>751</v>
      </c>
      <c r="M701" t="s">
        <v>2183</v>
      </c>
      <c r="N701" s="19">
        <v>751</v>
      </c>
      <c r="O701" s="19">
        <f>IF(Table1[[#This Row],[building_size_mВІ_cleaned]]&lt;&gt;Table1[[#This Row],[preferred_size_mBI_cleaned]], IF(Table1[[#This Row],[land_size_mBI_cleaned]]&lt;&gt;Table1[[#This Row],[preferred_size_mBI_cleaned]], 0, 1), 1)</f>
        <v>1</v>
      </c>
      <c r="Q701" t="e">
        <f>IF(LEN(Table1[[#This Row],[open_date]])&gt;0, IF(ISNUMBER(SEARCH("Added", Table1[[#This Row],[open_date]])), SUBSTITUTE(Table1[[#This Row],[open_date]], "Added ", ""), Table1[[#This Row],[open_date]]), NA())</f>
        <v>#N/A</v>
      </c>
      <c r="R701" t="e">
        <v>#N/A</v>
      </c>
      <c r="S701" t="s">
        <v>181</v>
      </c>
      <c r="T701" t="s">
        <v>2184</v>
      </c>
      <c r="U701" s="13">
        <v>700000</v>
      </c>
      <c r="V701" s="13" t="s">
        <v>3332</v>
      </c>
      <c r="W701">
        <v>138968315</v>
      </c>
      <c r="X701" t="s">
        <v>2185</v>
      </c>
      <c r="Y701" t="s">
        <v>2186</v>
      </c>
      <c r="Z701" t="s">
        <v>1030</v>
      </c>
      <c r="AA701" t="s">
        <v>37</v>
      </c>
      <c r="AB701">
        <v>810</v>
      </c>
      <c r="AC701" s="14" t="str">
        <f>"0"&amp;Table1[[#This Row],[zip_code]]</f>
        <v>0810</v>
      </c>
      <c r="AD701" s="1">
        <v>889418941</v>
      </c>
      <c r="AG701" t="s">
        <v>38</v>
      </c>
      <c r="AH701" t="str">
        <f>PROPER(Table1[[#This Row],[product_depth_DELETE]])</f>
        <v>Premiere</v>
      </c>
      <c r="AI701">
        <v>4</v>
      </c>
      <c r="AJ701">
        <v>2</v>
      </c>
      <c r="AK701">
        <v>4</v>
      </c>
      <c r="AL701" s="2">
        <v>44708.662557870368</v>
      </c>
      <c r="AM701" s="15">
        <v>44708.662557870368</v>
      </c>
    </row>
    <row r="702" spans="1:39" x14ac:dyDescent="0.25">
      <c r="A702">
        <v>1351684</v>
      </c>
      <c r="B702" t="s">
        <v>696</v>
      </c>
      <c r="C702" t="str">
        <f>IF(Table1[[#This Row],[breadcrumb_ORIGINAL]]="Buy&gt;NT&gt;DARWIN CITY", SUBSTITUTE(Table1[[#This Row],[breadcrumb_ORIGINAL]], Table1[[#This Row],[breadcrumb_ORIGINAL]], "DARWIN CITY"), SUBSTITUTE(Table1[[#This Row],[breadcrumb_ORIGINAL]], Table1[[#This Row],[breadcrumb_ORIGINAL]], "DARWIN"))</f>
        <v>DARWIN</v>
      </c>
      <c r="D702" s="16" t="s">
        <v>3466</v>
      </c>
      <c r="E702" t="s">
        <v>697</v>
      </c>
      <c r="F702" s="3" t="s">
        <v>2924</v>
      </c>
      <c r="G702" t="s">
        <v>39</v>
      </c>
      <c r="I702" t="str">
        <f>IF(Table1[[#This Row],[building_size_ORIGINAL]]="","",LEFT(Table1[[#This Row],[building_size_ORIGINAL]], LEN(Table1[[#This Row],[building_size_ORIGINAL]])-LEN(RIGHT(Table1[[#This Row],[building_size_ORIGINAL]], 3))))</f>
        <v/>
      </c>
      <c r="J702" s="11" t="s">
        <v>2934</v>
      </c>
      <c r="L702" s="12" t="s">
        <v>2934</v>
      </c>
      <c r="N702" t="s">
        <v>2934</v>
      </c>
      <c r="O702">
        <f>IF(Table1[[#This Row],[building_size_mВІ_cleaned]]&lt;&gt;Table1[[#This Row],[preferred_size_mBI_cleaned]], IF(Table1[[#This Row],[land_size_mBI_cleaned]]&lt;&gt;Table1[[#This Row],[preferred_size_mBI_cleaned]], 0, 1), 1)</f>
        <v>1</v>
      </c>
      <c r="Q702" t="e">
        <f>IF(LEN(Table1[[#This Row],[open_date]])&gt;0, IF(ISNUMBER(SEARCH("Added", Table1[[#This Row],[open_date]])), SUBSTITUTE(Table1[[#This Row],[open_date]], "Added ", ""), Table1[[#This Row],[open_date]]), NA())</f>
        <v>#N/A</v>
      </c>
      <c r="R702" t="e">
        <v>#N/A</v>
      </c>
      <c r="S702" t="s">
        <v>2187</v>
      </c>
      <c r="T702" t="s">
        <v>1341</v>
      </c>
      <c r="U702" s="13">
        <v>290000</v>
      </c>
      <c r="V702" s="13" t="s">
        <v>2934</v>
      </c>
      <c r="W702">
        <v>138967279</v>
      </c>
      <c r="X702" t="s">
        <v>2188</v>
      </c>
      <c r="Y702" t="s">
        <v>2189</v>
      </c>
      <c r="Z702" t="s">
        <v>731</v>
      </c>
      <c r="AA702" t="s">
        <v>37</v>
      </c>
      <c r="AB702">
        <v>810</v>
      </c>
      <c r="AC702" s="14" t="str">
        <f>"0"&amp;Table1[[#This Row],[zip_code]]</f>
        <v>0810</v>
      </c>
      <c r="AD702" s="1">
        <v>889413222</v>
      </c>
      <c r="AG702" t="s">
        <v>38</v>
      </c>
      <c r="AH702" t="str">
        <f>PROPER(Table1[[#This Row],[product_depth_DELETE]])</f>
        <v>Premiere</v>
      </c>
      <c r="AI702">
        <v>1</v>
      </c>
      <c r="AJ702">
        <v>1</v>
      </c>
      <c r="AK702">
        <v>1</v>
      </c>
      <c r="AL702" s="2">
        <v>44708.662557870368</v>
      </c>
      <c r="AM702" s="15">
        <v>44708.662557870368</v>
      </c>
    </row>
    <row r="703" spans="1:39" x14ac:dyDescent="0.25">
      <c r="A703">
        <v>1351685</v>
      </c>
      <c r="B703" t="s">
        <v>696</v>
      </c>
      <c r="C703" t="str">
        <f>IF(Table1[[#This Row],[breadcrumb_ORIGINAL]]="Buy&gt;NT&gt;DARWIN CITY", SUBSTITUTE(Table1[[#This Row],[breadcrumb_ORIGINAL]], Table1[[#This Row],[breadcrumb_ORIGINAL]], "DARWIN CITY"), SUBSTITUTE(Table1[[#This Row],[breadcrumb_ORIGINAL]], Table1[[#This Row],[breadcrumb_ORIGINAL]], "DARWIN"))</f>
        <v>DARWIN</v>
      </c>
      <c r="D703" s="16" t="s">
        <v>3466</v>
      </c>
      <c r="E703" t="s">
        <v>697</v>
      </c>
      <c r="F703" s="3" t="s">
        <v>2924</v>
      </c>
      <c r="G703" t="s">
        <v>29</v>
      </c>
      <c r="H703" t="s">
        <v>1930</v>
      </c>
      <c r="I703" t="str">
        <f>IF(Table1[[#This Row],[building_size_ORIGINAL]]="","",LEFT(Table1[[#This Row],[building_size_ORIGINAL]], LEN(Table1[[#This Row],[building_size_ORIGINAL]])-LEN(RIGHT(Table1[[#This Row],[building_size_ORIGINAL]], 3))))</f>
        <v>194</v>
      </c>
      <c r="J703" s="19">
        <v>194</v>
      </c>
      <c r="K703" t="s">
        <v>2190</v>
      </c>
      <c r="L703" s="19">
        <v>783</v>
      </c>
      <c r="M703" t="s">
        <v>2190</v>
      </c>
      <c r="N703" s="19">
        <v>783</v>
      </c>
      <c r="O703" s="19">
        <f>IF(Table1[[#This Row],[building_size_mВІ_cleaned]]&lt;&gt;Table1[[#This Row],[preferred_size_mBI_cleaned]], IF(Table1[[#This Row],[land_size_mBI_cleaned]]&lt;&gt;Table1[[#This Row],[preferred_size_mBI_cleaned]], 0, 1), 1)</f>
        <v>1</v>
      </c>
      <c r="Q703" t="e">
        <f>IF(LEN(Table1[[#This Row],[open_date]])&gt;0, IF(ISNUMBER(SEARCH("Added", Table1[[#This Row],[open_date]])), SUBSTITUTE(Table1[[#This Row],[open_date]], "Added ", ""), Table1[[#This Row],[open_date]]), NA())</f>
        <v>#N/A</v>
      </c>
      <c r="R703" t="e">
        <v>#N/A</v>
      </c>
      <c r="S703" t="s">
        <v>265</v>
      </c>
      <c r="T703" t="s">
        <v>2191</v>
      </c>
      <c r="U703" s="13">
        <v>599000</v>
      </c>
      <c r="V703" s="13" t="s">
        <v>3333</v>
      </c>
      <c r="W703">
        <v>138965495</v>
      </c>
      <c r="X703" t="s">
        <v>2192</v>
      </c>
      <c r="Y703" t="s">
        <v>2193</v>
      </c>
      <c r="Z703" t="s">
        <v>973</v>
      </c>
      <c r="AA703" t="s">
        <v>37</v>
      </c>
      <c r="AB703">
        <v>830</v>
      </c>
      <c r="AC703" s="14" t="str">
        <f>"0"&amp;Table1[[#This Row],[zip_code]]</f>
        <v>0830</v>
      </c>
      <c r="AD703" s="1">
        <v>417718149</v>
      </c>
      <c r="AG703" t="s">
        <v>38</v>
      </c>
      <c r="AH703" t="str">
        <f>PROPER(Table1[[#This Row],[product_depth_DELETE]])</f>
        <v>Premiere</v>
      </c>
      <c r="AI703">
        <v>4</v>
      </c>
      <c r="AJ703">
        <v>2</v>
      </c>
      <c r="AK703">
        <v>3</v>
      </c>
      <c r="AL703" s="2">
        <v>44708.662557870368</v>
      </c>
      <c r="AM703" s="15">
        <v>44708.662557870368</v>
      </c>
    </row>
    <row r="704" spans="1:39" x14ac:dyDescent="0.25">
      <c r="A704">
        <v>1351686</v>
      </c>
      <c r="B704" t="s">
        <v>696</v>
      </c>
      <c r="C704" t="str">
        <f>IF(Table1[[#This Row],[breadcrumb_ORIGINAL]]="Buy&gt;NT&gt;DARWIN CITY", SUBSTITUTE(Table1[[#This Row],[breadcrumb_ORIGINAL]], Table1[[#This Row],[breadcrumb_ORIGINAL]], "DARWIN CITY"), SUBSTITUTE(Table1[[#This Row],[breadcrumb_ORIGINAL]], Table1[[#This Row],[breadcrumb_ORIGINAL]], "DARWIN"))</f>
        <v>DARWIN</v>
      </c>
      <c r="D704" s="16" t="s">
        <v>3466</v>
      </c>
      <c r="E704" t="s">
        <v>697</v>
      </c>
      <c r="F704" s="3" t="s">
        <v>2924</v>
      </c>
      <c r="G704" t="s">
        <v>39</v>
      </c>
      <c r="I704" t="str">
        <f>IF(Table1[[#This Row],[building_size_ORIGINAL]]="","",LEFT(Table1[[#This Row],[building_size_ORIGINAL]], LEN(Table1[[#This Row],[building_size_ORIGINAL]])-LEN(RIGHT(Table1[[#This Row],[building_size_ORIGINAL]], 3))))</f>
        <v/>
      </c>
      <c r="J704" s="11" t="s">
        <v>2934</v>
      </c>
      <c r="K704" t="s">
        <v>259</v>
      </c>
      <c r="L704" s="19">
        <v>260</v>
      </c>
      <c r="N704" t="s">
        <v>2934</v>
      </c>
      <c r="O704">
        <f>IF(Table1[[#This Row],[building_size_mВІ_cleaned]]&lt;&gt;Table1[[#This Row],[preferred_size_mBI_cleaned]], IF(Table1[[#This Row],[land_size_mBI_cleaned]]&lt;&gt;Table1[[#This Row],[preferred_size_mBI_cleaned]], 0, 1), 1)</f>
        <v>1</v>
      </c>
      <c r="Q704" t="e">
        <f>IF(LEN(Table1[[#This Row],[open_date]])&gt;0, IF(ISNUMBER(SEARCH("Added", Table1[[#This Row],[open_date]])), SUBSTITUTE(Table1[[#This Row],[open_date]], "Added ", ""), Table1[[#This Row],[open_date]]), NA())</f>
        <v>#N/A</v>
      </c>
      <c r="R704" t="e">
        <v>#N/A</v>
      </c>
      <c r="S704" t="s">
        <v>209</v>
      </c>
      <c r="T704" t="s">
        <v>260</v>
      </c>
      <c r="U704" s="13">
        <v>800000</v>
      </c>
      <c r="V704" s="13" t="s">
        <v>3009</v>
      </c>
      <c r="W704">
        <v>138965203</v>
      </c>
      <c r="X704" t="s">
        <v>261</v>
      </c>
      <c r="Y704" t="s">
        <v>262</v>
      </c>
      <c r="Z704" t="s">
        <v>36</v>
      </c>
      <c r="AA704" t="s">
        <v>37</v>
      </c>
      <c r="AB704">
        <v>800</v>
      </c>
      <c r="AC704" s="14" t="str">
        <f>"0"&amp;Table1[[#This Row],[zip_code]]</f>
        <v>0800</v>
      </c>
      <c r="AD704" s="1">
        <v>889428942</v>
      </c>
      <c r="AG704" t="s">
        <v>38</v>
      </c>
      <c r="AH704" t="str">
        <f>PROPER(Table1[[#This Row],[product_depth_DELETE]])</f>
        <v>Premiere</v>
      </c>
      <c r="AI704">
        <v>3</v>
      </c>
      <c r="AJ704">
        <v>2</v>
      </c>
      <c r="AK704">
        <v>2</v>
      </c>
      <c r="AL704" s="2">
        <v>44708.662557870368</v>
      </c>
      <c r="AM704" s="15">
        <v>44708.662557870368</v>
      </c>
    </row>
    <row r="705" spans="1:39" x14ac:dyDescent="0.25">
      <c r="A705">
        <v>1351687</v>
      </c>
      <c r="B705" t="s">
        <v>696</v>
      </c>
      <c r="C705" t="str">
        <f>IF(Table1[[#This Row],[breadcrumb_ORIGINAL]]="Buy&gt;NT&gt;DARWIN CITY", SUBSTITUTE(Table1[[#This Row],[breadcrumb_ORIGINAL]], Table1[[#This Row],[breadcrumb_ORIGINAL]], "DARWIN CITY"), SUBSTITUTE(Table1[[#This Row],[breadcrumb_ORIGINAL]], Table1[[#This Row],[breadcrumb_ORIGINAL]], "DARWIN"))</f>
        <v>DARWIN</v>
      </c>
      <c r="D705" s="16" t="s">
        <v>3466</v>
      </c>
      <c r="E705" t="s">
        <v>697</v>
      </c>
      <c r="F705" s="3" t="s">
        <v>2924</v>
      </c>
      <c r="G705" t="s">
        <v>29</v>
      </c>
      <c r="H705" t="s">
        <v>1256</v>
      </c>
      <c r="I705" t="str">
        <f>IF(Table1[[#This Row],[building_size_ORIGINAL]]="","",LEFT(Table1[[#This Row],[building_size_ORIGINAL]], LEN(Table1[[#This Row],[building_size_ORIGINAL]])-LEN(RIGHT(Table1[[#This Row],[building_size_ORIGINAL]], 3))))</f>
        <v>189</v>
      </c>
      <c r="J705" s="19">
        <v>189</v>
      </c>
      <c r="K705" t="s">
        <v>862</v>
      </c>
      <c r="L705" s="19">
        <v>800</v>
      </c>
      <c r="M705" t="s">
        <v>862</v>
      </c>
      <c r="N705" s="19">
        <v>800</v>
      </c>
      <c r="O705" s="19">
        <f>IF(Table1[[#This Row],[building_size_mВІ_cleaned]]&lt;&gt;Table1[[#This Row],[preferred_size_mBI_cleaned]], IF(Table1[[#This Row],[land_size_mBI_cleaned]]&lt;&gt;Table1[[#This Row],[preferred_size_mBI_cleaned]], 0, 1), 1)</f>
        <v>1</v>
      </c>
      <c r="Q705" t="e">
        <f>IF(LEN(Table1[[#This Row],[open_date]])&gt;0, IF(ISNUMBER(SEARCH("Added", Table1[[#This Row],[open_date]])), SUBSTITUTE(Table1[[#This Row],[open_date]], "Added ", ""), Table1[[#This Row],[open_date]]), NA())</f>
        <v>#N/A</v>
      </c>
      <c r="R705" t="e">
        <v>#N/A</v>
      </c>
      <c r="S705" t="s">
        <v>265</v>
      </c>
      <c r="T705" t="s">
        <v>2194</v>
      </c>
      <c r="U705" s="13">
        <v>720000</v>
      </c>
      <c r="V705" s="13" t="s">
        <v>2934</v>
      </c>
      <c r="W705">
        <v>138964243</v>
      </c>
      <c r="X705" t="s">
        <v>2195</v>
      </c>
      <c r="Y705" t="s">
        <v>2196</v>
      </c>
      <c r="Z705" t="s">
        <v>917</v>
      </c>
      <c r="AA705" t="s">
        <v>37</v>
      </c>
      <c r="AB705">
        <v>832</v>
      </c>
      <c r="AC705" s="14" t="str">
        <f>"0"&amp;Table1[[#This Row],[zip_code]]</f>
        <v>0832</v>
      </c>
      <c r="AD705" s="1">
        <v>417718149</v>
      </c>
      <c r="AG705" t="s">
        <v>38</v>
      </c>
      <c r="AH705" t="str">
        <f>PROPER(Table1[[#This Row],[product_depth_DELETE]])</f>
        <v>Premiere</v>
      </c>
      <c r="AI705">
        <v>4</v>
      </c>
      <c r="AJ705">
        <v>2</v>
      </c>
      <c r="AK705">
        <v>2</v>
      </c>
      <c r="AL705" s="2">
        <v>44708.662557870368</v>
      </c>
      <c r="AM705" s="15">
        <v>44708.662557870368</v>
      </c>
    </row>
    <row r="706" spans="1:39" x14ac:dyDescent="0.25">
      <c r="A706">
        <v>1351688</v>
      </c>
      <c r="B706" t="s">
        <v>696</v>
      </c>
      <c r="C706" t="str">
        <f>IF(Table1[[#This Row],[breadcrumb_ORIGINAL]]="Buy&gt;NT&gt;DARWIN CITY", SUBSTITUTE(Table1[[#This Row],[breadcrumb_ORIGINAL]], Table1[[#This Row],[breadcrumb_ORIGINAL]], "DARWIN CITY"), SUBSTITUTE(Table1[[#This Row],[breadcrumb_ORIGINAL]], Table1[[#This Row],[breadcrumb_ORIGINAL]], "DARWIN"))</f>
        <v>DARWIN</v>
      </c>
      <c r="D706" s="16" t="s">
        <v>3466</v>
      </c>
      <c r="E706" t="s">
        <v>697</v>
      </c>
      <c r="F706" s="3" t="s">
        <v>2924</v>
      </c>
      <c r="G706" t="s">
        <v>29</v>
      </c>
      <c r="I706" t="str">
        <f>IF(Table1[[#This Row],[building_size_ORIGINAL]]="","",LEFT(Table1[[#This Row],[building_size_ORIGINAL]], LEN(Table1[[#This Row],[building_size_ORIGINAL]])-LEN(RIGHT(Table1[[#This Row],[building_size_ORIGINAL]], 3))))</f>
        <v/>
      </c>
      <c r="J706" s="11" t="s">
        <v>2934</v>
      </c>
      <c r="L706" s="12" t="s">
        <v>2934</v>
      </c>
      <c r="N706" t="s">
        <v>2934</v>
      </c>
      <c r="O706">
        <f>IF(Table1[[#This Row],[building_size_mВІ_cleaned]]&lt;&gt;Table1[[#This Row],[preferred_size_mBI_cleaned]], IF(Table1[[#This Row],[land_size_mBI_cleaned]]&lt;&gt;Table1[[#This Row],[preferred_size_mBI_cleaned]], 0, 1), 1)</f>
        <v>1</v>
      </c>
      <c r="Q706" t="e">
        <f>IF(LEN(Table1[[#This Row],[open_date]])&gt;0, IF(ISNUMBER(SEARCH("Added", Table1[[#This Row],[open_date]])), SUBSTITUTE(Table1[[#This Row],[open_date]], "Added ", ""), Table1[[#This Row],[open_date]]), NA())</f>
        <v>#N/A</v>
      </c>
      <c r="R706" t="e">
        <v>#N/A</v>
      </c>
      <c r="S706" t="s">
        <v>181</v>
      </c>
      <c r="T706" t="s">
        <v>2197</v>
      </c>
      <c r="U706" s="13">
        <v>600000</v>
      </c>
      <c r="V706" s="13" t="s">
        <v>3335</v>
      </c>
      <c r="W706">
        <v>138962595</v>
      </c>
      <c r="X706" t="s">
        <v>2198</v>
      </c>
      <c r="Y706" t="s">
        <v>2199</v>
      </c>
      <c r="Z706" t="s">
        <v>725</v>
      </c>
      <c r="AA706" t="s">
        <v>37</v>
      </c>
      <c r="AB706">
        <v>836</v>
      </c>
      <c r="AC706" s="14" t="str">
        <f>"0"&amp;Table1[[#This Row],[zip_code]]</f>
        <v>0836</v>
      </c>
      <c r="AD706" s="1">
        <v>889418941</v>
      </c>
      <c r="AG706" t="s">
        <v>38</v>
      </c>
      <c r="AH706" t="str">
        <f>PROPER(Table1[[#This Row],[product_depth_DELETE]])</f>
        <v>Premiere</v>
      </c>
      <c r="AI706">
        <v>3</v>
      </c>
      <c r="AJ706">
        <v>1</v>
      </c>
      <c r="AK706">
        <v>4</v>
      </c>
      <c r="AL706" s="2">
        <v>44708.662557870368</v>
      </c>
      <c r="AM706" s="15">
        <v>44708.662557870368</v>
      </c>
    </row>
    <row r="707" spans="1:39" x14ac:dyDescent="0.25">
      <c r="A707">
        <v>1351689</v>
      </c>
      <c r="B707" t="s">
        <v>696</v>
      </c>
      <c r="C707" t="str">
        <f>IF(Table1[[#This Row],[breadcrumb_ORIGINAL]]="Buy&gt;NT&gt;DARWIN CITY", SUBSTITUTE(Table1[[#This Row],[breadcrumb_ORIGINAL]], Table1[[#This Row],[breadcrumb_ORIGINAL]], "DARWIN CITY"), SUBSTITUTE(Table1[[#This Row],[breadcrumb_ORIGINAL]], Table1[[#This Row],[breadcrumb_ORIGINAL]], "DARWIN"))</f>
        <v>DARWIN</v>
      </c>
      <c r="D707" s="16" t="s">
        <v>3466</v>
      </c>
      <c r="E707" t="s">
        <v>697</v>
      </c>
      <c r="F707" s="3" t="s">
        <v>2924</v>
      </c>
      <c r="G707" t="s">
        <v>29</v>
      </c>
      <c r="I707" t="str">
        <f>IF(Table1[[#This Row],[building_size_ORIGINAL]]="","",LEFT(Table1[[#This Row],[building_size_ORIGINAL]], LEN(Table1[[#This Row],[building_size_ORIGINAL]])-LEN(RIGHT(Table1[[#This Row],[building_size_ORIGINAL]], 3))))</f>
        <v/>
      </c>
      <c r="J707" s="11" t="s">
        <v>2934</v>
      </c>
      <c r="K707" t="s">
        <v>2200</v>
      </c>
      <c r="L707" s="19">
        <v>833</v>
      </c>
      <c r="M707" t="s">
        <v>2200</v>
      </c>
      <c r="N707" s="19">
        <v>833</v>
      </c>
      <c r="O707" s="19">
        <f>IF(Table1[[#This Row],[building_size_mВІ_cleaned]]&lt;&gt;Table1[[#This Row],[preferred_size_mBI_cleaned]], IF(Table1[[#This Row],[land_size_mBI_cleaned]]&lt;&gt;Table1[[#This Row],[preferred_size_mBI_cleaned]], 0, 1), 1)</f>
        <v>1</v>
      </c>
      <c r="P707" t="s">
        <v>126</v>
      </c>
      <c r="Q707" t="str">
        <f>IF(LEN(Table1[[#This Row],[open_date]])&gt;0, IF(ISNUMBER(SEARCH("Added", Table1[[#This Row],[open_date]])), SUBSTITUTE(Table1[[#This Row],[open_date]], "Added ", ""), Table1[[#This Row],[open_date]]), NA())</f>
        <v>Under offer</v>
      </c>
      <c r="R707" t="s">
        <v>126</v>
      </c>
      <c r="S707" t="s">
        <v>1307</v>
      </c>
      <c r="T707" t="s">
        <v>667</v>
      </c>
      <c r="U707" s="13">
        <v>430000</v>
      </c>
      <c r="V707" s="13" t="s">
        <v>2934</v>
      </c>
      <c r="W707">
        <v>138961551</v>
      </c>
      <c r="X707" t="s">
        <v>2201</v>
      </c>
      <c r="Y707" t="s">
        <v>2202</v>
      </c>
      <c r="Z707" t="s">
        <v>823</v>
      </c>
      <c r="AA707" t="s">
        <v>37</v>
      </c>
      <c r="AB707">
        <v>830</v>
      </c>
      <c r="AC707" s="14" t="str">
        <f>"0"&amp;Table1[[#This Row],[zip_code]]</f>
        <v>0830</v>
      </c>
      <c r="AD707" s="1">
        <v>889812666</v>
      </c>
      <c r="AG707" t="s">
        <v>38</v>
      </c>
      <c r="AH707" t="str">
        <f>PROPER(Table1[[#This Row],[product_depth_DELETE]])</f>
        <v>Premiere</v>
      </c>
      <c r="AI707">
        <v>3</v>
      </c>
      <c r="AJ707">
        <v>1</v>
      </c>
      <c r="AK707">
        <v>3</v>
      </c>
      <c r="AL707" s="2">
        <v>44708.662557870368</v>
      </c>
      <c r="AM707" s="15">
        <v>44708.662557870368</v>
      </c>
    </row>
    <row r="708" spans="1:39" x14ac:dyDescent="0.25">
      <c r="A708">
        <v>1351690</v>
      </c>
      <c r="B708" t="s">
        <v>696</v>
      </c>
      <c r="C708" t="str">
        <f>IF(Table1[[#This Row],[breadcrumb_ORIGINAL]]="Buy&gt;NT&gt;DARWIN CITY", SUBSTITUTE(Table1[[#This Row],[breadcrumb_ORIGINAL]], Table1[[#This Row],[breadcrumb_ORIGINAL]], "DARWIN CITY"), SUBSTITUTE(Table1[[#This Row],[breadcrumb_ORIGINAL]], Table1[[#This Row],[breadcrumb_ORIGINAL]], "DARWIN"))</f>
        <v>DARWIN</v>
      </c>
      <c r="D708" s="16" t="s">
        <v>3466</v>
      </c>
      <c r="E708" t="s">
        <v>697</v>
      </c>
      <c r="F708" s="3" t="s">
        <v>2924</v>
      </c>
      <c r="G708" t="s">
        <v>29</v>
      </c>
      <c r="I708" t="str">
        <f>IF(Table1[[#This Row],[building_size_ORIGINAL]]="","",LEFT(Table1[[#This Row],[building_size_ORIGINAL]], LEN(Table1[[#This Row],[building_size_ORIGINAL]])-LEN(RIGHT(Table1[[#This Row],[building_size_ORIGINAL]], 3))))</f>
        <v/>
      </c>
      <c r="J708" s="11" t="s">
        <v>2934</v>
      </c>
      <c r="L708" s="12" t="s">
        <v>2934</v>
      </c>
      <c r="N708" t="s">
        <v>2934</v>
      </c>
      <c r="O708">
        <f>IF(Table1[[#This Row],[building_size_mВІ_cleaned]]&lt;&gt;Table1[[#This Row],[preferred_size_mBI_cleaned]], IF(Table1[[#This Row],[land_size_mBI_cleaned]]&lt;&gt;Table1[[#This Row],[preferred_size_mBI_cleaned]], 0, 1), 1)</f>
        <v>1</v>
      </c>
      <c r="P708" t="s">
        <v>126</v>
      </c>
      <c r="Q708" t="str">
        <f>IF(LEN(Table1[[#This Row],[open_date]])&gt;0, IF(ISNUMBER(SEARCH("Added", Table1[[#This Row],[open_date]])), SUBSTITUTE(Table1[[#This Row],[open_date]], "Added ", ""), Table1[[#This Row],[open_date]]), NA())</f>
        <v>Under offer</v>
      </c>
      <c r="R708" t="s">
        <v>126</v>
      </c>
      <c r="S708" t="s">
        <v>79</v>
      </c>
      <c r="T708" t="s">
        <v>1110</v>
      </c>
      <c r="U708" s="13" t="s">
        <v>2934</v>
      </c>
      <c r="V708" s="13" t="s">
        <v>3167</v>
      </c>
      <c r="W708">
        <v>138960147</v>
      </c>
      <c r="X708" t="s">
        <v>2203</v>
      </c>
      <c r="Y708" t="s">
        <v>2204</v>
      </c>
      <c r="Z708" t="s">
        <v>707</v>
      </c>
      <c r="AA708" t="s">
        <v>37</v>
      </c>
      <c r="AB708">
        <v>820</v>
      </c>
      <c r="AC708" s="14" t="str">
        <f>"0"&amp;Table1[[#This Row],[zip_code]]</f>
        <v>0820</v>
      </c>
      <c r="AD708" s="1">
        <v>889433000</v>
      </c>
      <c r="AG708" t="s">
        <v>38</v>
      </c>
      <c r="AH708" t="str">
        <f>PROPER(Table1[[#This Row],[product_depth_DELETE]])</f>
        <v>Premiere</v>
      </c>
      <c r="AI708">
        <v>4</v>
      </c>
      <c r="AJ708">
        <v>2</v>
      </c>
      <c r="AK708">
        <v>3</v>
      </c>
      <c r="AL708" s="2">
        <v>44708.662557870368</v>
      </c>
      <c r="AM708" s="15">
        <v>44708.662557870368</v>
      </c>
    </row>
    <row r="709" spans="1:39" x14ac:dyDescent="0.25">
      <c r="A709">
        <v>1351691</v>
      </c>
      <c r="B709" t="s">
        <v>696</v>
      </c>
      <c r="C709" t="str">
        <f>IF(Table1[[#This Row],[breadcrumb_ORIGINAL]]="Buy&gt;NT&gt;DARWIN CITY", SUBSTITUTE(Table1[[#This Row],[breadcrumb_ORIGINAL]], Table1[[#This Row],[breadcrumb_ORIGINAL]], "DARWIN CITY"), SUBSTITUTE(Table1[[#This Row],[breadcrumb_ORIGINAL]], Table1[[#This Row],[breadcrumb_ORIGINAL]], "DARWIN"))</f>
        <v>DARWIN</v>
      </c>
      <c r="D709" s="16" t="s">
        <v>3466</v>
      </c>
      <c r="E709" t="s">
        <v>697</v>
      </c>
      <c r="F709" s="3" t="s">
        <v>2924</v>
      </c>
      <c r="G709" t="s">
        <v>46</v>
      </c>
      <c r="H709" t="s">
        <v>140</v>
      </c>
      <c r="I709" t="str">
        <f>IF(Table1[[#This Row],[building_size_ORIGINAL]]="","",LEFT(Table1[[#This Row],[building_size_ORIGINAL]], LEN(Table1[[#This Row],[building_size_ORIGINAL]])-LEN(RIGHT(Table1[[#This Row],[building_size_ORIGINAL]], 3))))</f>
        <v>93</v>
      </c>
      <c r="J709" s="19">
        <v>93</v>
      </c>
      <c r="L709" s="12" t="s">
        <v>2934</v>
      </c>
      <c r="M709" t="s">
        <v>140</v>
      </c>
      <c r="N709" s="19">
        <v>93</v>
      </c>
      <c r="O709" s="19">
        <f>IF(Table1[[#This Row],[building_size_mВІ_cleaned]]&lt;&gt;Table1[[#This Row],[preferred_size_mBI_cleaned]], IF(Table1[[#This Row],[land_size_mBI_cleaned]]&lt;&gt;Table1[[#This Row],[preferred_size_mBI_cleaned]], 0, 1), 1)</f>
        <v>1</v>
      </c>
      <c r="P709" t="s">
        <v>126</v>
      </c>
      <c r="Q709" t="str">
        <f>IF(LEN(Table1[[#This Row],[open_date]])&gt;0, IF(ISNUMBER(SEARCH("Added", Table1[[#This Row],[open_date]])), SUBSTITUTE(Table1[[#This Row],[open_date]], "Added ", ""), Table1[[#This Row],[open_date]]), NA())</f>
        <v>Under offer</v>
      </c>
      <c r="R709" t="s">
        <v>126</v>
      </c>
      <c r="S709" t="s">
        <v>181</v>
      </c>
      <c r="T709" t="s">
        <v>127</v>
      </c>
      <c r="U709" s="13" t="s">
        <v>2934</v>
      </c>
      <c r="V709" s="13" t="s">
        <v>2979</v>
      </c>
      <c r="W709">
        <v>138959991</v>
      </c>
      <c r="X709" t="s">
        <v>263</v>
      </c>
      <c r="Y709" t="s">
        <v>264</v>
      </c>
      <c r="Z709" t="s">
        <v>36</v>
      </c>
      <c r="AA709" t="s">
        <v>37</v>
      </c>
      <c r="AB709">
        <v>800</v>
      </c>
      <c r="AC709" s="14" t="str">
        <f>"0"&amp;Table1[[#This Row],[zip_code]]</f>
        <v>0800</v>
      </c>
      <c r="AD709" s="1">
        <v>889418941</v>
      </c>
      <c r="AG709" t="s">
        <v>38</v>
      </c>
      <c r="AH709" t="str">
        <f>PROPER(Table1[[#This Row],[product_depth_DELETE]])</f>
        <v>Premiere</v>
      </c>
      <c r="AI709">
        <v>1</v>
      </c>
      <c r="AJ709">
        <v>1</v>
      </c>
      <c r="AK709">
        <v>1</v>
      </c>
      <c r="AL709" s="2">
        <v>44708.662557870368</v>
      </c>
      <c r="AM709" s="15">
        <v>44708.662557870368</v>
      </c>
    </row>
    <row r="710" spans="1:39" x14ac:dyDescent="0.25">
      <c r="A710">
        <v>1351692</v>
      </c>
      <c r="B710" t="s">
        <v>696</v>
      </c>
      <c r="C710" t="str">
        <f>IF(Table1[[#This Row],[breadcrumb_ORIGINAL]]="Buy&gt;NT&gt;DARWIN CITY", SUBSTITUTE(Table1[[#This Row],[breadcrumb_ORIGINAL]], Table1[[#This Row],[breadcrumb_ORIGINAL]], "DARWIN CITY"), SUBSTITUTE(Table1[[#This Row],[breadcrumb_ORIGINAL]], Table1[[#This Row],[breadcrumb_ORIGINAL]], "DARWIN"))</f>
        <v>DARWIN</v>
      </c>
      <c r="D710" s="16" t="s">
        <v>3466</v>
      </c>
      <c r="E710" t="s">
        <v>697</v>
      </c>
      <c r="F710" s="3" t="s">
        <v>2924</v>
      </c>
      <c r="G710" t="s">
        <v>29</v>
      </c>
      <c r="I710" t="str">
        <f>IF(Table1[[#This Row],[building_size_ORIGINAL]]="","",LEFT(Table1[[#This Row],[building_size_ORIGINAL]], LEN(Table1[[#This Row],[building_size_ORIGINAL]])-LEN(RIGHT(Table1[[#This Row],[building_size_ORIGINAL]], 3))))</f>
        <v/>
      </c>
      <c r="J710" s="11" t="s">
        <v>2934</v>
      </c>
      <c r="K710" t="s">
        <v>2205</v>
      </c>
      <c r="L710" s="19">
        <v>916</v>
      </c>
      <c r="M710" t="s">
        <v>2205</v>
      </c>
      <c r="N710" s="19">
        <v>916</v>
      </c>
      <c r="O710" s="19">
        <f>IF(Table1[[#This Row],[building_size_mВІ_cleaned]]&lt;&gt;Table1[[#This Row],[preferred_size_mBI_cleaned]], IF(Table1[[#This Row],[land_size_mBI_cleaned]]&lt;&gt;Table1[[#This Row],[preferred_size_mBI_cleaned]], 0, 1), 1)</f>
        <v>1</v>
      </c>
      <c r="P710" t="s">
        <v>126</v>
      </c>
      <c r="Q710" t="str">
        <f>IF(LEN(Table1[[#This Row],[open_date]])&gt;0, IF(ISNUMBER(SEARCH("Added", Table1[[#This Row],[open_date]])), SUBSTITUTE(Table1[[#This Row],[open_date]], "Added ", ""), Table1[[#This Row],[open_date]]), NA())</f>
        <v>Under offer</v>
      </c>
      <c r="R710" t="s">
        <v>126</v>
      </c>
      <c r="S710" t="s">
        <v>98</v>
      </c>
      <c r="T710" t="s">
        <v>127</v>
      </c>
      <c r="U710" s="13" t="s">
        <v>2934</v>
      </c>
      <c r="V710" s="13" t="s">
        <v>2979</v>
      </c>
      <c r="W710">
        <v>138959091</v>
      </c>
      <c r="X710" t="s">
        <v>2206</v>
      </c>
      <c r="Y710" t="s">
        <v>2207</v>
      </c>
      <c r="Z710" t="s">
        <v>798</v>
      </c>
      <c r="AA710" t="s">
        <v>37</v>
      </c>
      <c r="AB710">
        <v>812</v>
      </c>
      <c r="AC710" s="14" t="str">
        <f>"0"&amp;Table1[[#This Row],[zip_code]]</f>
        <v>0812</v>
      </c>
      <c r="AD710" s="1">
        <v>889822500</v>
      </c>
      <c r="AG710" t="s">
        <v>38</v>
      </c>
      <c r="AH710" t="str">
        <f>PROPER(Table1[[#This Row],[product_depth_DELETE]])</f>
        <v>Premiere</v>
      </c>
      <c r="AI710">
        <v>3</v>
      </c>
      <c r="AJ710">
        <v>1</v>
      </c>
      <c r="AK710">
        <v>1</v>
      </c>
      <c r="AL710" s="2">
        <v>44708.662557870368</v>
      </c>
      <c r="AM710" s="15">
        <v>44708.662557870368</v>
      </c>
    </row>
    <row r="711" spans="1:39" x14ac:dyDescent="0.25">
      <c r="A711">
        <v>1351693</v>
      </c>
      <c r="B711" t="s">
        <v>696</v>
      </c>
      <c r="C711" t="str">
        <f>IF(Table1[[#This Row],[breadcrumb_ORIGINAL]]="Buy&gt;NT&gt;DARWIN CITY", SUBSTITUTE(Table1[[#This Row],[breadcrumb_ORIGINAL]], Table1[[#This Row],[breadcrumb_ORIGINAL]], "DARWIN CITY"), SUBSTITUTE(Table1[[#This Row],[breadcrumb_ORIGINAL]], Table1[[#This Row],[breadcrumb_ORIGINAL]], "DARWIN"))</f>
        <v>DARWIN</v>
      </c>
      <c r="D711" s="16" t="s">
        <v>3466</v>
      </c>
      <c r="E711" t="s">
        <v>697</v>
      </c>
      <c r="F711" s="3" t="s">
        <v>2924</v>
      </c>
      <c r="G711" t="s">
        <v>29</v>
      </c>
      <c r="H711" t="s">
        <v>1547</v>
      </c>
      <c r="I711" t="str">
        <f>IF(Table1[[#This Row],[building_size_ORIGINAL]]="","",LEFT(Table1[[#This Row],[building_size_ORIGINAL]], LEN(Table1[[#This Row],[building_size_ORIGINAL]])-LEN(RIGHT(Table1[[#This Row],[building_size_ORIGINAL]], 3))))</f>
        <v>210</v>
      </c>
      <c r="J711" s="19">
        <v>210</v>
      </c>
      <c r="K711" t="s">
        <v>2208</v>
      </c>
      <c r="L711" s="19">
        <v>739</v>
      </c>
      <c r="M711" t="s">
        <v>2208</v>
      </c>
      <c r="N711" s="19">
        <v>739</v>
      </c>
      <c r="O711" s="19">
        <f>IF(Table1[[#This Row],[building_size_mВІ_cleaned]]&lt;&gt;Table1[[#This Row],[preferred_size_mBI_cleaned]], IF(Table1[[#This Row],[land_size_mBI_cleaned]]&lt;&gt;Table1[[#This Row],[preferred_size_mBI_cleaned]], 0, 1), 1)</f>
        <v>1</v>
      </c>
      <c r="P711" t="s">
        <v>126</v>
      </c>
      <c r="Q711" t="str">
        <f>IF(LEN(Table1[[#This Row],[open_date]])&gt;0, IF(ISNUMBER(SEARCH("Added", Table1[[#This Row],[open_date]])), SUBSTITUTE(Table1[[#This Row],[open_date]], "Added ", ""), Table1[[#This Row],[open_date]]), NA())</f>
        <v>Under offer</v>
      </c>
      <c r="R711" t="s">
        <v>126</v>
      </c>
      <c r="S711" t="s">
        <v>712</v>
      </c>
      <c r="T711" t="s">
        <v>127</v>
      </c>
      <c r="U711" s="13" t="s">
        <v>2934</v>
      </c>
      <c r="V711" s="13" t="s">
        <v>2979</v>
      </c>
      <c r="W711">
        <v>138954251</v>
      </c>
      <c r="X711" t="s">
        <v>2209</v>
      </c>
      <c r="Y711" t="s">
        <v>2210</v>
      </c>
      <c r="Z711" t="s">
        <v>941</v>
      </c>
      <c r="AA711" t="s">
        <v>37</v>
      </c>
      <c r="AB711">
        <v>832</v>
      </c>
      <c r="AC711" s="14" t="str">
        <f>"0"&amp;Table1[[#This Row],[zip_code]]</f>
        <v>0832</v>
      </c>
      <c r="AD711" s="1">
        <v>889315000</v>
      </c>
      <c r="AG711" t="s">
        <v>38</v>
      </c>
      <c r="AH711" t="str">
        <f>PROPER(Table1[[#This Row],[product_depth_DELETE]])</f>
        <v>Premiere</v>
      </c>
      <c r="AI711">
        <v>4</v>
      </c>
      <c r="AJ711">
        <v>2</v>
      </c>
      <c r="AK711">
        <v>4</v>
      </c>
      <c r="AL711" s="2">
        <v>44708.662557870368</v>
      </c>
      <c r="AM711" s="15">
        <v>44708.662557870368</v>
      </c>
    </row>
    <row r="712" spans="1:39" x14ac:dyDescent="0.25">
      <c r="A712">
        <v>1351694</v>
      </c>
      <c r="B712" t="s">
        <v>696</v>
      </c>
      <c r="C712" t="str">
        <f>IF(Table1[[#This Row],[breadcrumb_ORIGINAL]]="Buy&gt;NT&gt;DARWIN CITY", SUBSTITUTE(Table1[[#This Row],[breadcrumb_ORIGINAL]], Table1[[#This Row],[breadcrumb_ORIGINAL]], "DARWIN CITY"), SUBSTITUTE(Table1[[#This Row],[breadcrumb_ORIGINAL]], Table1[[#This Row],[breadcrumb_ORIGINAL]], "DARWIN"))</f>
        <v>DARWIN</v>
      </c>
      <c r="D712" s="16" t="s">
        <v>3466</v>
      </c>
      <c r="E712" t="s">
        <v>697</v>
      </c>
      <c r="F712" s="3" t="s">
        <v>2924</v>
      </c>
      <c r="G712" t="s">
        <v>29</v>
      </c>
      <c r="I712" t="str">
        <f>IF(Table1[[#This Row],[building_size_ORIGINAL]]="","",LEFT(Table1[[#This Row],[building_size_ORIGINAL]], LEN(Table1[[#This Row],[building_size_ORIGINAL]])-LEN(RIGHT(Table1[[#This Row],[building_size_ORIGINAL]], 3))))</f>
        <v/>
      </c>
      <c r="J712" s="11" t="s">
        <v>2934</v>
      </c>
      <c r="K712" t="s">
        <v>2211</v>
      </c>
      <c r="L712" s="19">
        <v>974</v>
      </c>
      <c r="M712" t="s">
        <v>2211</v>
      </c>
      <c r="N712" s="19">
        <v>974</v>
      </c>
      <c r="O712" s="19">
        <f>IF(Table1[[#This Row],[building_size_mВІ_cleaned]]&lt;&gt;Table1[[#This Row],[preferred_size_mBI_cleaned]], IF(Table1[[#This Row],[land_size_mBI_cleaned]]&lt;&gt;Table1[[#This Row],[preferred_size_mBI_cleaned]], 0, 1), 1)</f>
        <v>1</v>
      </c>
      <c r="Q712" t="e">
        <f>IF(LEN(Table1[[#This Row],[open_date]])&gt;0, IF(ISNUMBER(SEARCH("Added", Table1[[#This Row],[open_date]])), SUBSTITUTE(Table1[[#This Row],[open_date]], "Added ", ""), Table1[[#This Row],[open_date]]), NA())</f>
        <v>#N/A</v>
      </c>
      <c r="R712" t="e">
        <v>#N/A</v>
      </c>
      <c r="S712" t="s">
        <v>93</v>
      </c>
      <c r="T712" t="s">
        <v>119</v>
      </c>
      <c r="U712" s="13" t="s">
        <v>2934</v>
      </c>
      <c r="V712" s="13" t="s">
        <v>2978</v>
      </c>
      <c r="W712">
        <v>138951219</v>
      </c>
      <c r="X712" t="s">
        <v>2212</v>
      </c>
      <c r="Y712" t="s">
        <v>2213</v>
      </c>
      <c r="Z712" t="s">
        <v>798</v>
      </c>
      <c r="AA712" t="s">
        <v>37</v>
      </c>
      <c r="AB712">
        <v>812</v>
      </c>
      <c r="AC712" s="14" t="str">
        <f>"0"&amp;Table1[[#This Row],[zip_code]]</f>
        <v>0812</v>
      </c>
      <c r="AD712" s="1">
        <v>889460500</v>
      </c>
      <c r="AG712" t="s">
        <v>38</v>
      </c>
      <c r="AH712" t="str">
        <f>PROPER(Table1[[#This Row],[product_depth_DELETE]])</f>
        <v>Premiere</v>
      </c>
      <c r="AI712">
        <v>3</v>
      </c>
      <c r="AJ712">
        <v>2</v>
      </c>
      <c r="AK712">
        <v>2</v>
      </c>
      <c r="AL712" s="2">
        <v>44708.662557870368</v>
      </c>
      <c r="AM712" s="15">
        <v>44708.662557870368</v>
      </c>
    </row>
    <row r="713" spans="1:39" x14ac:dyDescent="0.25">
      <c r="A713">
        <v>1351695</v>
      </c>
      <c r="B713" t="s">
        <v>696</v>
      </c>
      <c r="C713" t="str">
        <f>IF(Table1[[#This Row],[breadcrumb_ORIGINAL]]="Buy&gt;NT&gt;DARWIN CITY", SUBSTITUTE(Table1[[#This Row],[breadcrumb_ORIGINAL]], Table1[[#This Row],[breadcrumb_ORIGINAL]], "DARWIN CITY"), SUBSTITUTE(Table1[[#This Row],[breadcrumb_ORIGINAL]], Table1[[#This Row],[breadcrumb_ORIGINAL]], "DARWIN"))</f>
        <v>DARWIN</v>
      </c>
      <c r="D713" s="16" t="s">
        <v>3466</v>
      </c>
      <c r="E713" t="s">
        <v>697</v>
      </c>
      <c r="F713" s="3" t="s">
        <v>2924</v>
      </c>
      <c r="G713" t="s">
        <v>46</v>
      </c>
      <c r="H713" t="s">
        <v>2214</v>
      </c>
      <c r="I713" t="str">
        <f>IF(Table1[[#This Row],[building_size_ORIGINAL]]="","",LEFT(Table1[[#This Row],[building_size_ORIGINAL]], LEN(Table1[[#This Row],[building_size_ORIGINAL]])-LEN(RIGHT(Table1[[#This Row],[building_size_ORIGINAL]], 3))))</f>
        <v>193</v>
      </c>
      <c r="J713" s="19">
        <v>193</v>
      </c>
      <c r="L713" s="12" t="s">
        <v>2934</v>
      </c>
      <c r="M713" t="s">
        <v>2214</v>
      </c>
      <c r="N713" s="19">
        <v>193</v>
      </c>
      <c r="O713" s="19">
        <f>IF(Table1[[#This Row],[building_size_mВІ_cleaned]]&lt;&gt;Table1[[#This Row],[preferred_size_mBI_cleaned]], IF(Table1[[#This Row],[land_size_mBI_cleaned]]&lt;&gt;Table1[[#This Row],[preferred_size_mBI_cleaned]], 0, 1), 1)</f>
        <v>1</v>
      </c>
      <c r="Q713" t="e">
        <f>IF(LEN(Table1[[#This Row],[open_date]])&gt;0, IF(ISNUMBER(SEARCH("Added", Table1[[#This Row],[open_date]])), SUBSTITUTE(Table1[[#This Row],[open_date]], "Added ", ""), Table1[[#This Row],[open_date]]), NA())</f>
        <v>#N/A</v>
      </c>
      <c r="R713" t="e">
        <v>#N/A</v>
      </c>
      <c r="S713" t="s">
        <v>64</v>
      </c>
      <c r="T713" t="s">
        <v>2215</v>
      </c>
      <c r="U713" s="13">
        <v>330000</v>
      </c>
      <c r="V713" s="13" t="s">
        <v>3336</v>
      </c>
      <c r="W713">
        <v>138950731</v>
      </c>
      <c r="X713" t="s">
        <v>2216</v>
      </c>
      <c r="Y713" t="s">
        <v>2217</v>
      </c>
      <c r="Z713" t="s">
        <v>941</v>
      </c>
      <c r="AA713" t="s">
        <v>37</v>
      </c>
      <c r="AB713">
        <v>832</v>
      </c>
      <c r="AC713" s="14" t="str">
        <f>"0"&amp;Table1[[#This Row],[zip_code]]</f>
        <v>0832</v>
      </c>
      <c r="AD713" s="1">
        <v>404877261</v>
      </c>
      <c r="AG713" t="s">
        <v>38</v>
      </c>
      <c r="AH713" t="str">
        <f>PROPER(Table1[[#This Row],[product_depth_DELETE]])</f>
        <v>Premiere</v>
      </c>
      <c r="AI713">
        <v>2</v>
      </c>
      <c r="AJ713">
        <v>2</v>
      </c>
      <c r="AK713">
        <v>2</v>
      </c>
      <c r="AL713" s="2">
        <v>44708.662557870368</v>
      </c>
      <c r="AM713" s="15">
        <v>44708.662557870368</v>
      </c>
    </row>
    <row r="714" spans="1:39" x14ac:dyDescent="0.25">
      <c r="A714">
        <v>1351696</v>
      </c>
      <c r="B714" t="s">
        <v>696</v>
      </c>
      <c r="C714" t="str">
        <f>IF(Table1[[#This Row],[breadcrumb_ORIGINAL]]="Buy&gt;NT&gt;DARWIN CITY", SUBSTITUTE(Table1[[#This Row],[breadcrumb_ORIGINAL]], Table1[[#This Row],[breadcrumb_ORIGINAL]], "DARWIN CITY"), SUBSTITUTE(Table1[[#This Row],[breadcrumb_ORIGINAL]], Table1[[#This Row],[breadcrumb_ORIGINAL]], "DARWIN"))</f>
        <v>DARWIN</v>
      </c>
      <c r="D714" s="16" t="s">
        <v>3466</v>
      </c>
      <c r="E714" t="s">
        <v>697</v>
      </c>
      <c r="F714" s="3" t="s">
        <v>2924</v>
      </c>
      <c r="G714" t="s">
        <v>29</v>
      </c>
      <c r="I714" t="str">
        <f>IF(Table1[[#This Row],[building_size_ORIGINAL]]="","",LEFT(Table1[[#This Row],[building_size_ORIGINAL]], LEN(Table1[[#This Row],[building_size_ORIGINAL]])-LEN(RIGHT(Table1[[#This Row],[building_size_ORIGINAL]], 3))))</f>
        <v/>
      </c>
      <c r="J714" s="11" t="s">
        <v>2934</v>
      </c>
      <c r="K714" t="s">
        <v>1623</v>
      </c>
      <c r="L714" s="19">
        <v>715</v>
      </c>
      <c r="M714" t="s">
        <v>1623</v>
      </c>
      <c r="N714" s="19">
        <v>715</v>
      </c>
      <c r="O714" s="19">
        <f>IF(Table1[[#This Row],[building_size_mВІ_cleaned]]&lt;&gt;Table1[[#This Row],[preferred_size_mBI_cleaned]], IF(Table1[[#This Row],[land_size_mBI_cleaned]]&lt;&gt;Table1[[#This Row],[preferred_size_mBI_cleaned]], 0, 1), 1)</f>
        <v>1</v>
      </c>
      <c r="P714" t="s">
        <v>126</v>
      </c>
      <c r="Q714" t="str">
        <f>IF(LEN(Table1[[#This Row],[open_date]])&gt;0, IF(ISNUMBER(SEARCH("Added", Table1[[#This Row],[open_date]])), SUBSTITUTE(Table1[[#This Row],[open_date]], "Added ", ""), Table1[[#This Row],[open_date]]), NA())</f>
        <v>Under offer</v>
      </c>
      <c r="R714" t="s">
        <v>126</v>
      </c>
      <c r="S714" t="s">
        <v>311</v>
      </c>
      <c r="T714" t="s">
        <v>127</v>
      </c>
      <c r="U714" s="13" t="s">
        <v>2934</v>
      </c>
      <c r="V714" s="13" t="s">
        <v>2979</v>
      </c>
      <c r="W714">
        <v>138950727</v>
      </c>
      <c r="X714" t="s">
        <v>2218</v>
      </c>
      <c r="Y714" t="s">
        <v>2219</v>
      </c>
      <c r="Z714" t="s">
        <v>1616</v>
      </c>
      <c r="AA714" t="s">
        <v>37</v>
      </c>
      <c r="AB714">
        <v>810</v>
      </c>
      <c r="AC714" s="14" t="str">
        <f>"0"&amp;Table1[[#This Row],[zip_code]]</f>
        <v>0810</v>
      </c>
      <c r="AD714" s="1">
        <v>1300299377</v>
      </c>
      <c r="AG714" t="s">
        <v>274</v>
      </c>
      <c r="AH714" t="str">
        <f>PROPER(Table1[[#This Row],[product_depth_DELETE]])</f>
        <v>Standard</v>
      </c>
      <c r="AI714">
        <v>3</v>
      </c>
      <c r="AJ714">
        <v>2</v>
      </c>
      <c r="AK714">
        <v>4</v>
      </c>
      <c r="AL714" s="2">
        <v>44708.662557870368</v>
      </c>
      <c r="AM714" s="15">
        <v>44708.662557870368</v>
      </c>
    </row>
    <row r="715" spans="1:39" x14ac:dyDescent="0.25">
      <c r="A715">
        <v>1351697</v>
      </c>
      <c r="B715" t="s">
        <v>696</v>
      </c>
      <c r="C715" t="str">
        <f>IF(Table1[[#This Row],[breadcrumb_ORIGINAL]]="Buy&gt;NT&gt;DARWIN CITY", SUBSTITUTE(Table1[[#This Row],[breadcrumb_ORIGINAL]], Table1[[#This Row],[breadcrumb_ORIGINAL]], "DARWIN CITY"), SUBSTITUTE(Table1[[#This Row],[breadcrumb_ORIGINAL]], Table1[[#This Row],[breadcrumb_ORIGINAL]], "DARWIN"))</f>
        <v>DARWIN</v>
      </c>
      <c r="D715" s="16" t="s">
        <v>3466</v>
      </c>
      <c r="E715" t="s">
        <v>697</v>
      </c>
      <c r="F715" s="3" t="s">
        <v>2924</v>
      </c>
      <c r="G715" t="s">
        <v>29</v>
      </c>
      <c r="I715" t="str">
        <f>IF(Table1[[#This Row],[building_size_ORIGINAL]]="","",LEFT(Table1[[#This Row],[building_size_ORIGINAL]], LEN(Table1[[#This Row],[building_size_ORIGINAL]])-LEN(RIGHT(Table1[[#This Row],[building_size_ORIGINAL]], 3))))</f>
        <v/>
      </c>
      <c r="J715" s="11" t="s">
        <v>2934</v>
      </c>
      <c r="K715" t="s">
        <v>1136</v>
      </c>
      <c r="L715" s="19">
        <v>818</v>
      </c>
      <c r="M715" t="s">
        <v>1136</v>
      </c>
      <c r="N715" s="19">
        <v>818</v>
      </c>
      <c r="O715" s="19">
        <f>IF(Table1[[#This Row],[building_size_mВІ_cleaned]]&lt;&gt;Table1[[#This Row],[preferred_size_mBI_cleaned]], IF(Table1[[#This Row],[land_size_mBI_cleaned]]&lt;&gt;Table1[[#This Row],[preferred_size_mBI_cleaned]], 0, 1), 1)</f>
        <v>1</v>
      </c>
      <c r="Q715" t="e">
        <f>IF(LEN(Table1[[#This Row],[open_date]])&gt;0, IF(ISNUMBER(SEARCH("Added", Table1[[#This Row],[open_date]])), SUBSTITUTE(Table1[[#This Row],[open_date]], "Added ", ""), Table1[[#This Row],[open_date]]), NA())</f>
        <v>#N/A</v>
      </c>
      <c r="R715" t="e">
        <v>#N/A</v>
      </c>
      <c r="S715" t="s">
        <v>82</v>
      </c>
      <c r="T715" t="s">
        <v>381</v>
      </c>
      <c r="U715" s="13">
        <v>580000</v>
      </c>
      <c r="V715" s="13" t="s">
        <v>3033</v>
      </c>
      <c r="W715">
        <v>138950523</v>
      </c>
      <c r="X715" t="s">
        <v>2220</v>
      </c>
      <c r="Y715" t="s">
        <v>2221</v>
      </c>
      <c r="Z715" t="s">
        <v>1092</v>
      </c>
      <c r="AA715" t="s">
        <v>37</v>
      </c>
      <c r="AB715">
        <v>812</v>
      </c>
      <c r="AC715" s="14" t="str">
        <f>"0"&amp;Table1[[#This Row],[zip_code]]</f>
        <v>0812</v>
      </c>
      <c r="AD715" s="1">
        <v>889433000</v>
      </c>
      <c r="AG715" t="s">
        <v>38</v>
      </c>
      <c r="AH715" t="str">
        <f>PROPER(Table1[[#This Row],[product_depth_DELETE]])</f>
        <v>Premiere</v>
      </c>
      <c r="AI715">
        <v>3</v>
      </c>
      <c r="AJ715">
        <v>2</v>
      </c>
      <c r="AK715">
        <v>3</v>
      </c>
      <c r="AL715" s="2">
        <v>44708.662557870368</v>
      </c>
      <c r="AM715" s="15">
        <v>44708.662557870368</v>
      </c>
    </row>
    <row r="716" spans="1:39" x14ac:dyDescent="0.25">
      <c r="A716">
        <v>1351698</v>
      </c>
      <c r="B716" t="s">
        <v>696</v>
      </c>
      <c r="C716" t="str">
        <f>IF(Table1[[#This Row],[breadcrumb_ORIGINAL]]="Buy&gt;NT&gt;DARWIN CITY", SUBSTITUTE(Table1[[#This Row],[breadcrumb_ORIGINAL]], Table1[[#This Row],[breadcrumb_ORIGINAL]], "DARWIN CITY"), SUBSTITUTE(Table1[[#This Row],[breadcrumb_ORIGINAL]], Table1[[#This Row],[breadcrumb_ORIGINAL]], "DARWIN"))</f>
        <v>DARWIN</v>
      </c>
      <c r="D716" s="16" t="s">
        <v>3466</v>
      </c>
      <c r="E716" t="s">
        <v>697</v>
      </c>
      <c r="F716" s="3" t="s">
        <v>2924</v>
      </c>
      <c r="G716" t="s">
        <v>29</v>
      </c>
      <c r="H716" t="s">
        <v>319</v>
      </c>
      <c r="I716" t="str">
        <f>IF(Table1[[#This Row],[building_size_ORIGINAL]]="","",LEFT(Table1[[#This Row],[building_size_ORIGINAL]], LEN(Table1[[#This Row],[building_size_ORIGINAL]])-LEN(RIGHT(Table1[[#This Row],[building_size_ORIGINAL]], 3))))</f>
        <v>120</v>
      </c>
      <c r="J716" s="19">
        <v>120</v>
      </c>
      <c r="K716" t="s">
        <v>2222</v>
      </c>
      <c r="L716" s="19">
        <v>891</v>
      </c>
      <c r="M716" t="s">
        <v>2222</v>
      </c>
      <c r="N716" s="19">
        <v>891</v>
      </c>
      <c r="O716" s="19">
        <f>IF(Table1[[#This Row],[building_size_mВІ_cleaned]]&lt;&gt;Table1[[#This Row],[preferred_size_mBI_cleaned]], IF(Table1[[#This Row],[land_size_mBI_cleaned]]&lt;&gt;Table1[[#This Row],[preferred_size_mBI_cleaned]], 0, 1), 1)</f>
        <v>1</v>
      </c>
      <c r="Q716" t="e">
        <f>IF(LEN(Table1[[#This Row],[open_date]])&gt;0, IF(ISNUMBER(SEARCH("Added", Table1[[#This Row],[open_date]])), SUBSTITUTE(Table1[[#This Row],[open_date]], "Added ", ""), Table1[[#This Row],[open_date]]), NA())</f>
        <v>#N/A</v>
      </c>
      <c r="R716" t="e">
        <v>#N/A</v>
      </c>
      <c r="S716" t="s">
        <v>228</v>
      </c>
      <c r="T716" t="s">
        <v>2223</v>
      </c>
      <c r="U716" s="13">
        <v>400000</v>
      </c>
      <c r="V716" s="13" t="s">
        <v>3337</v>
      </c>
      <c r="W716">
        <v>138947911</v>
      </c>
      <c r="X716" t="s">
        <v>2224</v>
      </c>
      <c r="Y716" t="s">
        <v>2225</v>
      </c>
      <c r="Z716" t="s">
        <v>823</v>
      </c>
      <c r="AA716" t="s">
        <v>37</v>
      </c>
      <c r="AB716">
        <v>830</v>
      </c>
      <c r="AC716" s="14" t="str">
        <f>"0"&amp;Table1[[#This Row],[zip_code]]</f>
        <v>0830</v>
      </c>
      <c r="AD716" s="1">
        <v>889419959</v>
      </c>
      <c r="AG716" t="s">
        <v>38</v>
      </c>
      <c r="AH716" t="str">
        <f>PROPER(Table1[[#This Row],[product_depth_DELETE]])</f>
        <v>Premiere</v>
      </c>
      <c r="AI716">
        <v>3</v>
      </c>
      <c r="AJ716">
        <v>1</v>
      </c>
      <c r="AK716">
        <v>2</v>
      </c>
      <c r="AL716" s="2">
        <v>44708.662557870368</v>
      </c>
      <c r="AM716" s="15">
        <v>44708.662557870368</v>
      </c>
    </row>
    <row r="717" spans="1:39" x14ac:dyDescent="0.25">
      <c r="A717">
        <v>1351699</v>
      </c>
      <c r="B717" t="s">
        <v>696</v>
      </c>
      <c r="C717" t="str">
        <f>IF(Table1[[#This Row],[breadcrumb_ORIGINAL]]="Buy&gt;NT&gt;DARWIN CITY", SUBSTITUTE(Table1[[#This Row],[breadcrumb_ORIGINAL]], Table1[[#This Row],[breadcrumb_ORIGINAL]], "DARWIN CITY"), SUBSTITUTE(Table1[[#This Row],[breadcrumb_ORIGINAL]], Table1[[#This Row],[breadcrumb_ORIGINAL]], "DARWIN"))</f>
        <v>DARWIN</v>
      </c>
      <c r="D717" s="16" t="s">
        <v>3466</v>
      </c>
      <c r="E717" t="s">
        <v>697</v>
      </c>
      <c r="F717" s="3" t="s">
        <v>2924</v>
      </c>
      <c r="G717" t="s">
        <v>29</v>
      </c>
      <c r="H717" t="s">
        <v>2226</v>
      </c>
      <c r="I717" t="str">
        <f>IF(Table1[[#This Row],[building_size_ORIGINAL]]="","",LEFT(Table1[[#This Row],[building_size_ORIGINAL]], LEN(Table1[[#This Row],[building_size_ORIGINAL]])-LEN(RIGHT(Table1[[#This Row],[building_size_ORIGINAL]], 3))))</f>
        <v>578</v>
      </c>
      <c r="J717" s="19">
        <v>578</v>
      </c>
      <c r="K717" t="s">
        <v>2227</v>
      </c>
      <c r="L717" s="19">
        <v>2</v>
      </c>
      <c r="M717" t="s">
        <v>2227</v>
      </c>
      <c r="N717" s="19">
        <v>2</v>
      </c>
      <c r="O717" s="19">
        <f>IF(Table1[[#This Row],[building_size_mВІ_cleaned]]&lt;&gt;Table1[[#This Row],[preferred_size_mBI_cleaned]], IF(Table1[[#This Row],[land_size_mBI_cleaned]]&lt;&gt;Table1[[#This Row],[preferred_size_mBI_cleaned]], 0, 1), 1)</f>
        <v>1</v>
      </c>
      <c r="Q717" t="e">
        <f>IF(LEN(Table1[[#This Row],[open_date]])&gt;0, IF(ISNUMBER(SEARCH("Added", Table1[[#This Row],[open_date]])), SUBSTITUTE(Table1[[#This Row],[open_date]], "Added ", ""), Table1[[#This Row],[open_date]]), NA())</f>
        <v>#N/A</v>
      </c>
      <c r="R717" t="e">
        <v>#N/A</v>
      </c>
      <c r="S717" t="s">
        <v>265</v>
      </c>
      <c r="T717" t="s">
        <v>2228</v>
      </c>
      <c r="U717" s="13">
        <v>849000</v>
      </c>
      <c r="V717" s="13" t="s">
        <v>3338</v>
      </c>
      <c r="W717">
        <v>138947695</v>
      </c>
      <c r="X717" t="s">
        <v>2229</v>
      </c>
      <c r="Y717" t="s">
        <v>2230</v>
      </c>
      <c r="Z717" t="s">
        <v>1162</v>
      </c>
      <c r="AA717" t="s">
        <v>37</v>
      </c>
      <c r="AB717">
        <v>835</v>
      </c>
      <c r="AC717" s="14" t="str">
        <f>"0"&amp;Table1[[#This Row],[zip_code]]</f>
        <v>0835</v>
      </c>
      <c r="AD717" s="1">
        <v>417718149</v>
      </c>
      <c r="AG717" t="s">
        <v>38</v>
      </c>
      <c r="AH717" t="str">
        <f>PROPER(Table1[[#This Row],[product_depth_DELETE]])</f>
        <v>Premiere</v>
      </c>
      <c r="AI717">
        <v>3</v>
      </c>
      <c r="AJ717">
        <v>3</v>
      </c>
      <c r="AK717">
        <v>0</v>
      </c>
      <c r="AL717" s="2">
        <v>44708.662557870368</v>
      </c>
      <c r="AM717" s="15">
        <v>44708.662557870368</v>
      </c>
    </row>
    <row r="718" spans="1:39" x14ac:dyDescent="0.25">
      <c r="A718">
        <v>1351700</v>
      </c>
      <c r="B718" t="s">
        <v>696</v>
      </c>
      <c r="C718" t="str">
        <f>IF(Table1[[#This Row],[breadcrumb_ORIGINAL]]="Buy&gt;NT&gt;DARWIN CITY", SUBSTITUTE(Table1[[#This Row],[breadcrumb_ORIGINAL]], Table1[[#This Row],[breadcrumb_ORIGINAL]], "DARWIN CITY"), SUBSTITUTE(Table1[[#This Row],[breadcrumb_ORIGINAL]], Table1[[#This Row],[breadcrumb_ORIGINAL]], "DARWIN"))</f>
        <v>DARWIN</v>
      </c>
      <c r="D718" s="16" t="s">
        <v>3466</v>
      </c>
      <c r="E718" t="s">
        <v>697</v>
      </c>
      <c r="F718" s="3" t="s">
        <v>2924</v>
      </c>
      <c r="G718" t="s">
        <v>704</v>
      </c>
      <c r="I718" t="str">
        <f>IF(Table1[[#This Row],[building_size_ORIGINAL]]="","",LEFT(Table1[[#This Row],[building_size_ORIGINAL]], LEN(Table1[[#This Row],[building_size_ORIGINAL]])-LEN(RIGHT(Table1[[#This Row],[building_size_ORIGINAL]], 3))))</f>
        <v/>
      </c>
      <c r="J718" s="11" t="s">
        <v>2934</v>
      </c>
      <c r="K718" t="s">
        <v>2079</v>
      </c>
      <c r="L718" s="19">
        <v>405</v>
      </c>
      <c r="M718" t="s">
        <v>2079</v>
      </c>
      <c r="N718" s="19">
        <v>405</v>
      </c>
      <c r="O718" s="19">
        <f>IF(Table1[[#This Row],[building_size_mВІ_cleaned]]&lt;&gt;Table1[[#This Row],[preferred_size_mBI_cleaned]], IF(Table1[[#This Row],[land_size_mBI_cleaned]]&lt;&gt;Table1[[#This Row],[preferred_size_mBI_cleaned]], 0, 1), 1)</f>
        <v>1</v>
      </c>
      <c r="Q718" t="e">
        <f>IF(LEN(Table1[[#This Row],[open_date]])&gt;0, IF(ISNUMBER(SEARCH("Added", Table1[[#This Row],[open_date]])), SUBSTITUTE(Table1[[#This Row],[open_date]], "Added ", ""), Table1[[#This Row],[open_date]]), NA())</f>
        <v>#N/A</v>
      </c>
      <c r="R718" t="e">
        <v>#N/A</v>
      </c>
      <c r="S718" t="s">
        <v>2231</v>
      </c>
      <c r="T718" t="s">
        <v>1931</v>
      </c>
      <c r="U718" s="13">
        <v>225000</v>
      </c>
      <c r="V718" s="13" t="s">
        <v>2934</v>
      </c>
      <c r="W718">
        <v>203280151</v>
      </c>
      <c r="X718" t="s">
        <v>2232</v>
      </c>
      <c r="Y718" t="s">
        <v>2233</v>
      </c>
      <c r="Z718" t="s">
        <v>1664</v>
      </c>
      <c r="AA718" t="s">
        <v>37</v>
      </c>
      <c r="AB718">
        <v>828</v>
      </c>
      <c r="AC718" s="14" t="str">
        <f>"0"&amp;Table1[[#This Row],[zip_code]]</f>
        <v>0828</v>
      </c>
      <c r="AD718" s="1">
        <v>889835500</v>
      </c>
      <c r="AG718" t="s">
        <v>274</v>
      </c>
      <c r="AH718" t="str">
        <f>PROPER(Table1[[#This Row],[product_depth_DELETE]])</f>
        <v>Standard</v>
      </c>
      <c r="AL718" s="2">
        <v>44708.662557870368</v>
      </c>
      <c r="AM718" s="15">
        <v>44708.662557870368</v>
      </c>
    </row>
    <row r="719" spans="1:39" x14ac:dyDescent="0.25">
      <c r="A719">
        <v>1351701</v>
      </c>
      <c r="B719" t="s">
        <v>696</v>
      </c>
      <c r="C719" t="str">
        <f>IF(Table1[[#This Row],[breadcrumb_ORIGINAL]]="Buy&gt;NT&gt;DARWIN CITY", SUBSTITUTE(Table1[[#This Row],[breadcrumb_ORIGINAL]], Table1[[#This Row],[breadcrumb_ORIGINAL]], "DARWIN CITY"), SUBSTITUTE(Table1[[#This Row],[breadcrumb_ORIGINAL]], Table1[[#This Row],[breadcrumb_ORIGINAL]], "DARWIN"))</f>
        <v>DARWIN</v>
      </c>
      <c r="D719" s="16" t="s">
        <v>3466</v>
      </c>
      <c r="E719" t="s">
        <v>697</v>
      </c>
      <c r="F719" s="3" t="s">
        <v>2924</v>
      </c>
      <c r="G719" t="s">
        <v>704</v>
      </c>
      <c r="I719" t="str">
        <f>IF(Table1[[#This Row],[building_size_ORIGINAL]]="","",LEFT(Table1[[#This Row],[building_size_ORIGINAL]], LEN(Table1[[#This Row],[building_size_ORIGINAL]])-LEN(RIGHT(Table1[[#This Row],[building_size_ORIGINAL]], 3))))</f>
        <v/>
      </c>
      <c r="J719" s="11" t="s">
        <v>2934</v>
      </c>
      <c r="K719" t="s">
        <v>2234</v>
      </c>
      <c r="L719" s="19">
        <v>449</v>
      </c>
      <c r="M719" t="s">
        <v>2234</v>
      </c>
      <c r="N719" s="19">
        <v>449</v>
      </c>
      <c r="O719" s="19">
        <f>IF(Table1[[#This Row],[building_size_mВІ_cleaned]]&lt;&gt;Table1[[#This Row],[preferred_size_mBI_cleaned]], IF(Table1[[#This Row],[land_size_mBI_cleaned]]&lt;&gt;Table1[[#This Row],[preferred_size_mBI_cleaned]], 0, 1), 1)</f>
        <v>1</v>
      </c>
      <c r="Q719" t="e">
        <f>IF(LEN(Table1[[#This Row],[open_date]])&gt;0, IF(ISNUMBER(SEARCH("Added", Table1[[#This Row],[open_date]])), SUBSTITUTE(Table1[[#This Row],[open_date]], "Added ", ""), Table1[[#This Row],[open_date]]), NA())</f>
        <v>#N/A</v>
      </c>
      <c r="R719" t="e">
        <v>#N/A</v>
      </c>
      <c r="S719" t="s">
        <v>2231</v>
      </c>
      <c r="T719" t="s">
        <v>165</v>
      </c>
      <c r="U719" s="13">
        <v>250000</v>
      </c>
      <c r="V719" s="13" t="s">
        <v>2934</v>
      </c>
      <c r="W719">
        <v>203280147</v>
      </c>
      <c r="X719" t="s">
        <v>2235</v>
      </c>
      <c r="Y719" t="s">
        <v>2236</v>
      </c>
      <c r="Z719" t="s">
        <v>1664</v>
      </c>
      <c r="AA719" t="s">
        <v>37</v>
      </c>
      <c r="AB719">
        <v>828</v>
      </c>
      <c r="AC719" s="14" t="str">
        <f>"0"&amp;Table1[[#This Row],[zip_code]]</f>
        <v>0828</v>
      </c>
      <c r="AD719" s="1">
        <v>889835500</v>
      </c>
      <c r="AG719" t="s">
        <v>274</v>
      </c>
      <c r="AH719" t="str">
        <f>PROPER(Table1[[#This Row],[product_depth_DELETE]])</f>
        <v>Standard</v>
      </c>
      <c r="AL719" s="2">
        <v>44708.662557870368</v>
      </c>
      <c r="AM719" s="15">
        <v>44708.662557870368</v>
      </c>
    </row>
    <row r="720" spans="1:39" x14ac:dyDescent="0.25">
      <c r="A720">
        <v>1351702</v>
      </c>
      <c r="B720" t="s">
        <v>696</v>
      </c>
      <c r="C720" t="str">
        <f>IF(Table1[[#This Row],[breadcrumb_ORIGINAL]]="Buy&gt;NT&gt;DARWIN CITY", SUBSTITUTE(Table1[[#This Row],[breadcrumb_ORIGINAL]], Table1[[#This Row],[breadcrumb_ORIGINAL]], "DARWIN CITY"), SUBSTITUTE(Table1[[#This Row],[breadcrumb_ORIGINAL]], Table1[[#This Row],[breadcrumb_ORIGINAL]], "DARWIN"))</f>
        <v>DARWIN</v>
      </c>
      <c r="D720" s="16" t="s">
        <v>3466</v>
      </c>
      <c r="E720" t="s">
        <v>697</v>
      </c>
      <c r="F720" s="3" t="s">
        <v>2924</v>
      </c>
      <c r="G720" t="s">
        <v>704</v>
      </c>
      <c r="I720" t="str">
        <f>IF(Table1[[#This Row],[building_size_ORIGINAL]]="","",LEFT(Table1[[#This Row],[building_size_ORIGINAL]], LEN(Table1[[#This Row],[building_size_ORIGINAL]])-LEN(RIGHT(Table1[[#This Row],[building_size_ORIGINAL]], 3))))</f>
        <v/>
      </c>
      <c r="J720" s="11" t="s">
        <v>2934</v>
      </c>
      <c r="K720" t="s">
        <v>2237</v>
      </c>
      <c r="L720" s="19">
        <v>741</v>
      </c>
      <c r="M720" t="s">
        <v>2237</v>
      </c>
      <c r="N720" s="19">
        <v>741</v>
      </c>
      <c r="O720" s="19">
        <f>IF(Table1[[#This Row],[building_size_mВІ_cleaned]]&lt;&gt;Table1[[#This Row],[preferred_size_mBI_cleaned]], IF(Table1[[#This Row],[land_size_mBI_cleaned]]&lt;&gt;Table1[[#This Row],[preferred_size_mBI_cleaned]], 0, 1), 1)</f>
        <v>1</v>
      </c>
      <c r="Q720" t="e">
        <f>IF(LEN(Table1[[#This Row],[open_date]])&gt;0, IF(ISNUMBER(SEARCH("Added", Table1[[#This Row],[open_date]])), SUBSTITUTE(Table1[[#This Row],[open_date]], "Added ", ""), Table1[[#This Row],[open_date]]), NA())</f>
        <v>#N/A</v>
      </c>
      <c r="R720" t="e">
        <v>#N/A</v>
      </c>
      <c r="S720" t="s">
        <v>2231</v>
      </c>
      <c r="T720" t="s">
        <v>1132</v>
      </c>
      <c r="U720" s="13">
        <v>387000</v>
      </c>
      <c r="V720" s="13" t="s">
        <v>2934</v>
      </c>
      <c r="W720">
        <v>203280139</v>
      </c>
      <c r="X720" t="s">
        <v>2238</v>
      </c>
      <c r="Y720" t="s">
        <v>2239</v>
      </c>
      <c r="Z720" t="s">
        <v>1664</v>
      </c>
      <c r="AA720" t="s">
        <v>37</v>
      </c>
      <c r="AB720">
        <v>828</v>
      </c>
      <c r="AC720" s="14" t="str">
        <f>"0"&amp;Table1[[#This Row],[zip_code]]</f>
        <v>0828</v>
      </c>
      <c r="AD720" s="1">
        <v>889835500</v>
      </c>
      <c r="AG720" t="s">
        <v>274</v>
      </c>
      <c r="AH720" t="str">
        <f>PROPER(Table1[[#This Row],[product_depth_DELETE]])</f>
        <v>Standard</v>
      </c>
      <c r="AL720" s="2">
        <v>44708.662557870368</v>
      </c>
      <c r="AM720" s="15">
        <v>44708.662557870368</v>
      </c>
    </row>
    <row r="721" spans="1:39" x14ac:dyDescent="0.25">
      <c r="A721">
        <v>1351703</v>
      </c>
      <c r="B721" t="s">
        <v>696</v>
      </c>
      <c r="C721" t="str">
        <f>IF(Table1[[#This Row],[breadcrumb_ORIGINAL]]="Buy&gt;NT&gt;DARWIN CITY", SUBSTITUTE(Table1[[#This Row],[breadcrumb_ORIGINAL]], Table1[[#This Row],[breadcrumb_ORIGINAL]], "DARWIN CITY"), SUBSTITUTE(Table1[[#This Row],[breadcrumb_ORIGINAL]], Table1[[#This Row],[breadcrumb_ORIGINAL]], "DARWIN"))</f>
        <v>DARWIN</v>
      </c>
      <c r="D721" s="16" t="s">
        <v>3466</v>
      </c>
      <c r="E721" t="s">
        <v>697</v>
      </c>
      <c r="F721" s="3" t="s">
        <v>2924</v>
      </c>
      <c r="G721" t="s">
        <v>704</v>
      </c>
      <c r="I721" t="str">
        <f>IF(Table1[[#This Row],[building_size_ORIGINAL]]="","",LEFT(Table1[[#This Row],[building_size_ORIGINAL]], LEN(Table1[[#This Row],[building_size_ORIGINAL]])-LEN(RIGHT(Table1[[#This Row],[building_size_ORIGINAL]], 3))))</f>
        <v/>
      </c>
      <c r="J721" s="11" t="s">
        <v>2934</v>
      </c>
      <c r="K721" t="s">
        <v>2114</v>
      </c>
      <c r="L721" s="19">
        <v>378</v>
      </c>
      <c r="M721" t="s">
        <v>2114</v>
      </c>
      <c r="N721" s="19">
        <v>378</v>
      </c>
      <c r="O721" s="19">
        <f>IF(Table1[[#This Row],[building_size_mВІ_cleaned]]&lt;&gt;Table1[[#This Row],[preferred_size_mBI_cleaned]], IF(Table1[[#This Row],[land_size_mBI_cleaned]]&lt;&gt;Table1[[#This Row],[preferred_size_mBI_cleaned]], 0, 1), 1)</f>
        <v>1</v>
      </c>
      <c r="Q721" t="e">
        <f>IF(LEN(Table1[[#This Row],[open_date]])&gt;0, IF(ISNUMBER(SEARCH("Added", Table1[[#This Row],[open_date]])), SUBSTITUTE(Table1[[#This Row],[open_date]], "Added ", ""), Table1[[#This Row],[open_date]]), NA())</f>
        <v>#N/A</v>
      </c>
      <c r="R721" t="e">
        <v>#N/A</v>
      </c>
      <c r="S721" t="s">
        <v>2231</v>
      </c>
      <c r="T721" t="s">
        <v>622</v>
      </c>
      <c r="U721" s="13">
        <v>210000</v>
      </c>
      <c r="V721" s="13" t="s">
        <v>2934</v>
      </c>
      <c r="W721">
        <v>203280127</v>
      </c>
      <c r="X721" t="s">
        <v>2240</v>
      </c>
      <c r="Y721" t="s">
        <v>2241</v>
      </c>
      <c r="Z721" t="s">
        <v>1664</v>
      </c>
      <c r="AA721" t="s">
        <v>37</v>
      </c>
      <c r="AB721">
        <v>828</v>
      </c>
      <c r="AC721" s="14" t="str">
        <f>"0"&amp;Table1[[#This Row],[zip_code]]</f>
        <v>0828</v>
      </c>
      <c r="AD721" s="1">
        <v>889835500</v>
      </c>
      <c r="AG721" t="s">
        <v>274</v>
      </c>
      <c r="AH721" t="str">
        <f>PROPER(Table1[[#This Row],[product_depth_DELETE]])</f>
        <v>Standard</v>
      </c>
      <c r="AL721" s="2">
        <v>44708.662557870368</v>
      </c>
      <c r="AM721" s="15">
        <v>44708.662557870368</v>
      </c>
    </row>
    <row r="722" spans="1:39" x14ac:dyDescent="0.25">
      <c r="A722">
        <v>1351704</v>
      </c>
      <c r="B722" t="s">
        <v>696</v>
      </c>
      <c r="C722" t="str">
        <f>IF(Table1[[#This Row],[breadcrumb_ORIGINAL]]="Buy&gt;NT&gt;DARWIN CITY", SUBSTITUTE(Table1[[#This Row],[breadcrumb_ORIGINAL]], Table1[[#This Row],[breadcrumb_ORIGINAL]], "DARWIN CITY"), SUBSTITUTE(Table1[[#This Row],[breadcrumb_ORIGINAL]], Table1[[#This Row],[breadcrumb_ORIGINAL]], "DARWIN"))</f>
        <v>DARWIN</v>
      </c>
      <c r="D722" s="16" t="s">
        <v>3466</v>
      </c>
      <c r="E722" t="s">
        <v>697</v>
      </c>
      <c r="F722" s="3" t="s">
        <v>2924</v>
      </c>
      <c r="G722" t="s">
        <v>29</v>
      </c>
      <c r="H722" t="s">
        <v>861</v>
      </c>
      <c r="I722" t="str">
        <f>IF(Table1[[#This Row],[building_size_ORIGINAL]]="","",LEFT(Table1[[#This Row],[building_size_ORIGINAL]], LEN(Table1[[#This Row],[building_size_ORIGINAL]])-LEN(RIGHT(Table1[[#This Row],[building_size_ORIGINAL]], 3))))</f>
        <v>230</v>
      </c>
      <c r="J722" s="19">
        <v>230</v>
      </c>
      <c r="K722" t="s">
        <v>1257</v>
      </c>
      <c r="L722" s="19">
        <v>641</v>
      </c>
      <c r="M722" t="s">
        <v>1257</v>
      </c>
      <c r="N722" s="19">
        <v>641</v>
      </c>
      <c r="O722" s="19">
        <f>IF(Table1[[#This Row],[building_size_mВІ_cleaned]]&lt;&gt;Table1[[#This Row],[preferred_size_mBI_cleaned]], IF(Table1[[#This Row],[land_size_mBI_cleaned]]&lt;&gt;Table1[[#This Row],[preferred_size_mBI_cleaned]], 0, 1), 1)</f>
        <v>1</v>
      </c>
      <c r="Q722" t="e">
        <f>IF(LEN(Table1[[#This Row],[open_date]])&gt;0, IF(ISNUMBER(SEARCH("Added", Table1[[#This Row],[open_date]])), SUBSTITUTE(Table1[[#This Row],[open_date]], "Added ", ""), Table1[[#This Row],[open_date]]), NA())</f>
        <v>#N/A</v>
      </c>
      <c r="R722" t="e">
        <v>#N/A</v>
      </c>
      <c r="S722" t="s">
        <v>265</v>
      </c>
      <c r="T722" t="s">
        <v>835</v>
      </c>
      <c r="U722" s="13">
        <v>599000</v>
      </c>
      <c r="V722" s="13" t="s">
        <v>2934</v>
      </c>
      <c r="W722">
        <v>138947463</v>
      </c>
      <c r="X722" t="s">
        <v>2242</v>
      </c>
      <c r="Y722" t="s">
        <v>2243</v>
      </c>
      <c r="Z722" t="s">
        <v>820</v>
      </c>
      <c r="AA722" t="s">
        <v>37</v>
      </c>
      <c r="AB722">
        <v>832</v>
      </c>
      <c r="AC722" s="14" t="str">
        <f>"0"&amp;Table1[[#This Row],[zip_code]]</f>
        <v>0832</v>
      </c>
      <c r="AD722" s="1">
        <v>417718149</v>
      </c>
      <c r="AG722" t="s">
        <v>38</v>
      </c>
      <c r="AH722" t="str">
        <f>PROPER(Table1[[#This Row],[product_depth_DELETE]])</f>
        <v>Premiere</v>
      </c>
      <c r="AI722">
        <v>4</v>
      </c>
      <c r="AJ722">
        <v>2</v>
      </c>
      <c r="AK722">
        <v>2</v>
      </c>
      <c r="AL722" s="2">
        <v>44708.662557870368</v>
      </c>
      <c r="AM722" s="15">
        <v>44708.662557870368</v>
      </c>
    </row>
    <row r="723" spans="1:39" x14ac:dyDescent="0.25">
      <c r="A723">
        <v>1351705</v>
      </c>
      <c r="B723" t="s">
        <v>696</v>
      </c>
      <c r="C723" t="str">
        <f>IF(Table1[[#This Row],[breadcrumb_ORIGINAL]]="Buy&gt;NT&gt;DARWIN CITY", SUBSTITUTE(Table1[[#This Row],[breadcrumb_ORIGINAL]], Table1[[#This Row],[breadcrumb_ORIGINAL]], "DARWIN CITY"), SUBSTITUTE(Table1[[#This Row],[breadcrumb_ORIGINAL]], Table1[[#This Row],[breadcrumb_ORIGINAL]], "DARWIN"))</f>
        <v>DARWIN</v>
      </c>
      <c r="D723" s="16" t="s">
        <v>3466</v>
      </c>
      <c r="E723" t="s">
        <v>697</v>
      </c>
      <c r="F723" s="3" t="s">
        <v>2924</v>
      </c>
      <c r="G723" t="s">
        <v>39</v>
      </c>
      <c r="H723" t="s">
        <v>144</v>
      </c>
      <c r="I723" t="str">
        <f>IF(Table1[[#This Row],[building_size_ORIGINAL]]="","",LEFT(Table1[[#This Row],[building_size_ORIGINAL]], LEN(Table1[[#This Row],[building_size_ORIGINAL]])-LEN(RIGHT(Table1[[#This Row],[building_size_ORIGINAL]], 3))))</f>
        <v>53</v>
      </c>
      <c r="J723" s="19">
        <v>53</v>
      </c>
      <c r="L723" s="12" t="s">
        <v>2934</v>
      </c>
      <c r="M723" t="s">
        <v>144</v>
      </c>
      <c r="N723" s="19">
        <v>53</v>
      </c>
      <c r="O723" s="19">
        <f>IF(Table1[[#This Row],[building_size_mВІ_cleaned]]&lt;&gt;Table1[[#This Row],[preferred_size_mBI_cleaned]], IF(Table1[[#This Row],[land_size_mBI_cleaned]]&lt;&gt;Table1[[#This Row],[preferred_size_mBI_cleaned]], 0, 1), 1)</f>
        <v>1</v>
      </c>
      <c r="Q723" t="e">
        <f>IF(LEN(Table1[[#This Row],[open_date]])&gt;0, IF(ISNUMBER(SEARCH("Added", Table1[[#This Row],[open_date]])), SUBSTITUTE(Table1[[#This Row],[open_date]], "Added ", ""), Table1[[#This Row],[open_date]]), NA())</f>
        <v>#N/A</v>
      </c>
      <c r="R723" t="e">
        <v>#N/A</v>
      </c>
      <c r="S723" t="s">
        <v>265</v>
      </c>
      <c r="T723" t="s">
        <v>266</v>
      </c>
      <c r="U723" s="13">
        <v>299000</v>
      </c>
      <c r="V723" s="13" t="s">
        <v>2934</v>
      </c>
      <c r="W723">
        <v>138947235</v>
      </c>
      <c r="X723" t="s">
        <v>267</v>
      </c>
      <c r="Y723" t="s">
        <v>268</v>
      </c>
      <c r="Z723" t="s">
        <v>36</v>
      </c>
      <c r="AA723" t="s">
        <v>37</v>
      </c>
      <c r="AB723">
        <v>800</v>
      </c>
      <c r="AC723" s="14" t="str">
        <f>"0"&amp;Table1[[#This Row],[zip_code]]</f>
        <v>0800</v>
      </c>
      <c r="AD723" s="1">
        <v>417718149</v>
      </c>
      <c r="AG723" t="s">
        <v>38</v>
      </c>
      <c r="AH723" t="str">
        <f>PROPER(Table1[[#This Row],[product_depth_DELETE]])</f>
        <v>Premiere</v>
      </c>
      <c r="AI723">
        <v>1</v>
      </c>
      <c r="AJ723">
        <v>1</v>
      </c>
      <c r="AK723">
        <v>1</v>
      </c>
      <c r="AL723" s="2">
        <v>44708.662557870368</v>
      </c>
      <c r="AM723" s="15">
        <v>44708.662557870368</v>
      </c>
    </row>
    <row r="724" spans="1:39" x14ac:dyDescent="0.25">
      <c r="A724">
        <v>1351706</v>
      </c>
      <c r="B724" t="s">
        <v>696</v>
      </c>
      <c r="C724" t="str">
        <f>IF(Table1[[#This Row],[breadcrumb_ORIGINAL]]="Buy&gt;NT&gt;DARWIN CITY", SUBSTITUTE(Table1[[#This Row],[breadcrumb_ORIGINAL]], Table1[[#This Row],[breadcrumb_ORIGINAL]], "DARWIN CITY"), SUBSTITUTE(Table1[[#This Row],[breadcrumb_ORIGINAL]], Table1[[#This Row],[breadcrumb_ORIGINAL]], "DARWIN"))</f>
        <v>DARWIN</v>
      </c>
      <c r="D724" s="16" t="s">
        <v>3466</v>
      </c>
      <c r="E724" t="s">
        <v>697</v>
      </c>
      <c r="F724" s="3" t="s">
        <v>2924</v>
      </c>
      <c r="G724" t="s">
        <v>29</v>
      </c>
      <c r="H724" t="s">
        <v>2244</v>
      </c>
      <c r="I724" t="str">
        <f>IF(Table1[[#This Row],[building_size_ORIGINAL]]="","",LEFT(Table1[[#This Row],[building_size_ORIGINAL]], LEN(Table1[[#This Row],[building_size_ORIGINAL]])-LEN(RIGHT(Table1[[#This Row],[building_size_ORIGINAL]], 3))))</f>
        <v>204</v>
      </c>
      <c r="J724" s="19">
        <v>204</v>
      </c>
      <c r="K724" t="s">
        <v>2245</v>
      </c>
      <c r="L724" s="19">
        <v>731</v>
      </c>
      <c r="M724" t="s">
        <v>2245</v>
      </c>
      <c r="N724" s="19">
        <v>731</v>
      </c>
      <c r="O724" s="19">
        <f>IF(Table1[[#This Row],[building_size_mВІ_cleaned]]&lt;&gt;Table1[[#This Row],[preferred_size_mBI_cleaned]], IF(Table1[[#This Row],[land_size_mBI_cleaned]]&lt;&gt;Table1[[#This Row],[preferred_size_mBI_cleaned]], 0, 1), 1)</f>
        <v>1</v>
      </c>
      <c r="P724" t="s">
        <v>126</v>
      </c>
      <c r="Q724" t="str">
        <f>IF(LEN(Table1[[#This Row],[open_date]])&gt;0, IF(ISNUMBER(SEARCH("Added", Table1[[#This Row],[open_date]])), SUBSTITUTE(Table1[[#This Row],[open_date]], "Added ", ""), Table1[[#This Row],[open_date]]), NA())</f>
        <v>Under offer</v>
      </c>
      <c r="R724" t="s">
        <v>126</v>
      </c>
      <c r="S724" t="s">
        <v>712</v>
      </c>
      <c r="T724" t="s">
        <v>127</v>
      </c>
      <c r="U724" s="13" t="s">
        <v>2934</v>
      </c>
      <c r="V724" s="13" t="s">
        <v>2979</v>
      </c>
      <c r="W724">
        <v>138945035</v>
      </c>
      <c r="X724" t="s">
        <v>2246</v>
      </c>
      <c r="Y724" t="s">
        <v>2247</v>
      </c>
      <c r="Z724" t="s">
        <v>941</v>
      </c>
      <c r="AA724" t="s">
        <v>37</v>
      </c>
      <c r="AB724">
        <v>832</v>
      </c>
      <c r="AC724" s="14" t="str">
        <f>"0"&amp;Table1[[#This Row],[zip_code]]</f>
        <v>0832</v>
      </c>
      <c r="AD724" s="1">
        <v>889315000</v>
      </c>
      <c r="AG724" t="s">
        <v>38</v>
      </c>
      <c r="AH724" t="str">
        <f>PROPER(Table1[[#This Row],[product_depth_DELETE]])</f>
        <v>Premiere</v>
      </c>
      <c r="AI724">
        <v>3</v>
      </c>
      <c r="AJ724">
        <v>2</v>
      </c>
      <c r="AK724">
        <v>4</v>
      </c>
      <c r="AL724" s="2">
        <v>44708.662557870368</v>
      </c>
      <c r="AM724" s="15">
        <v>44708.662557870368</v>
      </c>
    </row>
    <row r="725" spans="1:39" x14ac:dyDescent="0.25">
      <c r="A725">
        <v>1351707</v>
      </c>
      <c r="B725" t="s">
        <v>696</v>
      </c>
      <c r="C725" t="str">
        <f>IF(Table1[[#This Row],[breadcrumb_ORIGINAL]]="Buy&gt;NT&gt;DARWIN CITY", SUBSTITUTE(Table1[[#This Row],[breadcrumb_ORIGINAL]], Table1[[#This Row],[breadcrumb_ORIGINAL]], "DARWIN CITY"), SUBSTITUTE(Table1[[#This Row],[breadcrumb_ORIGINAL]], Table1[[#This Row],[breadcrumb_ORIGINAL]], "DARWIN"))</f>
        <v>DARWIN</v>
      </c>
      <c r="D725" s="16" t="s">
        <v>3466</v>
      </c>
      <c r="E725" t="s">
        <v>697</v>
      </c>
      <c r="F725" s="3" t="s">
        <v>2924</v>
      </c>
      <c r="G725" t="s">
        <v>29</v>
      </c>
      <c r="H725" t="s">
        <v>2248</v>
      </c>
      <c r="I725" t="str">
        <f>IF(Table1[[#This Row],[building_size_ORIGINAL]]="","",LEFT(Table1[[#This Row],[building_size_ORIGINAL]], LEN(Table1[[#This Row],[building_size_ORIGINAL]])-LEN(RIGHT(Table1[[#This Row],[building_size_ORIGINAL]], 3))))</f>
        <v>274</v>
      </c>
      <c r="J725" s="19">
        <v>274</v>
      </c>
      <c r="K725" t="s">
        <v>1197</v>
      </c>
      <c r="L725" s="19">
        <v>811</v>
      </c>
      <c r="M725" t="s">
        <v>1197</v>
      </c>
      <c r="N725" s="19">
        <v>811</v>
      </c>
      <c r="O725" s="19">
        <f>IF(Table1[[#This Row],[building_size_mВІ_cleaned]]&lt;&gt;Table1[[#This Row],[preferred_size_mBI_cleaned]], IF(Table1[[#This Row],[land_size_mBI_cleaned]]&lt;&gt;Table1[[#This Row],[preferred_size_mBI_cleaned]], 0, 1), 1)</f>
        <v>1</v>
      </c>
      <c r="Q725" t="e">
        <f>IF(LEN(Table1[[#This Row],[open_date]])&gt;0, IF(ISNUMBER(SEARCH("Added", Table1[[#This Row],[open_date]])), SUBSTITUTE(Table1[[#This Row],[open_date]], "Added ", ""), Table1[[#This Row],[open_date]]), NA())</f>
        <v>#N/A</v>
      </c>
      <c r="R725" t="e">
        <v>#N/A</v>
      </c>
      <c r="S725" t="s">
        <v>1679</v>
      </c>
      <c r="T725" t="s">
        <v>186</v>
      </c>
      <c r="U725" s="13">
        <v>475000</v>
      </c>
      <c r="V725" s="13" t="s">
        <v>2934</v>
      </c>
      <c r="W725">
        <v>138944359</v>
      </c>
      <c r="X725" t="s">
        <v>2249</v>
      </c>
      <c r="Y725" t="s">
        <v>2250</v>
      </c>
      <c r="Z725" t="s">
        <v>743</v>
      </c>
      <c r="AA725" t="s">
        <v>37</v>
      </c>
      <c r="AB725">
        <v>830</v>
      </c>
      <c r="AC725" s="14" t="str">
        <f>"0"&amp;Table1[[#This Row],[zip_code]]</f>
        <v>0830</v>
      </c>
      <c r="AD725" s="1">
        <v>404222219</v>
      </c>
      <c r="AG725" t="s">
        <v>38</v>
      </c>
      <c r="AH725" t="str">
        <f>PROPER(Table1[[#This Row],[product_depth_DELETE]])</f>
        <v>Premiere</v>
      </c>
      <c r="AI725">
        <v>3</v>
      </c>
      <c r="AJ725">
        <v>1</v>
      </c>
      <c r="AK725">
        <v>2</v>
      </c>
      <c r="AL725" s="2">
        <v>44708.662557870368</v>
      </c>
      <c r="AM725" s="15">
        <v>44708.662557870368</v>
      </c>
    </row>
    <row r="726" spans="1:39" x14ac:dyDescent="0.25">
      <c r="A726">
        <v>1351708</v>
      </c>
      <c r="B726" t="s">
        <v>696</v>
      </c>
      <c r="C726" t="str">
        <f>IF(Table1[[#This Row],[breadcrumb_ORIGINAL]]="Buy&gt;NT&gt;DARWIN CITY", SUBSTITUTE(Table1[[#This Row],[breadcrumb_ORIGINAL]], Table1[[#This Row],[breadcrumb_ORIGINAL]], "DARWIN CITY"), SUBSTITUTE(Table1[[#This Row],[breadcrumb_ORIGINAL]], Table1[[#This Row],[breadcrumb_ORIGINAL]], "DARWIN"))</f>
        <v>DARWIN</v>
      </c>
      <c r="D726" s="16" t="s">
        <v>3466</v>
      </c>
      <c r="E726" t="s">
        <v>697</v>
      </c>
      <c r="F726" s="3" t="s">
        <v>2924</v>
      </c>
      <c r="G726" t="s">
        <v>29</v>
      </c>
      <c r="I726" t="str">
        <f>IF(Table1[[#This Row],[building_size_ORIGINAL]]="","",LEFT(Table1[[#This Row],[building_size_ORIGINAL]], LEN(Table1[[#This Row],[building_size_ORIGINAL]])-LEN(RIGHT(Table1[[#This Row],[building_size_ORIGINAL]], 3))))</f>
        <v/>
      </c>
      <c r="J726" s="11" t="s">
        <v>2934</v>
      </c>
      <c r="K726" t="s">
        <v>1262</v>
      </c>
      <c r="L726" s="19">
        <v>630</v>
      </c>
      <c r="M726" t="s">
        <v>1262</v>
      </c>
      <c r="N726" s="19">
        <v>630</v>
      </c>
      <c r="O726" s="19">
        <f>IF(Table1[[#This Row],[building_size_mВІ_cleaned]]&lt;&gt;Table1[[#This Row],[preferred_size_mBI_cleaned]], IF(Table1[[#This Row],[land_size_mBI_cleaned]]&lt;&gt;Table1[[#This Row],[preferred_size_mBI_cleaned]], 0, 1), 1)</f>
        <v>1</v>
      </c>
      <c r="Q726" t="e">
        <f>IF(LEN(Table1[[#This Row],[open_date]])&gt;0, IF(ISNUMBER(SEARCH("Added", Table1[[#This Row],[open_date]])), SUBSTITUTE(Table1[[#This Row],[open_date]], "Added ", ""), Table1[[#This Row],[open_date]]), NA())</f>
        <v>#N/A</v>
      </c>
      <c r="R726" t="e">
        <v>#N/A</v>
      </c>
      <c r="S726" t="s">
        <v>1499</v>
      </c>
      <c r="T726" t="s">
        <v>2251</v>
      </c>
      <c r="U726" s="13">
        <v>679000</v>
      </c>
      <c r="V726" s="13" t="s">
        <v>3339</v>
      </c>
      <c r="W726">
        <v>138942975</v>
      </c>
      <c r="X726" t="s">
        <v>2252</v>
      </c>
      <c r="Y726" t="s">
        <v>2253</v>
      </c>
      <c r="Z726" t="s">
        <v>716</v>
      </c>
      <c r="AA726" t="s">
        <v>37</v>
      </c>
      <c r="AB726">
        <v>830</v>
      </c>
      <c r="AC726" s="14" t="str">
        <f>"0"&amp;Table1[[#This Row],[zip_code]]</f>
        <v>0830</v>
      </c>
      <c r="AD726" s="1">
        <v>418895345</v>
      </c>
      <c r="AG726" t="s">
        <v>38</v>
      </c>
      <c r="AH726" t="str">
        <f>PROPER(Table1[[#This Row],[product_depth_DELETE]])</f>
        <v>Premiere</v>
      </c>
      <c r="AI726">
        <v>4</v>
      </c>
      <c r="AJ726">
        <v>2</v>
      </c>
      <c r="AK726">
        <v>2</v>
      </c>
      <c r="AL726" s="2">
        <v>44708.662557870368</v>
      </c>
      <c r="AM726" s="15">
        <v>44708.662557870368</v>
      </c>
    </row>
    <row r="727" spans="1:39" x14ac:dyDescent="0.25">
      <c r="A727">
        <v>1351709</v>
      </c>
      <c r="B727" t="s">
        <v>696</v>
      </c>
      <c r="C727" t="str">
        <f>IF(Table1[[#This Row],[breadcrumb_ORIGINAL]]="Buy&gt;NT&gt;DARWIN CITY", SUBSTITUTE(Table1[[#This Row],[breadcrumb_ORIGINAL]], Table1[[#This Row],[breadcrumb_ORIGINAL]], "DARWIN CITY"), SUBSTITUTE(Table1[[#This Row],[breadcrumb_ORIGINAL]], Table1[[#This Row],[breadcrumb_ORIGINAL]], "DARWIN"))</f>
        <v>DARWIN</v>
      </c>
      <c r="D727" s="16" t="s">
        <v>3466</v>
      </c>
      <c r="E727" t="s">
        <v>697</v>
      </c>
      <c r="F727" s="3" t="s">
        <v>2924</v>
      </c>
      <c r="G727" t="s">
        <v>29</v>
      </c>
      <c r="I727" t="str">
        <f>IF(Table1[[#This Row],[building_size_ORIGINAL]]="","",LEFT(Table1[[#This Row],[building_size_ORIGINAL]], LEN(Table1[[#This Row],[building_size_ORIGINAL]])-LEN(RIGHT(Table1[[#This Row],[building_size_ORIGINAL]], 3))))</f>
        <v/>
      </c>
      <c r="J727" s="11" t="s">
        <v>2934</v>
      </c>
      <c r="K727" t="s">
        <v>2254</v>
      </c>
      <c r="L727" s="19">
        <v>849</v>
      </c>
      <c r="M727" t="s">
        <v>2254</v>
      </c>
      <c r="N727" s="19">
        <v>849</v>
      </c>
      <c r="O727" s="19">
        <f>IF(Table1[[#This Row],[building_size_mВІ_cleaned]]&lt;&gt;Table1[[#This Row],[preferred_size_mBI_cleaned]], IF(Table1[[#This Row],[land_size_mBI_cleaned]]&lt;&gt;Table1[[#This Row],[preferred_size_mBI_cleaned]], 0, 1), 1)</f>
        <v>1</v>
      </c>
      <c r="P727" t="s">
        <v>126</v>
      </c>
      <c r="Q727" t="str">
        <f>IF(LEN(Table1[[#This Row],[open_date]])&gt;0, IF(ISNUMBER(SEARCH("Added", Table1[[#This Row],[open_date]])), SUBSTITUTE(Table1[[#This Row],[open_date]], "Added ", ""), Table1[[#This Row],[open_date]]), NA())</f>
        <v>Under offer</v>
      </c>
      <c r="R727" t="s">
        <v>126</v>
      </c>
      <c r="S727" t="s">
        <v>145</v>
      </c>
      <c r="T727" t="s">
        <v>2255</v>
      </c>
      <c r="U727" s="13">
        <v>560000</v>
      </c>
      <c r="V727" s="13" t="s">
        <v>3340</v>
      </c>
      <c r="W727">
        <v>138942243</v>
      </c>
      <c r="X727" t="s">
        <v>2256</v>
      </c>
      <c r="Y727" t="s">
        <v>2257</v>
      </c>
      <c r="Z727" t="s">
        <v>954</v>
      </c>
      <c r="AA727" t="s">
        <v>37</v>
      </c>
      <c r="AB727">
        <v>812</v>
      </c>
      <c r="AC727" s="14" t="str">
        <f>"0"&amp;Table1[[#This Row],[zip_code]]</f>
        <v>0812</v>
      </c>
      <c r="AD727" s="1">
        <v>889306600</v>
      </c>
      <c r="AG727" t="s">
        <v>38</v>
      </c>
      <c r="AH727" t="str">
        <f>PROPER(Table1[[#This Row],[product_depth_DELETE]])</f>
        <v>Premiere</v>
      </c>
      <c r="AI727">
        <v>3</v>
      </c>
      <c r="AJ727">
        <v>1</v>
      </c>
      <c r="AK727">
        <v>4</v>
      </c>
      <c r="AL727" s="2">
        <v>44708.662557870368</v>
      </c>
      <c r="AM727" s="15">
        <v>44708.662557870368</v>
      </c>
    </row>
    <row r="728" spans="1:39" x14ac:dyDescent="0.25">
      <c r="A728">
        <v>1351710</v>
      </c>
      <c r="B728" t="s">
        <v>696</v>
      </c>
      <c r="C728" t="str">
        <f>IF(Table1[[#This Row],[breadcrumb_ORIGINAL]]="Buy&gt;NT&gt;DARWIN CITY", SUBSTITUTE(Table1[[#This Row],[breadcrumb_ORIGINAL]], Table1[[#This Row],[breadcrumb_ORIGINAL]], "DARWIN CITY"), SUBSTITUTE(Table1[[#This Row],[breadcrumb_ORIGINAL]], Table1[[#This Row],[breadcrumb_ORIGINAL]], "DARWIN"))</f>
        <v>DARWIN</v>
      </c>
      <c r="D728" s="16" t="s">
        <v>3466</v>
      </c>
      <c r="E728" t="s">
        <v>697</v>
      </c>
      <c r="F728" s="3" t="s">
        <v>2924</v>
      </c>
      <c r="G728" t="s">
        <v>29</v>
      </c>
      <c r="H728" t="s">
        <v>495</v>
      </c>
      <c r="I728" t="str">
        <f>IF(Table1[[#This Row],[building_size_ORIGINAL]]="","",LEFT(Table1[[#This Row],[building_size_ORIGINAL]], LEN(Table1[[#This Row],[building_size_ORIGINAL]])-LEN(RIGHT(Table1[[#This Row],[building_size_ORIGINAL]], 3))))</f>
        <v>183</v>
      </c>
      <c r="J728" s="19">
        <v>183</v>
      </c>
      <c r="K728" t="s">
        <v>1224</v>
      </c>
      <c r="L728" s="19">
        <v>820</v>
      </c>
      <c r="M728" t="s">
        <v>1224</v>
      </c>
      <c r="N728" s="19">
        <v>820</v>
      </c>
      <c r="O728" s="19">
        <f>IF(Table1[[#This Row],[building_size_mВІ_cleaned]]&lt;&gt;Table1[[#This Row],[preferred_size_mBI_cleaned]], IF(Table1[[#This Row],[land_size_mBI_cleaned]]&lt;&gt;Table1[[#This Row],[preferred_size_mBI_cleaned]], 0, 1), 1)</f>
        <v>1</v>
      </c>
      <c r="Q728" t="e">
        <f>IF(LEN(Table1[[#This Row],[open_date]])&gt;0, IF(ISNUMBER(SEARCH("Added", Table1[[#This Row],[open_date]])), SUBSTITUTE(Table1[[#This Row],[open_date]], "Added ", ""), Table1[[#This Row],[open_date]]), NA())</f>
        <v>#N/A</v>
      </c>
      <c r="R728" t="e">
        <v>#N/A</v>
      </c>
      <c r="S728" t="s">
        <v>712</v>
      </c>
      <c r="T728" t="s">
        <v>186</v>
      </c>
      <c r="U728" s="13">
        <v>475000</v>
      </c>
      <c r="V728" s="13" t="s">
        <v>2934</v>
      </c>
      <c r="W728">
        <v>138942211</v>
      </c>
      <c r="X728" t="s">
        <v>2258</v>
      </c>
      <c r="Y728" t="s">
        <v>2259</v>
      </c>
      <c r="Z728" t="s">
        <v>791</v>
      </c>
      <c r="AA728" t="s">
        <v>37</v>
      </c>
      <c r="AB728">
        <v>832</v>
      </c>
      <c r="AC728" s="14" t="str">
        <f>"0"&amp;Table1[[#This Row],[zip_code]]</f>
        <v>0832</v>
      </c>
      <c r="AD728" s="1">
        <v>889315000</v>
      </c>
      <c r="AG728" t="s">
        <v>38</v>
      </c>
      <c r="AH728" t="str">
        <f>PROPER(Table1[[#This Row],[product_depth_DELETE]])</f>
        <v>Premiere</v>
      </c>
      <c r="AI728">
        <v>3</v>
      </c>
      <c r="AJ728">
        <v>1</v>
      </c>
      <c r="AK728">
        <v>4</v>
      </c>
      <c r="AL728" s="2">
        <v>44708.662557870368</v>
      </c>
      <c r="AM728" s="15">
        <v>44708.662557870368</v>
      </c>
    </row>
    <row r="729" spans="1:39" x14ac:dyDescent="0.25">
      <c r="A729">
        <v>1351711</v>
      </c>
      <c r="B729" t="s">
        <v>696</v>
      </c>
      <c r="C729" t="str">
        <f>IF(Table1[[#This Row],[breadcrumb_ORIGINAL]]="Buy&gt;NT&gt;DARWIN CITY", SUBSTITUTE(Table1[[#This Row],[breadcrumb_ORIGINAL]], Table1[[#This Row],[breadcrumb_ORIGINAL]], "DARWIN CITY"), SUBSTITUTE(Table1[[#This Row],[breadcrumb_ORIGINAL]], Table1[[#This Row],[breadcrumb_ORIGINAL]], "DARWIN"))</f>
        <v>DARWIN</v>
      </c>
      <c r="D729" s="16" t="s">
        <v>3466</v>
      </c>
      <c r="E729" t="s">
        <v>697</v>
      </c>
      <c r="F729" s="3" t="s">
        <v>2924</v>
      </c>
      <c r="G729" t="s">
        <v>46</v>
      </c>
      <c r="I729" t="str">
        <f>IF(Table1[[#This Row],[building_size_ORIGINAL]]="","",LEFT(Table1[[#This Row],[building_size_ORIGINAL]], LEN(Table1[[#This Row],[building_size_ORIGINAL]])-LEN(RIGHT(Table1[[#This Row],[building_size_ORIGINAL]], 3))))</f>
        <v/>
      </c>
      <c r="J729" s="11" t="s">
        <v>2934</v>
      </c>
      <c r="K729" t="s">
        <v>102</v>
      </c>
      <c r="L729" s="19">
        <v>181</v>
      </c>
      <c r="M729" t="s">
        <v>102</v>
      </c>
      <c r="N729" s="19">
        <v>181</v>
      </c>
      <c r="O729" s="19">
        <f>IF(Table1[[#This Row],[building_size_mВІ_cleaned]]&lt;&gt;Table1[[#This Row],[preferred_size_mBI_cleaned]], IF(Table1[[#This Row],[land_size_mBI_cleaned]]&lt;&gt;Table1[[#This Row],[preferred_size_mBI_cleaned]], 0, 1), 1)</f>
        <v>1</v>
      </c>
      <c r="Q729" t="e">
        <f>IF(LEN(Table1[[#This Row],[open_date]])&gt;0, IF(ISNUMBER(SEARCH("Added", Table1[[#This Row],[open_date]])), SUBSTITUTE(Table1[[#This Row],[open_date]], "Added ", ""), Table1[[#This Row],[open_date]]), NA())</f>
        <v>#N/A</v>
      </c>
      <c r="R729" t="e">
        <v>#N/A</v>
      </c>
      <c r="S729" t="s">
        <v>712</v>
      </c>
      <c r="T729" t="s">
        <v>2260</v>
      </c>
      <c r="U729" s="13">
        <v>319000</v>
      </c>
      <c r="V729" s="13" t="s">
        <v>2934</v>
      </c>
      <c r="W729">
        <v>138941523</v>
      </c>
      <c r="X729" t="s">
        <v>2261</v>
      </c>
      <c r="Y729" t="s">
        <v>2262</v>
      </c>
      <c r="Z729" t="s">
        <v>973</v>
      </c>
      <c r="AA729" t="s">
        <v>37</v>
      </c>
      <c r="AB729">
        <v>830</v>
      </c>
      <c r="AC729" s="14" t="str">
        <f>"0"&amp;Table1[[#This Row],[zip_code]]</f>
        <v>0830</v>
      </c>
      <c r="AD729" s="1">
        <v>889315000</v>
      </c>
      <c r="AG729" t="s">
        <v>38</v>
      </c>
      <c r="AH729" t="str">
        <f>PROPER(Table1[[#This Row],[product_depth_DELETE]])</f>
        <v>Premiere</v>
      </c>
      <c r="AI729">
        <v>2</v>
      </c>
      <c r="AJ729">
        <v>1</v>
      </c>
      <c r="AK729">
        <v>2</v>
      </c>
      <c r="AL729" s="2">
        <v>44708.662557870368</v>
      </c>
      <c r="AM729" s="15">
        <v>44708.662557870368</v>
      </c>
    </row>
    <row r="730" spans="1:39" x14ac:dyDescent="0.25">
      <c r="A730">
        <v>1351712</v>
      </c>
      <c r="B730" t="s">
        <v>696</v>
      </c>
      <c r="C730" t="str">
        <f>IF(Table1[[#This Row],[breadcrumb_ORIGINAL]]="Buy&gt;NT&gt;DARWIN CITY", SUBSTITUTE(Table1[[#This Row],[breadcrumb_ORIGINAL]], Table1[[#This Row],[breadcrumb_ORIGINAL]], "DARWIN CITY"), SUBSTITUTE(Table1[[#This Row],[breadcrumb_ORIGINAL]], Table1[[#This Row],[breadcrumb_ORIGINAL]], "DARWIN"))</f>
        <v>DARWIN</v>
      </c>
      <c r="D730" s="16" t="s">
        <v>3466</v>
      </c>
      <c r="E730" t="s">
        <v>697</v>
      </c>
      <c r="F730" s="3" t="s">
        <v>2924</v>
      </c>
      <c r="G730" t="s">
        <v>29</v>
      </c>
      <c r="I730" t="str">
        <f>IF(Table1[[#This Row],[building_size_ORIGINAL]]="","",LEFT(Table1[[#This Row],[building_size_ORIGINAL]], LEN(Table1[[#This Row],[building_size_ORIGINAL]])-LEN(RIGHT(Table1[[#This Row],[building_size_ORIGINAL]], 3))))</f>
        <v/>
      </c>
      <c r="J730" s="11" t="s">
        <v>2934</v>
      </c>
      <c r="L730" s="12" t="s">
        <v>2934</v>
      </c>
      <c r="N730" t="s">
        <v>2934</v>
      </c>
      <c r="O730">
        <f>IF(Table1[[#This Row],[building_size_mВІ_cleaned]]&lt;&gt;Table1[[#This Row],[preferred_size_mBI_cleaned]], IF(Table1[[#This Row],[land_size_mBI_cleaned]]&lt;&gt;Table1[[#This Row],[preferred_size_mBI_cleaned]], 0, 1), 1)</f>
        <v>1</v>
      </c>
      <c r="Q730" t="e">
        <f>IF(LEN(Table1[[#This Row],[open_date]])&gt;0, IF(ISNUMBER(SEARCH("Added", Table1[[#This Row],[open_date]])), SUBSTITUTE(Table1[[#This Row],[open_date]], "Added ", ""), Table1[[#This Row],[open_date]]), NA())</f>
        <v>#N/A</v>
      </c>
      <c r="R730" t="e">
        <v>#N/A</v>
      </c>
      <c r="S730" t="s">
        <v>82</v>
      </c>
      <c r="T730" t="s">
        <v>1553</v>
      </c>
      <c r="U730" s="13">
        <v>520000</v>
      </c>
      <c r="V730" s="13" t="s">
        <v>2934</v>
      </c>
      <c r="W730">
        <v>138939703</v>
      </c>
      <c r="X730" t="s">
        <v>2263</v>
      </c>
      <c r="Y730" t="s">
        <v>2264</v>
      </c>
      <c r="Z730" t="s">
        <v>747</v>
      </c>
      <c r="AA730" t="s">
        <v>37</v>
      </c>
      <c r="AB730">
        <v>830</v>
      </c>
      <c r="AC730" s="14" t="str">
        <f>"0"&amp;Table1[[#This Row],[zip_code]]</f>
        <v>0830</v>
      </c>
      <c r="AD730" s="1">
        <v>889433000</v>
      </c>
      <c r="AG730" t="s">
        <v>38</v>
      </c>
      <c r="AH730" t="str">
        <f>PROPER(Table1[[#This Row],[product_depth_DELETE]])</f>
        <v>Premiere</v>
      </c>
      <c r="AI730">
        <v>4</v>
      </c>
      <c r="AJ730">
        <v>2</v>
      </c>
      <c r="AK730">
        <v>2</v>
      </c>
      <c r="AL730" s="2">
        <v>44708.662557870368</v>
      </c>
      <c r="AM730" s="15">
        <v>44708.662557870368</v>
      </c>
    </row>
    <row r="731" spans="1:39" x14ac:dyDescent="0.25">
      <c r="A731">
        <v>1351713</v>
      </c>
      <c r="B731" t="s">
        <v>696</v>
      </c>
      <c r="C731" t="str">
        <f>IF(Table1[[#This Row],[breadcrumb_ORIGINAL]]="Buy&gt;NT&gt;DARWIN CITY", SUBSTITUTE(Table1[[#This Row],[breadcrumb_ORIGINAL]], Table1[[#This Row],[breadcrumb_ORIGINAL]], "DARWIN CITY"), SUBSTITUTE(Table1[[#This Row],[breadcrumb_ORIGINAL]], Table1[[#This Row],[breadcrumb_ORIGINAL]], "DARWIN"))</f>
        <v>DARWIN</v>
      </c>
      <c r="D731" s="16" t="s">
        <v>3466</v>
      </c>
      <c r="E731" t="s">
        <v>697</v>
      </c>
      <c r="F731" s="3" t="s">
        <v>2924</v>
      </c>
      <c r="G731" t="s">
        <v>29</v>
      </c>
      <c r="H731" t="s">
        <v>2265</v>
      </c>
      <c r="I731" t="str">
        <f>IF(Table1[[#This Row],[building_size_ORIGINAL]]="","",LEFT(Table1[[#This Row],[building_size_ORIGINAL]], LEN(Table1[[#This Row],[building_size_ORIGINAL]])-LEN(RIGHT(Table1[[#This Row],[building_size_ORIGINAL]], 3))))</f>
        <v>100</v>
      </c>
      <c r="J731" s="19">
        <v>100</v>
      </c>
      <c r="K731" t="s">
        <v>2266</v>
      </c>
      <c r="L731" s="19">
        <v>677</v>
      </c>
      <c r="M731" t="s">
        <v>2266</v>
      </c>
      <c r="N731" s="19">
        <v>677</v>
      </c>
      <c r="O731" s="19">
        <f>IF(Table1[[#This Row],[building_size_mВІ_cleaned]]&lt;&gt;Table1[[#This Row],[preferred_size_mBI_cleaned]], IF(Table1[[#This Row],[land_size_mBI_cleaned]]&lt;&gt;Table1[[#This Row],[preferred_size_mBI_cleaned]], 0, 1), 1)</f>
        <v>1</v>
      </c>
      <c r="Q731" t="e">
        <f>IF(LEN(Table1[[#This Row],[open_date]])&gt;0, IF(ISNUMBER(SEARCH("Added", Table1[[#This Row],[open_date]])), SUBSTITUTE(Table1[[#This Row],[open_date]], "Added ", ""), Table1[[#This Row],[open_date]]), NA())</f>
        <v>#N/A</v>
      </c>
      <c r="R731" t="e">
        <v>#N/A</v>
      </c>
      <c r="S731" t="s">
        <v>42</v>
      </c>
      <c r="T731" t="s">
        <v>1094</v>
      </c>
      <c r="U731" s="13">
        <v>639000</v>
      </c>
      <c r="V731" s="13" t="s">
        <v>2934</v>
      </c>
      <c r="W731">
        <v>138937531</v>
      </c>
      <c r="X731" t="s">
        <v>2267</v>
      </c>
      <c r="Y731" t="s">
        <v>2268</v>
      </c>
      <c r="Z731" t="s">
        <v>814</v>
      </c>
      <c r="AA731" t="s">
        <v>37</v>
      </c>
      <c r="AB731">
        <v>810</v>
      </c>
      <c r="AC731" s="14" t="str">
        <f>"0"&amp;Table1[[#This Row],[zip_code]]</f>
        <v>0810</v>
      </c>
      <c r="AD731">
        <v>411724000</v>
      </c>
      <c r="AG731" t="s">
        <v>38</v>
      </c>
      <c r="AH731" t="str">
        <f>PROPER(Table1[[#This Row],[product_depth_DELETE]])</f>
        <v>Premiere</v>
      </c>
      <c r="AI731">
        <v>3</v>
      </c>
      <c r="AJ731">
        <v>1</v>
      </c>
      <c r="AK731">
        <v>3</v>
      </c>
      <c r="AL731" s="2">
        <v>44708.662557870368</v>
      </c>
      <c r="AM731" s="15">
        <v>44708.662557870368</v>
      </c>
    </row>
    <row r="732" spans="1:39" x14ac:dyDescent="0.25">
      <c r="A732">
        <v>1351714</v>
      </c>
      <c r="B732" t="s">
        <v>696</v>
      </c>
      <c r="C732" t="str">
        <f>IF(Table1[[#This Row],[breadcrumb_ORIGINAL]]="Buy&gt;NT&gt;DARWIN CITY", SUBSTITUTE(Table1[[#This Row],[breadcrumb_ORIGINAL]], Table1[[#This Row],[breadcrumb_ORIGINAL]], "DARWIN CITY"), SUBSTITUTE(Table1[[#This Row],[breadcrumb_ORIGINAL]], Table1[[#This Row],[breadcrumb_ORIGINAL]], "DARWIN"))</f>
        <v>DARWIN</v>
      </c>
      <c r="D732" s="16" t="s">
        <v>3466</v>
      </c>
      <c r="E732" t="s">
        <v>697</v>
      </c>
      <c r="F732" s="3" t="s">
        <v>2924</v>
      </c>
      <c r="G732" t="s">
        <v>748</v>
      </c>
      <c r="I732" t="str">
        <f>IF(Table1[[#This Row],[building_size_ORIGINAL]]="","",LEFT(Table1[[#This Row],[building_size_ORIGINAL]], LEN(Table1[[#This Row],[building_size_ORIGINAL]])-LEN(RIGHT(Table1[[#This Row],[building_size_ORIGINAL]], 3))))</f>
        <v/>
      </c>
      <c r="J732" s="11" t="s">
        <v>2934</v>
      </c>
      <c r="L732" s="12" t="s">
        <v>2934</v>
      </c>
      <c r="N732" t="s">
        <v>2934</v>
      </c>
      <c r="O732">
        <f>IF(Table1[[#This Row],[building_size_mВІ_cleaned]]&lt;&gt;Table1[[#This Row],[preferred_size_mBI_cleaned]], IF(Table1[[#This Row],[land_size_mBI_cleaned]]&lt;&gt;Table1[[#This Row],[preferred_size_mBI_cleaned]], 0, 1), 1)</f>
        <v>1</v>
      </c>
      <c r="P732" t="s">
        <v>126</v>
      </c>
      <c r="Q732" t="str">
        <f>IF(LEN(Table1[[#This Row],[open_date]])&gt;0, IF(ISNUMBER(SEARCH("Added", Table1[[#This Row],[open_date]])), SUBSTITUTE(Table1[[#This Row],[open_date]], "Added ", ""), Table1[[#This Row],[open_date]]), NA())</f>
        <v>Under offer</v>
      </c>
      <c r="R732" t="s">
        <v>126</v>
      </c>
      <c r="S732" t="s">
        <v>1603</v>
      </c>
      <c r="T732" t="s">
        <v>2269</v>
      </c>
      <c r="U732" s="13">
        <v>750000</v>
      </c>
      <c r="V732" s="13" t="s">
        <v>3342</v>
      </c>
      <c r="W732">
        <v>138937107</v>
      </c>
      <c r="X732" t="s">
        <v>2270</v>
      </c>
      <c r="Y732" t="s">
        <v>2271</v>
      </c>
      <c r="Z732" t="s">
        <v>1101</v>
      </c>
      <c r="AA732" t="s">
        <v>37</v>
      </c>
      <c r="AB732">
        <v>820</v>
      </c>
      <c r="AC732" s="14" t="str">
        <f>"0"&amp;Table1[[#This Row],[zip_code]]</f>
        <v>0820</v>
      </c>
      <c r="AD732" t="s">
        <v>1607</v>
      </c>
      <c r="AG732" t="s">
        <v>38</v>
      </c>
      <c r="AH732" t="str">
        <f>PROPER(Table1[[#This Row],[product_depth_DELETE]])</f>
        <v>Premiere</v>
      </c>
      <c r="AI732">
        <v>4</v>
      </c>
      <c r="AJ732">
        <v>2</v>
      </c>
      <c r="AK732">
        <v>2</v>
      </c>
      <c r="AL732" s="2">
        <v>44708.662557870368</v>
      </c>
      <c r="AM732" s="15">
        <v>44708.662557870368</v>
      </c>
    </row>
    <row r="733" spans="1:39" x14ac:dyDescent="0.25">
      <c r="A733">
        <v>1351715</v>
      </c>
      <c r="B733" t="s">
        <v>696</v>
      </c>
      <c r="C733" t="str">
        <f>IF(Table1[[#This Row],[breadcrumb_ORIGINAL]]="Buy&gt;NT&gt;DARWIN CITY", SUBSTITUTE(Table1[[#This Row],[breadcrumb_ORIGINAL]], Table1[[#This Row],[breadcrumb_ORIGINAL]], "DARWIN CITY"), SUBSTITUTE(Table1[[#This Row],[breadcrumb_ORIGINAL]], Table1[[#This Row],[breadcrumb_ORIGINAL]], "DARWIN"))</f>
        <v>DARWIN</v>
      </c>
      <c r="D733" s="16" t="s">
        <v>3466</v>
      </c>
      <c r="E733" t="s">
        <v>697</v>
      </c>
      <c r="F733" s="3" t="s">
        <v>2924</v>
      </c>
      <c r="G733" t="s">
        <v>704</v>
      </c>
      <c r="I733" t="str">
        <f>IF(Table1[[#This Row],[building_size_ORIGINAL]]="","",LEFT(Table1[[#This Row],[building_size_ORIGINAL]], LEN(Table1[[#This Row],[building_size_ORIGINAL]])-LEN(RIGHT(Table1[[#This Row],[building_size_ORIGINAL]], 3))))</f>
        <v/>
      </c>
      <c r="J733" s="11" t="s">
        <v>2934</v>
      </c>
      <c r="K733" t="s">
        <v>1638</v>
      </c>
      <c r="L733" s="19">
        <v>640</v>
      </c>
      <c r="M733" t="s">
        <v>1638</v>
      </c>
      <c r="N733" s="19">
        <v>640</v>
      </c>
      <c r="O733" s="19">
        <f>IF(Table1[[#This Row],[building_size_mВІ_cleaned]]&lt;&gt;Table1[[#This Row],[preferred_size_mBI_cleaned]], IF(Table1[[#This Row],[land_size_mBI_cleaned]]&lt;&gt;Table1[[#This Row],[preferred_size_mBI_cleaned]], 0, 1), 1)</f>
        <v>1</v>
      </c>
      <c r="Q733" t="e">
        <f>IF(LEN(Table1[[#This Row],[open_date]])&gt;0, IF(ISNUMBER(SEARCH("Added", Table1[[#This Row],[open_date]])), SUBSTITUTE(Table1[[#This Row],[open_date]], "Added ", ""), Table1[[#This Row],[open_date]]), NA())</f>
        <v>#N/A</v>
      </c>
      <c r="R733" t="e">
        <v>#N/A</v>
      </c>
      <c r="S733" t="s">
        <v>2231</v>
      </c>
      <c r="T733" t="s">
        <v>2272</v>
      </c>
      <c r="U733" s="13">
        <v>334000</v>
      </c>
      <c r="V733" s="13" t="s">
        <v>2934</v>
      </c>
      <c r="W733">
        <v>203276791</v>
      </c>
      <c r="X733" t="s">
        <v>2273</v>
      </c>
      <c r="Y733" t="s">
        <v>2274</v>
      </c>
      <c r="Z733" t="s">
        <v>1664</v>
      </c>
      <c r="AA733" t="s">
        <v>37</v>
      </c>
      <c r="AB733">
        <v>828</v>
      </c>
      <c r="AC733" s="14" t="str">
        <f>"0"&amp;Table1[[#This Row],[zip_code]]</f>
        <v>0828</v>
      </c>
      <c r="AD733" s="1">
        <v>889835500</v>
      </c>
      <c r="AG733" t="s">
        <v>274</v>
      </c>
      <c r="AH733" t="str">
        <f>PROPER(Table1[[#This Row],[product_depth_DELETE]])</f>
        <v>Standard</v>
      </c>
      <c r="AL733" s="2">
        <v>44708.662557870368</v>
      </c>
      <c r="AM733" s="15">
        <v>44708.662557870368</v>
      </c>
    </row>
    <row r="734" spans="1:39" x14ac:dyDescent="0.25">
      <c r="A734">
        <v>1351716</v>
      </c>
      <c r="B734" t="s">
        <v>696</v>
      </c>
      <c r="C734" t="str">
        <f>IF(Table1[[#This Row],[breadcrumb_ORIGINAL]]="Buy&gt;NT&gt;DARWIN CITY", SUBSTITUTE(Table1[[#This Row],[breadcrumb_ORIGINAL]], Table1[[#This Row],[breadcrumb_ORIGINAL]], "DARWIN CITY"), SUBSTITUTE(Table1[[#This Row],[breadcrumb_ORIGINAL]], Table1[[#This Row],[breadcrumb_ORIGINAL]], "DARWIN"))</f>
        <v>DARWIN</v>
      </c>
      <c r="D734" s="16" t="s">
        <v>3466</v>
      </c>
      <c r="E734" t="s">
        <v>697</v>
      </c>
      <c r="F734" s="3" t="s">
        <v>2924</v>
      </c>
      <c r="G734" t="s">
        <v>2275</v>
      </c>
      <c r="I734" t="str">
        <f>IF(Table1[[#This Row],[building_size_ORIGINAL]]="","",LEFT(Table1[[#This Row],[building_size_ORIGINAL]], LEN(Table1[[#This Row],[building_size_ORIGINAL]])-LEN(RIGHT(Table1[[#This Row],[building_size_ORIGINAL]], 3))))</f>
        <v/>
      </c>
      <c r="J734" s="11" t="s">
        <v>2934</v>
      </c>
      <c r="K734" t="s">
        <v>2276</v>
      </c>
      <c r="L734" s="19">
        <v>359</v>
      </c>
      <c r="M734" t="s">
        <v>2276</v>
      </c>
      <c r="N734" s="19">
        <v>359</v>
      </c>
      <c r="O734" s="19">
        <f>IF(Table1[[#This Row],[building_size_mВІ_cleaned]]&lt;&gt;Table1[[#This Row],[preferred_size_mBI_cleaned]], IF(Table1[[#This Row],[land_size_mBI_cleaned]]&lt;&gt;Table1[[#This Row],[preferred_size_mBI_cleaned]], 0, 1), 1)</f>
        <v>1</v>
      </c>
      <c r="Q734" t="e">
        <f>IF(LEN(Table1[[#This Row],[open_date]])&gt;0, IF(ISNUMBER(SEARCH("Added", Table1[[#This Row],[open_date]])), SUBSTITUTE(Table1[[#This Row],[open_date]], "Added ", ""), Table1[[#This Row],[open_date]]), NA())</f>
        <v>#N/A</v>
      </c>
      <c r="R734" t="e">
        <v>#N/A</v>
      </c>
      <c r="S734" t="s">
        <v>2277</v>
      </c>
      <c r="T734" t="s">
        <v>650</v>
      </c>
      <c r="U734" s="13" t="s">
        <v>2934</v>
      </c>
      <c r="V734" s="13" t="s">
        <v>3097</v>
      </c>
      <c r="W734">
        <v>138936951</v>
      </c>
      <c r="X734" t="s">
        <v>2278</v>
      </c>
      <c r="Y734" t="s">
        <v>2279</v>
      </c>
      <c r="Z734" t="s">
        <v>1664</v>
      </c>
      <c r="AA734" t="s">
        <v>37</v>
      </c>
      <c r="AB734">
        <v>828</v>
      </c>
      <c r="AC734" s="14" t="str">
        <f>"0"&amp;Table1[[#This Row],[zip_code]]</f>
        <v>0828</v>
      </c>
      <c r="AD734" s="1">
        <v>889833943</v>
      </c>
      <c r="AG734" t="s">
        <v>274</v>
      </c>
      <c r="AH734" t="str">
        <f>PROPER(Table1[[#This Row],[product_depth_DELETE]])</f>
        <v>Standard</v>
      </c>
      <c r="AI734">
        <v>0</v>
      </c>
      <c r="AJ734">
        <v>1</v>
      </c>
      <c r="AK734">
        <v>8</v>
      </c>
      <c r="AL734" s="2">
        <v>44708.662557870368</v>
      </c>
      <c r="AM734" s="15">
        <v>44708.662557870368</v>
      </c>
    </row>
    <row r="735" spans="1:39" x14ac:dyDescent="0.25">
      <c r="A735">
        <v>1351717</v>
      </c>
      <c r="B735" t="s">
        <v>696</v>
      </c>
      <c r="C735" t="str">
        <f>IF(Table1[[#This Row],[breadcrumb_ORIGINAL]]="Buy&gt;NT&gt;DARWIN CITY", SUBSTITUTE(Table1[[#This Row],[breadcrumb_ORIGINAL]], Table1[[#This Row],[breadcrumb_ORIGINAL]], "DARWIN CITY"), SUBSTITUTE(Table1[[#This Row],[breadcrumb_ORIGINAL]], Table1[[#This Row],[breadcrumb_ORIGINAL]], "DARWIN"))</f>
        <v>DARWIN</v>
      </c>
      <c r="D735" s="16" t="s">
        <v>3466</v>
      </c>
      <c r="E735" t="s">
        <v>697</v>
      </c>
      <c r="F735" s="3" t="s">
        <v>2924</v>
      </c>
      <c r="G735" t="s">
        <v>29</v>
      </c>
      <c r="I735" t="str">
        <f>IF(Table1[[#This Row],[building_size_ORIGINAL]]="","",LEFT(Table1[[#This Row],[building_size_ORIGINAL]], LEN(Table1[[#This Row],[building_size_ORIGINAL]])-LEN(RIGHT(Table1[[#This Row],[building_size_ORIGINAL]], 3))))</f>
        <v/>
      </c>
      <c r="J735" s="11" t="s">
        <v>2934</v>
      </c>
      <c r="K735" t="s">
        <v>1649</v>
      </c>
      <c r="L735" s="19">
        <v>812</v>
      </c>
      <c r="M735" t="s">
        <v>1649</v>
      </c>
      <c r="N735" s="19">
        <v>812</v>
      </c>
      <c r="O735" s="19">
        <f>IF(Table1[[#This Row],[building_size_mВІ_cleaned]]&lt;&gt;Table1[[#This Row],[preferred_size_mBI_cleaned]], IF(Table1[[#This Row],[land_size_mBI_cleaned]]&lt;&gt;Table1[[#This Row],[preferred_size_mBI_cleaned]], 0, 1), 1)</f>
        <v>1</v>
      </c>
      <c r="P735" t="s">
        <v>126</v>
      </c>
      <c r="Q735" t="str">
        <f>IF(LEN(Table1[[#This Row],[open_date]])&gt;0, IF(ISNUMBER(SEARCH("Added", Table1[[#This Row],[open_date]])), SUBSTITUTE(Table1[[#This Row],[open_date]], "Added ", ""), Table1[[#This Row],[open_date]]), NA())</f>
        <v>Under offer</v>
      </c>
      <c r="R735" t="s">
        <v>126</v>
      </c>
      <c r="S735" t="s">
        <v>93</v>
      </c>
      <c r="T735" t="s">
        <v>127</v>
      </c>
      <c r="U735" s="13" t="s">
        <v>2934</v>
      </c>
      <c r="V735" s="13" t="s">
        <v>2979</v>
      </c>
      <c r="W735">
        <v>138930403</v>
      </c>
      <c r="X735" t="s">
        <v>2280</v>
      </c>
      <c r="Y735" t="s">
        <v>2281</v>
      </c>
      <c r="Z735" t="s">
        <v>786</v>
      </c>
      <c r="AA735" t="s">
        <v>37</v>
      </c>
      <c r="AB735">
        <v>810</v>
      </c>
      <c r="AC735" s="14" t="str">
        <f>"0"&amp;Table1[[#This Row],[zip_code]]</f>
        <v>0810</v>
      </c>
      <c r="AD735" s="1">
        <v>889460500</v>
      </c>
      <c r="AG735" t="s">
        <v>38</v>
      </c>
      <c r="AH735" t="str">
        <f>PROPER(Table1[[#This Row],[product_depth_DELETE]])</f>
        <v>Premiere</v>
      </c>
      <c r="AI735">
        <v>4</v>
      </c>
      <c r="AJ735">
        <v>2</v>
      </c>
      <c r="AK735">
        <v>4</v>
      </c>
      <c r="AL735" s="2">
        <v>44708.662557870368</v>
      </c>
      <c r="AM735" s="15">
        <v>44708.662557870368</v>
      </c>
    </row>
    <row r="736" spans="1:39" x14ac:dyDescent="0.25">
      <c r="A736">
        <v>1351718</v>
      </c>
      <c r="B736" t="s">
        <v>696</v>
      </c>
      <c r="C736" t="str">
        <f>IF(Table1[[#This Row],[breadcrumb_ORIGINAL]]="Buy&gt;NT&gt;DARWIN CITY", SUBSTITUTE(Table1[[#This Row],[breadcrumb_ORIGINAL]], Table1[[#This Row],[breadcrumb_ORIGINAL]], "DARWIN CITY"), SUBSTITUTE(Table1[[#This Row],[breadcrumb_ORIGINAL]], Table1[[#This Row],[breadcrumb_ORIGINAL]], "DARWIN"))</f>
        <v>DARWIN</v>
      </c>
      <c r="D736" s="16" t="s">
        <v>3466</v>
      </c>
      <c r="E736" t="s">
        <v>697</v>
      </c>
      <c r="F736" s="3" t="s">
        <v>2924</v>
      </c>
      <c r="G736" t="s">
        <v>29</v>
      </c>
      <c r="H736" t="s">
        <v>130</v>
      </c>
      <c r="I736" t="str">
        <f>IF(Table1[[#This Row],[building_size_ORIGINAL]]="","",LEFT(Table1[[#This Row],[building_size_ORIGINAL]], LEN(Table1[[#This Row],[building_size_ORIGINAL]])-LEN(RIGHT(Table1[[#This Row],[building_size_ORIGINAL]], 3))))</f>
        <v>155</v>
      </c>
      <c r="J736" s="19">
        <v>155</v>
      </c>
      <c r="K736" t="s">
        <v>2282</v>
      </c>
      <c r="L736" s="19">
        <v>472</v>
      </c>
      <c r="M736" t="s">
        <v>2282</v>
      </c>
      <c r="N736" s="19">
        <v>472</v>
      </c>
      <c r="O736" s="19">
        <f>IF(Table1[[#This Row],[building_size_mВІ_cleaned]]&lt;&gt;Table1[[#This Row],[preferred_size_mBI_cleaned]], IF(Table1[[#This Row],[land_size_mBI_cleaned]]&lt;&gt;Table1[[#This Row],[preferred_size_mBI_cleaned]], 0, 1), 1)</f>
        <v>1</v>
      </c>
      <c r="Q736" t="e">
        <f>IF(LEN(Table1[[#This Row],[open_date]])&gt;0, IF(ISNUMBER(SEARCH("Added", Table1[[#This Row],[open_date]])), SUBSTITUTE(Table1[[#This Row],[open_date]], "Added ", ""), Table1[[#This Row],[open_date]]), NA())</f>
        <v>#N/A</v>
      </c>
      <c r="R736" t="e">
        <v>#N/A</v>
      </c>
      <c r="S736" t="s">
        <v>123</v>
      </c>
      <c r="T736" t="s">
        <v>2283</v>
      </c>
      <c r="U736" s="13" t="s">
        <v>2934</v>
      </c>
      <c r="V736" s="13" t="s">
        <v>3344</v>
      </c>
      <c r="W736">
        <v>138928843</v>
      </c>
      <c r="X736" t="s">
        <v>2284</v>
      </c>
      <c r="Y736" t="s">
        <v>2285</v>
      </c>
      <c r="Z736" t="s">
        <v>716</v>
      </c>
      <c r="AA736" t="s">
        <v>37</v>
      </c>
      <c r="AB736">
        <v>830</v>
      </c>
      <c r="AC736" s="14" t="str">
        <f>"0"&amp;Table1[[#This Row],[zip_code]]</f>
        <v>0830</v>
      </c>
      <c r="AD736" s="1">
        <v>889328858</v>
      </c>
      <c r="AG736" t="s">
        <v>38</v>
      </c>
      <c r="AH736" t="str">
        <f>PROPER(Table1[[#This Row],[product_depth_DELETE]])</f>
        <v>Premiere</v>
      </c>
      <c r="AI736">
        <v>4</v>
      </c>
      <c r="AJ736">
        <v>1</v>
      </c>
      <c r="AK736">
        <v>2</v>
      </c>
      <c r="AL736" s="2">
        <v>44708.662557870368</v>
      </c>
      <c r="AM736" s="15">
        <v>44708.662557870368</v>
      </c>
    </row>
    <row r="737" spans="1:39" x14ac:dyDescent="0.25">
      <c r="A737">
        <v>1351719</v>
      </c>
      <c r="B737" t="s">
        <v>696</v>
      </c>
      <c r="C737" t="str">
        <f>IF(Table1[[#This Row],[breadcrumb_ORIGINAL]]="Buy&gt;NT&gt;DARWIN CITY", SUBSTITUTE(Table1[[#This Row],[breadcrumb_ORIGINAL]], Table1[[#This Row],[breadcrumb_ORIGINAL]], "DARWIN CITY"), SUBSTITUTE(Table1[[#This Row],[breadcrumb_ORIGINAL]], Table1[[#This Row],[breadcrumb_ORIGINAL]], "DARWIN"))</f>
        <v>DARWIN</v>
      </c>
      <c r="D737" s="16" t="s">
        <v>3466</v>
      </c>
      <c r="E737" t="s">
        <v>697</v>
      </c>
      <c r="F737" s="3" t="s">
        <v>2924</v>
      </c>
      <c r="G737" t="s">
        <v>46</v>
      </c>
      <c r="H737" t="s">
        <v>92</v>
      </c>
      <c r="I737" t="str">
        <f>IF(Table1[[#This Row],[building_size_ORIGINAL]]="","",LEFT(Table1[[#This Row],[building_size_ORIGINAL]], LEN(Table1[[#This Row],[building_size_ORIGINAL]])-LEN(RIGHT(Table1[[#This Row],[building_size_ORIGINAL]], 3))))</f>
        <v>173</v>
      </c>
      <c r="J737" s="19">
        <v>173</v>
      </c>
      <c r="L737" s="12" t="s">
        <v>2934</v>
      </c>
      <c r="M737" t="s">
        <v>92</v>
      </c>
      <c r="N737" s="19">
        <v>173</v>
      </c>
      <c r="O737" s="19">
        <f>IF(Table1[[#This Row],[building_size_mВІ_cleaned]]&lt;&gt;Table1[[#This Row],[preferred_size_mBI_cleaned]], IF(Table1[[#This Row],[land_size_mBI_cleaned]]&lt;&gt;Table1[[#This Row],[preferred_size_mBI_cleaned]], 0, 1), 1)</f>
        <v>1</v>
      </c>
      <c r="Q737" t="e">
        <f>IF(LEN(Table1[[#This Row],[open_date]])&gt;0, IF(ISNUMBER(SEARCH("Added", Table1[[#This Row],[open_date]])), SUBSTITUTE(Table1[[#This Row],[open_date]], "Added ", ""), Table1[[#This Row],[open_date]]), NA())</f>
        <v>#N/A</v>
      </c>
      <c r="R737" t="e">
        <v>#N/A</v>
      </c>
      <c r="S737" t="s">
        <v>663</v>
      </c>
      <c r="T737" t="s">
        <v>59</v>
      </c>
      <c r="U737" s="13">
        <v>439000</v>
      </c>
      <c r="V737" s="13" t="s">
        <v>2934</v>
      </c>
      <c r="W737">
        <v>138924271</v>
      </c>
      <c r="X737" t="s">
        <v>2286</v>
      </c>
      <c r="Y737" t="s">
        <v>2287</v>
      </c>
      <c r="Z737" t="s">
        <v>1101</v>
      </c>
      <c r="AA737" t="s">
        <v>37</v>
      </c>
      <c r="AB737">
        <v>820</v>
      </c>
      <c r="AC737" s="14" t="str">
        <f>"0"&amp;Table1[[#This Row],[zip_code]]</f>
        <v>0820</v>
      </c>
      <c r="AD737" s="1">
        <v>1300609392</v>
      </c>
      <c r="AG737" t="s">
        <v>274</v>
      </c>
      <c r="AH737" t="str">
        <f>PROPER(Table1[[#This Row],[product_depth_DELETE]])</f>
        <v>Standard</v>
      </c>
      <c r="AI737">
        <v>3</v>
      </c>
      <c r="AJ737">
        <v>2</v>
      </c>
      <c r="AK737">
        <v>2</v>
      </c>
      <c r="AL737" s="2">
        <v>44708.662557870368</v>
      </c>
      <c r="AM737" s="15">
        <v>44708.662557870368</v>
      </c>
    </row>
    <row r="738" spans="1:39" x14ac:dyDescent="0.25">
      <c r="A738">
        <v>1351720</v>
      </c>
      <c r="B738" t="s">
        <v>696</v>
      </c>
      <c r="C738" t="str">
        <f>IF(Table1[[#This Row],[breadcrumb_ORIGINAL]]="Buy&gt;NT&gt;DARWIN CITY", SUBSTITUTE(Table1[[#This Row],[breadcrumb_ORIGINAL]], Table1[[#This Row],[breadcrumb_ORIGINAL]], "DARWIN CITY"), SUBSTITUTE(Table1[[#This Row],[breadcrumb_ORIGINAL]], Table1[[#This Row],[breadcrumb_ORIGINAL]], "DARWIN"))</f>
        <v>DARWIN</v>
      </c>
      <c r="D738" s="16" t="s">
        <v>3466</v>
      </c>
      <c r="E738" t="s">
        <v>697</v>
      </c>
      <c r="F738" s="3" t="s">
        <v>2924</v>
      </c>
      <c r="G738" t="s">
        <v>29</v>
      </c>
      <c r="H738" t="s">
        <v>537</v>
      </c>
      <c r="I738" t="str">
        <f>IF(Table1[[#This Row],[building_size_ORIGINAL]]="","",LEFT(Table1[[#This Row],[building_size_ORIGINAL]], LEN(Table1[[#This Row],[building_size_ORIGINAL]])-LEN(RIGHT(Table1[[#This Row],[building_size_ORIGINAL]], 3))))</f>
        <v>186</v>
      </c>
      <c r="J738" s="19">
        <v>186</v>
      </c>
      <c r="K738" t="s">
        <v>2288</v>
      </c>
      <c r="L738" s="19">
        <v>428</v>
      </c>
      <c r="M738" t="s">
        <v>2288</v>
      </c>
      <c r="N738" s="19">
        <v>428</v>
      </c>
      <c r="O738" s="19">
        <f>IF(Table1[[#This Row],[building_size_mВІ_cleaned]]&lt;&gt;Table1[[#This Row],[preferred_size_mBI_cleaned]], IF(Table1[[#This Row],[land_size_mBI_cleaned]]&lt;&gt;Table1[[#This Row],[preferred_size_mBI_cleaned]], 0, 1), 1)</f>
        <v>1</v>
      </c>
      <c r="Q738" t="e">
        <f>IF(LEN(Table1[[#This Row],[open_date]])&gt;0, IF(ISNUMBER(SEARCH("Added", Table1[[#This Row],[open_date]])), SUBSTITUTE(Table1[[#This Row],[open_date]], "Added ", ""), Table1[[#This Row],[open_date]]), NA())</f>
        <v>#N/A</v>
      </c>
      <c r="R738" t="e">
        <v>#N/A</v>
      </c>
      <c r="S738" t="s">
        <v>293</v>
      </c>
      <c r="T738" t="s">
        <v>1089</v>
      </c>
      <c r="U738" s="13">
        <v>550000</v>
      </c>
      <c r="V738" s="13" t="s">
        <v>3164</v>
      </c>
      <c r="W738">
        <v>138923095</v>
      </c>
      <c r="X738" t="s">
        <v>2289</v>
      </c>
      <c r="Y738" t="s">
        <v>2290</v>
      </c>
      <c r="Z738" t="s">
        <v>716</v>
      </c>
      <c r="AA738" t="s">
        <v>37</v>
      </c>
      <c r="AB738">
        <v>830</v>
      </c>
      <c r="AC738" s="14" t="str">
        <f>"0"&amp;Table1[[#This Row],[zip_code]]</f>
        <v>0830</v>
      </c>
      <c r="AD738" s="1">
        <v>1300850855</v>
      </c>
      <c r="AG738" t="s">
        <v>274</v>
      </c>
      <c r="AH738" t="str">
        <f>PROPER(Table1[[#This Row],[product_depth_DELETE]])</f>
        <v>Standard</v>
      </c>
      <c r="AI738">
        <v>3</v>
      </c>
      <c r="AJ738">
        <v>2</v>
      </c>
      <c r="AK738">
        <v>2</v>
      </c>
      <c r="AL738" s="2">
        <v>44708.662557870368</v>
      </c>
      <c r="AM738" s="15">
        <v>44708.662557870368</v>
      </c>
    </row>
    <row r="739" spans="1:39" x14ac:dyDescent="0.25">
      <c r="A739">
        <v>1351721</v>
      </c>
      <c r="B739" t="s">
        <v>696</v>
      </c>
      <c r="C739" t="str">
        <f>IF(Table1[[#This Row],[breadcrumb_ORIGINAL]]="Buy&gt;NT&gt;DARWIN CITY", SUBSTITUTE(Table1[[#This Row],[breadcrumb_ORIGINAL]], Table1[[#This Row],[breadcrumb_ORIGINAL]], "DARWIN CITY"), SUBSTITUTE(Table1[[#This Row],[breadcrumb_ORIGINAL]], Table1[[#This Row],[breadcrumb_ORIGINAL]], "DARWIN"))</f>
        <v>DARWIN</v>
      </c>
      <c r="D739" s="16" t="s">
        <v>3466</v>
      </c>
      <c r="E739" t="s">
        <v>697</v>
      </c>
      <c r="F739" s="3" t="s">
        <v>2924</v>
      </c>
      <c r="G739" t="s">
        <v>29</v>
      </c>
      <c r="H739" t="s">
        <v>2291</v>
      </c>
      <c r="I739" t="str">
        <f>IF(Table1[[#This Row],[building_size_ORIGINAL]]="","",LEFT(Table1[[#This Row],[building_size_ORIGINAL]], LEN(Table1[[#This Row],[building_size_ORIGINAL]])-LEN(RIGHT(Table1[[#This Row],[building_size_ORIGINAL]], 3))))</f>
        <v>270</v>
      </c>
      <c r="J739" s="19">
        <v>270</v>
      </c>
      <c r="K739" t="s">
        <v>2139</v>
      </c>
      <c r="L739" s="19">
        <v>749</v>
      </c>
      <c r="M739" t="s">
        <v>2139</v>
      </c>
      <c r="N739" s="19">
        <v>749</v>
      </c>
      <c r="O739" s="19">
        <f>IF(Table1[[#This Row],[building_size_mВІ_cleaned]]&lt;&gt;Table1[[#This Row],[preferred_size_mBI_cleaned]], IF(Table1[[#This Row],[land_size_mBI_cleaned]]&lt;&gt;Table1[[#This Row],[preferred_size_mBI_cleaned]], 0, 1), 1)</f>
        <v>1</v>
      </c>
      <c r="P739" t="s">
        <v>126</v>
      </c>
      <c r="Q739" t="str">
        <f>IF(LEN(Table1[[#This Row],[open_date]])&gt;0, IF(ISNUMBER(SEARCH("Added", Table1[[#This Row],[open_date]])), SUBSTITUTE(Table1[[#This Row],[open_date]], "Added ", ""), Table1[[#This Row],[open_date]]), NA())</f>
        <v>Under offer</v>
      </c>
      <c r="R739" t="s">
        <v>126</v>
      </c>
      <c r="S739" t="s">
        <v>663</v>
      </c>
      <c r="T739" t="s">
        <v>271</v>
      </c>
      <c r="U739" s="13">
        <v>580000</v>
      </c>
      <c r="V739" s="13" t="s">
        <v>2934</v>
      </c>
      <c r="W739">
        <v>138918983</v>
      </c>
      <c r="X739" t="s">
        <v>2292</v>
      </c>
      <c r="Y739" t="s">
        <v>2293</v>
      </c>
      <c r="Z739" t="s">
        <v>1016</v>
      </c>
      <c r="AA739" t="s">
        <v>37</v>
      </c>
      <c r="AB739">
        <v>830</v>
      </c>
      <c r="AC739" s="14" t="str">
        <f>"0"&amp;Table1[[#This Row],[zip_code]]</f>
        <v>0830</v>
      </c>
      <c r="AD739" s="1">
        <v>1300609392</v>
      </c>
      <c r="AG739" t="s">
        <v>274</v>
      </c>
      <c r="AH739" t="str">
        <f>PROPER(Table1[[#This Row],[product_depth_DELETE]])</f>
        <v>Standard</v>
      </c>
      <c r="AI739">
        <v>4</v>
      </c>
      <c r="AJ739">
        <v>2</v>
      </c>
      <c r="AK739">
        <v>2</v>
      </c>
      <c r="AL739" s="2">
        <v>44708.662557870368</v>
      </c>
      <c r="AM739" s="15">
        <v>44708.662557870368</v>
      </c>
    </row>
    <row r="740" spans="1:39" x14ac:dyDescent="0.25">
      <c r="A740">
        <v>1351722</v>
      </c>
      <c r="B740" t="s">
        <v>696</v>
      </c>
      <c r="C740" t="str">
        <f>IF(Table1[[#This Row],[breadcrumb_ORIGINAL]]="Buy&gt;NT&gt;DARWIN CITY", SUBSTITUTE(Table1[[#This Row],[breadcrumb_ORIGINAL]], Table1[[#This Row],[breadcrumb_ORIGINAL]], "DARWIN CITY"), SUBSTITUTE(Table1[[#This Row],[breadcrumb_ORIGINAL]], Table1[[#This Row],[breadcrumb_ORIGINAL]], "DARWIN"))</f>
        <v>DARWIN</v>
      </c>
      <c r="D740" s="16" t="s">
        <v>3466</v>
      </c>
      <c r="E740" t="s">
        <v>697</v>
      </c>
      <c r="F740" s="3" t="s">
        <v>2924</v>
      </c>
      <c r="G740" t="s">
        <v>46</v>
      </c>
      <c r="I740" t="str">
        <f>IF(Table1[[#This Row],[building_size_ORIGINAL]]="","",LEFT(Table1[[#This Row],[building_size_ORIGINAL]], LEN(Table1[[#This Row],[building_size_ORIGINAL]])-LEN(RIGHT(Table1[[#This Row],[building_size_ORIGINAL]], 3))))</f>
        <v/>
      </c>
      <c r="J740" s="11" t="s">
        <v>2934</v>
      </c>
      <c r="K740" t="s">
        <v>269</v>
      </c>
      <c r="L740" s="19">
        <v>74</v>
      </c>
      <c r="M740" t="s">
        <v>269</v>
      </c>
      <c r="N740" s="19">
        <v>74</v>
      </c>
      <c r="O740" s="19">
        <f>IF(Table1[[#This Row],[building_size_mВІ_cleaned]]&lt;&gt;Table1[[#This Row],[preferred_size_mBI_cleaned]], IF(Table1[[#This Row],[land_size_mBI_cleaned]]&lt;&gt;Table1[[#This Row],[preferred_size_mBI_cleaned]], 0, 1), 1)</f>
        <v>1</v>
      </c>
      <c r="Q740" t="e">
        <f>IF(LEN(Table1[[#This Row],[open_date]])&gt;0, IF(ISNUMBER(SEARCH("Added", Table1[[#This Row],[open_date]])), SUBSTITUTE(Table1[[#This Row],[open_date]], "Added ", ""), Table1[[#This Row],[open_date]]), NA())</f>
        <v>#N/A</v>
      </c>
      <c r="R740" t="e">
        <v>#N/A</v>
      </c>
      <c r="S740" t="s">
        <v>270</v>
      </c>
      <c r="T740" t="s">
        <v>271</v>
      </c>
      <c r="U740" s="13">
        <v>580000</v>
      </c>
      <c r="V740" s="13" t="s">
        <v>2934</v>
      </c>
      <c r="W740">
        <v>138918695</v>
      </c>
      <c r="X740" t="s">
        <v>272</v>
      </c>
      <c r="Y740" t="s">
        <v>273</v>
      </c>
      <c r="Z740" t="s">
        <v>36</v>
      </c>
      <c r="AA740" t="s">
        <v>37</v>
      </c>
      <c r="AB740">
        <v>800</v>
      </c>
      <c r="AC740" s="14" t="str">
        <f>"0"&amp;Table1[[#This Row],[zip_code]]</f>
        <v>0800</v>
      </c>
      <c r="AD740" s="1">
        <v>1300815051</v>
      </c>
      <c r="AG740" t="s">
        <v>274</v>
      </c>
      <c r="AH740" t="str">
        <f>PROPER(Table1[[#This Row],[product_depth_DELETE]])</f>
        <v>Standard</v>
      </c>
      <c r="AI740">
        <v>1</v>
      </c>
      <c r="AJ740">
        <v>1</v>
      </c>
      <c r="AK740">
        <v>1</v>
      </c>
      <c r="AL740" s="2">
        <v>44708.662557870368</v>
      </c>
      <c r="AM740" s="15">
        <v>44708.662557870368</v>
      </c>
    </row>
    <row r="741" spans="1:39" x14ac:dyDescent="0.25">
      <c r="A741">
        <v>1351723</v>
      </c>
      <c r="B741" t="s">
        <v>696</v>
      </c>
      <c r="C741" t="str">
        <f>IF(Table1[[#This Row],[breadcrumb_ORIGINAL]]="Buy&gt;NT&gt;DARWIN CITY", SUBSTITUTE(Table1[[#This Row],[breadcrumb_ORIGINAL]], Table1[[#This Row],[breadcrumb_ORIGINAL]], "DARWIN CITY"), SUBSTITUTE(Table1[[#This Row],[breadcrumb_ORIGINAL]], Table1[[#This Row],[breadcrumb_ORIGINAL]], "DARWIN"))</f>
        <v>DARWIN</v>
      </c>
      <c r="D741" s="16" t="s">
        <v>3466</v>
      </c>
      <c r="E741" t="s">
        <v>697</v>
      </c>
      <c r="F741" s="3" t="s">
        <v>2924</v>
      </c>
      <c r="G741" t="s">
        <v>39</v>
      </c>
      <c r="H741" t="s">
        <v>122</v>
      </c>
      <c r="I741" t="str">
        <f>IF(Table1[[#This Row],[building_size_ORIGINAL]]="","",LEFT(Table1[[#This Row],[building_size_ORIGINAL]], LEN(Table1[[#This Row],[building_size_ORIGINAL]])-LEN(RIGHT(Table1[[#This Row],[building_size_ORIGINAL]], 3))))</f>
        <v>138</v>
      </c>
      <c r="J741" s="19">
        <v>138</v>
      </c>
      <c r="L741" s="12" t="s">
        <v>2934</v>
      </c>
      <c r="M741" t="s">
        <v>122</v>
      </c>
      <c r="N741" s="19">
        <v>138</v>
      </c>
      <c r="O741" s="19">
        <f>IF(Table1[[#This Row],[building_size_mВІ_cleaned]]&lt;&gt;Table1[[#This Row],[preferred_size_mBI_cleaned]], IF(Table1[[#This Row],[land_size_mBI_cleaned]]&lt;&gt;Table1[[#This Row],[preferred_size_mBI_cleaned]], 0, 1), 1)</f>
        <v>1</v>
      </c>
      <c r="Q741" t="e">
        <f>IF(LEN(Table1[[#This Row],[open_date]])&gt;0, IF(ISNUMBER(SEARCH("Added", Table1[[#This Row],[open_date]])), SUBSTITUTE(Table1[[#This Row],[open_date]], "Added ", ""), Table1[[#This Row],[open_date]]), NA())</f>
        <v>#N/A</v>
      </c>
      <c r="R741" t="e">
        <v>#N/A</v>
      </c>
      <c r="S741" t="s">
        <v>181</v>
      </c>
      <c r="T741" t="s">
        <v>275</v>
      </c>
      <c r="U741" s="13">
        <v>375000</v>
      </c>
      <c r="V741" s="13" t="s">
        <v>3012</v>
      </c>
      <c r="W741">
        <v>138917719</v>
      </c>
      <c r="X741" t="s">
        <v>276</v>
      </c>
      <c r="Y741" t="s">
        <v>277</v>
      </c>
      <c r="Z741" t="s">
        <v>36</v>
      </c>
      <c r="AA741" t="s">
        <v>37</v>
      </c>
      <c r="AB741">
        <v>800</v>
      </c>
      <c r="AC741" s="14" t="str">
        <f>"0"&amp;Table1[[#This Row],[zip_code]]</f>
        <v>0800</v>
      </c>
      <c r="AD741" s="1">
        <v>889418941</v>
      </c>
      <c r="AG741" t="s">
        <v>38</v>
      </c>
      <c r="AH741" t="str">
        <f>PROPER(Table1[[#This Row],[product_depth_DELETE]])</f>
        <v>Premiere</v>
      </c>
      <c r="AI741">
        <v>2</v>
      </c>
      <c r="AJ741">
        <v>2</v>
      </c>
      <c r="AK741">
        <v>2</v>
      </c>
      <c r="AL741" s="2">
        <v>44708.662557870368</v>
      </c>
      <c r="AM741" s="15">
        <v>44708.662557870368</v>
      </c>
    </row>
    <row r="742" spans="1:39" x14ac:dyDescent="0.25">
      <c r="A742">
        <v>1351724</v>
      </c>
      <c r="B742" t="s">
        <v>696</v>
      </c>
      <c r="C742" t="str">
        <f>IF(Table1[[#This Row],[breadcrumb_ORIGINAL]]="Buy&gt;NT&gt;DARWIN CITY", SUBSTITUTE(Table1[[#This Row],[breadcrumb_ORIGINAL]], Table1[[#This Row],[breadcrumb_ORIGINAL]], "DARWIN CITY"), SUBSTITUTE(Table1[[#This Row],[breadcrumb_ORIGINAL]], Table1[[#This Row],[breadcrumb_ORIGINAL]], "DARWIN"))</f>
        <v>DARWIN</v>
      </c>
      <c r="D742" s="16" t="s">
        <v>3466</v>
      </c>
      <c r="E742" t="s">
        <v>697</v>
      </c>
      <c r="F742" s="3" t="s">
        <v>2924</v>
      </c>
      <c r="G742" t="s">
        <v>39</v>
      </c>
      <c r="I742" t="str">
        <f>IF(Table1[[#This Row],[building_size_ORIGINAL]]="","",LEFT(Table1[[#This Row],[building_size_ORIGINAL]], LEN(Table1[[#This Row],[building_size_ORIGINAL]])-LEN(RIGHT(Table1[[#This Row],[building_size_ORIGINAL]], 3))))</f>
        <v/>
      </c>
      <c r="J742" s="11" t="s">
        <v>2934</v>
      </c>
      <c r="L742" s="12" t="s">
        <v>2934</v>
      </c>
      <c r="N742" t="s">
        <v>2934</v>
      </c>
      <c r="O742">
        <f>IF(Table1[[#This Row],[building_size_mВІ_cleaned]]&lt;&gt;Table1[[#This Row],[preferred_size_mBI_cleaned]], IF(Table1[[#This Row],[land_size_mBI_cleaned]]&lt;&gt;Table1[[#This Row],[preferred_size_mBI_cleaned]], 0, 1), 1)</f>
        <v>1</v>
      </c>
      <c r="Q742" t="e">
        <f>IF(LEN(Table1[[#This Row],[open_date]])&gt;0, IF(ISNUMBER(SEARCH("Added", Table1[[#This Row],[open_date]])), SUBSTITUTE(Table1[[#This Row],[open_date]], "Added ", ""), Table1[[#This Row],[open_date]]), NA())</f>
        <v>#N/A</v>
      </c>
      <c r="R742" t="e">
        <v>#N/A</v>
      </c>
      <c r="S742" t="s">
        <v>228</v>
      </c>
      <c r="T742" t="s">
        <v>1169</v>
      </c>
      <c r="U742" s="13">
        <v>495000</v>
      </c>
      <c r="V742" s="13" t="s">
        <v>2934</v>
      </c>
      <c r="W742">
        <v>138911611</v>
      </c>
      <c r="X742" t="s">
        <v>2294</v>
      </c>
      <c r="Y742" t="s">
        <v>2295</v>
      </c>
      <c r="Z742" t="s">
        <v>737</v>
      </c>
      <c r="AA742" t="s">
        <v>37</v>
      </c>
      <c r="AB742">
        <v>810</v>
      </c>
      <c r="AC742" s="14" t="str">
        <f>"0"&amp;Table1[[#This Row],[zip_code]]</f>
        <v>0810</v>
      </c>
      <c r="AD742" s="1">
        <v>889419959</v>
      </c>
      <c r="AG742" t="s">
        <v>255</v>
      </c>
      <c r="AH742" t="str">
        <f>PROPER(Table1[[#This Row],[product_depth_DELETE]])</f>
        <v>Feature</v>
      </c>
      <c r="AI742">
        <v>2</v>
      </c>
      <c r="AJ742">
        <v>2</v>
      </c>
      <c r="AK742">
        <v>2</v>
      </c>
      <c r="AL742" s="2">
        <v>44708.662557870368</v>
      </c>
      <c r="AM742" s="15">
        <v>44708.662557870368</v>
      </c>
    </row>
    <row r="743" spans="1:39" x14ac:dyDescent="0.25">
      <c r="A743">
        <v>1351725</v>
      </c>
      <c r="B743" t="s">
        <v>696</v>
      </c>
      <c r="C743" t="str">
        <f>IF(Table1[[#This Row],[breadcrumb_ORIGINAL]]="Buy&gt;NT&gt;DARWIN CITY", SUBSTITUTE(Table1[[#This Row],[breadcrumb_ORIGINAL]], Table1[[#This Row],[breadcrumb_ORIGINAL]], "DARWIN CITY"), SUBSTITUTE(Table1[[#This Row],[breadcrumb_ORIGINAL]], Table1[[#This Row],[breadcrumb_ORIGINAL]], "DARWIN"))</f>
        <v>DARWIN</v>
      </c>
      <c r="D743" s="16" t="s">
        <v>3466</v>
      </c>
      <c r="E743" t="s">
        <v>697</v>
      </c>
      <c r="F743" s="3" t="s">
        <v>2924</v>
      </c>
      <c r="G743" t="s">
        <v>29</v>
      </c>
      <c r="I743" t="str">
        <f>IF(Table1[[#This Row],[building_size_ORIGINAL]]="","",LEFT(Table1[[#This Row],[building_size_ORIGINAL]], LEN(Table1[[#This Row],[building_size_ORIGINAL]])-LEN(RIGHT(Table1[[#This Row],[building_size_ORIGINAL]], 3))))</f>
        <v/>
      </c>
      <c r="J743" s="11" t="s">
        <v>2934</v>
      </c>
      <c r="K743" t="s">
        <v>2296</v>
      </c>
      <c r="L743" s="12" t="s">
        <v>2950</v>
      </c>
      <c r="M743" t="s">
        <v>2296</v>
      </c>
      <c r="N743" t="s">
        <v>2950</v>
      </c>
      <c r="O743">
        <f>IF(Table1[[#This Row],[building_size_mВІ_cleaned]]&lt;&gt;Table1[[#This Row],[preferred_size_mBI_cleaned]], IF(Table1[[#This Row],[land_size_mBI_cleaned]]&lt;&gt;Table1[[#This Row],[preferred_size_mBI_cleaned]], 0, 1), 1)</f>
        <v>1</v>
      </c>
      <c r="Q743" t="e">
        <f>IF(LEN(Table1[[#This Row],[open_date]])&gt;0, IF(ISNUMBER(SEARCH("Added", Table1[[#This Row],[open_date]])), SUBSTITUTE(Table1[[#This Row],[open_date]], "Added ", ""), Table1[[#This Row],[open_date]]), NA())</f>
        <v>#N/A</v>
      </c>
      <c r="R743" t="e">
        <v>#N/A</v>
      </c>
      <c r="S743" t="s">
        <v>157</v>
      </c>
      <c r="T743" t="s">
        <v>2297</v>
      </c>
      <c r="U743" s="13">
        <v>545000</v>
      </c>
      <c r="V743" s="13" t="s">
        <v>3345</v>
      </c>
      <c r="W743">
        <v>138907247</v>
      </c>
      <c r="X743" t="s">
        <v>2298</v>
      </c>
      <c r="Y743" t="s">
        <v>2299</v>
      </c>
      <c r="Z743" t="s">
        <v>814</v>
      </c>
      <c r="AA743" t="s">
        <v>37</v>
      </c>
      <c r="AB743">
        <v>810</v>
      </c>
      <c r="AC743" s="14" t="str">
        <f>"0"&amp;Table1[[#This Row],[zip_code]]</f>
        <v>0810</v>
      </c>
      <c r="AD743" s="1">
        <v>450473710</v>
      </c>
      <c r="AG743" t="s">
        <v>38</v>
      </c>
      <c r="AH743" t="str">
        <f>PROPER(Table1[[#This Row],[product_depth_DELETE]])</f>
        <v>Premiere</v>
      </c>
      <c r="AI743">
        <v>3</v>
      </c>
      <c r="AJ743">
        <v>1</v>
      </c>
      <c r="AK743">
        <v>2</v>
      </c>
      <c r="AL743" s="2">
        <v>44708.662557870368</v>
      </c>
      <c r="AM743" s="15">
        <v>44708.662557870368</v>
      </c>
    </row>
    <row r="744" spans="1:39" x14ac:dyDescent="0.25">
      <c r="A744">
        <v>1351726</v>
      </c>
      <c r="B744" t="s">
        <v>696</v>
      </c>
      <c r="C744" t="str">
        <f>IF(Table1[[#This Row],[breadcrumb_ORIGINAL]]="Buy&gt;NT&gt;DARWIN CITY", SUBSTITUTE(Table1[[#This Row],[breadcrumb_ORIGINAL]], Table1[[#This Row],[breadcrumb_ORIGINAL]], "DARWIN CITY"), SUBSTITUTE(Table1[[#This Row],[breadcrumb_ORIGINAL]], Table1[[#This Row],[breadcrumb_ORIGINAL]], "DARWIN"))</f>
        <v>DARWIN</v>
      </c>
      <c r="D744" s="16" t="s">
        <v>3466</v>
      </c>
      <c r="E744" t="s">
        <v>697</v>
      </c>
      <c r="F744" s="3" t="s">
        <v>2924</v>
      </c>
      <c r="G744" t="s">
        <v>748</v>
      </c>
      <c r="I744" t="str">
        <f>IF(Table1[[#This Row],[building_size_ORIGINAL]]="","",LEFT(Table1[[#This Row],[building_size_ORIGINAL]], LEN(Table1[[#This Row],[building_size_ORIGINAL]])-LEN(RIGHT(Table1[[#This Row],[building_size_ORIGINAL]], 3))))</f>
        <v/>
      </c>
      <c r="J744" s="11" t="s">
        <v>2934</v>
      </c>
      <c r="K744" t="s">
        <v>2300</v>
      </c>
      <c r="L744" s="19">
        <v>483</v>
      </c>
      <c r="M744" t="s">
        <v>2300</v>
      </c>
      <c r="N744" s="19">
        <v>483</v>
      </c>
      <c r="O744" s="19">
        <f>IF(Table1[[#This Row],[building_size_mВІ_cleaned]]&lt;&gt;Table1[[#This Row],[preferred_size_mBI_cleaned]], IF(Table1[[#This Row],[land_size_mBI_cleaned]]&lt;&gt;Table1[[#This Row],[preferred_size_mBI_cleaned]], 0, 1), 1)</f>
        <v>1</v>
      </c>
      <c r="Q744" t="e">
        <f>IF(LEN(Table1[[#This Row],[open_date]])&gt;0, IF(ISNUMBER(SEARCH("Added", Table1[[#This Row],[open_date]])), SUBSTITUTE(Table1[[#This Row],[open_date]], "Added ", ""), Table1[[#This Row],[open_date]]), NA())</f>
        <v>#N/A</v>
      </c>
      <c r="R744" t="e">
        <v>#N/A</v>
      </c>
      <c r="S744" t="s">
        <v>278</v>
      </c>
      <c r="T744" t="s">
        <v>614</v>
      </c>
      <c r="U744" s="13">
        <v>429000</v>
      </c>
      <c r="V744" s="13" t="s">
        <v>2934</v>
      </c>
      <c r="W744">
        <v>138906439</v>
      </c>
      <c r="X744" t="s">
        <v>2301</v>
      </c>
      <c r="Y744" t="s">
        <v>2302</v>
      </c>
      <c r="Z744" t="s">
        <v>747</v>
      </c>
      <c r="AA744" t="s">
        <v>37</v>
      </c>
      <c r="AB744">
        <v>830</v>
      </c>
      <c r="AC744" s="14" t="str">
        <f>"0"&amp;Table1[[#This Row],[zip_code]]</f>
        <v>0830</v>
      </c>
      <c r="AD744" s="1">
        <v>889811088</v>
      </c>
      <c r="AG744" t="s">
        <v>255</v>
      </c>
      <c r="AH744" t="str">
        <f>PROPER(Table1[[#This Row],[product_depth_DELETE]])</f>
        <v>Feature</v>
      </c>
      <c r="AI744">
        <v>3</v>
      </c>
      <c r="AJ744">
        <v>1</v>
      </c>
      <c r="AK744">
        <v>2</v>
      </c>
      <c r="AL744" s="2">
        <v>44708.662557870368</v>
      </c>
      <c r="AM744" s="15">
        <v>44708.662557870368</v>
      </c>
    </row>
    <row r="745" spans="1:39" x14ac:dyDescent="0.25">
      <c r="A745">
        <v>1351727</v>
      </c>
      <c r="B745" t="s">
        <v>696</v>
      </c>
      <c r="C745" t="str">
        <f>IF(Table1[[#This Row],[breadcrumb_ORIGINAL]]="Buy&gt;NT&gt;DARWIN CITY", SUBSTITUTE(Table1[[#This Row],[breadcrumb_ORIGINAL]], Table1[[#This Row],[breadcrumb_ORIGINAL]], "DARWIN CITY"), SUBSTITUTE(Table1[[#This Row],[breadcrumb_ORIGINAL]], Table1[[#This Row],[breadcrumb_ORIGINAL]], "DARWIN"))</f>
        <v>DARWIN</v>
      </c>
      <c r="D745" s="16" t="s">
        <v>3466</v>
      </c>
      <c r="E745" t="s">
        <v>697</v>
      </c>
      <c r="F745" s="3" t="s">
        <v>2924</v>
      </c>
      <c r="G745" t="s">
        <v>29</v>
      </c>
      <c r="I745" t="str">
        <f>IF(Table1[[#This Row],[building_size_ORIGINAL]]="","",LEFT(Table1[[#This Row],[building_size_ORIGINAL]], LEN(Table1[[#This Row],[building_size_ORIGINAL]])-LEN(RIGHT(Table1[[#This Row],[building_size_ORIGINAL]], 3))))</f>
        <v/>
      </c>
      <c r="J745" s="11" t="s">
        <v>2934</v>
      </c>
      <c r="K745" t="s">
        <v>2303</v>
      </c>
      <c r="L745" s="12" t="s">
        <v>2951</v>
      </c>
      <c r="M745" t="s">
        <v>2303</v>
      </c>
      <c r="N745" t="s">
        <v>2951</v>
      </c>
      <c r="O745">
        <f>IF(Table1[[#This Row],[building_size_mВІ_cleaned]]&lt;&gt;Table1[[#This Row],[preferred_size_mBI_cleaned]], IF(Table1[[#This Row],[land_size_mBI_cleaned]]&lt;&gt;Table1[[#This Row],[preferred_size_mBI_cleaned]], 0, 1), 1)</f>
        <v>1</v>
      </c>
      <c r="Q745" t="e">
        <f>IF(LEN(Table1[[#This Row],[open_date]])&gt;0, IF(ISNUMBER(SEARCH("Added", Table1[[#This Row],[open_date]])), SUBSTITUTE(Table1[[#This Row],[open_date]], "Added ", ""), Table1[[#This Row],[open_date]]), NA())</f>
        <v>#N/A</v>
      </c>
      <c r="R745" t="e">
        <v>#N/A</v>
      </c>
      <c r="S745" t="s">
        <v>93</v>
      </c>
      <c r="T745" t="s">
        <v>2304</v>
      </c>
      <c r="U745" s="13">
        <v>1090000</v>
      </c>
      <c r="V745" s="13" t="s">
        <v>3346</v>
      </c>
      <c r="W745">
        <v>138906399</v>
      </c>
      <c r="X745" t="s">
        <v>2305</v>
      </c>
      <c r="Y745" t="s">
        <v>2306</v>
      </c>
      <c r="Z745" t="s">
        <v>1162</v>
      </c>
      <c r="AA745" t="s">
        <v>37</v>
      </c>
      <c r="AB745">
        <v>835</v>
      </c>
      <c r="AC745" s="14" t="str">
        <f>"0"&amp;Table1[[#This Row],[zip_code]]</f>
        <v>0835</v>
      </c>
      <c r="AD745" s="1">
        <v>889460500</v>
      </c>
      <c r="AG745" t="s">
        <v>38</v>
      </c>
      <c r="AH745" t="str">
        <f>PROPER(Table1[[#This Row],[product_depth_DELETE]])</f>
        <v>Premiere</v>
      </c>
      <c r="AI745">
        <v>5</v>
      </c>
      <c r="AJ745">
        <v>4</v>
      </c>
      <c r="AK745">
        <v>5</v>
      </c>
      <c r="AL745" s="2">
        <v>44708.662557870368</v>
      </c>
      <c r="AM745" s="15">
        <v>44708.662557870368</v>
      </c>
    </row>
    <row r="746" spans="1:39" x14ac:dyDescent="0.25">
      <c r="A746">
        <v>1351728</v>
      </c>
      <c r="B746" t="s">
        <v>696</v>
      </c>
      <c r="C746" t="str">
        <f>IF(Table1[[#This Row],[breadcrumb_ORIGINAL]]="Buy&gt;NT&gt;DARWIN CITY", SUBSTITUTE(Table1[[#This Row],[breadcrumb_ORIGINAL]], Table1[[#This Row],[breadcrumb_ORIGINAL]], "DARWIN CITY"), SUBSTITUTE(Table1[[#This Row],[breadcrumb_ORIGINAL]], Table1[[#This Row],[breadcrumb_ORIGINAL]], "DARWIN"))</f>
        <v>DARWIN</v>
      </c>
      <c r="D746" s="16" t="s">
        <v>3466</v>
      </c>
      <c r="E746" t="s">
        <v>697</v>
      </c>
      <c r="F746" s="3" t="s">
        <v>2924</v>
      </c>
      <c r="G746" t="s">
        <v>29</v>
      </c>
      <c r="I746" t="str">
        <f>IF(Table1[[#This Row],[building_size_ORIGINAL]]="","",LEFT(Table1[[#This Row],[building_size_ORIGINAL]], LEN(Table1[[#This Row],[building_size_ORIGINAL]])-LEN(RIGHT(Table1[[#This Row],[building_size_ORIGINAL]], 3))))</f>
        <v/>
      </c>
      <c r="J746" s="11" t="s">
        <v>2934</v>
      </c>
      <c r="L746" s="12" t="s">
        <v>2934</v>
      </c>
      <c r="N746" t="s">
        <v>2934</v>
      </c>
      <c r="O746">
        <f>IF(Table1[[#This Row],[building_size_mВІ_cleaned]]&lt;&gt;Table1[[#This Row],[preferred_size_mBI_cleaned]], IF(Table1[[#This Row],[land_size_mBI_cleaned]]&lt;&gt;Table1[[#This Row],[preferred_size_mBI_cleaned]], 0, 1), 1)</f>
        <v>1</v>
      </c>
      <c r="Q746" t="e">
        <f>IF(LEN(Table1[[#This Row],[open_date]])&gt;0, IF(ISNUMBER(SEARCH("Added", Table1[[#This Row],[open_date]])), SUBSTITUTE(Table1[[#This Row],[open_date]], "Added ", ""), Table1[[#This Row],[open_date]]), NA())</f>
        <v>#N/A</v>
      </c>
      <c r="R746" t="e">
        <v>#N/A</v>
      </c>
      <c r="S746" t="s">
        <v>82</v>
      </c>
      <c r="T746" t="s">
        <v>1122</v>
      </c>
      <c r="U746" s="13">
        <v>550000</v>
      </c>
      <c r="V746" s="13" t="s">
        <v>2934</v>
      </c>
      <c r="W746">
        <v>138902823</v>
      </c>
      <c r="X746" t="s">
        <v>2307</v>
      </c>
      <c r="Y746" t="s">
        <v>2308</v>
      </c>
      <c r="Z746" t="s">
        <v>1030</v>
      </c>
      <c r="AA746" t="s">
        <v>37</v>
      </c>
      <c r="AB746">
        <v>810</v>
      </c>
      <c r="AC746" s="14" t="str">
        <f>"0"&amp;Table1[[#This Row],[zip_code]]</f>
        <v>0810</v>
      </c>
      <c r="AD746" s="1">
        <v>889433000</v>
      </c>
      <c r="AG746" t="s">
        <v>38</v>
      </c>
      <c r="AH746" t="str">
        <f>PROPER(Table1[[#This Row],[product_depth_DELETE]])</f>
        <v>Premiere</v>
      </c>
      <c r="AI746">
        <v>4</v>
      </c>
      <c r="AJ746">
        <v>1</v>
      </c>
      <c r="AK746">
        <v>3</v>
      </c>
      <c r="AL746" s="2">
        <v>44708.662557870368</v>
      </c>
      <c r="AM746" s="15">
        <v>44708.662557870368</v>
      </c>
    </row>
    <row r="747" spans="1:39" x14ac:dyDescent="0.25">
      <c r="A747">
        <v>1351729</v>
      </c>
      <c r="B747" t="s">
        <v>696</v>
      </c>
      <c r="C747" t="str">
        <f>IF(Table1[[#This Row],[breadcrumb_ORIGINAL]]="Buy&gt;NT&gt;DARWIN CITY", SUBSTITUTE(Table1[[#This Row],[breadcrumb_ORIGINAL]], Table1[[#This Row],[breadcrumb_ORIGINAL]], "DARWIN CITY"), SUBSTITUTE(Table1[[#This Row],[breadcrumb_ORIGINAL]], Table1[[#This Row],[breadcrumb_ORIGINAL]], "DARWIN"))</f>
        <v>DARWIN</v>
      </c>
      <c r="D747" s="16" t="s">
        <v>3466</v>
      </c>
      <c r="E747" t="s">
        <v>697</v>
      </c>
      <c r="F747" s="3" t="s">
        <v>2924</v>
      </c>
      <c r="G747" t="s">
        <v>29</v>
      </c>
      <c r="H747" t="s">
        <v>1314</v>
      </c>
      <c r="I747" t="str">
        <f>IF(Table1[[#This Row],[building_size_ORIGINAL]]="","",LEFT(Table1[[#This Row],[building_size_ORIGINAL]], LEN(Table1[[#This Row],[building_size_ORIGINAL]])-LEN(RIGHT(Table1[[#This Row],[building_size_ORIGINAL]], 3))))</f>
        <v>141</v>
      </c>
      <c r="J747" s="19">
        <v>141</v>
      </c>
      <c r="K747" t="s">
        <v>2309</v>
      </c>
      <c r="L747" s="19">
        <v>712</v>
      </c>
      <c r="M747" t="s">
        <v>2309</v>
      </c>
      <c r="N747" s="19">
        <v>712</v>
      </c>
      <c r="O747" s="19">
        <f>IF(Table1[[#This Row],[building_size_mВІ_cleaned]]&lt;&gt;Table1[[#This Row],[preferred_size_mBI_cleaned]], IF(Table1[[#This Row],[land_size_mBI_cleaned]]&lt;&gt;Table1[[#This Row],[preferred_size_mBI_cleaned]], 0, 1), 1)</f>
        <v>1</v>
      </c>
      <c r="Q747" t="e">
        <f>IF(LEN(Table1[[#This Row],[open_date]])&gt;0, IF(ISNUMBER(SEARCH("Added", Table1[[#This Row],[open_date]])), SUBSTITUTE(Table1[[#This Row],[open_date]], "Added ", ""), Table1[[#This Row],[open_date]]), NA())</f>
        <v>#N/A</v>
      </c>
      <c r="R747" t="e">
        <v>#N/A</v>
      </c>
      <c r="S747" t="s">
        <v>181</v>
      </c>
      <c r="T747" t="s">
        <v>644</v>
      </c>
      <c r="U747" s="13">
        <v>480000</v>
      </c>
      <c r="V747" s="13" t="s">
        <v>2934</v>
      </c>
      <c r="W747">
        <v>138901835</v>
      </c>
      <c r="X747" t="s">
        <v>2310</v>
      </c>
      <c r="Y747" t="s">
        <v>2311</v>
      </c>
      <c r="Z747" t="s">
        <v>791</v>
      </c>
      <c r="AA747" t="s">
        <v>37</v>
      </c>
      <c r="AB747">
        <v>832</v>
      </c>
      <c r="AC747" s="14" t="str">
        <f>"0"&amp;Table1[[#This Row],[zip_code]]</f>
        <v>0832</v>
      </c>
      <c r="AD747" s="1">
        <v>889418941</v>
      </c>
      <c r="AG747" t="s">
        <v>38</v>
      </c>
      <c r="AH747" t="str">
        <f>PROPER(Table1[[#This Row],[product_depth_DELETE]])</f>
        <v>Premiere</v>
      </c>
      <c r="AI747">
        <v>3</v>
      </c>
      <c r="AJ747">
        <v>2</v>
      </c>
      <c r="AK747">
        <v>2</v>
      </c>
      <c r="AL747" s="2">
        <v>44708.662557870368</v>
      </c>
      <c r="AM747" s="15">
        <v>44708.662557870368</v>
      </c>
    </row>
    <row r="748" spans="1:39" x14ac:dyDescent="0.25">
      <c r="A748">
        <v>1351730</v>
      </c>
      <c r="B748" t="s">
        <v>696</v>
      </c>
      <c r="C748" t="str">
        <f>IF(Table1[[#This Row],[breadcrumb_ORIGINAL]]="Buy&gt;NT&gt;DARWIN CITY", SUBSTITUTE(Table1[[#This Row],[breadcrumb_ORIGINAL]], Table1[[#This Row],[breadcrumb_ORIGINAL]], "DARWIN CITY"), SUBSTITUTE(Table1[[#This Row],[breadcrumb_ORIGINAL]], Table1[[#This Row],[breadcrumb_ORIGINAL]], "DARWIN"))</f>
        <v>DARWIN</v>
      </c>
      <c r="D748" s="16" t="s">
        <v>3466</v>
      </c>
      <c r="E748" t="s">
        <v>697</v>
      </c>
      <c r="F748" s="3" t="s">
        <v>2924</v>
      </c>
      <c r="G748" t="s">
        <v>39</v>
      </c>
      <c r="I748" t="str">
        <f>IF(Table1[[#This Row],[building_size_ORIGINAL]]="","",LEFT(Table1[[#This Row],[building_size_ORIGINAL]], LEN(Table1[[#This Row],[building_size_ORIGINAL]])-LEN(RIGHT(Table1[[#This Row],[building_size_ORIGINAL]], 3))))</f>
        <v/>
      </c>
      <c r="J748" s="11" t="s">
        <v>2934</v>
      </c>
      <c r="L748" s="12" t="s">
        <v>2934</v>
      </c>
      <c r="N748" t="s">
        <v>2934</v>
      </c>
      <c r="O748">
        <f>IF(Table1[[#This Row],[building_size_mВІ_cleaned]]&lt;&gt;Table1[[#This Row],[preferred_size_mBI_cleaned]], IF(Table1[[#This Row],[land_size_mBI_cleaned]]&lt;&gt;Table1[[#This Row],[preferred_size_mBI_cleaned]], 0, 1), 1)</f>
        <v>1</v>
      </c>
      <c r="Q748" t="e">
        <f>IF(LEN(Table1[[#This Row],[open_date]])&gt;0, IF(ISNUMBER(SEARCH("Added", Table1[[#This Row],[open_date]])), SUBSTITUTE(Table1[[#This Row],[open_date]], "Added ", ""), Table1[[#This Row],[open_date]]), NA())</f>
        <v>#N/A</v>
      </c>
      <c r="R748" t="e">
        <v>#N/A</v>
      </c>
      <c r="S748" t="s">
        <v>278</v>
      </c>
      <c r="T748" t="s">
        <v>279</v>
      </c>
      <c r="U748" s="13">
        <v>489000</v>
      </c>
      <c r="V748" s="13" t="s">
        <v>2934</v>
      </c>
      <c r="W748">
        <v>138898599</v>
      </c>
      <c r="X748" t="s">
        <v>280</v>
      </c>
      <c r="Y748" t="s">
        <v>281</v>
      </c>
      <c r="Z748" t="s">
        <v>36</v>
      </c>
      <c r="AA748" t="s">
        <v>37</v>
      </c>
      <c r="AB748">
        <v>800</v>
      </c>
      <c r="AC748" s="14" t="str">
        <f>"0"&amp;Table1[[#This Row],[zip_code]]</f>
        <v>0800</v>
      </c>
      <c r="AD748" s="1">
        <v>889811088</v>
      </c>
      <c r="AG748" t="s">
        <v>255</v>
      </c>
      <c r="AH748" t="str">
        <f>PROPER(Table1[[#This Row],[product_depth_DELETE]])</f>
        <v>Feature</v>
      </c>
      <c r="AI748">
        <v>2</v>
      </c>
      <c r="AJ748">
        <v>2</v>
      </c>
      <c r="AK748">
        <v>1</v>
      </c>
      <c r="AL748" s="2">
        <v>44708.662557870368</v>
      </c>
      <c r="AM748" s="15">
        <v>44708.662557870368</v>
      </c>
    </row>
    <row r="749" spans="1:39" x14ac:dyDescent="0.25">
      <c r="A749">
        <v>1351731</v>
      </c>
      <c r="B749" t="s">
        <v>696</v>
      </c>
      <c r="C749" t="str">
        <f>IF(Table1[[#This Row],[breadcrumb_ORIGINAL]]="Buy&gt;NT&gt;DARWIN CITY", SUBSTITUTE(Table1[[#This Row],[breadcrumb_ORIGINAL]], Table1[[#This Row],[breadcrumb_ORIGINAL]], "DARWIN CITY"), SUBSTITUTE(Table1[[#This Row],[breadcrumb_ORIGINAL]], Table1[[#This Row],[breadcrumb_ORIGINAL]], "DARWIN"))</f>
        <v>DARWIN</v>
      </c>
      <c r="D749" s="16" t="s">
        <v>3466</v>
      </c>
      <c r="E749" t="s">
        <v>697</v>
      </c>
      <c r="F749" s="3" t="s">
        <v>2924</v>
      </c>
      <c r="G749" t="s">
        <v>29</v>
      </c>
      <c r="H749" t="s">
        <v>2312</v>
      </c>
      <c r="I749" t="str">
        <f>IF(Table1[[#This Row],[building_size_ORIGINAL]]="","",LEFT(Table1[[#This Row],[building_size_ORIGINAL]], LEN(Table1[[#This Row],[building_size_ORIGINAL]])-LEN(RIGHT(Table1[[#This Row],[building_size_ORIGINAL]], 3))))</f>
        <v>247</v>
      </c>
      <c r="J749" s="19">
        <v>247</v>
      </c>
      <c r="K749" t="s">
        <v>2313</v>
      </c>
      <c r="L749" s="12" t="s">
        <v>2952</v>
      </c>
      <c r="M749" t="s">
        <v>2313</v>
      </c>
      <c r="N749" t="s">
        <v>2952</v>
      </c>
      <c r="O749">
        <f>IF(Table1[[#This Row],[building_size_mВІ_cleaned]]&lt;&gt;Table1[[#This Row],[preferred_size_mBI_cleaned]], IF(Table1[[#This Row],[land_size_mBI_cleaned]]&lt;&gt;Table1[[#This Row],[preferred_size_mBI_cleaned]], 0, 1), 1)</f>
        <v>1</v>
      </c>
      <c r="Q749" t="e">
        <f>IF(LEN(Table1[[#This Row],[open_date]])&gt;0, IF(ISNUMBER(SEARCH("Added", Table1[[#This Row],[open_date]])), SUBSTITUTE(Table1[[#This Row],[open_date]], "Added ", ""), Table1[[#This Row],[open_date]]), NA())</f>
        <v>#N/A</v>
      </c>
      <c r="R749" t="e">
        <v>#N/A</v>
      </c>
      <c r="S749" t="s">
        <v>712</v>
      </c>
      <c r="T749" t="s">
        <v>835</v>
      </c>
      <c r="U749" s="13">
        <v>599000</v>
      </c>
      <c r="V749" s="13" t="s">
        <v>2934</v>
      </c>
      <c r="W749">
        <v>138898187</v>
      </c>
      <c r="X749" t="s">
        <v>2314</v>
      </c>
      <c r="Y749" t="s">
        <v>2315</v>
      </c>
      <c r="Z749" t="s">
        <v>747</v>
      </c>
      <c r="AA749" t="s">
        <v>37</v>
      </c>
      <c r="AB749">
        <v>830</v>
      </c>
      <c r="AC749" s="14" t="str">
        <f>"0"&amp;Table1[[#This Row],[zip_code]]</f>
        <v>0830</v>
      </c>
      <c r="AD749" s="1">
        <v>889315000</v>
      </c>
      <c r="AG749" t="s">
        <v>38</v>
      </c>
      <c r="AH749" t="str">
        <f>PROPER(Table1[[#This Row],[product_depth_DELETE]])</f>
        <v>Premiere</v>
      </c>
      <c r="AI749">
        <v>4</v>
      </c>
      <c r="AJ749">
        <v>2</v>
      </c>
      <c r="AK749">
        <v>2</v>
      </c>
      <c r="AL749" s="2">
        <v>44708.662557870368</v>
      </c>
      <c r="AM749" s="15">
        <v>44708.662557870368</v>
      </c>
    </row>
    <row r="750" spans="1:39" x14ac:dyDescent="0.25">
      <c r="A750">
        <v>1351732</v>
      </c>
      <c r="B750" t="s">
        <v>696</v>
      </c>
      <c r="C750" t="str">
        <f>IF(Table1[[#This Row],[breadcrumb_ORIGINAL]]="Buy&gt;NT&gt;DARWIN CITY", SUBSTITUTE(Table1[[#This Row],[breadcrumb_ORIGINAL]], Table1[[#This Row],[breadcrumb_ORIGINAL]], "DARWIN CITY"), SUBSTITUTE(Table1[[#This Row],[breadcrumb_ORIGINAL]], Table1[[#This Row],[breadcrumb_ORIGINAL]], "DARWIN"))</f>
        <v>DARWIN</v>
      </c>
      <c r="D750" s="16" t="s">
        <v>3466</v>
      </c>
      <c r="E750" t="s">
        <v>697</v>
      </c>
      <c r="F750" s="3" t="s">
        <v>2924</v>
      </c>
      <c r="G750" t="s">
        <v>29</v>
      </c>
      <c r="I750" t="str">
        <f>IF(Table1[[#This Row],[building_size_ORIGINAL]]="","",LEFT(Table1[[#This Row],[building_size_ORIGINAL]], LEN(Table1[[#This Row],[building_size_ORIGINAL]])-LEN(RIGHT(Table1[[#This Row],[building_size_ORIGINAL]], 3))))</f>
        <v/>
      </c>
      <c r="J750" s="11" t="s">
        <v>2934</v>
      </c>
      <c r="L750" s="12" t="s">
        <v>2934</v>
      </c>
      <c r="N750" t="s">
        <v>2934</v>
      </c>
      <c r="O750">
        <f>IF(Table1[[#This Row],[building_size_mВІ_cleaned]]&lt;&gt;Table1[[#This Row],[preferred_size_mBI_cleaned]], IF(Table1[[#This Row],[land_size_mBI_cleaned]]&lt;&gt;Table1[[#This Row],[preferred_size_mBI_cleaned]], 0, 1), 1)</f>
        <v>1</v>
      </c>
      <c r="Q750" t="e">
        <f>IF(LEN(Table1[[#This Row],[open_date]])&gt;0, IF(ISNUMBER(SEARCH("Added", Table1[[#This Row],[open_date]])), SUBSTITUTE(Table1[[#This Row],[open_date]], "Added ", ""), Table1[[#This Row],[open_date]]), NA())</f>
        <v>#N/A</v>
      </c>
      <c r="R750" t="e">
        <v>#N/A</v>
      </c>
      <c r="S750" t="s">
        <v>123</v>
      </c>
      <c r="T750" t="s">
        <v>279</v>
      </c>
      <c r="U750" s="13">
        <v>489000</v>
      </c>
      <c r="V750" s="13" t="s">
        <v>2934</v>
      </c>
      <c r="W750">
        <v>138897943</v>
      </c>
      <c r="X750" t="s">
        <v>2316</v>
      </c>
      <c r="Y750" t="s">
        <v>2317</v>
      </c>
      <c r="Z750" t="s">
        <v>941</v>
      </c>
      <c r="AA750" t="s">
        <v>37</v>
      </c>
      <c r="AB750">
        <v>832</v>
      </c>
      <c r="AC750" s="14" t="str">
        <f>"0"&amp;Table1[[#This Row],[zip_code]]</f>
        <v>0832</v>
      </c>
      <c r="AD750" s="1">
        <v>889328858</v>
      </c>
      <c r="AG750" t="s">
        <v>38</v>
      </c>
      <c r="AH750" t="str">
        <f>PROPER(Table1[[#This Row],[product_depth_DELETE]])</f>
        <v>Premiere</v>
      </c>
      <c r="AI750">
        <v>3</v>
      </c>
      <c r="AJ750">
        <v>2</v>
      </c>
      <c r="AK750">
        <v>2</v>
      </c>
      <c r="AL750" s="2">
        <v>44708.662557870368</v>
      </c>
      <c r="AM750" s="15">
        <v>44708.662557870368</v>
      </c>
    </row>
    <row r="751" spans="1:39" x14ac:dyDescent="0.25">
      <c r="A751">
        <v>1351733</v>
      </c>
      <c r="B751" t="s">
        <v>696</v>
      </c>
      <c r="C751" t="str">
        <f>IF(Table1[[#This Row],[breadcrumb_ORIGINAL]]="Buy&gt;NT&gt;DARWIN CITY", SUBSTITUTE(Table1[[#This Row],[breadcrumb_ORIGINAL]], Table1[[#This Row],[breadcrumb_ORIGINAL]], "DARWIN CITY"), SUBSTITUTE(Table1[[#This Row],[breadcrumb_ORIGINAL]], Table1[[#This Row],[breadcrumb_ORIGINAL]], "DARWIN"))</f>
        <v>DARWIN</v>
      </c>
      <c r="D751" s="16" t="s">
        <v>3466</v>
      </c>
      <c r="E751" t="s">
        <v>697</v>
      </c>
      <c r="F751" s="3" t="s">
        <v>2924</v>
      </c>
      <c r="G751" t="s">
        <v>39</v>
      </c>
      <c r="I751" t="str">
        <f>IF(Table1[[#This Row],[building_size_ORIGINAL]]="","",LEFT(Table1[[#This Row],[building_size_ORIGINAL]], LEN(Table1[[#This Row],[building_size_ORIGINAL]])-LEN(RIGHT(Table1[[#This Row],[building_size_ORIGINAL]], 3))))</f>
        <v/>
      </c>
      <c r="J751" s="11" t="s">
        <v>2934</v>
      </c>
      <c r="K751" t="s">
        <v>2318</v>
      </c>
      <c r="L751" s="19">
        <v>178</v>
      </c>
      <c r="N751" t="s">
        <v>2934</v>
      </c>
      <c r="O751">
        <f>IF(Table1[[#This Row],[building_size_mВІ_cleaned]]&lt;&gt;Table1[[#This Row],[preferred_size_mBI_cleaned]], IF(Table1[[#This Row],[land_size_mBI_cleaned]]&lt;&gt;Table1[[#This Row],[preferred_size_mBI_cleaned]], 0, 1), 1)</f>
        <v>1</v>
      </c>
      <c r="Q751" t="e">
        <f>IF(LEN(Table1[[#This Row],[open_date]])&gt;0, IF(ISNUMBER(SEARCH("Added", Table1[[#This Row],[open_date]])), SUBSTITUTE(Table1[[#This Row],[open_date]], "Added ", ""), Table1[[#This Row],[open_date]]), NA())</f>
        <v>#N/A</v>
      </c>
      <c r="R751" t="e">
        <v>#N/A</v>
      </c>
      <c r="S751" t="s">
        <v>346</v>
      </c>
      <c r="T751" t="s">
        <v>1122</v>
      </c>
      <c r="U751" s="13">
        <v>550000</v>
      </c>
      <c r="V751" s="13" t="s">
        <v>2934</v>
      </c>
      <c r="W751">
        <v>138897243</v>
      </c>
      <c r="X751" t="s">
        <v>2319</v>
      </c>
      <c r="Y751" t="s">
        <v>2320</v>
      </c>
      <c r="Z751" t="s">
        <v>1135</v>
      </c>
      <c r="AA751" t="s">
        <v>37</v>
      </c>
      <c r="AB751">
        <v>820</v>
      </c>
      <c r="AC751" s="14" t="str">
        <f>"0"&amp;Table1[[#This Row],[zip_code]]</f>
        <v>0820</v>
      </c>
      <c r="AD751" s="1">
        <v>889867131</v>
      </c>
      <c r="AG751" t="s">
        <v>274</v>
      </c>
      <c r="AH751" t="str">
        <f>PROPER(Table1[[#This Row],[product_depth_DELETE]])</f>
        <v>Standard</v>
      </c>
      <c r="AI751">
        <v>3</v>
      </c>
      <c r="AJ751">
        <v>2</v>
      </c>
      <c r="AK751">
        <v>2</v>
      </c>
      <c r="AL751" s="2">
        <v>44708.662557870368</v>
      </c>
      <c r="AM751" s="15">
        <v>44708.662557870368</v>
      </c>
    </row>
    <row r="752" spans="1:39" x14ac:dyDescent="0.25">
      <c r="A752">
        <v>1351734</v>
      </c>
      <c r="B752" t="s">
        <v>696</v>
      </c>
      <c r="C752" t="str">
        <f>IF(Table1[[#This Row],[breadcrumb_ORIGINAL]]="Buy&gt;NT&gt;DARWIN CITY", SUBSTITUTE(Table1[[#This Row],[breadcrumb_ORIGINAL]], Table1[[#This Row],[breadcrumb_ORIGINAL]], "DARWIN CITY"), SUBSTITUTE(Table1[[#This Row],[breadcrumb_ORIGINAL]], Table1[[#This Row],[breadcrumb_ORIGINAL]], "DARWIN"))</f>
        <v>DARWIN</v>
      </c>
      <c r="D752" s="16" t="s">
        <v>3466</v>
      </c>
      <c r="E752" t="s">
        <v>697</v>
      </c>
      <c r="F752" s="3" t="s">
        <v>2924</v>
      </c>
      <c r="G752" t="s">
        <v>748</v>
      </c>
      <c r="I752" t="str">
        <f>IF(Table1[[#This Row],[building_size_ORIGINAL]]="","",LEFT(Table1[[#This Row],[building_size_ORIGINAL]], LEN(Table1[[#This Row],[building_size_ORIGINAL]])-LEN(RIGHT(Table1[[#This Row],[building_size_ORIGINAL]], 3))))</f>
        <v/>
      </c>
      <c r="J752" s="11" t="s">
        <v>2934</v>
      </c>
      <c r="L752" s="12" t="s">
        <v>2934</v>
      </c>
      <c r="N752" t="s">
        <v>2934</v>
      </c>
      <c r="O752">
        <f>IF(Table1[[#This Row],[building_size_mВІ_cleaned]]&lt;&gt;Table1[[#This Row],[preferred_size_mBI_cleaned]], IF(Table1[[#This Row],[land_size_mBI_cleaned]]&lt;&gt;Table1[[#This Row],[preferred_size_mBI_cleaned]], 0, 1), 1)</f>
        <v>1</v>
      </c>
      <c r="P752" t="s">
        <v>126</v>
      </c>
      <c r="Q752" t="str">
        <f>IF(LEN(Table1[[#This Row],[open_date]])&gt;0, IF(ISNUMBER(SEARCH("Added", Table1[[#This Row],[open_date]])), SUBSTITUTE(Table1[[#This Row],[open_date]], "Added ", ""), Table1[[#This Row],[open_date]]), NA())</f>
        <v>Under offer</v>
      </c>
      <c r="R752" t="s">
        <v>126</v>
      </c>
      <c r="S752" t="s">
        <v>82</v>
      </c>
      <c r="T752" t="s">
        <v>127</v>
      </c>
      <c r="U752" s="13" t="s">
        <v>2934</v>
      </c>
      <c r="V752" s="13" t="s">
        <v>2979</v>
      </c>
      <c r="W752">
        <v>138895319</v>
      </c>
      <c r="X752" t="s">
        <v>2321</v>
      </c>
      <c r="Y752" t="s">
        <v>2322</v>
      </c>
      <c r="Z752" t="s">
        <v>707</v>
      </c>
      <c r="AA752" t="s">
        <v>37</v>
      </c>
      <c r="AB752">
        <v>820</v>
      </c>
      <c r="AC752" s="14" t="str">
        <f>"0"&amp;Table1[[#This Row],[zip_code]]</f>
        <v>0820</v>
      </c>
      <c r="AD752" s="1">
        <v>889433000</v>
      </c>
      <c r="AG752" t="s">
        <v>38</v>
      </c>
      <c r="AH752" t="str">
        <f>PROPER(Table1[[#This Row],[product_depth_DELETE]])</f>
        <v>Premiere</v>
      </c>
      <c r="AI752">
        <v>3</v>
      </c>
      <c r="AJ752">
        <v>3</v>
      </c>
      <c r="AK752">
        <v>2</v>
      </c>
      <c r="AL752" s="2">
        <v>44708.662557870368</v>
      </c>
      <c r="AM752" s="15">
        <v>44708.662557870368</v>
      </c>
    </row>
    <row r="753" spans="1:39" x14ac:dyDescent="0.25">
      <c r="A753">
        <v>1351735</v>
      </c>
      <c r="B753" t="s">
        <v>696</v>
      </c>
      <c r="C753" t="str">
        <f>IF(Table1[[#This Row],[breadcrumb_ORIGINAL]]="Buy&gt;NT&gt;DARWIN CITY", SUBSTITUTE(Table1[[#This Row],[breadcrumb_ORIGINAL]], Table1[[#This Row],[breadcrumb_ORIGINAL]], "DARWIN CITY"), SUBSTITUTE(Table1[[#This Row],[breadcrumb_ORIGINAL]], Table1[[#This Row],[breadcrumb_ORIGINAL]], "DARWIN"))</f>
        <v>DARWIN</v>
      </c>
      <c r="D753" s="16" t="s">
        <v>3466</v>
      </c>
      <c r="E753" t="s">
        <v>697</v>
      </c>
      <c r="F753" s="3" t="s">
        <v>2924</v>
      </c>
      <c r="G753" t="s">
        <v>46</v>
      </c>
      <c r="I753" t="str">
        <f>IF(Table1[[#This Row],[building_size_ORIGINAL]]="","",LEFT(Table1[[#This Row],[building_size_ORIGINAL]], LEN(Table1[[#This Row],[building_size_ORIGINAL]])-LEN(RIGHT(Table1[[#This Row],[building_size_ORIGINAL]], 3))))</f>
        <v/>
      </c>
      <c r="J753" s="11" t="s">
        <v>2934</v>
      </c>
      <c r="K753" t="s">
        <v>2323</v>
      </c>
      <c r="L753" s="19">
        <v>220</v>
      </c>
      <c r="M753" t="s">
        <v>2323</v>
      </c>
      <c r="N753" s="19">
        <v>220</v>
      </c>
      <c r="O753" s="19">
        <f>IF(Table1[[#This Row],[building_size_mВІ_cleaned]]&lt;&gt;Table1[[#This Row],[preferred_size_mBI_cleaned]], IF(Table1[[#This Row],[land_size_mBI_cleaned]]&lt;&gt;Table1[[#This Row],[preferred_size_mBI_cleaned]], 0, 1), 1)</f>
        <v>1</v>
      </c>
      <c r="P753" t="s">
        <v>126</v>
      </c>
      <c r="Q753" t="str">
        <f>IF(LEN(Table1[[#This Row],[open_date]])&gt;0, IF(ISNUMBER(SEARCH("Added", Table1[[#This Row],[open_date]])), SUBSTITUTE(Table1[[#This Row],[open_date]], "Added ", ""), Table1[[#This Row],[open_date]]), NA())</f>
        <v>Under offer</v>
      </c>
      <c r="R753" t="s">
        <v>126</v>
      </c>
      <c r="S753" t="s">
        <v>93</v>
      </c>
      <c r="T753" t="s">
        <v>756</v>
      </c>
      <c r="U753" s="13">
        <v>700000</v>
      </c>
      <c r="V753" s="13" t="s">
        <v>3114</v>
      </c>
      <c r="W753">
        <v>138890903</v>
      </c>
      <c r="X753" t="s">
        <v>2324</v>
      </c>
      <c r="Y753" t="s">
        <v>2325</v>
      </c>
      <c r="Z753" t="s">
        <v>731</v>
      </c>
      <c r="AA753" t="s">
        <v>37</v>
      </c>
      <c r="AB753">
        <v>810</v>
      </c>
      <c r="AC753" s="14" t="str">
        <f>"0"&amp;Table1[[#This Row],[zip_code]]</f>
        <v>0810</v>
      </c>
      <c r="AD753" s="1">
        <v>889460500</v>
      </c>
      <c r="AG753" t="s">
        <v>38</v>
      </c>
      <c r="AH753" t="str">
        <f>PROPER(Table1[[#This Row],[product_depth_DELETE]])</f>
        <v>Premiere</v>
      </c>
      <c r="AI753">
        <v>3</v>
      </c>
      <c r="AJ753">
        <v>2</v>
      </c>
      <c r="AK753">
        <v>2</v>
      </c>
      <c r="AL753" s="2">
        <v>44708.662557870368</v>
      </c>
      <c r="AM753" s="15">
        <v>44708.662557870368</v>
      </c>
    </row>
    <row r="754" spans="1:39" x14ac:dyDescent="0.25">
      <c r="A754">
        <v>1351736</v>
      </c>
      <c r="B754" t="s">
        <v>696</v>
      </c>
      <c r="C754" t="str">
        <f>IF(Table1[[#This Row],[breadcrumb_ORIGINAL]]="Buy&gt;NT&gt;DARWIN CITY", SUBSTITUTE(Table1[[#This Row],[breadcrumb_ORIGINAL]], Table1[[#This Row],[breadcrumb_ORIGINAL]], "DARWIN CITY"), SUBSTITUTE(Table1[[#This Row],[breadcrumb_ORIGINAL]], Table1[[#This Row],[breadcrumb_ORIGINAL]], "DARWIN"))</f>
        <v>DARWIN</v>
      </c>
      <c r="D754" s="16" t="s">
        <v>3466</v>
      </c>
      <c r="E754" t="s">
        <v>697</v>
      </c>
      <c r="F754" s="3" t="s">
        <v>2924</v>
      </c>
      <c r="G754" t="s">
        <v>1168</v>
      </c>
      <c r="I754" t="str">
        <f>IF(Table1[[#This Row],[building_size_ORIGINAL]]="","",LEFT(Table1[[#This Row],[building_size_ORIGINAL]], LEN(Table1[[#This Row],[building_size_ORIGINAL]])-LEN(RIGHT(Table1[[#This Row],[building_size_ORIGINAL]], 3))))</f>
        <v/>
      </c>
      <c r="J754" s="11" t="s">
        <v>2934</v>
      </c>
      <c r="K754" t="s">
        <v>1780</v>
      </c>
      <c r="L754" s="19">
        <v>368</v>
      </c>
      <c r="M754" t="s">
        <v>1780</v>
      </c>
      <c r="N754" s="19">
        <v>368</v>
      </c>
      <c r="O754" s="19">
        <f>IF(Table1[[#This Row],[building_size_mВІ_cleaned]]&lt;&gt;Table1[[#This Row],[preferred_size_mBI_cleaned]], IF(Table1[[#This Row],[land_size_mBI_cleaned]]&lt;&gt;Table1[[#This Row],[preferred_size_mBI_cleaned]], 0, 1), 1)</f>
        <v>1</v>
      </c>
      <c r="P754" t="s">
        <v>126</v>
      </c>
      <c r="Q754" t="str">
        <f>IF(LEN(Table1[[#This Row],[open_date]])&gt;0, IF(ISNUMBER(SEARCH("Added", Table1[[#This Row],[open_date]])), SUBSTITUTE(Table1[[#This Row],[open_date]], "Added ", ""), Table1[[#This Row],[open_date]]), NA())</f>
        <v>Under offer</v>
      </c>
      <c r="R754" t="s">
        <v>126</v>
      </c>
      <c r="S754" t="s">
        <v>408</v>
      </c>
      <c r="T754" t="s">
        <v>1740</v>
      </c>
      <c r="U754" s="13">
        <v>620000</v>
      </c>
      <c r="V754" s="13" t="s">
        <v>2934</v>
      </c>
      <c r="W754">
        <v>138890231</v>
      </c>
      <c r="X754" t="s">
        <v>2326</v>
      </c>
      <c r="Y754" t="s">
        <v>2327</v>
      </c>
      <c r="Z754" t="s">
        <v>710</v>
      </c>
      <c r="AA754" t="s">
        <v>37</v>
      </c>
      <c r="AB754">
        <v>810</v>
      </c>
      <c r="AC754" s="14" t="str">
        <f>"0"&amp;Table1[[#This Row],[zip_code]]</f>
        <v>0810</v>
      </c>
      <c r="AD754" s="1">
        <v>1300114970</v>
      </c>
      <c r="AG754" t="s">
        <v>274</v>
      </c>
      <c r="AH754" t="str">
        <f>PROPER(Table1[[#This Row],[product_depth_DELETE]])</f>
        <v>Standard</v>
      </c>
      <c r="AI754">
        <v>3</v>
      </c>
      <c r="AJ754">
        <v>2</v>
      </c>
      <c r="AK754">
        <v>2</v>
      </c>
      <c r="AL754" s="2">
        <v>44708.662557870368</v>
      </c>
      <c r="AM754" s="15">
        <v>44708.662557870368</v>
      </c>
    </row>
    <row r="755" spans="1:39" x14ac:dyDescent="0.25">
      <c r="A755">
        <v>1351737</v>
      </c>
      <c r="B755" t="s">
        <v>696</v>
      </c>
      <c r="C755" t="str">
        <f>IF(Table1[[#This Row],[breadcrumb_ORIGINAL]]="Buy&gt;NT&gt;DARWIN CITY", SUBSTITUTE(Table1[[#This Row],[breadcrumb_ORIGINAL]], Table1[[#This Row],[breadcrumb_ORIGINAL]], "DARWIN CITY"), SUBSTITUTE(Table1[[#This Row],[breadcrumb_ORIGINAL]], Table1[[#This Row],[breadcrumb_ORIGINAL]], "DARWIN"))</f>
        <v>DARWIN</v>
      </c>
      <c r="D755" s="16" t="s">
        <v>3466</v>
      </c>
      <c r="E755" t="s">
        <v>697</v>
      </c>
      <c r="F755" s="3" t="s">
        <v>2924</v>
      </c>
      <c r="G755" t="s">
        <v>29</v>
      </c>
      <c r="I755" t="str">
        <f>IF(Table1[[#This Row],[building_size_ORIGINAL]]="","",LEFT(Table1[[#This Row],[building_size_ORIGINAL]], LEN(Table1[[#This Row],[building_size_ORIGINAL]])-LEN(RIGHT(Table1[[#This Row],[building_size_ORIGINAL]], 3))))</f>
        <v/>
      </c>
      <c r="J755" s="11" t="s">
        <v>2934</v>
      </c>
      <c r="K755" t="s">
        <v>2328</v>
      </c>
      <c r="L755" s="19">
        <v>868</v>
      </c>
      <c r="M755" t="s">
        <v>2328</v>
      </c>
      <c r="N755" s="19">
        <v>868</v>
      </c>
      <c r="O755" s="19">
        <f>IF(Table1[[#This Row],[building_size_mВІ_cleaned]]&lt;&gt;Table1[[#This Row],[preferred_size_mBI_cleaned]], IF(Table1[[#This Row],[land_size_mBI_cleaned]]&lt;&gt;Table1[[#This Row],[preferred_size_mBI_cleaned]], 0, 1), 1)</f>
        <v>1</v>
      </c>
      <c r="Q755" t="e">
        <f>IF(LEN(Table1[[#This Row],[open_date]])&gt;0, IF(ISNUMBER(SEARCH("Added", Table1[[#This Row],[open_date]])), SUBSTITUTE(Table1[[#This Row],[open_date]], "Added ", ""), Table1[[#This Row],[open_date]]), NA())</f>
        <v>#N/A</v>
      </c>
      <c r="R755" t="e">
        <v>#N/A</v>
      </c>
      <c r="S755" t="s">
        <v>1499</v>
      </c>
      <c r="T755" t="s">
        <v>241</v>
      </c>
      <c r="U755" s="13">
        <v>399000</v>
      </c>
      <c r="V755" s="13" t="s">
        <v>2934</v>
      </c>
      <c r="W755">
        <v>138888415</v>
      </c>
      <c r="X755" t="s">
        <v>2329</v>
      </c>
      <c r="Y755" t="s">
        <v>2330</v>
      </c>
      <c r="Z755" t="s">
        <v>747</v>
      </c>
      <c r="AA755" t="s">
        <v>37</v>
      </c>
      <c r="AB755">
        <v>830</v>
      </c>
      <c r="AC755" s="14" t="str">
        <f>"0"&amp;Table1[[#This Row],[zip_code]]</f>
        <v>0830</v>
      </c>
      <c r="AD755" s="1">
        <v>418895345</v>
      </c>
      <c r="AG755" t="s">
        <v>255</v>
      </c>
      <c r="AH755" t="str">
        <f>PROPER(Table1[[#This Row],[product_depth_DELETE]])</f>
        <v>Feature</v>
      </c>
      <c r="AI755">
        <v>4</v>
      </c>
      <c r="AJ755">
        <v>1</v>
      </c>
      <c r="AK755">
        <v>4</v>
      </c>
      <c r="AL755" s="2">
        <v>44708.662557870368</v>
      </c>
      <c r="AM755" s="15">
        <v>44708.662557870368</v>
      </c>
    </row>
    <row r="756" spans="1:39" x14ac:dyDescent="0.25">
      <c r="A756">
        <v>1351738</v>
      </c>
      <c r="B756" t="s">
        <v>696</v>
      </c>
      <c r="C756" t="str">
        <f>IF(Table1[[#This Row],[breadcrumb_ORIGINAL]]="Buy&gt;NT&gt;DARWIN CITY", SUBSTITUTE(Table1[[#This Row],[breadcrumb_ORIGINAL]], Table1[[#This Row],[breadcrumb_ORIGINAL]], "DARWIN CITY"), SUBSTITUTE(Table1[[#This Row],[breadcrumb_ORIGINAL]], Table1[[#This Row],[breadcrumb_ORIGINAL]], "DARWIN"))</f>
        <v>DARWIN</v>
      </c>
      <c r="D756" s="16" t="s">
        <v>3466</v>
      </c>
      <c r="E756" t="s">
        <v>697</v>
      </c>
      <c r="F756" s="3" t="s">
        <v>2924</v>
      </c>
      <c r="G756" t="s">
        <v>29</v>
      </c>
      <c r="I756" t="str">
        <f>IF(Table1[[#This Row],[building_size_ORIGINAL]]="","",LEFT(Table1[[#This Row],[building_size_ORIGINAL]], LEN(Table1[[#This Row],[building_size_ORIGINAL]])-LEN(RIGHT(Table1[[#This Row],[building_size_ORIGINAL]], 3))))</f>
        <v/>
      </c>
      <c r="J756" s="11" t="s">
        <v>2934</v>
      </c>
      <c r="K756" t="s">
        <v>787</v>
      </c>
      <c r="L756" s="19">
        <v>815</v>
      </c>
      <c r="M756" t="s">
        <v>787</v>
      </c>
      <c r="N756" s="19">
        <v>815</v>
      </c>
      <c r="O756" s="19">
        <f>IF(Table1[[#This Row],[building_size_mВІ_cleaned]]&lt;&gt;Table1[[#This Row],[preferred_size_mBI_cleaned]], IF(Table1[[#This Row],[land_size_mBI_cleaned]]&lt;&gt;Table1[[#This Row],[preferred_size_mBI_cleaned]], 0, 1), 1)</f>
        <v>1</v>
      </c>
      <c r="P756" t="s">
        <v>126</v>
      </c>
      <c r="Q756" t="str">
        <f>IF(LEN(Table1[[#This Row],[open_date]])&gt;0, IF(ISNUMBER(SEARCH("Added", Table1[[#This Row],[open_date]])), SUBSTITUTE(Table1[[#This Row],[open_date]], "Added ", ""), Table1[[#This Row],[open_date]]), NA())</f>
        <v>Under offer</v>
      </c>
      <c r="R756" t="s">
        <v>126</v>
      </c>
      <c r="S756" t="s">
        <v>1307</v>
      </c>
      <c r="T756" t="s">
        <v>1420</v>
      </c>
      <c r="U756" s="13">
        <v>485000</v>
      </c>
      <c r="V756" s="13" t="s">
        <v>2934</v>
      </c>
      <c r="W756">
        <v>138887879</v>
      </c>
      <c r="X756" t="s">
        <v>2331</v>
      </c>
      <c r="Y756" t="s">
        <v>2332</v>
      </c>
      <c r="Z756" t="s">
        <v>743</v>
      </c>
      <c r="AA756" t="s">
        <v>37</v>
      </c>
      <c r="AB756">
        <v>830</v>
      </c>
      <c r="AC756" s="14" t="str">
        <f>"0"&amp;Table1[[#This Row],[zip_code]]</f>
        <v>0830</v>
      </c>
      <c r="AD756" s="1">
        <v>889812666</v>
      </c>
      <c r="AG756" t="s">
        <v>255</v>
      </c>
      <c r="AH756" t="str">
        <f>PROPER(Table1[[#This Row],[product_depth_DELETE]])</f>
        <v>Feature</v>
      </c>
      <c r="AI756">
        <v>4</v>
      </c>
      <c r="AJ756">
        <v>2</v>
      </c>
      <c r="AK756">
        <v>3</v>
      </c>
      <c r="AL756" s="2">
        <v>44708.662557870368</v>
      </c>
      <c r="AM756" s="15">
        <v>44708.662557870368</v>
      </c>
    </row>
    <row r="757" spans="1:39" x14ac:dyDescent="0.25">
      <c r="A757">
        <v>1351739</v>
      </c>
      <c r="B757" t="s">
        <v>696</v>
      </c>
      <c r="C757" t="str">
        <f>IF(Table1[[#This Row],[breadcrumb_ORIGINAL]]="Buy&gt;NT&gt;DARWIN CITY", SUBSTITUTE(Table1[[#This Row],[breadcrumb_ORIGINAL]], Table1[[#This Row],[breadcrumb_ORIGINAL]], "DARWIN CITY"), SUBSTITUTE(Table1[[#This Row],[breadcrumb_ORIGINAL]], Table1[[#This Row],[breadcrumb_ORIGINAL]], "DARWIN"))</f>
        <v>DARWIN</v>
      </c>
      <c r="D757" s="16" t="s">
        <v>3466</v>
      </c>
      <c r="E757" t="s">
        <v>697</v>
      </c>
      <c r="F757" s="3" t="s">
        <v>2924</v>
      </c>
      <c r="G757" t="s">
        <v>29</v>
      </c>
      <c r="I757" t="str">
        <f>IF(Table1[[#This Row],[building_size_ORIGINAL]]="","",LEFT(Table1[[#This Row],[building_size_ORIGINAL]], LEN(Table1[[#This Row],[building_size_ORIGINAL]])-LEN(RIGHT(Table1[[#This Row],[building_size_ORIGINAL]], 3))))</f>
        <v/>
      </c>
      <c r="J757" s="11" t="s">
        <v>2934</v>
      </c>
      <c r="K757" t="s">
        <v>755</v>
      </c>
      <c r="L757" s="19">
        <v>2</v>
      </c>
      <c r="M757" t="s">
        <v>755</v>
      </c>
      <c r="N757" s="19">
        <v>2</v>
      </c>
      <c r="O757" s="19">
        <f>IF(Table1[[#This Row],[building_size_mВІ_cleaned]]&lt;&gt;Table1[[#This Row],[preferred_size_mBI_cleaned]], IF(Table1[[#This Row],[land_size_mBI_cleaned]]&lt;&gt;Table1[[#This Row],[preferred_size_mBI_cleaned]], 0, 1), 1)</f>
        <v>1</v>
      </c>
      <c r="P757" t="s">
        <v>126</v>
      </c>
      <c r="Q757" t="str">
        <f>IF(LEN(Table1[[#This Row],[open_date]])&gt;0, IF(ISNUMBER(SEARCH("Added", Table1[[#This Row],[open_date]])), SUBSTITUTE(Table1[[#This Row],[open_date]], "Added ", ""), Table1[[#This Row],[open_date]]), NA())</f>
        <v>Under offer</v>
      </c>
      <c r="R757" t="s">
        <v>126</v>
      </c>
      <c r="S757" t="s">
        <v>293</v>
      </c>
      <c r="T757" t="s">
        <v>986</v>
      </c>
      <c r="U757" s="13" t="s">
        <v>2934</v>
      </c>
      <c r="V757" s="13" t="s">
        <v>3147</v>
      </c>
      <c r="W757">
        <v>138886863</v>
      </c>
      <c r="X757" t="s">
        <v>2333</v>
      </c>
      <c r="Y757" t="s">
        <v>2334</v>
      </c>
      <c r="Z757" t="s">
        <v>968</v>
      </c>
      <c r="AA757" t="s">
        <v>37</v>
      </c>
      <c r="AB757">
        <v>834</v>
      </c>
      <c r="AC757" s="14" t="str">
        <f>"0"&amp;Table1[[#This Row],[zip_code]]</f>
        <v>0834</v>
      </c>
      <c r="AD757" s="1">
        <v>1300850855</v>
      </c>
      <c r="AG757" t="s">
        <v>274</v>
      </c>
      <c r="AH757" t="str">
        <f>PROPER(Table1[[#This Row],[product_depth_DELETE]])</f>
        <v>Standard</v>
      </c>
      <c r="AI757">
        <v>4</v>
      </c>
      <c r="AJ757">
        <v>3</v>
      </c>
      <c r="AK757">
        <v>2</v>
      </c>
      <c r="AL757" s="2">
        <v>44708.662557870368</v>
      </c>
      <c r="AM757" s="15">
        <v>44708.662557870368</v>
      </c>
    </row>
    <row r="758" spans="1:39" x14ac:dyDescent="0.25">
      <c r="A758">
        <v>1351740</v>
      </c>
      <c r="B758" t="s">
        <v>696</v>
      </c>
      <c r="C758" t="str">
        <f>IF(Table1[[#This Row],[breadcrumb_ORIGINAL]]="Buy&gt;NT&gt;DARWIN CITY", SUBSTITUTE(Table1[[#This Row],[breadcrumb_ORIGINAL]], Table1[[#This Row],[breadcrumb_ORIGINAL]], "DARWIN CITY"), SUBSTITUTE(Table1[[#This Row],[breadcrumb_ORIGINAL]], Table1[[#This Row],[breadcrumb_ORIGINAL]], "DARWIN"))</f>
        <v>DARWIN</v>
      </c>
      <c r="D758" s="16" t="s">
        <v>3466</v>
      </c>
      <c r="E758" t="s">
        <v>697</v>
      </c>
      <c r="F758" s="3" t="s">
        <v>2924</v>
      </c>
      <c r="G758" t="s">
        <v>29</v>
      </c>
      <c r="I758" t="str">
        <f>IF(Table1[[#This Row],[building_size_ORIGINAL]]="","",LEFT(Table1[[#This Row],[building_size_ORIGINAL]], LEN(Table1[[#This Row],[building_size_ORIGINAL]])-LEN(RIGHT(Table1[[#This Row],[building_size_ORIGINAL]], 3))))</f>
        <v/>
      </c>
      <c r="J758" s="11" t="s">
        <v>2934</v>
      </c>
      <c r="K758" t="s">
        <v>2335</v>
      </c>
      <c r="L758" s="19">
        <v>726</v>
      </c>
      <c r="M758" t="s">
        <v>2335</v>
      </c>
      <c r="N758" s="19">
        <v>726</v>
      </c>
      <c r="O758" s="19">
        <f>IF(Table1[[#This Row],[building_size_mВІ_cleaned]]&lt;&gt;Table1[[#This Row],[preferred_size_mBI_cleaned]], IF(Table1[[#This Row],[land_size_mBI_cleaned]]&lt;&gt;Table1[[#This Row],[preferred_size_mBI_cleaned]], 0, 1), 1)</f>
        <v>1</v>
      </c>
      <c r="Q758" t="e">
        <f>IF(LEN(Table1[[#This Row],[open_date]])&gt;0, IF(ISNUMBER(SEARCH("Added", Table1[[#This Row],[open_date]])), SUBSTITUTE(Table1[[#This Row],[open_date]], "Added ", ""), Table1[[#This Row],[open_date]]), NA())</f>
        <v>#N/A</v>
      </c>
      <c r="R758" t="e">
        <v>#N/A</v>
      </c>
      <c r="S758" t="s">
        <v>225</v>
      </c>
      <c r="T758" t="s">
        <v>2336</v>
      </c>
      <c r="U758" s="13">
        <v>620000</v>
      </c>
      <c r="V758" s="13" t="s">
        <v>3347</v>
      </c>
      <c r="W758">
        <v>138884635</v>
      </c>
      <c r="X758" t="s">
        <v>2337</v>
      </c>
      <c r="Y758" t="s">
        <v>2338</v>
      </c>
      <c r="Z758" t="s">
        <v>814</v>
      </c>
      <c r="AA758" t="s">
        <v>37</v>
      </c>
      <c r="AB758">
        <v>810</v>
      </c>
      <c r="AC758" s="14" t="str">
        <f>"0"&amp;Table1[[#This Row],[zip_code]]</f>
        <v>0810</v>
      </c>
      <c r="AD758" s="1">
        <v>438404848</v>
      </c>
      <c r="AG758" t="s">
        <v>38</v>
      </c>
      <c r="AH758" t="str">
        <f>PROPER(Table1[[#This Row],[product_depth_DELETE]])</f>
        <v>Premiere</v>
      </c>
      <c r="AI758">
        <v>4</v>
      </c>
      <c r="AJ758">
        <v>2</v>
      </c>
      <c r="AK758">
        <v>2</v>
      </c>
      <c r="AL758" s="2">
        <v>44708.662557870368</v>
      </c>
      <c r="AM758" s="15">
        <v>44708.662557870368</v>
      </c>
    </row>
    <row r="759" spans="1:39" x14ac:dyDescent="0.25">
      <c r="A759">
        <v>1351741</v>
      </c>
      <c r="B759" t="s">
        <v>696</v>
      </c>
      <c r="C759" t="str">
        <f>IF(Table1[[#This Row],[breadcrumb_ORIGINAL]]="Buy&gt;NT&gt;DARWIN CITY", SUBSTITUTE(Table1[[#This Row],[breadcrumb_ORIGINAL]], Table1[[#This Row],[breadcrumb_ORIGINAL]], "DARWIN CITY"), SUBSTITUTE(Table1[[#This Row],[breadcrumb_ORIGINAL]], Table1[[#This Row],[breadcrumb_ORIGINAL]], "DARWIN"))</f>
        <v>DARWIN</v>
      </c>
      <c r="D759" s="16" t="s">
        <v>3466</v>
      </c>
      <c r="E759" t="s">
        <v>697</v>
      </c>
      <c r="F759" s="3" t="s">
        <v>2924</v>
      </c>
      <c r="G759" t="s">
        <v>46</v>
      </c>
      <c r="I759" t="str">
        <f>IF(Table1[[#This Row],[building_size_ORIGINAL]]="","",LEFT(Table1[[#This Row],[building_size_ORIGINAL]], LEN(Table1[[#This Row],[building_size_ORIGINAL]])-LEN(RIGHT(Table1[[#This Row],[building_size_ORIGINAL]], 3))))</f>
        <v/>
      </c>
      <c r="J759" s="11" t="s">
        <v>2934</v>
      </c>
      <c r="K759" t="s">
        <v>2064</v>
      </c>
      <c r="L759" s="19">
        <v>118</v>
      </c>
      <c r="M759" t="s">
        <v>2064</v>
      </c>
      <c r="N759" s="19">
        <v>118</v>
      </c>
      <c r="O759" s="19">
        <f>IF(Table1[[#This Row],[building_size_mВІ_cleaned]]&lt;&gt;Table1[[#This Row],[preferred_size_mBI_cleaned]], IF(Table1[[#This Row],[land_size_mBI_cleaned]]&lt;&gt;Table1[[#This Row],[preferred_size_mBI_cleaned]], 0, 1), 1)</f>
        <v>1</v>
      </c>
      <c r="Q759" t="e">
        <f>IF(LEN(Table1[[#This Row],[open_date]])&gt;0, IF(ISNUMBER(SEARCH("Added", Table1[[#This Row],[open_date]])), SUBSTITUTE(Table1[[#This Row],[open_date]], "Added ", ""), Table1[[#This Row],[open_date]]), NA())</f>
        <v>#N/A</v>
      </c>
      <c r="R759" t="e">
        <v>#N/A</v>
      </c>
      <c r="S759" t="s">
        <v>93</v>
      </c>
      <c r="T759" t="s">
        <v>2339</v>
      </c>
      <c r="U759" s="13">
        <v>390000</v>
      </c>
      <c r="V759" s="13" t="s">
        <v>3348</v>
      </c>
      <c r="W759">
        <v>138884235</v>
      </c>
      <c r="X759" t="s">
        <v>2340</v>
      </c>
      <c r="Y759" t="s">
        <v>2341</v>
      </c>
      <c r="Z759" t="s">
        <v>731</v>
      </c>
      <c r="AA759" t="s">
        <v>37</v>
      </c>
      <c r="AB759">
        <v>810</v>
      </c>
      <c r="AC759" s="14" t="str">
        <f>"0"&amp;Table1[[#This Row],[zip_code]]</f>
        <v>0810</v>
      </c>
      <c r="AD759" s="1">
        <v>889460500</v>
      </c>
      <c r="AG759" t="s">
        <v>38</v>
      </c>
      <c r="AH759" t="str">
        <f>PROPER(Table1[[#This Row],[product_depth_DELETE]])</f>
        <v>Premiere</v>
      </c>
      <c r="AI759">
        <v>2</v>
      </c>
      <c r="AJ759">
        <v>1</v>
      </c>
      <c r="AK759">
        <v>1</v>
      </c>
      <c r="AL759" s="2">
        <v>44708.662557870368</v>
      </c>
      <c r="AM759" s="15">
        <v>44708.662557870368</v>
      </c>
    </row>
    <row r="760" spans="1:39" x14ac:dyDescent="0.25">
      <c r="A760">
        <v>1351742</v>
      </c>
      <c r="B760" t="s">
        <v>696</v>
      </c>
      <c r="C760" t="str">
        <f>IF(Table1[[#This Row],[breadcrumb_ORIGINAL]]="Buy&gt;NT&gt;DARWIN CITY", SUBSTITUTE(Table1[[#This Row],[breadcrumb_ORIGINAL]], Table1[[#This Row],[breadcrumb_ORIGINAL]], "DARWIN CITY"), SUBSTITUTE(Table1[[#This Row],[breadcrumb_ORIGINAL]], Table1[[#This Row],[breadcrumb_ORIGINAL]], "DARWIN"))</f>
        <v>DARWIN</v>
      </c>
      <c r="D760" s="16" t="s">
        <v>3466</v>
      </c>
      <c r="E760" t="s">
        <v>697</v>
      </c>
      <c r="F760" s="3" t="s">
        <v>2924</v>
      </c>
      <c r="G760" t="s">
        <v>29</v>
      </c>
      <c r="H760" t="s">
        <v>2342</v>
      </c>
      <c r="I760" t="str">
        <f>IF(Table1[[#This Row],[building_size_ORIGINAL]]="","",LEFT(Table1[[#This Row],[building_size_ORIGINAL]], LEN(Table1[[#This Row],[building_size_ORIGINAL]])-LEN(RIGHT(Table1[[#This Row],[building_size_ORIGINAL]], 3))))</f>
        <v>205</v>
      </c>
      <c r="J760" s="19">
        <v>205</v>
      </c>
      <c r="K760" t="s">
        <v>2343</v>
      </c>
      <c r="L760" s="19">
        <v>637</v>
      </c>
      <c r="M760" t="s">
        <v>2343</v>
      </c>
      <c r="N760" s="19">
        <v>637</v>
      </c>
      <c r="O760" s="19">
        <f>IF(Table1[[#This Row],[building_size_mВІ_cleaned]]&lt;&gt;Table1[[#This Row],[preferred_size_mBI_cleaned]], IF(Table1[[#This Row],[land_size_mBI_cleaned]]&lt;&gt;Table1[[#This Row],[preferred_size_mBI_cleaned]], 0, 1), 1)</f>
        <v>1</v>
      </c>
      <c r="P760" t="s">
        <v>126</v>
      </c>
      <c r="Q760" t="str">
        <f>IF(LEN(Table1[[#This Row],[open_date]])&gt;0, IF(ISNUMBER(SEARCH("Added", Table1[[#This Row],[open_date]])), SUBSTITUTE(Table1[[#This Row],[open_date]], "Added ", ""), Table1[[#This Row],[open_date]]), NA())</f>
        <v>Under offer</v>
      </c>
      <c r="R760" t="s">
        <v>126</v>
      </c>
      <c r="S760" t="s">
        <v>1532</v>
      </c>
      <c r="T760" t="s">
        <v>1740</v>
      </c>
      <c r="U760" s="13">
        <v>620000</v>
      </c>
      <c r="V760" s="13" t="s">
        <v>2934</v>
      </c>
      <c r="W760">
        <v>138883855</v>
      </c>
      <c r="X760" t="s">
        <v>2344</v>
      </c>
      <c r="Y760" t="s">
        <v>2345</v>
      </c>
      <c r="Z760" t="s">
        <v>1223</v>
      </c>
      <c r="AA760" t="s">
        <v>37</v>
      </c>
      <c r="AB760">
        <v>832</v>
      </c>
      <c r="AC760" s="14" t="str">
        <f>"0"&amp;Table1[[#This Row],[zip_code]]</f>
        <v>0832</v>
      </c>
      <c r="AD760" s="1">
        <v>889312005</v>
      </c>
      <c r="AG760" t="s">
        <v>274</v>
      </c>
      <c r="AH760" t="str">
        <f>PROPER(Table1[[#This Row],[product_depth_DELETE]])</f>
        <v>Standard</v>
      </c>
      <c r="AI760">
        <v>4</v>
      </c>
      <c r="AJ760">
        <v>2</v>
      </c>
      <c r="AK760">
        <v>2</v>
      </c>
      <c r="AL760" s="2">
        <v>44708.662557870368</v>
      </c>
      <c r="AM760" s="15">
        <v>44708.662557870368</v>
      </c>
    </row>
    <row r="761" spans="1:39" x14ac:dyDescent="0.25">
      <c r="A761">
        <v>1351743</v>
      </c>
      <c r="B761" t="s">
        <v>696</v>
      </c>
      <c r="C761" t="str">
        <f>IF(Table1[[#This Row],[breadcrumb_ORIGINAL]]="Buy&gt;NT&gt;DARWIN CITY", SUBSTITUTE(Table1[[#This Row],[breadcrumb_ORIGINAL]], Table1[[#This Row],[breadcrumb_ORIGINAL]], "DARWIN CITY"), SUBSTITUTE(Table1[[#This Row],[breadcrumb_ORIGINAL]], Table1[[#This Row],[breadcrumb_ORIGINAL]], "DARWIN"))</f>
        <v>DARWIN</v>
      </c>
      <c r="D761" s="16" t="s">
        <v>3466</v>
      </c>
      <c r="E761" t="s">
        <v>697</v>
      </c>
      <c r="F761" s="3" t="s">
        <v>2924</v>
      </c>
      <c r="G761" t="s">
        <v>46</v>
      </c>
      <c r="I761" t="str">
        <f>IF(Table1[[#This Row],[building_size_ORIGINAL]]="","",LEFT(Table1[[#This Row],[building_size_ORIGINAL]], LEN(Table1[[#This Row],[building_size_ORIGINAL]])-LEN(RIGHT(Table1[[#This Row],[building_size_ORIGINAL]], 3))))</f>
        <v/>
      </c>
      <c r="J761" s="11" t="s">
        <v>2934</v>
      </c>
      <c r="L761" s="12" t="s">
        <v>2934</v>
      </c>
      <c r="N761" t="s">
        <v>2934</v>
      </c>
      <c r="O761">
        <f>IF(Table1[[#This Row],[building_size_mВІ_cleaned]]&lt;&gt;Table1[[#This Row],[preferred_size_mBI_cleaned]], IF(Table1[[#This Row],[land_size_mBI_cleaned]]&lt;&gt;Table1[[#This Row],[preferred_size_mBI_cleaned]], 0, 1), 1)</f>
        <v>1</v>
      </c>
      <c r="Q761" t="e">
        <f>IF(LEN(Table1[[#This Row],[open_date]])&gt;0, IF(ISNUMBER(SEARCH("Added", Table1[[#This Row],[open_date]])), SUBSTITUTE(Table1[[#This Row],[open_date]], "Added ", ""), Table1[[#This Row],[open_date]]), NA())</f>
        <v>#N/A</v>
      </c>
      <c r="R761" t="e">
        <v>#N/A</v>
      </c>
      <c r="S761" t="s">
        <v>48</v>
      </c>
      <c r="T761" t="s">
        <v>2346</v>
      </c>
      <c r="U761" s="13">
        <v>320000</v>
      </c>
      <c r="V761" s="13" t="s">
        <v>3349</v>
      </c>
      <c r="W761">
        <v>138882863</v>
      </c>
      <c r="X761" t="s">
        <v>2347</v>
      </c>
      <c r="Y761" t="s">
        <v>2348</v>
      </c>
      <c r="Z761" t="s">
        <v>773</v>
      </c>
      <c r="AA761" t="s">
        <v>37</v>
      </c>
      <c r="AB761">
        <v>820</v>
      </c>
      <c r="AC761" s="14" t="str">
        <f>"0"&amp;Table1[[#This Row],[zip_code]]</f>
        <v>0820</v>
      </c>
      <c r="AD761" s="1">
        <v>889810080</v>
      </c>
      <c r="AG761" t="s">
        <v>255</v>
      </c>
      <c r="AH761" t="str">
        <f>PROPER(Table1[[#This Row],[product_depth_DELETE]])</f>
        <v>Feature</v>
      </c>
      <c r="AI761">
        <v>2</v>
      </c>
      <c r="AJ761">
        <v>1</v>
      </c>
      <c r="AK761">
        <v>2</v>
      </c>
      <c r="AL761" s="2">
        <v>44708.662557870368</v>
      </c>
      <c r="AM761" s="15">
        <v>44708.662557870368</v>
      </c>
    </row>
    <row r="762" spans="1:39" x14ac:dyDescent="0.25">
      <c r="A762">
        <v>1351744</v>
      </c>
      <c r="B762" t="s">
        <v>696</v>
      </c>
      <c r="C762" t="str">
        <f>IF(Table1[[#This Row],[breadcrumb_ORIGINAL]]="Buy&gt;NT&gt;DARWIN CITY", SUBSTITUTE(Table1[[#This Row],[breadcrumb_ORIGINAL]], Table1[[#This Row],[breadcrumb_ORIGINAL]], "DARWIN CITY"), SUBSTITUTE(Table1[[#This Row],[breadcrumb_ORIGINAL]], Table1[[#This Row],[breadcrumb_ORIGINAL]], "DARWIN"))</f>
        <v>DARWIN</v>
      </c>
      <c r="D762" s="16" t="s">
        <v>3466</v>
      </c>
      <c r="E762" t="s">
        <v>697</v>
      </c>
      <c r="F762" s="3" t="s">
        <v>2924</v>
      </c>
      <c r="G762" t="s">
        <v>46</v>
      </c>
      <c r="I762" t="str">
        <f>IF(Table1[[#This Row],[building_size_ORIGINAL]]="","",LEFT(Table1[[#This Row],[building_size_ORIGINAL]], LEN(Table1[[#This Row],[building_size_ORIGINAL]])-LEN(RIGHT(Table1[[#This Row],[building_size_ORIGINAL]], 3))))</f>
        <v/>
      </c>
      <c r="J762" s="11" t="s">
        <v>2934</v>
      </c>
      <c r="K762" t="s">
        <v>282</v>
      </c>
      <c r="L762" s="19">
        <v>52</v>
      </c>
      <c r="M762" t="s">
        <v>282</v>
      </c>
      <c r="N762" s="19">
        <v>52</v>
      </c>
      <c r="O762" s="19">
        <f>IF(Table1[[#This Row],[building_size_mВІ_cleaned]]&lt;&gt;Table1[[#This Row],[preferred_size_mBI_cleaned]], IF(Table1[[#This Row],[land_size_mBI_cleaned]]&lt;&gt;Table1[[#This Row],[preferred_size_mBI_cleaned]], 0, 1), 1)</f>
        <v>1</v>
      </c>
      <c r="Q762" t="e">
        <f>IF(LEN(Table1[[#This Row],[open_date]])&gt;0, IF(ISNUMBER(SEARCH("Added", Table1[[#This Row],[open_date]])), SUBSTITUTE(Table1[[#This Row],[open_date]], "Added ", ""), Table1[[#This Row],[open_date]]), NA())</f>
        <v>#N/A</v>
      </c>
      <c r="R762" t="e">
        <v>#N/A</v>
      </c>
      <c r="S762" t="s">
        <v>93</v>
      </c>
      <c r="T762" t="s">
        <v>283</v>
      </c>
      <c r="U762" s="13">
        <v>195000</v>
      </c>
      <c r="V762" s="13" t="s">
        <v>3014</v>
      </c>
      <c r="W762">
        <v>138882163</v>
      </c>
      <c r="X762" t="s">
        <v>284</v>
      </c>
      <c r="Y762" t="s">
        <v>285</v>
      </c>
      <c r="Z762" t="s">
        <v>36</v>
      </c>
      <c r="AA762" t="s">
        <v>37</v>
      </c>
      <c r="AB762">
        <v>800</v>
      </c>
      <c r="AC762" s="14" t="str">
        <f>"0"&amp;Table1[[#This Row],[zip_code]]</f>
        <v>0800</v>
      </c>
      <c r="AD762" s="1">
        <v>889460500</v>
      </c>
      <c r="AG762" t="s">
        <v>38</v>
      </c>
      <c r="AH762" t="str">
        <f>PROPER(Table1[[#This Row],[product_depth_DELETE]])</f>
        <v>Premiere</v>
      </c>
      <c r="AI762">
        <v>1</v>
      </c>
      <c r="AJ762">
        <v>1</v>
      </c>
      <c r="AK762">
        <v>1</v>
      </c>
      <c r="AL762" s="2">
        <v>44708.662557870368</v>
      </c>
      <c r="AM762" s="15">
        <v>44708.662557870368</v>
      </c>
    </row>
    <row r="763" spans="1:39" x14ac:dyDescent="0.25">
      <c r="A763">
        <v>1351745</v>
      </c>
      <c r="B763" t="s">
        <v>696</v>
      </c>
      <c r="C763" t="str">
        <f>IF(Table1[[#This Row],[breadcrumb_ORIGINAL]]="Buy&gt;NT&gt;DARWIN CITY", SUBSTITUTE(Table1[[#This Row],[breadcrumb_ORIGINAL]], Table1[[#This Row],[breadcrumb_ORIGINAL]], "DARWIN CITY"), SUBSTITUTE(Table1[[#This Row],[breadcrumb_ORIGINAL]], Table1[[#This Row],[breadcrumb_ORIGINAL]], "DARWIN"))</f>
        <v>DARWIN</v>
      </c>
      <c r="D763" s="16" t="s">
        <v>3466</v>
      </c>
      <c r="E763" t="s">
        <v>697</v>
      </c>
      <c r="F763" s="3" t="s">
        <v>2924</v>
      </c>
      <c r="G763" t="s">
        <v>29</v>
      </c>
      <c r="H763" t="s">
        <v>1930</v>
      </c>
      <c r="I763" t="str">
        <f>IF(Table1[[#This Row],[building_size_ORIGINAL]]="","",LEFT(Table1[[#This Row],[building_size_ORIGINAL]], LEN(Table1[[#This Row],[building_size_ORIGINAL]])-LEN(RIGHT(Table1[[#This Row],[building_size_ORIGINAL]], 3))))</f>
        <v>194</v>
      </c>
      <c r="J763" s="19">
        <v>194</v>
      </c>
      <c r="K763" t="s">
        <v>2349</v>
      </c>
      <c r="L763" s="12" t="s">
        <v>2953</v>
      </c>
      <c r="M763" t="s">
        <v>2349</v>
      </c>
      <c r="N763" t="s">
        <v>2953</v>
      </c>
      <c r="O763">
        <f>IF(Table1[[#This Row],[building_size_mВІ_cleaned]]&lt;&gt;Table1[[#This Row],[preferred_size_mBI_cleaned]], IF(Table1[[#This Row],[land_size_mBI_cleaned]]&lt;&gt;Table1[[#This Row],[preferred_size_mBI_cleaned]], 0, 1), 1)</f>
        <v>1</v>
      </c>
      <c r="Q763" t="e">
        <f>IF(LEN(Table1[[#This Row],[open_date]])&gt;0, IF(ISNUMBER(SEARCH("Added", Table1[[#This Row],[open_date]])), SUBSTITUTE(Table1[[#This Row],[open_date]], "Added ", ""), Table1[[#This Row],[open_date]]), NA())</f>
        <v>#N/A</v>
      </c>
      <c r="R763" t="e">
        <v>#N/A</v>
      </c>
      <c r="S763" t="s">
        <v>712</v>
      </c>
      <c r="T763" t="s">
        <v>32</v>
      </c>
      <c r="U763" s="13">
        <v>435000</v>
      </c>
      <c r="V763" s="13" t="s">
        <v>2934</v>
      </c>
      <c r="W763">
        <v>138881851</v>
      </c>
      <c r="X763" t="s">
        <v>2350</v>
      </c>
      <c r="Y763" t="s">
        <v>2351</v>
      </c>
      <c r="Z763" t="s">
        <v>823</v>
      </c>
      <c r="AA763" t="s">
        <v>37</v>
      </c>
      <c r="AB763">
        <v>830</v>
      </c>
      <c r="AC763" s="14" t="str">
        <f>"0"&amp;Table1[[#This Row],[zip_code]]</f>
        <v>0830</v>
      </c>
      <c r="AD763" s="1">
        <v>889315000</v>
      </c>
      <c r="AG763" t="s">
        <v>38</v>
      </c>
      <c r="AH763" t="str">
        <f>PROPER(Table1[[#This Row],[product_depth_DELETE]])</f>
        <v>Premiere</v>
      </c>
      <c r="AI763">
        <v>3</v>
      </c>
      <c r="AJ763">
        <v>1</v>
      </c>
      <c r="AK763">
        <v>2</v>
      </c>
      <c r="AL763" s="2">
        <v>44708.662557870368</v>
      </c>
      <c r="AM763" s="15">
        <v>44708.662557870368</v>
      </c>
    </row>
    <row r="764" spans="1:39" x14ac:dyDescent="0.25">
      <c r="A764">
        <v>1351746</v>
      </c>
      <c r="B764" t="s">
        <v>696</v>
      </c>
      <c r="C764" t="str">
        <f>IF(Table1[[#This Row],[breadcrumb_ORIGINAL]]="Buy&gt;NT&gt;DARWIN CITY", SUBSTITUTE(Table1[[#This Row],[breadcrumb_ORIGINAL]], Table1[[#This Row],[breadcrumb_ORIGINAL]], "DARWIN CITY"), SUBSTITUTE(Table1[[#This Row],[breadcrumb_ORIGINAL]], Table1[[#This Row],[breadcrumb_ORIGINAL]], "DARWIN"))</f>
        <v>DARWIN</v>
      </c>
      <c r="D764" s="16" t="s">
        <v>3466</v>
      </c>
      <c r="E764" t="s">
        <v>697</v>
      </c>
      <c r="F764" s="3" t="s">
        <v>2924</v>
      </c>
      <c r="G764" t="s">
        <v>748</v>
      </c>
      <c r="H764" t="s">
        <v>2352</v>
      </c>
      <c r="I764" t="str">
        <f>IF(Table1[[#This Row],[building_size_ORIGINAL]]="","",LEFT(Table1[[#This Row],[building_size_ORIGINAL]], LEN(Table1[[#This Row],[building_size_ORIGINAL]])-LEN(RIGHT(Table1[[#This Row],[building_size_ORIGINAL]], 3))))</f>
        <v>251</v>
      </c>
      <c r="J764" s="19">
        <v>251</v>
      </c>
      <c r="K764" t="s">
        <v>2353</v>
      </c>
      <c r="L764" s="19">
        <v>357</v>
      </c>
      <c r="M764" t="s">
        <v>2352</v>
      </c>
      <c r="N764" s="19">
        <v>251</v>
      </c>
      <c r="O764" s="19">
        <f>IF(Table1[[#This Row],[building_size_mВІ_cleaned]]&lt;&gt;Table1[[#This Row],[preferred_size_mBI_cleaned]], IF(Table1[[#This Row],[land_size_mBI_cleaned]]&lt;&gt;Table1[[#This Row],[preferred_size_mBI_cleaned]], 0, 1), 1)</f>
        <v>1</v>
      </c>
      <c r="Q764" t="e">
        <f>IF(LEN(Table1[[#This Row],[open_date]])&gt;0, IF(ISNUMBER(SEARCH("Added", Table1[[#This Row],[open_date]])), SUBSTITUTE(Table1[[#This Row],[open_date]], "Added ", ""), Table1[[#This Row],[open_date]]), NA())</f>
        <v>#N/A</v>
      </c>
      <c r="R764" t="e">
        <v>#N/A</v>
      </c>
      <c r="S764" t="s">
        <v>712</v>
      </c>
      <c r="T764" t="s">
        <v>2354</v>
      </c>
      <c r="U764" s="13">
        <v>895000</v>
      </c>
      <c r="V764" s="13" t="s">
        <v>2934</v>
      </c>
      <c r="W764">
        <v>138878759</v>
      </c>
      <c r="X764" t="s">
        <v>2355</v>
      </c>
      <c r="Y764" t="s">
        <v>2356</v>
      </c>
      <c r="Z764" t="s">
        <v>1321</v>
      </c>
      <c r="AA764" t="s">
        <v>37</v>
      </c>
      <c r="AB764">
        <v>820</v>
      </c>
      <c r="AC764" s="14" t="str">
        <f>"0"&amp;Table1[[#This Row],[zip_code]]</f>
        <v>0820</v>
      </c>
      <c r="AD764" s="1">
        <v>889315000</v>
      </c>
      <c r="AG764" t="s">
        <v>38</v>
      </c>
      <c r="AH764" t="str">
        <f>PROPER(Table1[[#This Row],[product_depth_DELETE]])</f>
        <v>Premiere</v>
      </c>
      <c r="AI764">
        <v>4</v>
      </c>
      <c r="AJ764">
        <v>3</v>
      </c>
      <c r="AK764">
        <v>3</v>
      </c>
      <c r="AL764" s="2">
        <v>44708.662557870368</v>
      </c>
      <c r="AM764" s="15">
        <v>44708.662557870368</v>
      </c>
    </row>
    <row r="765" spans="1:39" x14ac:dyDescent="0.25">
      <c r="A765">
        <v>1351747</v>
      </c>
      <c r="B765" t="s">
        <v>696</v>
      </c>
      <c r="C765" t="str">
        <f>IF(Table1[[#This Row],[breadcrumb_ORIGINAL]]="Buy&gt;NT&gt;DARWIN CITY", SUBSTITUTE(Table1[[#This Row],[breadcrumb_ORIGINAL]], Table1[[#This Row],[breadcrumb_ORIGINAL]], "DARWIN CITY"), SUBSTITUTE(Table1[[#This Row],[breadcrumb_ORIGINAL]], Table1[[#This Row],[breadcrumb_ORIGINAL]], "DARWIN"))</f>
        <v>DARWIN</v>
      </c>
      <c r="D765" s="16" t="s">
        <v>3466</v>
      </c>
      <c r="E765" t="s">
        <v>697</v>
      </c>
      <c r="F765" s="3" t="s">
        <v>2924</v>
      </c>
      <c r="G765" t="s">
        <v>39</v>
      </c>
      <c r="I765" t="str">
        <f>IF(Table1[[#This Row],[building_size_ORIGINAL]]="","",LEFT(Table1[[#This Row],[building_size_ORIGINAL]], LEN(Table1[[#This Row],[building_size_ORIGINAL]])-LEN(RIGHT(Table1[[#This Row],[building_size_ORIGINAL]], 3))))</f>
        <v/>
      </c>
      <c r="J765" s="11" t="s">
        <v>2934</v>
      </c>
      <c r="K765" t="s">
        <v>286</v>
      </c>
      <c r="L765" s="19">
        <v>101</v>
      </c>
      <c r="N765" t="s">
        <v>2934</v>
      </c>
      <c r="O765">
        <f>IF(Table1[[#This Row],[building_size_mВІ_cleaned]]&lt;&gt;Table1[[#This Row],[preferred_size_mBI_cleaned]], IF(Table1[[#This Row],[land_size_mBI_cleaned]]&lt;&gt;Table1[[#This Row],[preferred_size_mBI_cleaned]], 0, 1), 1)</f>
        <v>1</v>
      </c>
      <c r="Q765" t="e">
        <f>IF(LEN(Table1[[#This Row],[open_date]])&gt;0, IF(ISNUMBER(SEARCH("Added", Table1[[#This Row],[open_date]])), SUBSTITUTE(Table1[[#This Row],[open_date]], "Added ", ""), Table1[[#This Row],[open_date]]), NA())</f>
        <v>#N/A</v>
      </c>
      <c r="R765" t="e">
        <v>#N/A</v>
      </c>
      <c r="S765" t="s">
        <v>185</v>
      </c>
      <c r="T765" t="s">
        <v>287</v>
      </c>
      <c r="U765" s="13">
        <v>505000</v>
      </c>
      <c r="V765" s="13" t="s">
        <v>2934</v>
      </c>
      <c r="W765">
        <v>138876263</v>
      </c>
      <c r="X765" t="s">
        <v>288</v>
      </c>
      <c r="Y765" t="s">
        <v>289</v>
      </c>
      <c r="Z765" t="s">
        <v>36</v>
      </c>
      <c r="AA765" t="s">
        <v>37</v>
      </c>
      <c r="AB765">
        <v>800</v>
      </c>
      <c r="AC765" s="14" t="str">
        <f>"0"&amp;Table1[[#This Row],[zip_code]]</f>
        <v>0800</v>
      </c>
      <c r="AD765" s="1">
        <v>889240900</v>
      </c>
      <c r="AG765" t="s">
        <v>38</v>
      </c>
      <c r="AH765" t="str">
        <f>PROPER(Table1[[#This Row],[product_depth_DELETE]])</f>
        <v>Premiere</v>
      </c>
      <c r="AI765">
        <v>2</v>
      </c>
      <c r="AJ765">
        <v>2</v>
      </c>
      <c r="AK765">
        <v>2</v>
      </c>
      <c r="AL765" s="2">
        <v>44708.662557870368</v>
      </c>
      <c r="AM765" s="15">
        <v>44708.662557870368</v>
      </c>
    </row>
    <row r="766" spans="1:39" x14ac:dyDescent="0.25">
      <c r="A766">
        <v>1351748</v>
      </c>
      <c r="B766" t="s">
        <v>696</v>
      </c>
      <c r="C766" t="str">
        <f>IF(Table1[[#This Row],[breadcrumb_ORIGINAL]]="Buy&gt;NT&gt;DARWIN CITY", SUBSTITUTE(Table1[[#This Row],[breadcrumb_ORIGINAL]], Table1[[#This Row],[breadcrumb_ORIGINAL]], "DARWIN CITY"), SUBSTITUTE(Table1[[#This Row],[breadcrumb_ORIGINAL]], Table1[[#This Row],[breadcrumb_ORIGINAL]], "DARWIN"))</f>
        <v>DARWIN</v>
      </c>
      <c r="D766" s="16" t="s">
        <v>3466</v>
      </c>
      <c r="E766" t="s">
        <v>697</v>
      </c>
      <c r="F766" s="3" t="s">
        <v>2924</v>
      </c>
      <c r="G766" t="s">
        <v>29</v>
      </c>
      <c r="H766" t="s">
        <v>248</v>
      </c>
      <c r="I766" t="str">
        <f>IF(Table1[[#This Row],[building_size_ORIGINAL]]="","",LEFT(Table1[[#This Row],[building_size_ORIGINAL]], LEN(Table1[[#This Row],[building_size_ORIGINAL]])-LEN(RIGHT(Table1[[#This Row],[building_size_ORIGINAL]], 3))))</f>
        <v>253</v>
      </c>
      <c r="J766" s="19">
        <v>253</v>
      </c>
      <c r="K766" t="s">
        <v>2357</v>
      </c>
      <c r="L766" s="19">
        <v>631</v>
      </c>
      <c r="M766" t="s">
        <v>2357</v>
      </c>
      <c r="N766" s="19">
        <v>631</v>
      </c>
      <c r="O766" s="19">
        <f>IF(Table1[[#This Row],[building_size_mВІ_cleaned]]&lt;&gt;Table1[[#This Row],[preferred_size_mBI_cleaned]], IF(Table1[[#This Row],[land_size_mBI_cleaned]]&lt;&gt;Table1[[#This Row],[preferred_size_mBI_cleaned]], 0, 1), 1)</f>
        <v>1</v>
      </c>
      <c r="Q766" t="e">
        <f>IF(LEN(Table1[[#This Row],[open_date]])&gt;0, IF(ISNUMBER(SEARCH("Added", Table1[[#This Row],[open_date]])), SUBSTITUTE(Table1[[#This Row],[open_date]], "Added ", ""), Table1[[#This Row],[open_date]]), NA())</f>
        <v>#N/A</v>
      </c>
      <c r="R766" t="e">
        <v>#N/A</v>
      </c>
      <c r="S766" t="s">
        <v>1093</v>
      </c>
      <c r="T766" t="s">
        <v>2358</v>
      </c>
      <c r="U766" s="13">
        <v>719000</v>
      </c>
      <c r="V766" s="13" t="s">
        <v>3438</v>
      </c>
      <c r="W766">
        <v>138872939</v>
      </c>
      <c r="Z766" t="s">
        <v>710</v>
      </c>
      <c r="AA766" t="s">
        <v>37</v>
      </c>
      <c r="AB766">
        <v>810</v>
      </c>
      <c r="AC766" s="14" t="str">
        <f>"0"&amp;Table1[[#This Row],[zip_code]]</f>
        <v>0810</v>
      </c>
      <c r="AD766" t="s">
        <v>1097</v>
      </c>
      <c r="AG766" t="s">
        <v>255</v>
      </c>
      <c r="AH766" t="str">
        <f>PROPER(Table1[[#This Row],[product_depth_DELETE]])</f>
        <v>Feature</v>
      </c>
      <c r="AI766">
        <v>4</v>
      </c>
      <c r="AJ766">
        <v>2</v>
      </c>
      <c r="AK766">
        <v>2</v>
      </c>
      <c r="AL766" s="2">
        <v>44708.662557870368</v>
      </c>
      <c r="AM766" s="15">
        <v>44708.662557870368</v>
      </c>
    </row>
    <row r="767" spans="1:39" x14ac:dyDescent="0.25">
      <c r="A767">
        <v>1351749</v>
      </c>
      <c r="B767" t="s">
        <v>696</v>
      </c>
      <c r="C767" t="str">
        <f>IF(Table1[[#This Row],[breadcrumb_ORIGINAL]]="Buy&gt;NT&gt;DARWIN CITY", SUBSTITUTE(Table1[[#This Row],[breadcrumb_ORIGINAL]], Table1[[#This Row],[breadcrumb_ORIGINAL]], "DARWIN CITY"), SUBSTITUTE(Table1[[#This Row],[breadcrumb_ORIGINAL]], Table1[[#This Row],[breadcrumb_ORIGINAL]], "DARWIN"))</f>
        <v>DARWIN</v>
      </c>
      <c r="D767" s="16" t="s">
        <v>3466</v>
      </c>
      <c r="E767" t="s">
        <v>697</v>
      </c>
      <c r="F767" s="3" t="s">
        <v>2924</v>
      </c>
      <c r="G767" t="s">
        <v>29</v>
      </c>
      <c r="H767" t="s">
        <v>130</v>
      </c>
      <c r="I767" t="str">
        <f>IF(Table1[[#This Row],[building_size_ORIGINAL]]="","",LEFT(Table1[[#This Row],[building_size_ORIGINAL]], LEN(Table1[[#This Row],[building_size_ORIGINAL]])-LEN(RIGHT(Table1[[#This Row],[building_size_ORIGINAL]], 3))))</f>
        <v>155</v>
      </c>
      <c r="J767" s="19">
        <v>155</v>
      </c>
      <c r="K767" t="s">
        <v>965</v>
      </c>
      <c r="L767" s="19">
        <v>330</v>
      </c>
      <c r="M767" t="s">
        <v>965</v>
      </c>
      <c r="N767" s="19">
        <v>330</v>
      </c>
      <c r="O767" s="19">
        <f>IF(Table1[[#This Row],[building_size_mВІ_cleaned]]&lt;&gt;Table1[[#This Row],[preferred_size_mBI_cleaned]], IF(Table1[[#This Row],[land_size_mBI_cleaned]]&lt;&gt;Table1[[#This Row],[preferred_size_mBI_cleaned]], 0, 1), 1)</f>
        <v>1</v>
      </c>
      <c r="Q767" t="e">
        <f>IF(LEN(Table1[[#This Row],[open_date]])&gt;0, IF(ISNUMBER(SEARCH("Added", Table1[[#This Row],[open_date]])), SUBSTITUTE(Table1[[#This Row],[open_date]], "Added ", ""), Table1[[#This Row],[open_date]]), NA())</f>
        <v>#N/A</v>
      </c>
      <c r="R767" t="e">
        <v>#N/A</v>
      </c>
      <c r="S767" t="s">
        <v>1079</v>
      </c>
      <c r="T767" t="s">
        <v>384</v>
      </c>
      <c r="U767" s="13">
        <v>470000</v>
      </c>
      <c r="V767" s="13" t="s">
        <v>2934</v>
      </c>
      <c r="W767">
        <v>138871975</v>
      </c>
      <c r="X767" t="s">
        <v>2359</v>
      </c>
      <c r="Y767" t="s">
        <v>2360</v>
      </c>
      <c r="Z767" t="s">
        <v>716</v>
      </c>
      <c r="AA767" t="s">
        <v>37</v>
      </c>
      <c r="AB767">
        <v>830</v>
      </c>
      <c r="AC767" s="14" t="str">
        <f>"0"&amp;Table1[[#This Row],[zip_code]]</f>
        <v>0830</v>
      </c>
      <c r="AD767">
        <v>422315897</v>
      </c>
      <c r="AG767" t="s">
        <v>255</v>
      </c>
      <c r="AH767" t="str">
        <f>PROPER(Table1[[#This Row],[product_depth_DELETE]])</f>
        <v>Feature</v>
      </c>
      <c r="AI767">
        <v>3</v>
      </c>
      <c r="AJ767">
        <v>1</v>
      </c>
      <c r="AK767">
        <v>2</v>
      </c>
      <c r="AL767" s="2">
        <v>44708.662557870368</v>
      </c>
      <c r="AM767" s="15">
        <v>44708.662557870368</v>
      </c>
    </row>
    <row r="768" spans="1:39" x14ac:dyDescent="0.25">
      <c r="A768">
        <v>1351750</v>
      </c>
      <c r="B768" t="s">
        <v>696</v>
      </c>
      <c r="C768" t="str">
        <f>IF(Table1[[#This Row],[breadcrumb_ORIGINAL]]="Buy&gt;NT&gt;DARWIN CITY", SUBSTITUTE(Table1[[#This Row],[breadcrumb_ORIGINAL]], Table1[[#This Row],[breadcrumb_ORIGINAL]], "DARWIN CITY"), SUBSTITUTE(Table1[[#This Row],[breadcrumb_ORIGINAL]], Table1[[#This Row],[breadcrumb_ORIGINAL]], "DARWIN"))</f>
        <v>DARWIN</v>
      </c>
      <c r="D768" s="16" t="s">
        <v>3466</v>
      </c>
      <c r="E768" t="s">
        <v>697</v>
      </c>
      <c r="F768" s="3" t="s">
        <v>2924</v>
      </c>
      <c r="G768" t="s">
        <v>46</v>
      </c>
      <c r="H768" t="s">
        <v>172</v>
      </c>
      <c r="I768" t="str">
        <f>IF(Table1[[#This Row],[building_size_ORIGINAL]]="","",LEFT(Table1[[#This Row],[building_size_ORIGINAL]], LEN(Table1[[#This Row],[building_size_ORIGINAL]])-LEN(RIGHT(Table1[[#This Row],[building_size_ORIGINAL]], 3))))</f>
        <v>48</v>
      </c>
      <c r="J768" s="19">
        <v>48</v>
      </c>
      <c r="L768" s="12" t="s">
        <v>2934</v>
      </c>
      <c r="M768" t="s">
        <v>172</v>
      </c>
      <c r="N768" s="19">
        <v>48</v>
      </c>
      <c r="O768" s="19">
        <f>IF(Table1[[#This Row],[building_size_mВІ_cleaned]]&lt;&gt;Table1[[#This Row],[preferred_size_mBI_cleaned]], IF(Table1[[#This Row],[land_size_mBI_cleaned]]&lt;&gt;Table1[[#This Row],[preferred_size_mBI_cleaned]], 0, 1), 1)</f>
        <v>1</v>
      </c>
      <c r="Q768" t="e">
        <f>IF(LEN(Table1[[#This Row],[open_date]])&gt;0, IF(ISNUMBER(SEARCH("Added", Table1[[#This Row],[open_date]])), SUBSTITUTE(Table1[[#This Row],[open_date]], "Added ", ""), Table1[[#This Row],[open_date]]), NA())</f>
        <v>#N/A</v>
      </c>
      <c r="R768" t="e">
        <v>#N/A</v>
      </c>
      <c r="S768" t="s">
        <v>185</v>
      </c>
      <c r="T768" t="s">
        <v>2361</v>
      </c>
      <c r="U768" s="13">
        <v>149000</v>
      </c>
      <c r="V768" s="13" t="s">
        <v>2934</v>
      </c>
      <c r="W768">
        <v>138871491</v>
      </c>
      <c r="X768" t="s">
        <v>2362</v>
      </c>
      <c r="Y768" t="s">
        <v>2363</v>
      </c>
      <c r="Z768" t="s">
        <v>737</v>
      </c>
      <c r="AA768" t="s">
        <v>37</v>
      </c>
      <c r="AB768">
        <v>810</v>
      </c>
      <c r="AC768" s="14" t="str">
        <f>"0"&amp;Table1[[#This Row],[zip_code]]</f>
        <v>0810</v>
      </c>
      <c r="AD768" s="1">
        <v>889240900</v>
      </c>
      <c r="AG768" t="s">
        <v>38</v>
      </c>
      <c r="AH768" t="str">
        <f>PROPER(Table1[[#This Row],[product_depth_DELETE]])</f>
        <v>Premiere</v>
      </c>
      <c r="AI768">
        <v>1</v>
      </c>
      <c r="AJ768">
        <v>1</v>
      </c>
      <c r="AK768">
        <v>1</v>
      </c>
      <c r="AL768" s="2">
        <v>44708.662557870368</v>
      </c>
      <c r="AM768" s="15">
        <v>44708.662557870368</v>
      </c>
    </row>
    <row r="769" spans="1:39" x14ac:dyDescent="0.25">
      <c r="A769">
        <v>1351751</v>
      </c>
      <c r="B769" t="s">
        <v>696</v>
      </c>
      <c r="C769" t="str">
        <f>IF(Table1[[#This Row],[breadcrumb_ORIGINAL]]="Buy&gt;NT&gt;DARWIN CITY", SUBSTITUTE(Table1[[#This Row],[breadcrumb_ORIGINAL]], Table1[[#This Row],[breadcrumb_ORIGINAL]], "DARWIN CITY"), SUBSTITUTE(Table1[[#This Row],[breadcrumb_ORIGINAL]], Table1[[#This Row],[breadcrumb_ORIGINAL]], "DARWIN"))</f>
        <v>DARWIN</v>
      </c>
      <c r="D769" s="16" t="s">
        <v>3466</v>
      </c>
      <c r="E769" t="s">
        <v>697</v>
      </c>
      <c r="F769" s="3" t="s">
        <v>2924</v>
      </c>
      <c r="G769" t="s">
        <v>29</v>
      </c>
      <c r="H769" t="s">
        <v>1940</v>
      </c>
      <c r="I769" t="str">
        <f>IF(Table1[[#This Row],[building_size_ORIGINAL]]="","",LEFT(Table1[[#This Row],[building_size_ORIGINAL]], LEN(Table1[[#This Row],[building_size_ORIGINAL]])-LEN(RIGHT(Table1[[#This Row],[building_size_ORIGINAL]], 3))))</f>
        <v>199</v>
      </c>
      <c r="J769" s="19">
        <v>199</v>
      </c>
      <c r="K769" t="s">
        <v>2254</v>
      </c>
      <c r="L769" s="19">
        <v>849</v>
      </c>
      <c r="M769" t="s">
        <v>2254</v>
      </c>
      <c r="N769" s="19">
        <v>849</v>
      </c>
      <c r="O769" s="19">
        <f>IF(Table1[[#This Row],[building_size_mВІ_cleaned]]&lt;&gt;Table1[[#This Row],[preferred_size_mBI_cleaned]], IF(Table1[[#This Row],[land_size_mBI_cleaned]]&lt;&gt;Table1[[#This Row],[preferred_size_mBI_cleaned]], 0, 1), 1)</f>
        <v>1</v>
      </c>
      <c r="Q769" t="e">
        <f>IF(LEN(Table1[[#This Row],[open_date]])&gt;0, IF(ISNUMBER(SEARCH("Added", Table1[[#This Row],[open_date]])), SUBSTITUTE(Table1[[#This Row],[open_date]], "Added ", ""), Table1[[#This Row],[open_date]]), NA())</f>
        <v>#N/A</v>
      </c>
      <c r="R769" t="e">
        <v>#N/A</v>
      </c>
      <c r="S769" t="s">
        <v>712</v>
      </c>
      <c r="T769" t="s">
        <v>644</v>
      </c>
      <c r="U769" s="13">
        <v>480000</v>
      </c>
      <c r="V769" s="13" t="s">
        <v>2934</v>
      </c>
      <c r="W769">
        <v>138868435</v>
      </c>
      <c r="X769" t="s">
        <v>2364</v>
      </c>
      <c r="Y769" t="s">
        <v>2365</v>
      </c>
      <c r="Z769" t="s">
        <v>973</v>
      </c>
      <c r="AA769" t="s">
        <v>37</v>
      </c>
      <c r="AB769">
        <v>830</v>
      </c>
      <c r="AC769" s="14" t="str">
        <f>"0"&amp;Table1[[#This Row],[zip_code]]</f>
        <v>0830</v>
      </c>
      <c r="AD769" s="1">
        <v>889315000</v>
      </c>
      <c r="AG769" t="s">
        <v>38</v>
      </c>
      <c r="AH769" t="str">
        <f>PROPER(Table1[[#This Row],[product_depth_DELETE]])</f>
        <v>Premiere</v>
      </c>
      <c r="AI769">
        <v>3</v>
      </c>
      <c r="AJ769">
        <v>1</v>
      </c>
      <c r="AK769">
        <v>1</v>
      </c>
      <c r="AL769" s="2">
        <v>44708.662557870368</v>
      </c>
      <c r="AM769" s="15">
        <v>44708.662557870368</v>
      </c>
    </row>
    <row r="770" spans="1:39" x14ac:dyDescent="0.25">
      <c r="A770">
        <v>1351752</v>
      </c>
      <c r="B770" t="s">
        <v>696</v>
      </c>
      <c r="C770" t="str">
        <f>IF(Table1[[#This Row],[breadcrumb_ORIGINAL]]="Buy&gt;NT&gt;DARWIN CITY", SUBSTITUTE(Table1[[#This Row],[breadcrumb_ORIGINAL]], Table1[[#This Row],[breadcrumb_ORIGINAL]], "DARWIN CITY"), SUBSTITUTE(Table1[[#This Row],[breadcrumb_ORIGINAL]], Table1[[#This Row],[breadcrumb_ORIGINAL]], "DARWIN"))</f>
        <v>DARWIN</v>
      </c>
      <c r="D770" s="16" t="s">
        <v>3466</v>
      </c>
      <c r="E770" t="s">
        <v>697</v>
      </c>
      <c r="F770" s="3" t="s">
        <v>2924</v>
      </c>
      <c r="G770" t="s">
        <v>29</v>
      </c>
      <c r="I770" t="str">
        <f>IF(Table1[[#This Row],[building_size_ORIGINAL]]="","",LEFT(Table1[[#This Row],[building_size_ORIGINAL]], LEN(Table1[[#This Row],[building_size_ORIGINAL]])-LEN(RIGHT(Table1[[#This Row],[building_size_ORIGINAL]], 3))))</f>
        <v/>
      </c>
      <c r="J770" s="11" t="s">
        <v>2934</v>
      </c>
      <c r="K770" t="s">
        <v>2366</v>
      </c>
      <c r="L770" s="19">
        <v>794</v>
      </c>
      <c r="M770" t="s">
        <v>2366</v>
      </c>
      <c r="N770" s="19">
        <v>794</v>
      </c>
      <c r="O770" s="19">
        <f>IF(Table1[[#This Row],[building_size_mВІ_cleaned]]&lt;&gt;Table1[[#This Row],[preferred_size_mBI_cleaned]], IF(Table1[[#This Row],[land_size_mBI_cleaned]]&lt;&gt;Table1[[#This Row],[preferred_size_mBI_cleaned]], 0, 1), 1)</f>
        <v>1</v>
      </c>
      <c r="Q770" t="e">
        <f>IF(LEN(Table1[[#This Row],[open_date]])&gt;0, IF(ISNUMBER(SEARCH("Added", Table1[[#This Row],[open_date]])), SUBSTITUTE(Table1[[#This Row],[open_date]], "Added ", ""), Table1[[#This Row],[open_date]]), NA())</f>
        <v>#N/A</v>
      </c>
      <c r="R770" t="e">
        <v>#N/A</v>
      </c>
      <c r="S770" t="s">
        <v>123</v>
      </c>
      <c r="T770" t="s">
        <v>2367</v>
      </c>
      <c r="U770" s="13">
        <v>789000</v>
      </c>
      <c r="V770" s="13" t="s">
        <v>2934</v>
      </c>
      <c r="W770">
        <v>138866463</v>
      </c>
      <c r="X770" t="s">
        <v>2368</v>
      </c>
      <c r="Y770" t="s">
        <v>2369</v>
      </c>
      <c r="Z770" t="s">
        <v>2370</v>
      </c>
      <c r="AA770" t="s">
        <v>37</v>
      </c>
      <c r="AB770">
        <v>810</v>
      </c>
      <c r="AC770" s="14" t="str">
        <f>"0"&amp;Table1[[#This Row],[zip_code]]</f>
        <v>0810</v>
      </c>
      <c r="AD770" s="1">
        <v>889328858</v>
      </c>
      <c r="AG770" t="s">
        <v>38</v>
      </c>
      <c r="AH770" t="str">
        <f>PROPER(Table1[[#This Row],[product_depth_DELETE]])</f>
        <v>Premiere</v>
      </c>
      <c r="AI770">
        <v>4</v>
      </c>
      <c r="AJ770">
        <v>2</v>
      </c>
      <c r="AK770">
        <v>6</v>
      </c>
      <c r="AL770" s="2">
        <v>44708.662557870368</v>
      </c>
      <c r="AM770" s="15">
        <v>44708.662557870368</v>
      </c>
    </row>
    <row r="771" spans="1:39" x14ac:dyDescent="0.25">
      <c r="A771">
        <v>1351753</v>
      </c>
      <c r="B771" t="s">
        <v>696</v>
      </c>
      <c r="C771" t="str">
        <f>IF(Table1[[#This Row],[breadcrumb_ORIGINAL]]="Buy&gt;NT&gt;DARWIN CITY", SUBSTITUTE(Table1[[#This Row],[breadcrumb_ORIGINAL]], Table1[[#This Row],[breadcrumb_ORIGINAL]], "DARWIN CITY"), SUBSTITUTE(Table1[[#This Row],[breadcrumb_ORIGINAL]], Table1[[#This Row],[breadcrumb_ORIGINAL]], "DARWIN"))</f>
        <v>DARWIN</v>
      </c>
      <c r="D771" s="16" t="s">
        <v>3466</v>
      </c>
      <c r="E771" t="s">
        <v>697</v>
      </c>
      <c r="F771" s="3" t="s">
        <v>2924</v>
      </c>
      <c r="G771" t="s">
        <v>39</v>
      </c>
      <c r="I771" t="str">
        <f>IF(Table1[[#This Row],[building_size_ORIGINAL]]="","",LEFT(Table1[[#This Row],[building_size_ORIGINAL]], LEN(Table1[[#This Row],[building_size_ORIGINAL]])-LEN(RIGHT(Table1[[#This Row],[building_size_ORIGINAL]], 3))))</f>
        <v/>
      </c>
      <c r="J771" s="11" t="s">
        <v>2934</v>
      </c>
      <c r="L771" s="12" t="s">
        <v>2934</v>
      </c>
      <c r="N771" t="s">
        <v>2934</v>
      </c>
      <c r="O771">
        <f>IF(Table1[[#This Row],[building_size_mВІ_cleaned]]&lt;&gt;Table1[[#This Row],[preferred_size_mBI_cleaned]], IF(Table1[[#This Row],[land_size_mBI_cleaned]]&lt;&gt;Table1[[#This Row],[preferred_size_mBI_cleaned]], 0, 1), 1)</f>
        <v>1</v>
      </c>
      <c r="Q771" t="e">
        <f>IF(LEN(Table1[[#This Row],[open_date]])&gt;0, IF(ISNUMBER(SEARCH("Added", Table1[[#This Row],[open_date]])), SUBSTITUTE(Table1[[#This Row],[open_date]], "Added ", ""), Table1[[#This Row],[open_date]]), NA())</f>
        <v>#N/A</v>
      </c>
      <c r="R771" t="e">
        <v>#N/A</v>
      </c>
      <c r="S771" t="s">
        <v>232</v>
      </c>
      <c r="T771" t="s">
        <v>290</v>
      </c>
      <c r="U771" s="13">
        <v>325000</v>
      </c>
      <c r="V771" s="13" t="s">
        <v>2934</v>
      </c>
      <c r="W771">
        <v>138865099</v>
      </c>
      <c r="X771" t="s">
        <v>291</v>
      </c>
      <c r="Y771" t="s">
        <v>292</v>
      </c>
      <c r="Z771" t="s">
        <v>36</v>
      </c>
      <c r="AA771" t="s">
        <v>37</v>
      </c>
      <c r="AB771">
        <v>800</v>
      </c>
      <c r="AC771" s="14" t="str">
        <f>"0"&amp;Table1[[#This Row],[zip_code]]</f>
        <v>0800</v>
      </c>
      <c r="AD771">
        <v>451125286</v>
      </c>
      <c r="AG771" t="s">
        <v>255</v>
      </c>
      <c r="AH771" t="str">
        <f>PROPER(Table1[[#This Row],[product_depth_DELETE]])</f>
        <v>Feature</v>
      </c>
      <c r="AI771">
        <v>2</v>
      </c>
      <c r="AJ771">
        <v>2</v>
      </c>
      <c r="AK771">
        <v>2</v>
      </c>
      <c r="AL771" s="2">
        <v>44708.662557870368</v>
      </c>
      <c r="AM771" s="15">
        <v>44708.662557870368</v>
      </c>
    </row>
    <row r="772" spans="1:39" x14ac:dyDescent="0.25">
      <c r="A772">
        <v>1351754</v>
      </c>
      <c r="B772" t="s">
        <v>696</v>
      </c>
      <c r="C772" t="str">
        <f>IF(Table1[[#This Row],[breadcrumb_ORIGINAL]]="Buy&gt;NT&gt;DARWIN CITY", SUBSTITUTE(Table1[[#This Row],[breadcrumb_ORIGINAL]], Table1[[#This Row],[breadcrumb_ORIGINAL]], "DARWIN CITY"), SUBSTITUTE(Table1[[#This Row],[breadcrumb_ORIGINAL]], Table1[[#This Row],[breadcrumb_ORIGINAL]], "DARWIN"))</f>
        <v>DARWIN</v>
      </c>
      <c r="D772" s="16" t="s">
        <v>3466</v>
      </c>
      <c r="E772" t="s">
        <v>697</v>
      </c>
      <c r="F772" s="3" t="s">
        <v>2924</v>
      </c>
      <c r="G772" t="s">
        <v>29</v>
      </c>
      <c r="I772" t="str">
        <f>IF(Table1[[#This Row],[building_size_ORIGINAL]]="","",LEFT(Table1[[#This Row],[building_size_ORIGINAL]], LEN(Table1[[#This Row],[building_size_ORIGINAL]])-LEN(RIGHT(Table1[[#This Row],[building_size_ORIGINAL]], 3))))</f>
        <v/>
      </c>
      <c r="J772" s="11" t="s">
        <v>2934</v>
      </c>
      <c r="L772" s="12" t="s">
        <v>2934</v>
      </c>
      <c r="N772" t="s">
        <v>2934</v>
      </c>
      <c r="O772">
        <f>IF(Table1[[#This Row],[building_size_mВІ_cleaned]]&lt;&gt;Table1[[#This Row],[preferred_size_mBI_cleaned]], IF(Table1[[#This Row],[land_size_mBI_cleaned]]&lt;&gt;Table1[[#This Row],[preferred_size_mBI_cleaned]], 0, 1), 1)</f>
        <v>1</v>
      </c>
      <c r="Q772" t="e">
        <f>IF(LEN(Table1[[#This Row],[open_date]])&gt;0, IF(ISNUMBER(SEARCH("Added", Table1[[#This Row],[open_date]])), SUBSTITUTE(Table1[[#This Row],[open_date]], "Added ", ""), Table1[[#This Row],[open_date]]), NA())</f>
        <v>#N/A</v>
      </c>
      <c r="R772" t="e">
        <v>#N/A</v>
      </c>
      <c r="S772" t="s">
        <v>2371</v>
      </c>
      <c r="T772" t="s">
        <v>1169</v>
      </c>
      <c r="U772" s="13">
        <v>495000</v>
      </c>
      <c r="V772" s="13" t="s">
        <v>2934</v>
      </c>
      <c r="W772">
        <v>138864767</v>
      </c>
      <c r="Z772" t="s">
        <v>743</v>
      </c>
      <c r="AA772" t="s">
        <v>37</v>
      </c>
      <c r="AB772">
        <v>830</v>
      </c>
      <c r="AC772" s="14" t="str">
        <f>"0"&amp;Table1[[#This Row],[zip_code]]</f>
        <v>0830</v>
      </c>
      <c r="AD772">
        <v>1300289697</v>
      </c>
      <c r="AG772" t="s">
        <v>274</v>
      </c>
      <c r="AH772" t="str">
        <f>PROPER(Table1[[#This Row],[product_depth_DELETE]])</f>
        <v>Standard</v>
      </c>
      <c r="AI772">
        <v>3</v>
      </c>
      <c r="AJ772">
        <v>1</v>
      </c>
      <c r="AK772">
        <v>2</v>
      </c>
      <c r="AL772" s="2">
        <v>44708.662557870368</v>
      </c>
      <c r="AM772" s="15">
        <v>44708.662557870368</v>
      </c>
    </row>
    <row r="773" spans="1:39" x14ac:dyDescent="0.25">
      <c r="A773">
        <v>1351755</v>
      </c>
      <c r="B773" t="s">
        <v>696</v>
      </c>
      <c r="C773" t="str">
        <f>IF(Table1[[#This Row],[breadcrumb_ORIGINAL]]="Buy&gt;NT&gt;DARWIN CITY", SUBSTITUTE(Table1[[#This Row],[breadcrumb_ORIGINAL]], Table1[[#This Row],[breadcrumb_ORIGINAL]], "DARWIN CITY"), SUBSTITUTE(Table1[[#This Row],[breadcrumb_ORIGINAL]], Table1[[#This Row],[breadcrumb_ORIGINAL]], "DARWIN"))</f>
        <v>DARWIN</v>
      </c>
      <c r="D773" s="16" t="s">
        <v>3466</v>
      </c>
      <c r="E773" t="s">
        <v>697</v>
      </c>
      <c r="F773" s="3" t="s">
        <v>2924</v>
      </c>
      <c r="G773" t="s">
        <v>39</v>
      </c>
      <c r="I773" t="str">
        <f>IF(Table1[[#This Row],[building_size_ORIGINAL]]="","",LEFT(Table1[[#This Row],[building_size_ORIGINAL]], LEN(Table1[[#This Row],[building_size_ORIGINAL]])-LEN(RIGHT(Table1[[#This Row],[building_size_ORIGINAL]], 3))))</f>
        <v/>
      </c>
      <c r="J773" s="11" t="s">
        <v>2934</v>
      </c>
      <c r="L773" s="12" t="s">
        <v>2934</v>
      </c>
      <c r="N773" t="s">
        <v>2934</v>
      </c>
      <c r="O773">
        <f>IF(Table1[[#This Row],[building_size_mВІ_cleaned]]&lt;&gt;Table1[[#This Row],[preferred_size_mBI_cleaned]], IF(Table1[[#This Row],[land_size_mBI_cleaned]]&lt;&gt;Table1[[#This Row],[preferred_size_mBI_cleaned]], 0, 1), 1)</f>
        <v>1</v>
      </c>
      <c r="Q773" t="e">
        <f>IF(LEN(Table1[[#This Row],[open_date]])&gt;0, IF(ISNUMBER(SEARCH("Added", Table1[[#This Row],[open_date]])), SUBSTITUTE(Table1[[#This Row],[open_date]], "Added ", ""), Table1[[#This Row],[open_date]]), NA())</f>
        <v>#N/A</v>
      </c>
      <c r="R773" t="e">
        <v>#N/A</v>
      </c>
      <c r="S773" t="s">
        <v>293</v>
      </c>
      <c r="T773" t="s">
        <v>294</v>
      </c>
      <c r="U773" s="13">
        <v>539000</v>
      </c>
      <c r="V773" s="13" t="s">
        <v>3017</v>
      </c>
      <c r="W773">
        <v>138863175</v>
      </c>
      <c r="X773" t="s">
        <v>295</v>
      </c>
      <c r="Y773" t="s">
        <v>296</v>
      </c>
      <c r="Z773" t="s">
        <v>36</v>
      </c>
      <c r="AA773" t="s">
        <v>37</v>
      </c>
      <c r="AB773">
        <v>800</v>
      </c>
      <c r="AC773" s="14" t="str">
        <f>"0"&amp;Table1[[#This Row],[zip_code]]</f>
        <v>0800</v>
      </c>
      <c r="AD773" s="1">
        <v>1300850855</v>
      </c>
      <c r="AG773" t="s">
        <v>274</v>
      </c>
      <c r="AH773" t="str">
        <f>PROPER(Table1[[#This Row],[product_depth_DELETE]])</f>
        <v>Standard</v>
      </c>
      <c r="AI773">
        <v>2</v>
      </c>
      <c r="AJ773">
        <v>2</v>
      </c>
      <c r="AK773">
        <v>1</v>
      </c>
      <c r="AL773" s="2">
        <v>44708.662557870368</v>
      </c>
      <c r="AM773" s="15">
        <v>44708.662557870368</v>
      </c>
    </row>
    <row r="774" spans="1:39" x14ac:dyDescent="0.25">
      <c r="A774">
        <v>1351756</v>
      </c>
      <c r="B774" t="s">
        <v>696</v>
      </c>
      <c r="C774" t="str">
        <f>IF(Table1[[#This Row],[breadcrumb_ORIGINAL]]="Buy&gt;NT&gt;DARWIN CITY", SUBSTITUTE(Table1[[#This Row],[breadcrumb_ORIGINAL]], Table1[[#This Row],[breadcrumb_ORIGINAL]], "DARWIN CITY"), SUBSTITUTE(Table1[[#This Row],[breadcrumb_ORIGINAL]], Table1[[#This Row],[breadcrumb_ORIGINAL]], "DARWIN"))</f>
        <v>DARWIN</v>
      </c>
      <c r="D774" s="16" t="s">
        <v>3466</v>
      </c>
      <c r="E774" t="s">
        <v>697</v>
      </c>
      <c r="F774" s="3" t="s">
        <v>2924</v>
      </c>
      <c r="G774" t="s">
        <v>29</v>
      </c>
      <c r="H774" t="s">
        <v>240</v>
      </c>
      <c r="I774" t="str">
        <f>IF(Table1[[#This Row],[building_size_ORIGINAL]]="","",LEFT(Table1[[#This Row],[building_size_ORIGINAL]], LEN(Table1[[#This Row],[building_size_ORIGINAL]])-LEN(RIGHT(Table1[[#This Row],[building_size_ORIGINAL]], 3))))</f>
        <v>130</v>
      </c>
      <c r="J774" s="19">
        <v>130</v>
      </c>
      <c r="K774" t="s">
        <v>2372</v>
      </c>
      <c r="L774" s="19">
        <v>737</v>
      </c>
      <c r="M774" t="s">
        <v>2372</v>
      </c>
      <c r="N774" s="19">
        <v>737</v>
      </c>
      <c r="O774" s="19">
        <f>IF(Table1[[#This Row],[building_size_mВІ_cleaned]]&lt;&gt;Table1[[#This Row],[preferred_size_mBI_cleaned]], IF(Table1[[#This Row],[land_size_mBI_cleaned]]&lt;&gt;Table1[[#This Row],[preferred_size_mBI_cleaned]], 0, 1), 1)</f>
        <v>1</v>
      </c>
      <c r="Q774" t="e">
        <f>IF(LEN(Table1[[#This Row],[open_date]])&gt;0, IF(ISNUMBER(SEARCH("Added", Table1[[#This Row],[open_date]])), SUBSTITUTE(Table1[[#This Row],[open_date]], "Added ", ""), Table1[[#This Row],[open_date]]), NA())</f>
        <v>#N/A</v>
      </c>
      <c r="R774" t="e">
        <v>#N/A</v>
      </c>
      <c r="S774" t="s">
        <v>712</v>
      </c>
      <c r="T774" t="s">
        <v>2373</v>
      </c>
      <c r="U774" s="13">
        <v>457000</v>
      </c>
      <c r="V774" s="13" t="s">
        <v>2934</v>
      </c>
      <c r="W774">
        <v>117230191</v>
      </c>
      <c r="X774" t="s">
        <v>2374</v>
      </c>
      <c r="Y774" t="s">
        <v>2375</v>
      </c>
      <c r="Z774" t="s">
        <v>791</v>
      </c>
      <c r="AA774" t="s">
        <v>37</v>
      </c>
      <c r="AB774">
        <v>832</v>
      </c>
      <c r="AC774" s="14" t="str">
        <f>"0"&amp;Table1[[#This Row],[zip_code]]</f>
        <v>0832</v>
      </c>
      <c r="AD774" s="1">
        <v>889315000</v>
      </c>
      <c r="AG774" t="s">
        <v>38</v>
      </c>
      <c r="AH774" t="str">
        <f>PROPER(Table1[[#This Row],[product_depth_DELETE]])</f>
        <v>Premiere</v>
      </c>
      <c r="AI774">
        <v>3</v>
      </c>
      <c r="AJ774">
        <v>1</v>
      </c>
      <c r="AK774">
        <v>1</v>
      </c>
      <c r="AL774" s="2">
        <v>44708.662557870368</v>
      </c>
      <c r="AM774" s="15">
        <v>44708.662557870368</v>
      </c>
    </row>
    <row r="775" spans="1:39" x14ac:dyDescent="0.25">
      <c r="A775">
        <v>1351757</v>
      </c>
      <c r="B775" t="s">
        <v>696</v>
      </c>
      <c r="C775" t="str">
        <f>IF(Table1[[#This Row],[breadcrumb_ORIGINAL]]="Buy&gt;NT&gt;DARWIN CITY", SUBSTITUTE(Table1[[#This Row],[breadcrumb_ORIGINAL]], Table1[[#This Row],[breadcrumb_ORIGINAL]], "DARWIN CITY"), SUBSTITUTE(Table1[[#This Row],[breadcrumb_ORIGINAL]], Table1[[#This Row],[breadcrumb_ORIGINAL]], "DARWIN"))</f>
        <v>DARWIN</v>
      </c>
      <c r="D775" s="16" t="s">
        <v>3466</v>
      </c>
      <c r="E775" t="s">
        <v>697</v>
      </c>
      <c r="F775" s="3" t="s">
        <v>2924</v>
      </c>
      <c r="G775" t="s">
        <v>46</v>
      </c>
      <c r="H775" t="s">
        <v>2265</v>
      </c>
      <c r="I775" t="str">
        <f>IF(Table1[[#This Row],[building_size_ORIGINAL]]="","",LEFT(Table1[[#This Row],[building_size_ORIGINAL]], LEN(Table1[[#This Row],[building_size_ORIGINAL]])-LEN(RIGHT(Table1[[#This Row],[building_size_ORIGINAL]], 3))))</f>
        <v>100</v>
      </c>
      <c r="J775" s="19">
        <v>100</v>
      </c>
      <c r="L775" s="12" t="s">
        <v>2934</v>
      </c>
      <c r="M775" t="s">
        <v>2265</v>
      </c>
      <c r="N775" s="19">
        <v>100</v>
      </c>
      <c r="O775" s="19">
        <f>IF(Table1[[#This Row],[building_size_mВІ_cleaned]]&lt;&gt;Table1[[#This Row],[preferred_size_mBI_cleaned]], IF(Table1[[#This Row],[land_size_mBI_cleaned]]&lt;&gt;Table1[[#This Row],[preferred_size_mBI_cleaned]], 0, 1), 1)</f>
        <v>1</v>
      </c>
      <c r="Q775" t="e">
        <f>IF(LEN(Table1[[#This Row],[open_date]])&gt;0, IF(ISNUMBER(SEARCH("Added", Table1[[#This Row],[open_date]])), SUBSTITUTE(Table1[[#This Row],[open_date]], "Added ", ""), Table1[[#This Row],[open_date]]), NA())</f>
        <v>#N/A</v>
      </c>
      <c r="R775" t="e">
        <v>#N/A</v>
      </c>
      <c r="S775" t="s">
        <v>663</v>
      </c>
      <c r="T775" t="s">
        <v>327</v>
      </c>
      <c r="U775" s="13">
        <v>350000</v>
      </c>
      <c r="V775" s="13" t="s">
        <v>2934</v>
      </c>
      <c r="W775">
        <v>138862459</v>
      </c>
      <c r="X775" t="s">
        <v>2376</v>
      </c>
      <c r="Y775" t="s">
        <v>2377</v>
      </c>
      <c r="Z775" t="s">
        <v>1135</v>
      </c>
      <c r="AA775" t="s">
        <v>37</v>
      </c>
      <c r="AB775">
        <v>820</v>
      </c>
      <c r="AC775" s="14" t="str">
        <f>"0"&amp;Table1[[#This Row],[zip_code]]</f>
        <v>0820</v>
      </c>
      <c r="AD775" s="1">
        <v>1300609392</v>
      </c>
      <c r="AG775" t="s">
        <v>274</v>
      </c>
      <c r="AH775" t="str">
        <f>PROPER(Table1[[#This Row],[product_depth_DELETE]])</f>
        <v>Standard</v>
      </c>
      <c r="AI775">
        <v>2</v>
      </c>
      <c r="AJ775">
        <v>1</v>
      </c>
      <c r="AK775">
        <v>1</v>
      </c>
      <c r="AL775" s="2">
        <v>44708.662557870368</v>
      </c>
      <c r="AM775" s="15">
        <v>44708.662557870368</v>
      </c>
    </row>
    <row r="776" spans="1:39" x14ac:dyDescent="0.25">
      <c r="A776">
        <v>1351758</v>
      </c>
      <c r="B776" t="s">
        <v>696</v>
      </c>
      <c r="C776" t="str">
        <f>IF(Table1[[#This Row],[breadcrumb_ORIGINAL]]="Buy&gt;NT&gt;DARWIN CITY", SUBSTITUTE(Table1[[#This Row],[breadcrumb_ORIGINAL]], Table1[[#This Row],[breadcrumb_ORIGINAL]], "DARWIN CITY"), SUBSTITUTE(Table1[[#This Row],[breadcrumb_ORIGINAL]], Table1[[#This Row],[breadcrumb_ORIGINAL]], "DARWIN"))</f>
        <v>DARWIN</v>
      </c>
      <c r="D776" s="16" t="s">
        <v>3466</v>
      </c>
      <c r="E776" t="s">
        <v>697</v>
      </c>
      <c r="F776" s="3" t="s">
        <v>2924</v>
      </c>
      <c r="G776" t="s">
        <v>29</v>
      </c>
      <c r="H776" t="s">
        <v>1455</v>
      </c>
      <c r="I776" t="str">
        <f>IF(Table1[[#This Row],[building_size_ORIGINAL]]="","",LEFT(Table1[[#This Row],[building_size_ORIGINAL]], LEN(Table1[[#This Row],[building_size_ORIGINAL]])-LEN(RIGHT(Table1[[#This Row],[building_size_ORIGINAL]], 3))))</f>
        <v>283</v>
      </c>
      <c r="J776" s="19">
        <v>283</v>
      </c>
      <c r="K776" t="s">
        <v>1638</v>
      </c>
      <c r="L776" s="19">
        <v>640</v>
      </c>
      <c r="M776" t="s">
        <v>1638</v>
      </c>
      <c r="N776" s="19">
        <v>640</v>
      </c>
      <c r="O776" s="19">
        <f>IF(Table1[[#This Row],[building_size_mВІ_cleaned]]&lt;&gt;Table1[[#This Row],[preferred_size_mBI_cleaned]], IF(Table1[[#This Row],[land_size_mBI_cleaned]]&lt;&gt;Table1[[#This Row],[preferred_size_mBI_cleaned]], 0, 1), 1)</f>
        <v>1</v>
      </c>
      <c r="Q776" t="e">
        <f>IF(LEN(Table1[[#This Row],[open_date]])&gt;0, IF(ISNUMBER(SEARCH("Added", Table1[[#This Row],[open_date]])), SUBSTITUTE(Table1[[#This Row],[open_date]], "Added ", ""), Table1[[#This Row],[open_date]]), NA())</f>
        <v>#N/A</v>
      </c>
      <c r="R776" t="e">
        <v>#N/A</v>
      </c>
      <c r="S776" t="s">
        <v>293</v>
      </c>
      <c r="T776" t="s">
        <v>2180</v>
      </c>
      <c r="U776" s="13">
        <v>600000</v>
      </c>
      <c r="V776" s="13" t="s">
        <v>2934</v>
      </c>
      <c r="W776">
        <v>138862107</v>
      </c>
      <c r="X776" t="s">
        <v>2378</v>
      </c>
      <c r="Y776" t="s">
        <v>2379</v>
      </c>
      <c r="Z776" t="s">
        <v>781</v>
      </c>
      <c r="AA776" t="s">
        <v>37</v>
      </c>
      <c r="AB776">
        <v>832</v>
      </c>
      <c r="AC776" s="14" t="str">
        <f>"0"&amp;Table1[[#This Row],[zip_code]]</f>
        <v>0832</v>
      </c>
      <c r="AD776" s="1">
        <v>1300850855</v>
      </c>
      <c r="AG776" t="s">
        <v>274</v>
      </c>
      <c r="AH776" t="str">
        <f>PROPER(Table1[[#This Row],[product_depth_DELETE]])</f>
        <v>Standard</v>
      </c>
      <c r="AI776">
        <v>4</v>
      </c>
      <c r="AJ776">
        <v>2</v>
      </c>
      <c r="AK776">
        <v>3</v>
      </c>
      <c r="AL776" s="2">
        <v>44708.662557870368</v>
      </c>
      <c r="AM776" s="15">
        <v>44708.662557870368</v>
      </c>
    </row>
    <row r="777" spans="1:39" x14ac:dyDescent="0.25">
      <c r="A777">
        <v>1351759</v>
      </c>
      <c r="B777" t="s">
        <v>696</v>
      </c>
      <c r="C777" t="str">
        <f>IF(Table1[[#This Row],[breadcrumb_ORIGINAL]]="Buy&gt;NT&gt;DARWIN CITY", SUBSTITUTE(Table1[[#This Row],[breadcrumb_ORIGINAL]], Table1[[#This Row],[breadcrumb_ORIGINAL]], "DARWIN CITY"), SUBSTITUTE(Table1[[#This Row],[breadcrumb_ORIGINAL]], Table1[[#This Row],[breadcrumb_ORIGINAL]], "DARWIN"))</f>
        <v>DARWIN</v>
      </c>
      <c r="D777" s="16" t="s">
        <v>3466</v>
      </c>
      <c r="E777" t="s">
        <v>697</v>
      </c>
      <c r="F777" s="3" t="s">
        <v>2924</v>
      </c>
      <c r="G777" t="s">
        <v>704</v>
      </c>
      <c r="I777" t="str">
        <f>IF(Table1[[#This Row],[building_size_ORIGINAL]]="","",LEFT(Table1[[#This Row],[building_size_ORIGINAL]], LEN(Table1[[#This Row],[building_size_ORIGINAL]])-LEN(RIGHT(Table1[[#This Row],[building_size_ORIGINAL]], 3))))</f>
        <v/>
      </c>
      <c r="J777" s="11" t="s">
        <v>2934</v>
      </c>
      <c r="K777" t="s">
        <v>2380</v>
      </c>
      <c r="L777" s="19">
        <v>660</v>
      </c>
      <c r="M777" t="s">
        <v>2380</v>
      </c>
      <c r="N777" s="19">
        <v>660</v>
      </c>
      <c r="O777" s="19">
        <f>IF(Table1[[#This Row],[building_size_mВІ_cleaned]]&lt;&gt;Table1[[#This Row],[preferred_size_mBI_cleaned]], IF(Table1[[#This Row],[land_size_mBI_cleaned]]&lt;&gt;Table1[[#This Row],[preferred_size_mBI_cleaned]], 0, 1), 1)</f>
        <v>1</v>
      </c>
      <c r="Q777" t="e">
        <f>IF(LEN(Table1[[#This Row],[open_date]])&gt;0, IF(ISNUMBER(SEARCH("Added", Table1[[#This Row],[open_date]])), SUBSTITUTE(Table1[[#This Row],[open_date]], "Added ", ""), Table1[[#This Row],[open_date]]), NA())</f>
        <v>#N/A</v>
      </c>
      <c r="R777" t="e">
        <v>#N/A</v>
      </c>
      <c r="S777" t="s">
        <v>663</v>
      </c>
      <c r="T777" t="s">
        <v>2381</v>
      </c>
      <c r="U777" s="13">
        <v>510000</v>
      </c>
      <c r="V777" s="13" t="s">
        <v>3354</v>
      </c>
      <c r="W777">
        <v>203270839</v>
      </c>
      <c r="X777" t="s">
        <v>705</v>
      </c>
      <c r="Y777" t="s">
        <v>706</v>
      </c>
      <c r="Z777" t="s">
        <v>707</v>
      </c>
      <c r="AA777" t="s">
        <v>37</v>
      </c>
      <c r="AB777">
        <v>820</v>
      </c>
      <c r="AC777" s="14" t="str">
        <f>"0"&amp;Table1[[#This Row],[zip_code]]</f>
        <v>0820</v>
      </c>
      <c r="AD777" s="1">
        <v>1300609392</v>
      </c>
      <c r="AG777" t="s">
        <v>274</v>
      </c>
      <c r="AH777" t="str">
        <f>PROPER(Table1[[#This Row],[product_depth_DELETE]])</f>
        <v>Standard</v>
      </c>
      <c r="AL777" s="2">
        <v>44708.662557870368</v>
      </c>
      <c r="AM777" s="15">
        <v>44708.662557870368</v>
      </c>
    </row>
    <row r="778" spans="1:39" x14ac:dyDescent="0.25">
      <c r="A778">
        <v>1351760</v>
      </c>
      <c r="B778" t="s">
        <v>696</v>
      </c>
      <c r="C778" t="str">
        <f>IF(Table1[[#This Row],[breadcrumb_ORIGINAL]]="Buy&gt;NT&gt;DARWIN CITY", SUBSTITUTE(Table1[[#This Row],[breadcrumb_ORIGINAL]], Table1[[#This Row],[breadcrumb_ORIGINAL]], "DARWIN CITY"), SUBSTITUTE(Table1[[#This Row],[breadcrumb_ORIGINAL]], Table1[[#This Row],[breadcrumb_ORIGINAL]], "DARWIN"))</f>
        <v>DARWIN</v>
      </c>
      <c r="D778" s="16" t="s">
        <v>3466</v>
      </c>
      <c r="E778" t="s">
        <v>697</v>
      </c>
      <c r="F778" s="3" t="s">
        <v>2924</v>
      </c>
      <c r="G778" t="s">
        <v>39</v>
      </c>
      <c r="I778" t="str">
        <f>IF(Table1[[#This Row],[building_size_ORIGINAL]]="","",LEFT(Table1[[#This Row],[building_size_ORIGINAL]], LEN(Table1[[#This Row],[building_size_ORIGINAL]])-LEN(RIGHT(Table1[[#This Row],[building_size_ORIGINAL]], 3))))</f>
        <v/>
      </c>
      <c r="J778" s="11" t="s">
        <v>2934</v>
      </c>
      <c r="L778" s="12" t="s">
        <v>2934</v>
      </c>
      <c r="N778" t="s">
        <v>2934</v>
      </c>
      <c r="O778">
        <f>IF(Table1[[#This Row],[building_size_mВІ_cleaned]]&lt;&gt;Table1[[#This Row],[preferred_size_mBI_cleaned]], IF(Table1[[#This Row],[land_size_mBI_cleaned]]&lt;&gt;Table1[[#This Row],[preferred_size_mBI_cleaned]], 0, 1), 1)</f>
        <v>1</v>
      </c>
      <c r="Q778" t="e">
        <f>IF(LEN(Table1[[#This Row],[open_date]])&gt;0, IF(ISNUMBER(SEARCH("Added", Table1[[#This Row],[open_date]])), SUBSTITUTE(Table1[[#This Row],[open_date]], "Added ", ""), Table1[[#This Row],[open_date]]), NA())</f>
        <v>#N/A</v>
      </c>
      <c r="R778" t="e">
        <v>#N/A</v>
      </c>
      <c r="S778" t="s">
        <v>297</v>
      </c>
      <c r="T778" t="s">
        <v>298</v>
      </c>
      <c r="U778" s="13">
        <v>180000</v>
      </c>
      <c r="V778" s="13" t="s">
        <v>2934</v>
      </c>
      <c r="W778">
        <v>138861435</v>
      </c>
      <c r="X778" t="s">
        <v>299</v>
      </c>
      <c r="Y778" t="s">
        <v>300</v>
      </c>
      <c r="Z778" t="s">
        <v>36</v>
      </c>
      <c r="AA778" t="s">
        <v>37</v>
      </c>
      <c r="AB778">
        <v>800</v>
      </c>
      <c r="AC778" s="14" t="str">
        <f>"0"&amp;Table1[[#This Row],[zip_code]]</f>
        <v>0800</v>
      </c>
      <c r="AD778">
        <v>429826650</v>
      </c>
      <c r="AG778" t="s">
        <v>255</v>
      </c>
      <c r="AH778" t="str">
        <f>PROPER(Table1[[#This Row],[product_depth_DELETE]])</f>
        <v>Feature</v>
      </c>
      <c r="AI778">
        <v>1</v>
      </c>
      <c r="AJ778">
        <v>1</v>
      </c>
      <c r="AK778">
        <v>0</v>
      </c>
      <c r="AL778" s="2">
        <v>44708.662557870368</v>
      </c>
      <c r="AM778" s="15">
        <v>44708.662557870368</v>
      </c>
    </row>
    <row r="779" spans="1:39" x14ac:dyDescent="0.25">
      <c r="A779">
        <v>1351761</v>
      </c>
      <c r="B779" t="s">
        <v>696</v>
      </c>
      <c r="C779" t="str">
        <f>IF(Table1[[#This Row],[breadcrumb_ORIGINAL]]="Buy&gt;NT&gt;DARWIN CITY", SUBSTITUTE(Table1[[#This Row],[breadcrumb_ORIGINAL]], Table1[[#This Row],[breadcrumb_ORIGINAL]], "DARWIN CITY"), SUBSTITUTE(Table1[[#This Row],[breadcrumb_ORIGINAL]], Table1[[#This Row],[breadcrumb_ORIGINAL]], "DARWIN"))</f>
        <v>DARWIN</v>
      </c>
      <c r="D779" s="16" t="s">
        <v>3466</v>
      </c>
      <c r="E779" t="s">
        <v>697</v>
      </c>
      <c r="F779" s="3" t="s">
        <v>2924</v>
      </c>
      <c r="G779" t="s">
        <v>29</v>
      </c>
      <c r="H779" t="s">
        <v>2382</v>
      </c>
      <c r="I779" t="str">
        <f>IF(Table1[[#This Row],[building_size_ORIGINAL]]="","",LEFT(Table1[[#This Row],[building_size_ORIGINAL]], LEN(Table1[[#This Row],[building_size_ORIGINAL]])-LEN(RIGHT(Table1[[#This Row],[building_size_ORIGINAL]], 3))))</f>
        <v>186.3</v>
      </c>
      <c r="J779" s="19">
        <v>186.3</v>
      </c>
      <c r="K779" t="s">
        <v>2114</v>
      </c>
      <c r="L779" s="19">
        <v>378</v>
      </c>
      <c r="M779" t="s">
        <v>2114</v>
      </c>
      <c r="N779" s="19">
        <v>378</v>
      </c>
      <c r="O779" s="19">
        <f>IF(Table1[[#This Row],[building_size_mВІ_cleaned]]&lt;&gt;Table1[[#This Row],[preferred_size_mBI_cleaned]], IF(Table1[[#This Row],[land_size_mBI_cleaned]]&lt;&gt;Table1[[#This Row],[preferred_size_mBI_cleaned]], 0, 1), 1)</f>
        <v>1</v>
      </c>
      <c r="Q779" t="e">
        <f>IF(LEN(Table1[[#This Row],[open_date]])&gt;0, IF(ISNUMBER(SEARCH("Added", Table1[[#This Row],[open_date]])), SUBSTITUTE(Table1[[#This Row],[open_date]], "Added ", ""), Table1[[#This Row],[open_date]]), NA())</f>
        <v>#N/A</v>
      </c>
      <c r="R779" t="e">
        <v>#N/A</v>
      </c>
      <c r="S779" t="s">
        <v>1963</v>
      </c>
      <c r="T779" t="s">
        <v>2180</v>
      </c>
      <c r="U779" s="13">
        <v>600000</v>
      </c>
      <c r="V779" s="13" t="s">
        <v>2934</v>
      </c>
      <c r="W779">
        <v>138860803</v>
      </c>
      <c r="X779" t="s">
        <v>2383</v>
      </c>
      <c r="Y779" t="s">
        <v>2384</v>
      </c>
      <c r="Z779" t="s">
        <v>1664</v>
      </c>
      <c r="AA779" t="s">
        <v>37</v>
      </c>
      <c r="AB779">
        <v>828</v>
      </c>
      <c r="AC779" s="14" t="str">
        <f>"0"&amp;Table1[[#This Row],[zip_code]]</f>
        <v>0828</v>
      </c>
      <c r="AD779" s="1">
        <v>889834326</v>
      </c>
      <c r="AG779" t="s">
        <v>274</v>
      </c>
      <c r="AH779" t="str">
        <f>PROPER(Table1[[#This Row],[product_depth_DELETE]])</f>
        <v>Standard</v>
      </c>
      <c r="AI779">
        <v>3</v>
      </c>
      <c r="AJ779">
        <v>2</v>
      </c>
      <c r="AK779">
        <v>2</v>
      </c>
      <c r="AL779" s="2">
        <v>44708.662557870368</v>
      </c>
      <c r="AM779" s="15">
        <v>44708.662557870368</v>
      </c>
    </row>
    <row r="780" spans="1:39" x14ac:dyDescent="0.25">
      <c r="A780">
        <v>1351762</v>
      </c>
      <c r="B780" t="s">
        <v>696</v>
      </c>
      <c r="C780" t="str">
        <f>IF(Table1[[#This Row],[breadcrumb_ORIGINAL]]="Buy&gt;NT&gt;DARWIN CITY", SUBSTITUTE(Table1[[#This Row],[breadcrumb_ORIGINAL]], Table1[[#This Row],[breadcrumb_ORIGINAL]], "DARWIN CITY"), SUBSTITUTE(Table1[[#This Row],[breadcrumb_ORIGINAL]], Table1[[#This Row],[breadcrumb_ORIGINAL]], "DARWIN"))</f>
        <v>DARWIN</v>
      </c>
      <c r="D780" s="16" t="s">
        <v>3466</v>
      </c>
      <c r="E780" t="s">
        <v>697</v>
      </c>
      <c r="F780" s="3" t="s">
        <v>2924</v>
      </c>
      <c r="G780" t="s">
        <v>29</v>
      </c>
      <c r="I780" t="str">
        <f>IF(Table1[[#This Row],[building_size_ORIGINAL]]="","",LEFT(Table1[[#This Row],[building_size_ORIGINAL]], LEN(Table1[[#This Row],[building_size_ORIGINAL]])-LEN(RIGHT(Table1[[#This Row],[building_size_ORIGINAL]], 3))))</f>
        <v/>
      </c>
      <c r="J780" s="11" t="s">
        <v>2934</v>
      </c>
      <c r="K780" t="s">
        <v>2385</v>
      </c>
      <c r="L780" s="19">
        <v>920</v>
      </c>
      <c r="M780" t="s">
        <v>2385</v>
      </c>
      <c r="N780" s="19">
        <v>920</v>
      </c>
      <c r="O780" s="19">
        <f>IF(Table1[[#This Row],[building_size_mВІ_cleaned]]&lt;&gt;Table1[[#This Row],[preferred_size_mBI_cleaned]], IF(Table1[[#This Row],[land_size_mBI_cleaned]]&lt;&gt;Table1[[#This Row],[preferred_size_mBI_cleaned]], 0, 1), 1)</f>
        <v>1</v>
      </c>
      <c r="Q780" t="e">
        <f>IF(LEN(Table1[[#This Row],[open_date]])&gt;0, IF(ISNUMBER(SEARCH("Added", Table1[[#This Row],[open_date]])), SUBSTITUTE(Table1[[#This Row],[open_date]], "Added ", ""), Table1[[#This Row],[open_date]]), NA())</f>
        <v>#N/A</v>
      </c>
      <c r="R780" t="e">
        <v>#N/A</v>
      </c>
      <c r="S780" t="s">
        <v>31</v>
      </c>
      <c r="T780" t="s">
        <v>279</v>
      </c>
      <c r="U780" s="13">
        <v>489000</v>
      </c>
      <c r="V780" s="13" t="s">
        <v>2934</v>
      </c>
      <c r="W780">
        <v>138860015</v>
      </c>
      <c r="X780" t="s">
        <v>2386</v>
      </c>
      <c r="Y780" t="s">
        <v>2387</v>
      </c>
      <c r="Z780" t="s">
        <v>747</v>
      </c>
      <c r="AA780" t="s">
        <v>37</v>
      </c>
      <c r="AB780">
        <v>830</v>
      </c>
      <c r="AC780" s="14" t="str">
        <f>"0"&amp;Table1[[#This Row],[zip_code]]</f>
        <v>0830</v>
      </c>
      <c r="AD780" s="1">
        <v>889418289</v>
      </c>
      <c r="AG780" t="s">
        <v>255</v>
      </c>
      <c r="AH780" t="str">
        <f>PROPER(Table1[[#This Row],[product_depth_DELETE]])</f>
        <v>Feature</v>
      </c>
      <c r="AI780">
        <v>5</v>
      </c>
      <c r="AJ780">
        <v>3</v>
      </c>
      <c r="AK780">
        <v>2</v>
      </c>
      <c r="AL780" s="2">
        <v>44708.662557870368</v>
      </c>
      <c r="AM780" s="15">
        <v>44708.662557870368</v>
      </c>
    </row>
    <row r="781" spans="1:39" x14ac:dyDescent="0.25">
      <c r="A781">
        <v>1351763</v>
      </c>
      <c r="B781" t="s">
        <v>696</v>
      </c>
      <c r="C781" t="str">
        <f>IF(Table1[[#This Row],[breadcrumb_ORIGINAL]]="Buy&gt;NT&gt;DARWIN CITY", SUBSTITUTE(Table1[[#This Row],[breadcrumb_ORIGINAL]], Table1[[#This Row],[breadcrumb_ORIGINAL]], "DARWIN CITY"), SUBSTITUTE(Table1[[#This Row],[breadcrumb_ORIGINAL]], Table1[[#This Row],[breadcrumb_ORIGINAL]], "DARWIN"))</f>
        <v>DARWIN</v>
      </c>
      <c r="D781" s="16" t="s">
        <v>3466</v>
      </c>
      <c r="E781" t="s">
        <v>697</v>
      </c>
      <c r="F781" s="3" t="s">
        <v>2924</v>
      </c>
      <c r="G781" t="s">
        <v>29</v>
      </c>
      <c r="I781" t="str">
        <f>IF(Table1[[#This Row],[building_size_ORIGINAL]]="","",LEFT(Table1[[#This Row],[building_size_ORIGINAL]], LEN(Table1[[#This Row],[building_size_ORIGINAL]])-LEN(RIGHT(Table1[[#This Row],[building_size_ORIGINAL]], 3))))</f>
        <v/>
      </c>
      <c r="J781" s="11" t="s">
        <v>2934</v>
      </c>
      <c r="L781" s="12" t="s">
        <v>2934</v>
      </c>
      <c r="N781" t="s">
        <v>2934</v>
      </c>
      <c r="O781">
        <f>IF(Table1[[#This Row],[building_size_mВІ_cleaned]]&lt;&gt;Table1[[#This Row],[preferred_size_mBI_cleaned]], IF(Table1[[#This Row],[land_size_mBI_cleaned]]&lt;&gt;Table1[[#This Row],[preferred_size_mBI_cleaned]], 0, 1), 1)</f>
        <v>1</v>
      </c>
      <c r="P781" t="s">
        <v>126</v>
      </c>
      <c r="Q781" t="str">
        <f>IF(LEN(Table1[[#This Row],[open_date]])&gt;0, IF(ISNUMBER(SEARCH("Added", Table1[[#This Row],[open_date]])), SUBSTITUTE(Table1[[#This Row],[open_date]], "Added ", ""), Table1[[#This Row],[open_date]]), NA())</f>
        <v>Under offer</v>
      </c>
      <c r="R781" t="s">
        <v>126</v>
      </c>
      <c r="S781" t="s">
        <v>31</v>
      </c>
      <c r="T781" t="s">
        <v>2388</v>
      </c>
      <c r="U781" s="13">
        <v>499000</v>
      </c>
      <c r="V781" s="13" t="s">
        <v>3355</v>
      </c>
      <c r="W781">
        <v>138859491</v>
      </c>
      <c r="X781" t="s">
        <v>2389</v>
      </c>
      <c r="Y781" t="s">
        <v>2390</v>
      </c>
      <c r="Z781" t="s">
        <v>743</v>
      </c>
      <c r="AA781" t="s">
        <v>37</v>
      </c>
      <c r="AB781">
        <v>830</v>
      </c>
      <c r="AC781" s="14" t="str">
        <f>"0"&amp;Table1[[#This Row],[zip_code]]</f>
        <v>0830</v>
      </c>
      <c r="AD781" s="1">
        <v>889418289</v>
      </c>
      <c r="AG781" t="s">
        <v>255</v>
      </c>
      <c r="AH781" t="str">
        <f>PROPER(Table1[[#This Row],[product_depth_DELETE]])</f>
        <v>Feature</v>
      </c>
      <c r="AI781">
        <v>3</v>
      </c>
      <c r="AJ781">
        <v>2</v>
      </c>
      <c r="AK781">
        <v>3</v>
      </c>
      <c r="AL781" s="2">
        <v>44708.662557870368</v>
      </c>
      <c r="AM781" s="15">
        <v>44708.662557870368</v>
      </c>
    </row>
    <row r="782" spans="1:39" x14ac:dyDescent="0.25">
      <c r="A782">
        <v>1351764</v>
      </c>
      <c r="B782" t="s">
        <v>696</v>
      </c>
      <c r="C782" t="str">
        <f>IF(Table1[[#This Row],[breadcrumb_ORIGINAL]]="Buy&gt;NT&gt;DARWIN CITY", SUBSTITUTE(Table1[[#This Row],[breadcrumb_ORIGINAL]], Table1[[#This Row],[breadcrumb_ORIGINAL]], "DARWIN CITY"), SUBSTITUTE(Table1[[#This Row],[breadcrumb_ORIGINAL]], Table1[[#This Row],[breadcrumb_ORIGINAL]], "DARWIN"))</f>
        <v>DARWIN</v>
      </c>
      <c r="D782" s="16" t="s">
        <v>3466</v>
      </c>
      <c r="E782" t="s">
        <v>697</v>
      </c>
      <c r="F782" s="3" t="s">
        <v>2924</v>
      </c>
      <c r="G782" t="s">
        <v>29</v>
      </c>
      <c r="I782" t="str">
        <f>IF(Table1[[#This Row],[building_size_ORIGINAL]]="","",LEFT(Table1[[#This Row],[building_size_ORIGINAL]], LEN(Table1[[#This Row],[building_size_ORIGINAL]])-LEN(RIGHT(Table1[[#This Row],[building_size_ORIGINAL]], 3))))</f>
        <v/>
      </c>
      <c r="J782" s="11" t="s">
        <v>2934</v>
      </c>
      <c r="L782" s="12" t="s">
        <v>2934</v>
      </c>
      <c r="N782" t="s">
        <v>2934</v>
      </c>
      <c r="O782">
        <f>IF(Table1[[#This Row],[building_size_mВІ_cleaned]]&lt;&gt;Table1[[#This Row],[preferred_size_mBI_cleaned]], IF(Table1[[#This Row],[land_size_mBI_cleaned]]&lt;&gt;Table1[[#This Row],[preferred_size_mBI_cleaned]], 0, 1), 1)</f>
        <v>1</v>
      </c>
      <c r="P782" t="s">
        <v>126</v>
      </c>
      <c r="Q782" t="str">
        <f>IF(LEN(Table1[[#This Row],[open_date]])&gt;0, IF(ISNUMBER(SEARCH("Added", Table1[[#This Row],[open_date]])), SUBSTITUTE(Table1[[#This Row],[open_date]], "Added ", ""), Table1[[#This Row],[open_date]]), NA())</f>
        <v>Under offer</v>
      </c>
      <c r="R782" t="s">
        <v>126</v>
      </c>
      <c r="S782" t="s">
        <v>145</v>
      </c>
      <c r="T782" t="s">
        <v>2391</v>
      </c>
      <c r="U782" s="13">
        <v>650000</v>
      </c>
      <c r="V782" s="13" t="s">
        <v>3356</v>
      </c>
      <c r="W782">
        <v>138857291</v>
      </c>
      <c r="X782" t="s">
        <v>2392</v>
      </c>
      <c r="Y782" t="s">
        <v>2393</v>
      </c>
      <c r="Z782" t="s">
        <v>941</v>
      </c>
      <c r="AA782" t="s">
        <v>37</v>
      </c>
      <c r="AB782">
        <v>832</v>
      </c>
      <c r="AC782" s="14" t="str">
        <f>"0"&amp;Table1[[#This Row],[zip_code]]</f>
        <v>0832</v>
      </c>
      <c r="AD782" s="1">
        <v>889306600</v>
      </c>
      <c r="AG782" t="s">
        <v>255</v>
      </c>
      <c r="AH782" t="str">
        <f>PROPER(Table1[[#This Row],[product_depth_DELETE]])</f>
        <v>Feature</v>
      </c>
      <c r="AI782">
        <v>4</v>
      </c>
      <c r="AJ782">
        <v>2</v>
      </c>
      <c r="AK782">
        <v>2</v>
      </c>
      <c r="AL782" s="2">
        <v>44708.662557870368</v>
      </c>
      <c r="AM782" s="15">
        <v>44708.662557870368</v>
      </c>
    </row>
    <row r="783" spans="1:39" x14ac:dyDescent="0.25">
      <c r="A783">
        <v>1351765</v>
      </c>
      <c r="B783" t="s">
        <v>696</v>
      </c>
      <c r="C783" t="str">
        <f>IF(Table1[[#This Row],[breadcrumb_ORIGINAL]]="Buy&gt;NT&gt;DARWIN CITY", SUBSTITUTE(Table1[[#This Row],[breadcrumb_ORIGINAL]], Table1[[#This Row],[breadcrumb_ORIGINAL]], "DARWIN CITY"), SUBSTITUTE(Table1[[#This Row],[breadcrumb_ORIGINAL]], Table1[[#This Row],[breadcrumb_ORIGINAL]], "DARWIN"))</f>
        <v>DARWIN</v>
      </c>
      <c r="D783" s="16" t="s">
        <v>3466</v>
      </c>
      <c r="E783" t="s">
        <v>697</v>
      </c>
      <c r="F783" s="3" t="s">
        <v>2924</v>
      </c>
      <c r="G783" t="s">
        <v>29</v>
      </c>
      <c r="I783" t="str">
        <f>IF(Table1[[#This Row],[building_size_ORIGINAL]]="","",LEFT(Table1[[#This Row],[building_size_ORIGINAL]], LEN(Table1[[#This Row],[building_size_ORIGINAL]])-LEN(RIGHT(Table1[[#This Row],[building_size_ORIGINAL]], 3))))</f>
        <v/>
      </c>
      <c r="J783" s="11" t="s">
        <v>2934</v>
      </c>
      <c r="K783" t="s">
        <v>862</v>
      </c>
      <c r="L783" s="19">
        <v>800</v>
      </c>
      <c r="M783" t="s">
        <v>862</v>
      </c>
      <c r="N783" s="19">
        <v>800</v>
      </c>
      <c r="O783" s="19">
        <f>IF(Table1[[#This Row],[building_size_mВІ_cleaned]]&lt;&gt;Table1[[#This Row],[preferred_size_mBI_cleaned]], IF(Table1[[#This Row],[land_size_mBI_cleaned]]&lt;&gt;Table1[[#This Row],[preferred_size_mBI_cleaned]], 0, 1), 1)</f>
        <v>1</v>
      </c>
      <c r="Q783" t="e">
        <f>IF(LEN(Table1[[#This Row],[open_date]])&gt;0, IF(ISNUMBER(SEARCH("Added", Table1[[#This Row],[open_date]])), SUBSTITUTE(Table1[[#This Row],[open_date]], "Added ", ""), Table1[[#This Row],[open_date]]), NA())</f>
        <v>#N/A</v>
      </c>
      <c r="R783" t="e">
        <v>#N/A</v>
      </c>
      <c r="S783" t="s">
        <v>93</v>
      </c>
      <c r="T783" t="s">
        <v>119</v>
      </c>
      <c r="U783" s="13" t="s">
        <v>2934</v>
      </c>
      <c r="V783" s="13" t="s">
        <v>2978</v>
      </c>
      <c r="W783">
        <v>138855279</v>
      </c>
      <c r="X783" t="s">
        <v>2394</v>
      </c>
      <c r="Y783" t="s">
        <v>2395</v>
      </c>
      <c r="Z783" t="s">
        <v>786</v>
      </c>
      <c r="AA783" t="s">
        <v>37</v>
      </c>
      <c r="AB783">
        <v>810</v>
      </c>
      <c r="AC783" s="14" t="str">
        <f>"0"&amp;Table1[[#This Row],[zip_code]]</f>
        <v>0810</v>
      </c>
      <c r="AD783" s="1">
        <v>889460500</v>
      </c>
      <c r="AG783" t="s">
        <v>38</v>
      </c>
      <c r="AH783" t="str">
        <f>PROPER(Table1[[#This Row],[product_depth_DELETE]])</f>
        <v>Premiere</v>
      </c>
      <c r="AI783">
        <v>3</v>
      </c>
      <c r="AJ783">
        <v>1</v>
      </c>
      <c r="AK783">
        <v>2</v>
      </c>
      <c r="AL783" s="2">
        <v>44708.662557870368</v>
      </c>
      <c r="AM783" s="15">
        <v>44708.662557870368</v>
      </c>
    </row>
    <row r="784" spans="1:39" x14ac:dyDescent="0.25">
      <c r="A784">
        <v>1351766</v>
      </c>
      <c r="B784" t="s">
        <v>696</v>
      </c>
      <c r="C784" t="str">
        <f>IF(Table1[[#This Row],[breadcrumb_ORIGINAL]]="Buy&gt;NT&gt;DARWIN CITY", SUBSTITUTE(Table1[[#This Row],[breadcrumb_ORIGINAL]], Table1[[#This Row],[breadcrumb_ORIGINAL]], "DARWIN CITY"), SUBSTITUTE(Table1[[#This Row],[breadcrumb_ORIGINAL]], Table1[[#This Row],[breadcrumb_ORIGINAL]], "DARWIN"))</f>
        <v>DARWIN</v>
      </c>
      <c r="D784" s="16" t="s">
        <v>3466</v>
      </c>
      <c r="E784" t="s">
        <v>697</v>
      </c>
      <c r="F784" s="3" t="s">
        <v>2924</v>
      </c>
      <c r="G784" t="s">
        <v>704</v>
      </c>
      <c r="I784" t="str">
        <f>IF(Table1[[#This Row],[building_size_ORIGINAL]]="","",LEFT(Table1[[#This Row],[building_size_ORIGINAL]], LEN(Table1[[#This Row],[building_size_ORIGINAL]])-LEN(RIGHT(Table1[[#This Row],[building_size_ORIGINAL]], 3))))</f>
        <v/>
      </c>
      <c r="J784" s="11" t="s">
        <v>2934</v>
      </c>
      <c r="K784" t="s">
        <v>2396</v>
      </c>
      <c r="L784" s="12" t="s">
        <v>2954</v>
      </c>
      <c r="M784" t="s">
        <v>2396</v>
      </c>
      <c r="N784" t="s">
        <v>2954</v>
      </c>
      <c r="O784">
        <f>IF(Table1[[#This Row],[building_size_mВІ_cleaned]]&lt;&gt;Table1[[#This Row],[preferred_size_mBI_cleaned]], IF(Table1[[#This Row],[land_size_mBI_cleaned]]&lt;&gt;Table1[[#This Row],[preferred_size_mBI_cleaned]], 0, 1), 1)</f>
        <v>1</v>
      </c>
      <c r="Q784" t="e">
        <f>IF(LEN(Table1[[#This Row],[open_date]])&gt;0, IF(ISNUMBER(SEARCH("Added", Table1[[#This Row],[open_date]])), SUBSTITUTE(Table1[[#This Row],[open_date]], "Added ", ""), Table1[[#This Row],[open_date]]), NA())</f>
        <v>#N/A</v>
      </c>
      <c r="R784" t="e">
        <v>#N/A</v>
      </c>
      <c r="S784" t="s">
        <v>228</v>
      </c>
      <c r="T784" t="s">
        <v>347</v>
      </c>
      <c r="U784" s="13">
        <v>420000</v>
      </c>
      <c r="V784" s="13" t="s">
        <v>2934</v>
      </c>
      <c r="W784">
        <v>203269747</v>
      </c>
      <c r="X784" t="s">
        <v>2397</v>
      </c>
      <c r="Y784" t="s">
        <v>2398</v>
      </c>
      <c r="Z784" t="s">
        <v>1223</v>
      </c>
      <c r="AA784" t="s">
        <v>37</v>
      </c>
      <c r="AB784">
        <v>832</v>
      </c>
      <c r="AC784" s="14" t="str">
        <f>"0"&amp;Table1[[#This Row],[zip_code]]</f>
        <v>0832</v>
      </c>
      <c r="AD784" s="1">
        <v>889419959</v>
      </c>
      <c r="AG784" t="s">
        <v>38</v>
      </c>
      <c r="AH784" t="str">
        <f>PROPER(Table1[[#This Row],[product_depth_DELETE]])</f>
        <v>Premiere</v>
      </c>
      <c r="AL784" s="2">
        <v>44708.662557870368</v>
      </c>
      <c r="AM784" s="15">
        <v>44708.662557870368</v>
      </c>
    </row>
    <row r="785" spans="1:39" x14ac:dyDescent="0.25">
      <c r="A785">
        <v>1351767</v>
      </c>
      <c r="B785" t="s">
        <v>696</v>
      </c>
      <c r="C785" t="str">
        <f>IF(Table1[[#This Row],[breadcrumb_ORIGINAL]]="Buy&gt;NT&gt;DARWIN CITY", SUBSTITUTE(Table1[[#This Row],[breadcrumb_ORIGINAL]], Table1[[#This Row],[breadcrumb_ORIGINAL]], "DARWIN CITY"), SUBSTITUTE(Table1[[#This Row],[breadcrumb_ORIGINAL]], Table1[[#This Row],[breadcrumb_ORIGINAL]], "DARWIN"))</f>
        <v>DARWIN</v>
      </c>
      <c r="D785" s="16" t="s">
        <v>3466</v>
      </c>
      <c r="E785" t="s">
        <v>697</v>
      </c>
      <c r="F785" s="3" t="s">
        <v>2924</v>
      </c>
      <c r="G785" t="s">
        <v>46</v>
      </c>
      <c r="I785" t="str">
        <f>IF(Table1[[#This Row],[building_size_ORIGINAL]]="","",LEFT(Table1[[#This Row],[building_size_ORIGINAL]], LEN(Table1[[#This Row],[building_size_ORIGINAL]])-LEN(RIGHT(Table1[[#This Row],[building_size_ORIGINAL]], 3))))</f>
        <v/>
      </c>
      <c r="J785" s="11" t="s">
        <v>2934</v>
      </c>
      <c r="L785" s="12" t="s">
        <v>2934</v>
      </c>
      <c r="N785" t="s">
        <v>2934</v>
      </c>
      <c r="O785">
        <f>IF(Table1[[#This Row],[building_size_mВІ_cleaned]]&lt;&gt;Table1[[#This Row],[preferred_size_mBI_cleaned]], IF(Table1[[#This Row],[land_size_mBI_cleaned]]&lt;&gt;Table1[[#This Row],[preferred_size_mBI_cleaned]], 0, 1), 1)</f>
        <v>1</v>
      </c>
      <c r="P785" t="s">
        <v>126</v>
      </c>
      <c r="Q785" t="str">
        <f>IF(LEN(Table1[[#This Row],[open_date]])&gt;0, IF(ISNUMBER(SEARCH("Added", Table1[[#This Row],[open_date]])), SUBSTITUTE(Table1[[#This Row],[open_date]], "Added ", ""), Table1[[#This Row],[open_date]]), NA())</f>
        <v>Under offer</v>
      </c>
      <c r="R785" t="s">
        <v>126</v>
      </c>
      <c r="S785" t="s">
        <v>82</v>
      </c>
      <c r="T785" t="s">
        <v>127</v>
      </c>
      <c r="U785" s="13" t="s">
        <v>2934</v>
      </c>
      <c r="V785" s="13" t="s">
        <v>2979</v>
      </c>
      <c r="W785">
        <v>138850455</v>
      </c>
      <c r="X785" t="s">
        <v>2399</v>
      </c>
      <c r="Y785" t="s">
        <v>2400</v>
      </c>
      <c r="Z785" t="s">
        <v>1223</v>
      </c>
      <c r="AA785" t="s">
        <v>37</v>
      </c>
      <c r="AB785">
        <v>832</v>
      </c>
      <c r="AC785" s="14" t="str">
        <f>"0"&amp;Table1[[#This Row],[zip_code]]</f>
        <v>0832</v>
      </c>
      <c r="AD785" s="1">
        <v>889433000</v>
      </c>
      <c r="AG785" t="s">
        <v>38</v>
      </c>
      <c r="AH785" t="str">
        <f>PROPER(Table1[[#This Row],[product_depth_DELETE]])</f>
        <v>Premiere</v>
      </c>
      <c r="AI785">
        <v>3</v>
      </c>
      <c r="AJ785">
        <v>2</v>
      </c>
      <c r="AK785">
        <v>2</v>
      </c>
      <c r="AL785" s="2">
        <v>44708.662557870368</v>
      </c>
      <c r="AM785" s="15">
        <v>44708.662557870368</v>
      </c>
    </row>
    <row r="786" spans="1:39" x14ac:dyDescent="0.25">
      <c r="A786">
        <v>1351768</v>
      </c>
      <c r="B786" t="s">
        <v>696</v>
      </c>
      <c r="C786" t="str">
        <f>IF(Table1[[#This Row],[breadcrumb_ORIGINAL]]="Buy&gt;NT&gt;DARWIN CITY", SUBSTITUTE(Table1[[#This Row],[breadcrumb_ORIGINAL]], Table1[[#This Row],[breadcrumb_ORIGINAL]], "DARWIN CITY"), SUBSTITUTE(Table1[[#This Row],[breadcrumb_ORIGINAL]], Table1[[#This Row],[breadcrumb_ORIGINAL]], "DARWIN"))</f>
        <v>DARWIN</v>
      </c>
      <c r="D786" s="16" t="s">
        <v>3466</v>
      </c>
      <c r="E786" t="s">
        <v>697</v>
      </c>
      <c r="F786" s="3" t="s">
        <v>2924</v>
      </c>
      <c r="G786" t="s">
        <v>29</v>
      </c>
      <c r="I786" t="str">
        <f>IF(Table1[[#This Row],[building_size_ORIGINAL]]="","",LEFT(Table1[[#This Row],[building_size_ORIGINAL]], LEN(Table1[[#This Row],[building_size_ORIGINAL]])-LEN(RIGHT(Table1[[#This Row],[building_size_ORIGINAL]], 3))))</f>
        <v/>
      </c>
      <c r="J786" s="11" t="s">
        <v>2934</v>
      </c>
      <c r="K786" t="s">
        <v>2401</v>
      </c>
      <c r="L786" s="19">
        <v>669</v>
      </c>
      <c r="M786" t="s">
        <v>2401</v>
      </c>
      <c r="N786" s="19">
        <v>669</v>
      </c>
      <c r="O786" s="19">
        <f>IF(Table1[[#This Row],[building_size_mВІ_cleaned]]&lt;&gt;Table1[[#This Row],[preferred_size_mBI_cleaned]], IF(Table1[[#This Row],[land_size_mBI_cleaned]]&lt;&gt;Table1[[#This Row],[preferred_size_mBI_cleaned]], 0, 1), 1)</f>
        <v>1</v>
      </c>
      <c r="Q786" t="e">
        <f>IF(LEN(Table1[[#This Row],[open_date]])&gt;0, IF(ISNUMBER(SEARCH("Added", Table1[[#This Row],[open_date]])), SUBSTITUTE(Table1[[#This Row],[open_date]], "Added ", ""), Table1[[#This Row],[open_date]]), NA())</f>
        <v>#N/A</v>
      </c>
      <c r="R786" t="e">
        <v>#N/A</v>
      </c>
      <c r="S786" t="s">
        <v>74</v>
      </c>
      <c r="T786" t="s">
        <v>3512</v>
      </c>
      <c r="U786" s="13">
        <v>830000</v>
      </c>
      <c r="V786" s="13" t="s">
        <v>2934</v>
      </c>
      <c r="W786">
        <v>138846515</v>
      </c>
      <c r="X786" t="s">
        <v>2403</v>
      </c>
      <c r="Y786" t="s">
        <v>2404</v>
      </c>
      <c r="Z786" t="s">
        <v>737</v>
      </c>
      <c r="AA786" t="s">
        <v>37</v>
      </c>
      <c r="AB786">
        <v>810</v>
      </c>
      <c r="AC786" s="14" t="str">
        <f>"0"&amp;Table1[[#This Row],[zip_code]]</f>
        <v>0810</v>
      </c>
      <c r="AD786" s="1">
        <v>889815000</v>
      </c>
      <c r="AG786" t="s">
        <v>255</v>
      </c>
      <c r="AH786" t="str">
        <f>PROPER(Table1[[#This Row],[product_depth_DELETE]])</f>
        <v>Feature</v>
      </c>
      <c r="AI786">
        <v>3</v>
      </c>
      <c r="AJ786">
        <v>1</v>
      </c>
      <c r="AK786">
        <v>3</v>
      </c>
      <c r="AL786" s="2">
        <v>44708.662557870368</v>
      </c>
      <c r="AM786" s="15">
        <v>44708.662557870368</v>
      </c>
    </row>
    <row r="787" spans="1:39" x14ac:dyDescent="0.25">
      <c r="A787">
        <v>1351769</v>
      </c>
      <c r="B787" t="s">
        <v>696</v>
      </c>
      <c r="C787" t="str">
        <f>IF(Table1[[#This Row],[breadcrumb_ORIGINAL]]="Buy&gt;NT&gt;DARWIN CITY", SUBSTITUTE(Table1[[#This Row],[breadcrumb_ORIGINAL]], Table1[[#This Row],[breadcrumb_ORIGINAL]], "DARWIN CITY"), SUBSTITUTE(Table1[[#This Row],[breadcrumb_ORIGINAL]], Table1[[#This Row],[breadcrumb_ORIGINAL]], "DARWIN"))</f>
        <v>DARWIN</v>
      </c>
      <c r="D787" s="16" t="s">
        <v>3466</v>
      </c>
      <c r="E787" t="s">
        <v>697</v>
      </c>
      <c r="F787" s="3" t="s">
        <v>2924</v>
      </c>
      <c r="G787" t="s">
        <v>46</v>
      </c>
      <c r="I787" t="str">
        <f>IF(Table1[[#This Row],[building_size_ORIGINAL]]="","",LEFT(Table1[[#This Row],[building_size_ORIGINAL]], LEN(Table1[[#This Row],[building_size_ORIGINAL]])-LEN(RIGHT(Table1[[#This Row],[building_size_ORIGINAL]], 3))))</f>
        <v/>
      </c>
      <c r="J787" s="11" t="s">
        <v>2934</v>
      </c>
      <c r="L787" s="12" t="s">
        <v>2934</v>
      </c>
      <c r="N787" t="s">
        <v>2934</v>
      </c>
      <c r="O787">
        <f>IF(Table1[[#This Row],[building_size_mВІ_cleaned]]&lt;&gt;Table1[[#This Row],[preferred_size_mBI_cleaned]], IF(Table1[[#This Row],[land_size_mBI_cleaned]]&lt;&gt;Table1[[#This Row],[preferred_size_mBI_cleaned]], 0, 1), 1)</f>
        <v>1</v>
      </c>
      <c r="Q787" t="e">
        <f>IF(LEN(Table1[[#This Row],[open_date]])&gt;0, IF(ISNUMBER(SEARCH("Added", Table1[[#This Row],[open_date]])), SUBSTITUTE(Table1[[#This Row],[open_date]], "Added ", ""), Table1[[#This Row],[open_date]]), NA())</f>
        <v>#N/A</v>
      </c>
      <c r="R787" t="e">
        <v>#N/A</v>
      </c>
      <c r="S787" t="s">
        <v>228</v>
      </c>
      <c r="T787" t="s">
        <v>256</v>
      </c>
      <c r="U787" s="13">
        <v>400000</v>
      </c>
      <c r="V787" s="13" t="s">
        <v>2934</v>
      </c>
      <c r="W787">
        <v>138844639</v>
      </c>
      <c r="X787" t="s">
        <v>2405</v>
      </c>
      <c r="Y787" t="s">
        <v>2406</v>
      </c>
      <c r="Z787" t="s">
        <v>1321</v>
      </c>
      <c r="AA787" t="s">
        <v>37</v>
      </c>
      <c r="AB787">
        <v>820</v>
      </c>
      <c r="AC787" s="14" t="str">
        <f>"0"&amp;Table1[[#This Row],[zip_code]]</f>
        <v>0820</v>
      </c>
      <c r="AD787" s="1">
        <v>889419959</v>
      </c>
      <c r="AG787" t="s">
        <v>255</v>
      </c>
      <c r="AH787" t="str">
        <f>PROPER(Table1[[#This Row],[product_depth_DELETE]])</f>
        <v>Feature</v>
      </c>
      <c r="AI787">
        <v>2</v>
      </c>
      <c r="AJ787">
        <v>1</v>
      </c>
      <c r="AK787">
        <v>1</v>
      </c>
      <c r="AL787" s="2">
        <v>44708.662557870368</v>
      </c>
      <c r="AM787" s="15">
        <v>44708.662557870368</v>
      </c>
    </row>
    <row r="788" spans="1:39" x14ac:dyDescent="0.25">
      <c r="A788">
        <v>1351770</v>
      </c>
      <c r="B788" t="s">
        <v>696</v>
      </c>
      <c r="C788" t="str">
        <f>IF(Table1[[#This Row],[breadcrumb_ORIGINAL]]="Buy&gt;NT&gt;DARWIN CITY", SUBSTITUTE(Table1[[#This Row],[breadcrumb_ORIGINAL]], Table1[[#This Row],[breadcrumb_ORIGINAL]], "DARWIN CITY"), SUBSTITUTE(Table1[[#This Row],[breadcrumb_ORIGINAL]], Table1[[#This Row],[breadcrumb_ORIGINAL]], "DARWIN"))</f>
        <v>DARWIN</v>
      </c>
      <c r="D788" s="16" t="s">
        <v>3466</v>
      </c>
      <c r="E788" t="s">
        <v>697</v>
      </c>
      <c r="F788" s="3" t="s">
        <v>2924</v>
      </c>
      <c r="G788" t="s">
        <v>748</v>
      </c>
      <c r="I788" t="str">
        <f>IF(Table1[[#This Row],[building_size_ORIGINAL]]="","",LEFT(Table1[[#This Row],[building_size_ORIGINAL]], LEN(Table1[[#This Row],[building_size_ORIGINAL]])-LEN(RIGHT(Table1[[#This Row],[building_size_ORIGINAL]], 3))))</f>
        <v/>
      </c>
      <c r="J788" s="11" t="s">
        <v>2934</v>
      </c>
      <c r="L788" s="12" t="s">
        <v>2934</v>
      </c>
      <c r="N788" t="s">
        <v>2934</v>
      </c>
      <c r="O788">
        <f>IF(Table1[[#This Row],[building_size_mВІ_cleaned]]&lt;&gt;Table1[[#This Row],[preferred_size_mBI_cleaned]], IF(Table1[[#This Row],[land_size_mBI_cleaned]]&lt;&gt;Table1[[#This Row],[preferred_size_mBI_cleaned]], 0, 1), 1)</f>
        <v>1</v>
      </c>
      <c r="P788" t="s">
        <v>126</v>
      </c>
      <c r="Q788" t="str">
        <f>IF(LEN(Table1[[#This Row],[open_date]])&gt;0, IF(ISNUMBER(SEARCH("Added", Table1[[#This Row],[open_date]])), SUBSTITUTE(Table1[[#This Row],[open_date]], "Added ", ""), Table1[[#This Row],[open_date]]), NA())</f>
        <v>Under offer</v>
      </c>
      <c r="R788" t="s">
        <v>126</v>
      </c>
      <c r="S788" t="s">
        <v>213</v>
      </c>
      <c r="T788" t="s">
        <v>214</v>
      </c>
      <c r="U788" s="13" t="s">
        <v>2934</v>
      </c>
      <c r="V788" s="13" t="s">
        <v>2999</v>
      </c>
      <c r="W788">
        <v>138840171</v>
      </c>
      <c r="X788" t="s">
        <v>2407</v>
      </c>
      <c r="Y788" t="s">
        <v>2408</v>
      </c>
      <c r="Z788" t="s">
        <v>703</v>
      </c>
      <c r="AA788" t="s">
        <v>37</v>
      </c>
      <c r="AB788">
        <v>812</v>
      </c>
      <c r="AC788" s="14" t="str">
        <f>"0"&amp;Table1[[#This Row],[zip_code]]</f>
        <v>0812</v>
      </c>
      <c r="AD788">
        <v>433038633</v>
      </c>
      <c r="AG788" t="s">
        <v>38</v>
      </c>
      <c r="AH788" t="str">
        <f>PROPER(Table1[[#This Row],[product_depth_DELETE]])</f>
        <v>Premiere</v>
      </c>
      <c r="AI788">
        <v>3</v>
      </c>
      <c r="AJ788">
        <v>2</v>
      </c>
      <c r="AK788">
        <v>2</v>
      </c>
      <c r="AL788" s="2">
        <v>44708.662557870368</v>
      </c>
      <c r="AM788" s="15">
        <v>44708.662557870368</v>
      </c>
    </row>
    <row r="789" spans="1:39" x14ac:dyDescent="0.25">
      <c r="A789">
        <v>1351771</v>
      </c>
      <c r="B789" t="s">
        <v>696</v>
      </c>
      <c r="C789" t="str">
        <f>IF(Table1[[#This Row],[breadcrumb_ORIGINAL]]="Buy&gt;NT&gt;DARWIN CITY", SUBSTITUTE(Table1[[#This Row],[breadcrumb_ORIGINAL]], Table1[[#This Row],[breadcrumb_ORIGINAL]], "DARWIN CITY"), SUBSTITUTE(Table1[[#This Row],[breadcrumb_ORIGINAL]], Table1[[#This Row],[breadcrumb_ORIGINAL]], "DARWIN"))</f>
        <v>DARWIN</v>
      </c>
      <c r="D789" s="16" t="s">
        <v>3466</v>
      </c>
      <c r="E789" t="s">
        <v>697</v>
      </c>
      <c r="F789" s="3" t="s">
        <v>2924</v>
      </c>
      <c r="G789" t="s">
        <v>29</v>
      </c>
      <c r="I789" t="str">
        <f>IF(Table1[[#This Row],[building_size_ORIGINAL]]="","",LEFT(Table1[[#This Row],[building_size_ORIGINAL]], LEN(Table1[[#This Row],[building_size_ORIGINAL]])-LEN(RIGHT(Table1[[#This Row],[building_size_ORIGINAL]], 3))))</f>
        <v/>
      </c>
      <c r="J789" s="11" t="s">
        <v>2934</v>
      </c>
      <c r="L789" s="12" t="s">
        <v>2934</v>
      </c>
      <c r="N789" t="s">
        <v>2934</v>
      </c>
      <c r="O789">
        <f>IF(Table1[[#This Row],[building_size_mВІ_cleaned]]&lt;&gt;Table1[[#This Row],[preferred_size_mBI_cleaned]], IF(Table1[[#This Row],[land_size_mBI_cleaned]]&lt;&gt;Table1[[#This Row],[preferred_size_mBI_cleaned]], 0, 1), 1)</f>
        <v>1</v>
      </c>
      <c r="Q789" t="e">
        <f>IF(LEN(Table1[[#This Row],[open_date]])&gt;0, IF(ISNUMBER(SEARCH("Added", Table1[[#This Row],[open_date]])), SUBSTITUTE(Table1[[#This Row],[open_date]], "Added ", ""), Table1[[#This Row],[open_date]]), NA())</f>
        <v>#N/A</v>
      </c>
      <c r="R789" t="e">
        <v>#N/A</v>
      </c>
      <c r="S789" t="s">
        <v>74</v>
      </c>
      <c r="T789" t="s">
        <v>218</v>
      </c>
      <c r="U789" s="13">
        <v>450000</v>
      </c>
      <c r="V789" s="13" t="s">
        <v>2934</v>
      </c>
      <c r="W789">
        <v>138839803</v>
      </c>
      <c r="X789" t="s">
        <v>2409</v>
      </c>
      <c r="Y789" t="s">
        <v>2410</v>
      </c>
      <c r="Z789" t="s">
        <v>747</v>
      </c>
      <c r="AA789" t="s">
        <v>37</v>
      </c>
      <c r="AB789">
        <v>830</v>
      </c>
      <c r="AC789" s="14" t="str">
        <f>"0"&amp;Table1[[#This Row],[zip_code]]</f>
        <v>0830</v>
      </c>
      <c r="AD789" s="1">
        <v>889815000</v>
      </c>
      <c r="AG789" t="s">
        <v>255</v>
      </c>
      <c r="AH789" t="str">
        <f>PROPER(Table1[[#This Row],[product_depth_DELETE]])</f>
        <v>Feature</v>
      </c>
      <c r="AI789">
        <v>4</v>
      </c>
      <c r="AJ789">
        <v>2</v>
      </c>
      <c r="AK789">
        <v>2</v>
      </c>
      <c r="AL789" s="2">
        <v>44708.662557870368</v>
      </c>
      <c r="AM789" s="15">
        <v>44708.662557870368</v>
      </c>
    </row>
    <row r="790" spans="1:39" x14ac:dyDescent="0.25">
      <c r="A790">
        <v>1351772</v>
      </c>
      <c r="B790" t="s">
        <v>696</v>
      </c>
      <c r="C790" t="str">
        <f>IF(Table1[[#This Row],[breadcrumb_ORIGINAL]]="Buy&gt;NT&gt;DARWIN CITY", SUBSTITUTE(Table1[[#This Row],[breadcrumb_ORIGINAL]], Table1[[#This Row],[breadcrumb_ORIGINAL]], "DARWIN CITY"), SUBSTITUTE(Table1[[#This Row],[breadcrumb_ORIGINAL]], Table1[[#This Row],[breadcrumb_ORIGINAL]], "DARWIN"))</f>
        <v>DARWIN</v>
      </c>
      <c r="D790" s="16" t="s">
        <v>3466</v>
      </c>
      <c r="E790" t="s">
        <v>697</v>
      </c>
      <c r="F790" s="3" t="s">
        <v>2924</v>
      </c>
      <c r="G790" t="s">
        <v>39</v>
      </c>
      <c r="H790" t="s">
        <v>301</v>
      </c>
      <c r="I790" t="str">
        <f>IF(Table1[[#This Row],[building_size_ORIGINAL]]="","",LEFT(Table1[[#This Row],[building_size_ORIGINAL]], LEN(Table1[[#This Row],[building_size_ORIGINAL]])-LEN(RIGHT(Table1[[#This Row],[building_size_ORIGINAL]], 3))))</f>
        <v>198</v>
      </c>
      <c r="J790" s="19">
        <v>198</v>
      </c>
      <c r="L790" s="12" t="s">
        <v>2934</v>
      </c>
      <c r="M790" t="s">
        <v>301</v>
      </c>
      <c r="N790" s="19">
        <v>198</v>
      </c>
      <c r="O790" s="19">
        <f>IF(Table1[[#This Row],[building_size_mВІ_cleaned]]&lt;&gt;Table1[[#This Row],[preferred_size_mBI_cleaned]], IF(Table1[[#This Row],[land_size_mBI_cleaned]]&lt;&gt;Table1[[#This Row],[preferred_size_mBI_cleaned]], 0, 1), 1)</f>
        <v>1</v>
      </c>
      <c r="P790" t="s">
        <v>126</v>
      </c>
      <c r="Q790" t="str">
        <f>IF(LEN(Table1[[#This Row],[open_date]])&gt;0, IF(ISNUMBER(SEARCH("Added", Table1[[#This Row],[open_date]])), SUBSTITUTE(Table1[[#This Row],[open_date]], "Added ", ""), Table1[[#This Row],[open_date]]), NA())</f>
        <v>Under offer</v>
      </c>
      <c r="R790" t="s">
        <v>126</v>
      </c>
      <c r="S790" t="s">
        <v>181</v>
      </c>
      <c r="T790" t="s">
        <v>127</v>
      </c>
      <c r="U790" s="13" t="s">
        <v>2934</v>
      </c>
      <c r="V790" s="13" t="s">
        <v>2979</v>
      </c>
      <c r="W790">
        <v>138830959</v>
      </c>
      <c r="X790" t="s">
        <v>302</v>
      </c>
      <c r="Y790" t="s">
        <v>303</v>
      </c>
      <c r="Z790" t="s">
        <v>36</v>
      </c>
      <c r="AA790" t="s">
        <v>37</v>
      </c>
      <c r="AB790">
        <v>800</v>
      </c>
      <c r="AC790" s="14" t="str">
        <f>"0"&amp;Table1[[#This Row],[zip_code]]</f>
        <v>0800</v>
      </c>
      <c r="AD790" s="1">
        <v>889418941</v>
      </c>
      <c r="AG790" t="s">
        <v>38</v>
      </c>
      <c r="AH790" t="str">
        <f>PROPER(Table1[[#This Row],[product_depth_DELETE]])</f>
        <v>Premiere</v>
      </c>
      <c r="AI790">
        <v>3</v>
      </c>
      <c r="AJ790">
        <v>2</v>
      </c>
      <c r="AK790">
        <v>2</v>
      </c>
      <c r="AL790" s="2">
        <v>44708.662557870368</v>
      </c>
      <c r="AM790" s="15">
        <v>44708.662557870368</v>
      </c>
    </row>
    <row r="791" spans="1:39" x14ac:dyDescent="0.25">
      <c r="A791">
        <v>1351773</v>
      </c>
      <c r="B791" t="s">
        <v>696</v>
      </c>
      <c r="C791" t="str">
        <f>IF(Table1[[#This Row],[breadcrumb_ORIGINAL]]="Buy&gt;NT&gt;DARWIN CITY", SUBSTITUTE(Table1[[#This Row],[breadcrumb_ORIGINAL]], Table1[[#This Row],[breadcrumb_ORIGINAL]], "DARWIN CITY"), SUBSTITUTE(Table1[[#This Row],[breadcrumb_ORIGINAL]], Table1[[#This Row],[breadcrumb_ORIGINAL]], "DARWIN"))</f>
        <v>DARWIN</v>
      </c>
      <c r="D791" s="16" t="s">
        <v>3466</v>
      </c>
      <c r="E791" t="s">
        <v>697</v>
      </c>
      <c r="F791" s="3" t="s">
        <v>2924</v>
      </c>
      <c r="G791" t="s">
        <v>704</v>
      </c>
      <c r="I791" t="str">
        <f>IF(Table1[[#This Row],[building_size_ORIGINAL]]="","",LEFT(Table1[[#This Row],[building_size_ORIGINAL]], LEN(Table1[[#This Row],[building_size_ORIGINAL]])-LEN(RIGHT(Table1[[#This Row],[building_size_ORIGINAL]], 3))))</f>
        <v/>
      </c>
      <c r="J791" s="11" t="s">
        <v>2934</v>
      </c>
      <c r="L791" s="12" t="s">
        <v>2934</v>
      </c>
      <c r="N791" t="s">
        <v>2934</v>
      </c>
      <c r="O791">
        <f>IF(Table1[[#This Row],[building_size_mВІ_cleaned]]&lt;&gt;Table1[[#This Row],[preferred_size_mBI_cleaned]], IF(Table1[[#This Row],[land_size_mBI_cleaned]]&lt;&gt;Table1[[#This Row],[preferred_size_mBI_cleaned]], 0, 1), 1)</f>
        <v>1</v>
      </c>
      <c r="P791" t="s">
        <v>126</v>
      </c>
      <c r="Q791" t="str">
        <f>IF(LEN(Table1[[#This Row],[open_date]])&gt;0, IF(ISNUMBER(SEARCH("Added", Table1[[#This Row],[open_date]])), SUBSTITUTE(Table1[[#This Row],[open_date]], "Added ", ""), Table1[[#This Row],[open_date]]), NA())</f>
        <v>Under offer</v>
      </c>
      <c r="R791" t="s">
        <v>126</v>
      </c>
      <c r="S791" t="s">
        <v>228</v>
      </c>
      <c r="T791" t="s">
        <v>2411</v>
      </c>
      <c r="U791" s="13">
        <v>380000</v>
      </c>
      <c r="V791" s="13" t="s">
        <v>3358</v>
      </c>
      <c r="W791">
        <v>203267739</v>
      </c>
      <c r="X791" t="s">
        <v>2412</v>
      </c>
      <c r="Y791" t="s">
        <v>2413</v>
      </c>
      <c r="Z791" t="s">
        <v>707</v>
      </c>
      <c r="AA791" t="s">
        <v>37</v>
      </c>
      <c r="AB791">
        <v>820</v>
      </c>
      <c r="AC791" s="14" t="str">
        <f>"0"&amp;Table1[[#This Row],[zip_code]]</f>
        <v>0820</v>
      </c>
      <c r="AD791" s="1">
        <v>889419959</v>
      </c>
      <c r="AG791" t="s">
        <v>38</v>
      </c>
      <c r="AH791" t="str">
        <f>PROPER(Table1[[#This Row],[product_depth_DELETE]])</f>
        <v>Premiere</v>
      </c>
      <c r="AL791" s="2">
        <v>44708.662557870368</v>
      </c>
      <c r="AM791" s="15">
        <v>44708.662557870368</v>
      </c>
    </row>
    <row r="792" spans="1:39" x14ac:dyDescent="0.25">
      <c r="A792">
        <v>1351774</v>
      </c>
      <c r="B792" t="s">
        <v>696</v>
      </c>
      <c r="C792" t="str">
        <f>IF(Table1[[#This Row],[breadcrumb_ORIGINAL]]="Buy&gt;NT&gt;DARWIN CITY", SUBSTITUTE(Table1[[#This Row],[breadcrumb_ORIGINAL]], Table1[[#This Row],[breadcrumb_ORIGINAL]], "DARWIN CITY"), SUBSTITUTE(Table1[[#This Row],[breadcrumb_ORIGINAL]], Table1[[#This Row],[breadcrumb_ORIGINAL]], "DARWIN"))</f>
        <v>DARWIN</v>
      </c>
      <c r="D792" s="16" t="s">
        <v>3466</v>
      </c>
      <c r="E792" t="s">
        <v>697</v>
      </c>
      <c r="F792" s="3" t="s">
        <v>2924</v>
      </c>
      <c r="G792" t="s">
        <v>748</v>
      </c>
      <c r="I792" t="str">
        <f>IF(Table1[[#This Row],[building_size_ORIGINAL]]="","",LEFT(Table1[[#This Row],[building_size_ORIGINAL]], LEN(Table1[[#This Row],[building_size_ORIGINAL]])-LEN(RIGHT(Table1[[#This Row],[building_size_ORIGINAL]], 3))))</f>
        <v/>
      </c>
      <c r="J792" s="11" t="s">
        <v>2934</v>
      </c>
      <c r="L792" s="12" t="s">
        <v>2934</v>
      </c>
      <c r="N792" t="s">
        <v>2934</v>
      </c>
      <c r="O792">
        <f>IF(Table1[[#This Row],[building_size_mВІ_cleaned]]&lt;&gt;Table1[[#This Row],[preferred_size_mBI_cleaned]], IF(Table1[[#This Row],[land_size_mBI_cleaned]]&lt;&gt;Table1[[#This Row],[preferred_size_mBI_cleaned]], 0, 1), 1)</f>
        <v>1</v>
      </c>
      <c r="Q792" t="e">
        <f>IF(LEN(Table1[[#This Row],[open_date]])&gt;0, IF(ISNUMBER(SEARCH("Added", Table1[[#This Row],[open_date]])), SUBSTITUTE(Table1[[#This Row],[open_date]], "Added ", ""), Table1[[#This Row],[open_date]]), NA())</f>
        <v>#N/A</v>
      </c>
      <c r="R792" t="e">
        <v>#N/A</v>
      </c>
      <c r="S792" t="s">
        <v>1532</v>
      </c>
      <c r="T792" t="s">
        <v>266</v>
      </c>
      <c r="U792" s="13">
        <v>299000</v>
      </c>
      <c r="V792" s="13" t="s">
        <v>2934</v>
      </c>
      <c r="W792">
        <v>138828039</v>
      </c>
      <c r="X792" t="s">
        <v>2414</v>
      </c>
      <c r="Y792" t="s">
        <v>2415</v>
      </c>
      <c r="Z792" t="s">
        <v>1092</v>
      </c>
      <c r="AA792" t="s">
        <v>37</v>
      </c>
      <c r="AB792">
        <v>812</v>
      </c>
      <c r="AC792" s="14" t="str">
        <f>"0"&amp;Table1[[#This Row],[zip_code]]</f>
        <v>0812</v>
      </c>
      <c r="AD792" s="1">
        <v>889312005</v>
      </c>
      <c r="AG792" t="s">
        <v>274</v>
      </c>
      <c r="AH792" t="str">
        <f>PROPER(Table1[[#This Row],[product_depth_DELETE]])</f>
        <v>Standard</v>
      </c>
      <c r="AI792">
        <v>2</v>
      </c>
      <c r="AJ792">
        <v>1</v>
      </c>
      <c r="AK792">
        <v>2</v>
      </c>
      <c r="AL792" s="2">
        <v>44708.662557870368</v>
      </c>
      <c r="AM792" s="15">
        <v>44708.662557870368</v>
      </c>
    </row>
    <row r="793" spans="1:39" x14ac:dyDescent="0.25">
      <c r="A793">
        <v>1351775</v>
      </c>
      <c r="B793" t="s">
        <v>696</v>
      </c>
      <c r="C793" t="str">
        <f>IF(Table1[[#This Row],[breadcrumb_ORIGINAL]]="Buy&gt;NT&gt;DARWIN CITY", SUBSTITUTE(Table1[[#This Row],[breadcrumb_ORIGINAL]], Table1[[#This Row],[breadcrumb_ORIGINAL]], "DARWIN CITY"), SUBSTITUTE(Table1[[#This Row],[breadcrumb_ORIGINAL]], Table1[[#This Row],[breadcrumb_ORIGINAL]], "DARWIN"))</f>
        <v>DARWIN</v>
      </c>
      <c r="D793" s="16" t="s">
        <v>3466</v>
      </c>
      <c r="E793" t="s">
        <v>697</v>
      </c>
      <c r="F793" s="3" t="s">
        <v>2924</v>
      </c>
      <c r="G793" t="s">
        <v>29</v>
      </c>
      <c r="I793" t="str">
        <f>IF(Table1[[#This Row],[building_size_ORIGINAL]]="","",LEFT(Table1[[#This Row],[building_size_ORIGINAL]], LEN(Table1[[#This Row],[building_size_ORIGINAL]])-LEN(RIGHT(Table1[[#This Row],[building_size_ORIGINAL]], 3))))</f>
        <v/>
      </c>
      <c r="J793" s="11" t="s">
        <v>2934</v>
      </c>
      <c r="K793" t="s">
        <v>824</v>
      </c>
      <c r="L793" s="19">
        <v>508</v>
      </c>
      <c r="M793" t="s">
        <v>824</v>
      </c>
      <c r="N793" s="19">
        <v>508</v>
      </c>
      <c r="O793" s="19">
        <f>IF(Table1[[#This Row],[building_size_mВІ_cleaned]]&lt;&gt;Table1[[#This Row],[preferred_size_mBI_cleaned]], IF(Table1[[#This Row],[land_size_mBI_cleaned]]&lt;&gt;Table1[[#This Row],[preferred_size_mBI_cleaned]], 0, 1), 1)</f>
        <v>1</v>
      </c>
      <c r="P793" t="s">
        <v>126</v>
      </c>
      <c r="Q793" t="str">
        <f>IF(LEN(Table1[[#This Row],[open_date]])&gt;0, IF(ISNUMBER(SEARCH("Added", Table1[[#This Row],[open_date]])), SUBSTITUTE(Table1[[#This Row],[open_date]], "Added ", ""), Table1[[#This Row],[open_date]]), NA())</f>
        <v>Under offer</v>
      </c>
      <c r="R793" t="s">
        <v>126</v>
      </c>
      <c r="S793" t="s">
        <v>145</v>
      </c>
      <c r="T793" t="s">
        <v>2416</v>
      </c>
      <c r="U793" s="13">
        <v>635000</v>
      </c>
      <c r="V793" s="13" t="s">
        <v>3359</v>
      </c>
      <c r="W793">
        <v>138826979</v>
      </c>
      <c r="X793" t="s">
        <v>2417</v>
      </c>
      <c r="Y793" t="s">
        <v>2418</v>
      </c>
      <c r="Z793" t="s">
        <v>716</v>
      </c>
      <c r="AA793" t="s">
        <v>37</v>
      </c>
      <c r="AB793">
        <v>830</v>
      </c>
      <c r="AC793" s="14" t="str">
        <f>"0"&amp;Table1[[#This Row],[zip_code]]</f>
        <v>0830</v>
      </c>
      <c r="AD793" s="1">
        <v>889306600</v>
      </c>
      <c r="AG793" t="s">
        <v>255</v>
      </c>
      <c r="AH793" t="str">
        <f>PROPER(Table1[[#This Row],[product_depth_DELETE]])</f>
        <v>Feature</v>
      </c>
      <c r="AI793">
        <v>4</v>
      </c>
      <c r="AJ793">
        <v>2</v>
      </c>
      <c r="AK793">
        <v>2</v>
      </c>
      <c r="AL793" s="2">
        <v>44708.662557870368</v>
      </c>
      <c r="AM793" s="15">
        <v>44708.662557870368</v>
      </c>
    </row>
    <row r="794" spans="1:39" x14ac:dyDescent="0.25">
      <c r="A794">
        <v>1351776</v>
      </c>
      <c r="B794" t="s">
        <v>696</v>
      </c>
      <c r="C794" t="str">
        <f>IF(Table1[[#This Row],[breadcrumb_ORIGINAL]]="Buy&gt;NT&gt;DARWIN CITY", SUBSTITUTE(Table1[[#This Row],[breadcrumb_ORIGINAL]], Table1[[#This Row],[breadcrumb_ORIGINAL]], "DARWIN CITY"), SUBSTITUTE(Table1[[#This Row],[breadcrumb_ORIGINAL]], Table1[[#This Row],[breadcrumb_ORIGINAL]], "DARWIN"))</f>
        <v>DARWIN</v>
      </c>
      <c r="D794" s="16" t="s">
        <v>3466</v>
      </c>
      <c r="E794" t="s">
        <v>697</v>
      </c>
      <c r="F794" s="3" t="s">
        <v>2924</v>
      </c>
      <c r="G794" t="s">
        <v>732</v>
      </c>
      <c r="H794" t="s">
        <v>2419</v>
      </c>
      <c r="I794" t="str">
        <f>IF(Table1[[#This Row],[building_size_ORIGINAL]]="","",LEFT(Table1[[#This Row],[building_size_ORIGINAL]], LEN(Table1[[#This Row],[building_size_ORIGINAL]])-LEN(RIGHT(Table1[[#This Row],[building_size_ORIGINAL]], 3))))</f>
        <v>377.44</v>
      </c>
      <c r="J794" s="19">
        <v>377.44</v>
      </c>
      <c r="K794" t="s">
        <v>1046</v>
      </c>
      <c r="L794" s="19">
        <v>807</v>
      </c>
      <c r="M794" t="s">
        <v>2419</v>
      </c>
      <c r="N794" s="19">
        <v>377.44</v>
      </c>
      <c r="O794" s="19">
        <f>IF(Table1[[#This Row],[building_size_mВІ_cleaned]]&lt;&gt;Table1[[#This Row],[preferred_size_mBI_cleaned]], IF(Table1[[#This Row],[land_size_mBI_cleaned]]&lt;&gt;Table1[[#This Row],[preferred_size_mBI_cleaned]], 0, 1), 1)</f>
        <v>1</v>
      </c>
      <c r="Q794" t="e">
        <f>IF(LEN(Table1[[#This Row],[open_date]])&gt;0, IF(ISNUMBER(SEARCH("Added", Table1[[#This Row],[open_date]])), SUBSTITUTE(Table1[[#This Row],[open_date]], "Added ", ""), Table1[[#This Row],[open_date]]), NA())</f>
        <v>#N/A</v>
      </c>
      <c r="R794" t="e">
        <v>#N/A</v>
      </c>
      <c r="S794" t="s">
        <v>1963</v>
      </c>
      <c r="T794" t="s">
        <v>210</v>
      </c>
      <c r="U794" s="13">
        <v>1050000</v>
      </c>
      <c r="V794" s="13" t="s">
        <v>2934</v>
      </c>
      <c r="W794">
        <v>138823299</v>
      </c>
      <c r="X794" t="s">
        <v>2420</v>
      </c>
      <c r="Y794" t="s">
        <v>2421</v>
      </c>
      <c r="Z794" t="s">
        <v>917</v>
      </c>
      <c r="AA794" t="s">
        <v>37</v>
      </c>
      <c r="AB794">
        <v>832</v>
      </c>
      <c r="AC794" s="14" t="str">
        <f>"0"&amp;Table1[[#This Row],[zip_code]]</f>
        <v>0832</v>
      </c>
      <c r="AD794" s="1">
        <v>889834326</v>
      </c>
      <c r="AG794" t="s">
        <v>255</v>
      </c>
      <c r="AH794" t="str">
        <f>PROPER(Table1[[#This Row],[product_depth_DELETE]])</f>
        <v>Feature</v>
      </c>
      <c r="AI794">
        <v>3</v>
      </c>
      <c r="AJ794">
        <v>2</v>
      </c>
      <c r="AK794">
        <v>2</v>
      </c>
      <c r="AL794" s="2">
        <v>44708.662557870368</v>
      </c>
      <c r="AM794" s="15">
        <v>44708.662557870368</v>
      </c>
    </row>
    <row r="795" spans="1:39" x14ac:dyDescent="0.25">
      <c r="A795">
        <v>1351777</v>
      </c>
      <c r="B795" t="s">
        <v>696</v>
      </c>
      <c r="C795" t="str">
        <f>IF(Table1[[#This Row],[breadcrumb_ORIGINAL]]="Buy&gt;NT&gt;DARWIN CITY", SUBSTITUTE(Table1[[#This Row],[breadcrumb_ORIGINAL]], Table1[[#This Row],[breadcrumb_ORIGINAL]], "DARWIN CITY"), SUBSTITUTE(Table1[[#This Row],[breadcrumb_ORIGINAL]], Table1[[#This Row],[breadcrumb_ORIGINAL]], "DARWIN"))</f>
        <v>DARWIN</v>
      </c>
      <c r="D795" s="16" t="s">
        <v>3466</v>
      </c>
      <c r="E795" t="s">
        <v>697</v>
      </c>
      <c r="F795" s="3" t="s">
        <v>2924</v>
      </c>
      <c r="G795" t="s">
        <v>29</v>
      </c>
      <c r="I795" t="str">
        <f>IF(Table1[[#This Row],[building_size_ORIGINAL]]="","",LEFT(Table1[[#This Row],[building_size_ORIGINAL]], LEN(Table1[[#This Row],[building_size_ORIGINAL]])-LEN(RIGHT(Table1[[#This Row],[building_size_ORIGINAL]], 3))))</f>
        <v/>
      </c>
      <c r="J795" s="11" t="s">
        <v>2934</v>
      </c>
      <c r="K795" t="s">
        <v>1062</v>
      </c>
      <c r="L795" s="12" t="s">
        <v>2934</v>
      </c>
      <c r="M795" t="s">
        <v>1062</v>
      </c>
      <c r="N795" t="s">
        <v>2934</v>
      </c>
      <c r="O795">
        <f>IF(Table1[[#This Row],[building_size_mВІ_cleaned]]&lt;&gt;Table1[[#This Row],[preferred_size_mBI_cleaned]], IF(Table1[[#This Row],[land_size_mBI_cleaned]]&lt;&gt;Table1[[#This Row],[preferred_size_mBI_cleaned]], 0, 1), 1)</f>
        <v>1</v>
      </c>
      <c r="P795" t="s">
        <v>126</v>
      </c>
      <c r="Q795" t="str">
        <f>IF(LEN(Table1[[#This Row],[open_date]])&gt;0, IF(ISNUMBER(SEARCH("Added", Table1[[#This Row],[open_date]])), SUBSTITUTE(Table1[[#This Row],[open_date]], "Added ", ""), Table1[[#This Row],[open_date]]), NA())</f>
        <v>Under offer</v>
      </c>
      <c r="R795" t="s">
        <v>126</v>
      </c>
      <c r="S795" t="s">
        <v>477</v>
      </c>
      <c r="T795" t="s">
        <v>1110</v>
      </c>
      <c r="U795" s="13" t="s">
        <v>2934</v>
      </c>
      <c r="V795" s="13" t="s">
        <v>3167</v>
      </c>
      <c r="W795">
        <v>123001622</v>
      </c>
      <c r="X795" t="s">
        <v>2422</v>
      </c>
      <c r="Y795" t="s">
        <v>2423</v>
      </c>
      <c r="Z795" t="s">
        <v>968</v>
      </c>
      <c r="AA795" t="s">
        <v>37</v>
      </c>
      <c r="AB795">
        <v>834</v>
      </c>
      <c r="AC795" s="14" t="str">
        <f>"0"&amp;Table1[[#This Row],[zip_code]]</f>
        <v>0834</v>
      </c>
      <c r="AD795" s="1">
        <v>889831266</v>
      </c>
      <c r="AG795" t="s">
        <v>255</v>
      </c>
      <c r="AH795" t="str">
        <f>PROPER(Table1[[#This Row],[product_depth_DELETE]])</f>
        <v>Feature</v>
      </c>
      <c r="AI795">
        <v>3</v>
      </c>
      <c r="AJ795">
        <v>2</v>
      </c>
      <c r="AK795">
        <v>3</v>
      </c>
      <c r="AL795" s="2">
        <v>44708.662557870368</v>
      </c>
      <c r="AM795" s="15">
        <v>44708.662557870368</v>
      </c>
    </row>
    <row r="796" spans="1:39" x14ac:dyDescent="0.25">
      <c r="A796">
        <v>1351778</v>
      </c>
      <c r="B796" t="s">
        <v>696</v>
      </c>
      <c r="C796" t="str">
        <f>IF(Table1[[#This Row],[breadcrumb_ORIGINAL]]="Buy&gt;NT&gt;DARWIN CITY", SUBSTITUTE(Table1[[#This Row],[breadcrumb_ORIGINAL]], Table1[[#This Row],[breadcrumb_ORIGINAL]], "DARWIN CITY"), SUBSTITUTE(Table1[[#This Row],[breadcrumb_ORIGINAL]], Table1[[#This Row],[breadcrumb_ORIGINAL]], "DARWIN"))</f>
        <v>DARWIN</v>
      </c>
      <c r="D796" s="16" t="s">
        <v>3466</v>
      </c>
      <c r="E796" t="s">
        <v>697</v>
      </c>
      <c r="F796" s="3" t="s">
        <v>2924</v>
      </c>
      <c r="G796" t="s">
        <v>39</v>
      </c>
      <c r="I796" t="str">
        <f>IF(Table1[[#This Row],[building_size_ORIGINAL]]="","",LEFT(Table1[[#This Row],[building_size_ORIGINAL]], LEN(Table1[[#This Row],[building_size_ORIGINAL]])-LEN(RIGHT(Table1[[#This Row],[building_size_ORIGINAL]], 3))))</f>
        <v/>
      </c>
      <c r="J796" s="11" t="s">
        <v>2934</v>
      </c>
      <c r="L796" s="12" t="s">
        <v>2934</v>
      </c>
      <c r="N796" t="s">
        <v>2934</v>
      </c>
      <c r="O796">
        <f>IF(Table1[[#This Row],[building_size_mВІ_cleaned]]&lt;&gt;Table1[[#This Row],[preferred_size_mBI_cleaned]], IF(Table1[[#This Row],[land_size_mBI_cleaned]]&lt;&gt;Table1[[#This Row],[preferred_size_mBI_cleaned]], 0, 1), 1)</f>
        <v>1</v>
      </c>
      <c r="Q796" t="e">
        <f>IF(LEN(Table1[[#This Row],[open_date]])&gt;0, IF(ISNUMBER(SEARCH("Added", Table1[[#This Row],[open_date]])), SUBSTITUTE(Table1[[#This Row],[open_date]], "Added ", ""), Table1[[#This Row],[open_date]]), NA())</f>
        <v>#N/A</v>
      </c>
      <c r="R796" t="e">
        <v>#N/A</v>
      </c>
      <c r="S796" t="s">
        <v>82</v>
      </c>
      <c r="T796" t="s">
        <v>2424</v>
      </c>
      <c r="U796" s="13">
        <v>199000</v>
      </c>
      <c r="V796" s="13" t="s">
        <v>3360</v>
      </c>
      <c r="W796">
        <v>138816527</v>
      </c>
      <c r="X796" t="s">
        <v>2425</v>
      </c>
      <c r="Y796" t="s">
        <v>2426</v>
      </c>
      <c r="Z796" t="s">
        <v>731</v>
      </c>
      <c r="AA796" t="s">
        <v>37</v>
      </c>
      <c r="AB796">
        <v>810</v>
      </c>
      <c r="AC796" s="14" t="str">
        <f>"0"&amp;Table1[[#This Row],[zip_code]]</f>
        <v>0810</v>
      </c>
      <c r="AD796" s="1">
        <v>889433000</v>
      </c>
      <c r="AG796" t="s">
        <v>38</v>
      </c>
      <c r="AH796" t="str">
        <f>PROPER(Table1[[#This Row],[product_depth_DELETE]])</f>
        <v>Premiere</v>
      </c>
      <c r="AI796">
        <v>1</v>
      </c>
      <c r="AJ796">
        <v>1</v>
      </c>
      <c r="AK796">
        <v>1</v>
      </c>
      <c r="AL796" s="2">
        <v>44708.662557870368</v>
      </c>
      <c r="AM796" s="15">
        <v>44708.662557870368</v>
      </c>
    </row>
    <row r="797" spans="1:39" x14ac:dyDescent="0.25">
      <c r="A797">
        <v>1351779</v>
      </c>
      <c r="B797" t="s">
        <v>696</v>
      </c>
      <c r="C797" t="str">
        <f>IF(Table1[[#This Row],[breadcrumb_ORIGINAL]]="Buy&gt;NT&gt;DARWIN CITY", SUBSTITUTE(Table1[[#This Row],[breadcrumb_ORIGINAL]], Table1[[#This Row],[breadcrumb_ORIGINAL]], "DARWIN CITY"), SUBSTITUTE(Table1[[#This Row],[breadcrumb_ORIGINAL]], Table1[[#This Row],[breadcrumb_ORIGINAL]], "DARWIN"))</f>
        <v>DARWIN</v>
      </c>
      <c r="D797" s="16" t="s">
        <v>3466</v>
      </c>
      <c r="E797" t="s">
        <v>697</v>
      </c>
      <c r="F797" s="3" t="s">
        <v>2924</v>
      </c>
      <c r="G797" t="s">
        <v>29</v>
      </c>
      <c r="H797" t="s">
        <v>487</v>
      </c>
      <c r="I797" t="str">
        <f>IF(Table1[[#This Row],[building_size_ORIGINAL]]="","",LEFT(Table1[[#This Row],[building_size_ORIGINAL]], LEN(Table1[[#This Row],[building_size_ORIGINAL]])-LEN(RIGHT(Table1[[#This Row],[building_size_ORIGINAL]], 3))))</f>
        <v>213</v>
      </c>
      <c r="J797" s="19">
        <v>213</v>
      </c>
      <c r="K797" t="s">
        <v>1830</v>
      </c>
      <c r="L797" s="19">
        <v>659</v>
      </c>
      <c r="M797" t="s">
        <v>1830</v>
      </c>
      <c r="N797" s="19">
        <v>659</v>
      </c>
      <c r="O797" s="19">
        <f>IF(Table1[[#This Row],[building_size_mВІ_cleaned]]&lt;&gt;Table1[[#This Row],[preferred_size_mBI_cleaned]], IF(Table1[[#This Row],[land_size_mBI_cleaned]]&lt;&gt;Table1[[#This Row],[preferred_size_mBI_cleaned]], 0, 1), 1)</f>
        <v>1</v>
      </c>
      <c r="Q797" t="e">
        <f>IF(LEN(Table1[[#This Row],[open_date]])&gt;0, IF(ISNUMBER(SEARCH("Added", Table1[[#This Row],[open_date]])), SUBSTITUTE(Table1[[#This Row],[open_date]], "Added ", ""), Table1[[#This Row],[open_date]]), NA())</f>
        <v>#N/A</v>
      </c>
      <c r="R797" t="e">
        <v>#N/A</v>
      </c>
      <c r="S797" t="s">
        <v>123</v>
      </c>
      <c r="T797" t="s">
        <v>970</v>
      </c>
      <c r="U797" s="13">
        <v>570000</v>
      </c>
      <c r="V797" s="13" t="s">
        <v>2934</v>
      </c>
      <c r="W797">
        <v>138808023</v>
      </c>
      <c r="X797" t="s">
        <v>2427</v>
      </c>
      <c r="Y797" t="s">
        <v>2428</v>
      </c>
      <c r="Z797" t="s">
        <v>941</v>
      </c>
      <c r="AA797" t="s">
        <v>37</v>
      </c>
      <c r="AB797">
        <v>832</v>
      </c>
      <c r="AC797" s="14" t="str">
        <f>"0"&amp;Table1[[#This Row],[zip_code]]</f>
        <v>0832</v>
      </c>
      <c r="AD797" s="1">
        <v>889328858</v>
      </c>
      <c r="AG797" t="s">
        <v>38</v>
      </c>
      <c r="AH797" t="str">
        <f>PROPER(Table1[[#This Row],[product_depth_DELETE]])</f>
        <v>Premiere</v>
      </c>
      <c r="AI797">
        <v>4</v>
      </c>
      <c r="AJ797">
        <v>2</v>
      </c>
      <c r="AK797">
        <v>4</v>
      </c>
      <c r="AL797" s="2">
        <v>44708.662557870368</v>
      </c>
      <c r="AM797" s="15">
        <v>44708.662557870368</v>
      </c>
    </row>
    <row r="798" spans="1:39" x14ac:dyDescent="0.25">
      <c r="A798">
        <v>1351780</v>
      </c>
      <c r="B798" t="s">
        <v>696</v>
      </c>
      <c r="C798" t="str">
        <f>IF(Table1[[#This Row],[breadcrumb_ORIGINAL]]="Buy&gt;NT&gt;DARWIN CITY", SUBSTITUTE(Table1[[#This Row],[breadcrumb_ORIGINAL]], Table1[[#This Row],[breadcrumb_ORIGINAL]], "DARWIN CITY"), SUBSTITUTE(Table1[[#This Row],[breadcrumb_ORIGINAL]], Table1[[#This Row],[breadcrumb_ORIGINAL]], "DARWIN"))</f>
        <v>DARWIN</v>
      </c>
      <c r="D798" s="16" t="s">
        <v>3466</v>
      </c>
      <c r="E798" t="s">
        <v>697</v>
      </c>
      <c r="F798" s="3" t="s">
        <v>2924</v>
      </c>
      <c r="G798" t="s">
        <v>29</v>
      </c>
      <c r="I798" t="str">
        <f>IF(Table1[[#This Row],[building_size_ORIGINAL]]="","",LEFT(Table1[[#This Row],[building_size_ORIGINAL]], LEN(Table1[[#This Row],[building_size_ORIGINAL]])-LEN(RIGHT(Table1[[#This Row],[building_size_ORIGINAL]], 3))))</f>
        <v/>
      </c>
      <c r="J798" s="11" t="s">
        <v>2934</v>
      </c>
      <c r="K798" t="s">
        <v>1046</v>
      </c>
      <c r="L798" s="19">
        <v>807</v>
      </c>
      <c r="M798" t="s">
        <v>1046</v>
      </c>
      <c r="N798" s="19">
        <v>807</v>
      </c>
      <c r="O798" s="19">
        <f>IF(Table1[[#This Row],[building_size_mВІ_cleaned]]&lt;&gt;Table1[[#This Row],[preferred_size_mBI_cleaned]], IF(Table1[[#This Row],[land_size_mBI_cleaned]]&lt;&gt;Table1[[#This Row],[preferred_size_mBI_cleaned]], 0, 1), 1)</f>
        <v>1</v>
      </c>
      <c r="P798" t="s">
        <v>126</v>
      </c>
      <c r="Q798" t="str">
        <f>IF(LEN(Table1[[#This Row],[open_date]])&gt;0, IF(ISNUMBER(SEARCH("Added", Table1[[#This Row],[open_date]])), SUBSTITUTE(Table1[[#This Row],[open_date]], "Added ", ""), Table1[[#This Row],[open_date]]), NA())</f>
        <v>Under offer</v>
      </c>
      <c r="R798" t="s">
        <v>126</v>
      </c>
      <c r="S798" t="s">
        <v>278</v>
      </c>
      <c r="T798" t="s">
        <v>127</v>
      </c>
      <c r="U798" s="13" t="s">
        <v>2934</v>
      </c>
      <c r="V798" s="13" t="s">
        <v>2979</v>
      </c>
      <c r="W798">
        <v>138802227</v>
      </c>
      <c r="X798" t="s">
        <v>2429</v>
      </c>
      <c r="Y798" t="s">
        <v>2430</v>
      </c>
      <c r="Z798" t="s">
        <v>2370</v>
      </c>
      <c r="AA798" t="s">
        <v>37</v>
      </c>
      <c r="AB798">
        <v>810</v>
      </c>
      <c r="AC798" s="14" t="str">
        <f>"0"&amp;Table1[[#This Row],[zip_code]]</f>
        <v>0810</v>
      </c>
      <c r="AD798" s="1">
        <v>889811088</v>
      </c>
      <c r="AG798" t="s">
        <v>255</v>
      </c>
      <c r="AH798" t="str">
        <f>PROPER(Table1[[#This Row],[product_depth_DELETE]])</f>
        <v>Feature</v>
      </c>
      <c r="AI798">
        <v>4</v>
      </c>
      <c r="AJ798">
        <v>2</v>
      </c>
      <c r="AK798">
        <v>2</v>
      </c>
      <c r="AL798" s="2">
        <v>44708.662557870368</v>
      </c>
      <c r="AM798" s="15">
        <v>44708.662557870368</v>
      </c>
    </row>
    <row r="799" spans="1:39" x14ac:dyDescent="0.25">
      <c r="A799">
        <v>1351781</v>
      </c>
      <c r="B799" t="s">
        <v>696</v>
      </c>
      <c r="C799" t="str">
        <f>IF(Table1[[#This Row],[breadcrumb_ORIGINAL]]="Buy&gt;NT&gt;DARWIN CITY", SUBSTITUTE(Table1[[#This Row],[breadcrumb_ORIGINAL]], Table1[[#This Row],[breadcrumb_ORIGINAL]], "DARWIN CITY"), SUBSTITUTE(Table1[[#This Row],[breadcrumb_ORIGINAL]], Table1[[#This Row],[breadcrumb_ORIGINAL]], "DARWIN"))</f>
        <v>DARWIN</v>
      </c>
      <c r="D799" s="16" t="s">
        <v>3466</v>
      </c>
      <c r="E799" t="s">
        <v>697</v>
      </c>
      <c r="F799" s="3" t="s">
        <v>2924</v>
      </c>
      <c r="G799" t="s">
        <v>29</v>
      </c>
      <c r="H799" t="s">
        <v>2431</v>
      </c>
      <c r="I799" t="str">
        <f>IF(Table1[[#This Row],[building_size_ORIGINAL]]="","",LEFT(Table1[[#This Row],[building_size_ORIGINAL]], LEN(Table1[[#This Row],[building_size_ORIGINAL]])-LEN(RIGHT(Table1[[#This Row],[building_size_ORIGINAL]], 3))))</f>
        <v>353</v>
      </c>
      <c r="J799" s="19">
        <v>353</v>
      </c>
      <c r="K799" t="s">
        <v>2432</v>
      </c>
      <c r="L799" s="19">
        <v>846</v>
      </c>
      <c r="M799" t="s">
        <v>2432</v>
      </c>
      <c r="N799" s="19">
        <v>846</v>
      </c>
      <c r="O799" s="19">
        <f>IF(Table1[[#This Row],[building_size_mВІ_cleaned]]&lt;&gt;Table1[[#This Row],[preferred_size_mBI_cleaned]], IF(Table1[[#This Row],[land_size_mBI_cleaned]]&lt;&gt;Table1[[#This Row],[preferred_size_mBI_cleaned]], 0, 1), 1)</f>
        <v>1</v>
      </c>
      <c r="Q799" t="e">
        <f>IF(LEN(Table1[[#This Row],[open_date]])&gt;0, IF(ISNUMBER(SEARCH("Added", Table1[[#This Row],[open_date]])), SUBSTITUTE(Table1[[#This Row],[open_date]], "Added ", ""), Table1[[#This Row],[open_date]]), NA())</f>
        <v>#N/A</v>
      </c>
      <c r="R799" t="e">
        <v>#N/A</v>
      </c>
      <c r="S799" t="s">
        <v>2277</v>
      </c>
      <c r="T799" t="s">
        <v>2111</v>
      </c>
      <c r="U799" s="13">
        <v>899000</v>
      </c>
      <c r="V799" s="13" t="s">
        <v>2934</v>
      </c>
      <c r="W799">
        <v>138803679</v>
      </c>
      <c r="X799" t="s">
        <v>2433</v>
      </c>
      <c r="Y799" t="s">
        <v>2434</v>
      </c>
      <c r="Z799" t="s">
        <v>781</v>
      </c>
      <c r="AA799" t="s">
        <v>37</v>
      </c>
      <c r="AB799">
        <v>832</v>
      </c>
      <c r="AC799" s="14" t="str">
        <f>"0"&amp;Table1[[#This Row],[zip_code]]</f>
        <v>0832</v>
      </c>
      <c r="AD799" s="1">
        <v>889833943</v>
      </c>
      <c r="AG799" t="s">
        <v>255</v>
      </c>
      <c r="AH799" t="str">
        <f>PROPER(Table1[[#This Row],[product_depth_DELETE]])</f>
        <v>Feature</v>
      </c>
      <c r="AI799">
        <v>5</v>
      </c>
      <c r="AJ799">
        <v>2</v>
      </c>
      <c r="AK799">
        <v>3</v>
      </c>
      <c r="AL799" s="2">
        <v>44708.662557870368</v>
      </c>
      <c r="AM799" s="15">
        <v>44708.662557870368</v>
      </c>
    </row>
    <row r="800" spans="1:39" x14ac:dyDescent="0.25">
      <c r="A800">
        <v>1351782</v>
      </c>
      <c r="B800" t="s">
        <v>696</v>
      </c>
      <c r="C800" t="str">
        <f>IF(Table1[[#This Row],[breadcrumb_ORIGINAL]]="Buy&gt;NT&gt;DARWIN CITY", SUBSTITUTE(Table1[[#This Row],[breadcrumb_ORIGINAL]], Table1[[#This Row],[breadcrumb_ORIGINAL]], "DARWIN CITY"), SUBSTITUTE(Table1[[#This Row],[breadcrumb_ORIGINAL]], Table1[[#This Row],[breadcrumb_ORIGINAL]], "DARWIN"))</f>
        <v>DARWIN</v>
      </c>
      <c r="D800" s="16" t="s">
        <v>3466</v>
      </c>
      <c r="E800" t="s">
        <v>697</v>
      </c>
      <c r="F800" s="3" t="s">
        <v>2924</v>
      </c>
      <c r="G800" t="s">
        <v>29</v>
      </c>
      <c r="I800" t="str">
        <f>IF(Table1[[#This Row],[building_size_ORIGINAL]]="","",LEFT(Table1[[#This Row],[building_size_ORIGINAL]], LEN(Table1[[#This Row],[building_size_ORIGINAL]])-LEN(RIGHT(Table1[[#This Row],[building_size_ORIGINAL]], 3))))</f>
        <v/>
      </c>
      <c r="J800" s="11" t="s">
        <v>2934</v>
      </c>
      <c r="K800" t="s">
        <v>2435</v>
      </c>
      <c r="L800" s="19">
        <v>893</v>
      </c>
      <c r="M800" t="s">
        <v>2435</v>
      </c>
      <c r="N800" s="19">
        <v>893</v>
      </c>
      <c r="O800" s="19">
        <f>IF(Table1[[#This Row],[building_size_mВІ_cleaned]]&lt;&gt;Table1[[#This Row],[preferred_size_mBI_cleaned]], IF(Table1[[#This Row],[land_size_mBI_cleaned]]&lt;&gt;Table1[[#This Row],[preferred_size_mBI_cleaned]], 0, 1), 1)</f>
        <v>1</v>
      </c>
      <c r="Q800" t="e">
        <f>IF(LEN(Table1[[#This Row],[open_date]])&gt;0, IF(ISNUMBER(SEARCH("Added", Table1[[#This Row],[open_date]])), SUBSTITUTE(Table1[[#This Row],[open_date]], "Added ", ""), Table1[[#This Row],[open_date]]), NA())</f>
        <v>#N/A</v>
      </c>
      <c r="R800" t="e">
        <v>#N/A</v>
      </c>
      <c r="S800" t="s">
        <v>1093</v>
      </c>
      <c r="T800" t="s">
        <v>768</v>
      </c>
      <c r="U800" s="13">
        <v>419000</v>
      </c>
      <c r="V800" s="13" t="s">
        <v>2934</v>
      </c>
      <c r="W800">
        <v>138803295</v>
      </c>
      <c r="X800" t="s">
        <v>2436</v>
      </c>
      <c r="Y800" t="s">
        <v>2437</v>
      </c>
      <c r="Z800" t="s">
        <v>747</v>
      </c>
      <c r="AA800" t="s">
        <v>37</v>
      </c>
      <c r="AB800">
        <v>830</v>
      </c>
      <c r="AC800" s="14" t="str">
        <f>"0"&amp;Table1[[#This Row],[zip_code]]</f>
        <v>0830</v>
      </c>
      <c r="AD800" t="s">
        <v>1097</v>
      </c>
      <c r="AG800" t="s">
        <v>255</v>
      </c>
      <c r="AH800" t="str">
        <f>PROPER(Table1[[#This Row],[product_depth_DELETE]])</f>
        <v>Feature</v>
      </c>
      <c r="AI800">
        <v>3</v>
      </c>
      <c r="AJ800">
        <v>1</v>
      </c>
      <c r="AK800">
        <v>2</v>
      </c>
      <c r="AL800" s="2">
        <v>44708.662557870368</v>
      </c>
      <c r="AM800" s="15">
        <v>44708.662557870368</v>
      </c>
    </row>
    <row r="801" spans="1:39" x14ac:dyDescent="0.25">
      <c r="A801">
        <v>1351783</v>
      </c>
      <c r="B801" t="s">
        <v>696</v>
      </c>
      <c r="C801" t="str">
        <f>IF(Table1[[#This Row],[breadcrumb_ORIGINAL]]="Buy&gt;NT&gt;DARWIN CITY", SUBSTITUTE(Table1[[#This Row],[breadcrumb_ORIGINAL]], Table1[[#This Row],[breadcrumb_ORIGINAL]], "DARWIN CITY"), SUBSTITUTE(Table1[[#This Row],[breadcrumb_ORIGINAL]], Table1[[#This Row],[breadcrumb_ORIGINAL]], "DARWIN"))</f>
        <v>DARWIN</v>
      </c>
      <c r="D801" s="16" t="s">
        <v>3466</v>
      </c>
      <c r="E801" t="s">
        <v>697</v>
      </c>
      <c r="F801" s="3" t="s">
        <v>2924</v>
      </c>
      <c r="G801" t="s">
        <v>46</v>
      </c>
      <c r="H801" t="s">
        <v>304</v>
      </c>
      <c r="I801" t="str">
        <f>IF(Table1[[#This Row],[building_size_ORIGINAL]]="","",LEFT(Table1[[#This Row],[building_size_ORIGINAL]], LEN(Table1[[#This Row],[building_size_ORIGINAL]])-LEN(RIGHT(Table1[[#This Row],[building_size_ORIGINAL]], 3))))</f>
        <v>33</v>
      </c>
      <c r="J801" s="19">
        <v>33</v>
      </c>
      <c r="L801" s="12" t="s">
        <v>2934</v>
      </c>
      <c r="M801" t="s">
        <v>304</v>
      </c>
      <c r="N801" s="19">
        <v>33</v>
      </c>
      <c r="O801" s="19">
        <f>IF(Table1[[#This Row],[building_size_mВІ_cleaned]]&lt;&gt;Table1[[#This Row],[preferred_size_mBI_cleaned]], IF(Table1[[#This Row],[land_size_mBI_cleaned]]&lt;&gt;Table1[[#This Row],[preferred_size_mBI_cleaned]], 0, 1), 1)</f>
        <v>1</v>
      </c>
      <c r="Q801" t="e">
        <f>IF(LEN(Table1[[#This Row],[open_date]])&gt;0, IF(ISNUMBER(SEARCH("Added", Table1[[#This Row],[open_date]])), SUBSTITUTE(Table1[[#This Row],[open_date]], "Added ", ""), Table1[[#This Row],[open_date]]), NA())</f>
        <v>#N/A</v>
      </c>
      <c r="R801" t="e">
        <v>#N/A</v>
      </c>
      <c r="S801" t="s">
        <v>270</v>
      </c>
      <c r="T801" t="s">
        <v>305</v>
      </c>
      <c r="U801" s="13">
        <v>145000</v>
      </c>
      <c r="V801" s="13" t="s">
        <v>2934</v>
      </c>
      <c r="W801">
        <v>138798511</v>
      </c>
      <c r="X801" t="s">
        <v>306</v>
      </c>
      <c r="Y801" t="s">
        <v>307</v>
      </c>
      <c r="Z801" t="s">
        <v>36</v>
      </c>
      <c r="AA801" t="s">
        <v>37</v>
      </c>
      <c r="AB801">
        <v>800</v>
      </c>
      <c r="AC801" s="14" t="str">
        <f>"0"&amp;Table1[[#This Row],[zip_code]]</f>
        <v>0800</v>
      </c>
      <c r="AD801" s="1">
        <v>1300815051</v>
      </c>
      <c r="AG801" t="s">
        <v>274</v>
      </c>
      <c r="AH801" t="str">
        <f>PROPER(Table1[[#This Row],[product_depth_DELETE]])</f>
        <v>Standard</v>
      </c>
      <c r="AI801">
        <v>1</v>
      </c>
      <c r="AJ801">
        <v>1</v>
      </c>
      <c r="AK801">
        <v>0</v>
      </c>
      <c r="AL801" s="2">
        <v>44708.662557870368</v>
      </c>
      <c r="AM801" s="15">
        <v>44708.662557870368</v>
      </c>
    </row>
    <row r="802" spans="1:39" x14ac:dyDescent="0.25">
      <c r="A802">
        <v>1351784</v>
      </c>
      <c r="B802" t="s">
        <v>696</v>
      </c>
      <c r="C802" t="str">
        <f>IF(Table1[[#This Row],[breadcrumb_ORIGINAL]]="Buy&gt;NT&gt;DARWIN CITY", SUBSTITUTE(Table1[[#This Row],[breadcrumb_ORIGINAL]], Table1[[#This Row],[breadcrumb_ORIGINAL]], "DARWIN CITY"), SUBSTITUTE(Table1[[#This Row],[breadcrumb_ORIGINAL]], Table1[[#This Row],[breadcrumb_ORIGINAL]], "DARWIN"))</f>
        <v>DARWIN</v>
      </c>
      <c r="D802" s="16" t="s">
        <v>3466</v>
      </c>
      <c r="E802" t="s">
        <v>697</v>
      </c>
      <c r="F802" s="3" t="s">
        <v>2924</v>
      </c>
      <c r="G802" t="s">
        <v>29</v>
      </c>
      <c r="I802" t="str">
        <f>IF(Table1[[#This Row],[building_size_ORIGINAL]]="","",LEFT(Table1[[#This Row],[building_size_ORIGINAL]], LEN(Table1[[#This Row],[building_size_ORIGINAL]])-LEN(RIGHT(Table1[[#This Row],[building_size_ORIGINAL]], 3))))</f>
        <v/>
      </c>
      <c r="J802" s="11" t="s">
        <v>2934</v>
      </c>
      <c r="K802" t="s">
        <v>1638</v>
      </c>
      <c r="L802" s="19">
        <v>640</v>
      </c>
      <c r="M802" t="s">
        <v>1638</v>
      </c>
      <c r="N802" s="19">
        <v>640</v>
      </c>
      <c r="O802" s="19">
        <f>IF(Table1[[#This Row],[building_size_mВІ_cleaned]]&lt;&gt;Table1[[#This Row],[preferred_size_mBI_cleaned]], IF(Table1[[#This Row],[land_size_mBI_cleaned]]&lt;&gt;Table1[[#This Row],[preferred_size_mBI_cleaned]], 0, 1), 1)</f>
        <v>1</v>
      </c>
      <c r="P802" t="s">
        <v>126</v>
      </c>
      <c r="Q802" t="str">
        <f>IF(LEN(Table1[[#This Row],[open_date]])&gt;0, IF(ISNUMBER(SEARCH("Added", Table1[[#This Row],[open_date]])), SUBSTITUTE(Table1[[#This Row],[open_date]], "Added ", ""), Table1[[#This Row],[open_date]]), NA())</f>
        <v>Under offer</v>
      </c>
      <c r="R802" t="s">
        <v>126</v>
      </c>
      <c r="S802" t="s">
        <v>346</v>
      </c>
      <c r="T802" t="s">
        <v>127</v>
      </c>
      <c r="U802" s="13" t="s">
        <v>2934</v>
      </c>
      <c r="V802" s="13" t="s">
        <v>2979</v>
      </c>
      <c r="W802">
        <v>138796203</v>
      </c>
      <c r="X802" t="s">
        <v>2438</v>
      </c>
      <c r="Y802" t="s">
        <v>2439</v>
      </c>
      <c r="Z802" t="s">
        <v>716</v>
      </c>
      <c r="AA802" t="s">
        <v>37</v>
      </c>
      <c r="AB802">
        <v>830</v>
      </c>
      <c r="AC802" s="14" t="str">
        <f>"0"&amp;Table1[[#This Row],[zip_code]]</f>
        <v>0830</v>
      </c>
      <c r="AD802" s="1">
        <v>889867131</v>
      </c>
      <c r="AG802" t="s">
        <v>38</v>
      </c>
      <c r="AH802" t="str">
        <f>PROPER(Table1[[#This Row],[product_depth_DELETE]])</f>
        <v>Premiere</v>
      </c>
      <c r="AI802">
        <v>3</v>
      </c>
      <c r="AJ802">
        <v>2</v>
      </c>
      <c r="AK802">
        <v>2</v>
      </c>
      <c r="AL802" s="2">
        <v>44708.662557870368</v>
      </c>
      <c r="AM802" s="15">
        <v>44708.662557870368</v>
      </c>
    </row>
    <row r="803" spans="1:39" x14ac:dyDescent="0.25">
      <c r="A803">
        <v>1351785</v>
      </c>
      <c r="B803" t="s">
        <v>696</v>
      </c>
      <c r="C803" t="str">
        <f>IF(Table1[[#This Row],[breadcrumb_ORIGINAL]]="Buy&gt;NT&gt;DARWIN CITY", SUBSTITUTE(Table1[[#This Row],[breadcrumb_ORIGINAL]], Table1[[#This Row],[breadcrumb_ORIGINAL]], "DARWIN CITY"), SUBSTITUTE(Table1[[#This Row],[breadcrumb_ORIGINAL]], Table1[[#This Row],[breadcrumb_ORIGINAL]], "DARWIN"))</f>
        <v>DARWIN</v>
      </c>
      <c r="D803" s="16" t="s">
        <v>3466</v>
      </c>
      <c r="E803" t="s">
        <v>697</v>
      </c>
      <c r="F803" s="3" t="s">
        <v>2924</v>
      </c>
      <c r="G803" t="s">
        <v>46</v>
      </c>
      <c r="H803" t="s">
        <v>282</v>
      </c>
      <c r="I803" t="str">
        <f>IF(Table1[[#This Row],[building_size_ORIGINAL]]="","",LEFT(Table1[[#This Row],[building_size_ORIGINAL]], LEN(Table1[[#This Row],[building_size_ORIGINAL]])-LEN(RIGHT(Table1[[#This Row],[building_size_ORIGINAL]], 3))))</f>
        <v>52</v>
      </c>
      <c r="J803" s="19">
        <v>52</v>
      </c>
      <c r="K803" t="s">
        <v>379</v>
      </c>
      <c r="L803" s="19">
        <v>80</v>
      </c>
      <c r="M803" t="s">
        <v>282</v>
      </c>
      <c r="N803" s="19">
        <v>52</v>
      </c>
      <c r="O803" s="19">
        <f>IF(Table1[[#This Row],[building_size_mВІ_cleaned]]&lt;&gt;Table1[[#This Row],[preferred_size_mBI_cleaned]], IF(Table1[[#This Row],[land_size_mBI_cleaned]]&lt;&gt;Table1[[#This Row],[preferred_size_mBI_cleaned]], 0, 1), 1)</f>
        <v>1</v>
      </c>
      <c r="Q803" t="e">
        <f>IF(LEN(Table1[[#This Row],[open_date]])&gt;0, IF(ISNUMBER(SEARCH("Added", Table1[[#This Row],[open_date]])), SUBSTITUTE(Table1[[#This Row],[open_date]], "Added ", ""), Table1[[#This Row],[open_date]]), NA())</f>
        <v>#N/A</v>
      </c>
      <c r="R803" t="e">
        <v>#N/A</v>
      </c>
      <c r="S803" t="s">
        <v>408</v>
      </c>
      <c r="T803" t="s">
        <v>2440</v>
      </c>
      <c r="U803" s="13">
        <v>289000</v>
      </c>
      <c r="V803" s="13" t="s">
        <v>3361</v>
      </c>
      <c r="W803">
        <v>138792207</v>
      </c>
      <c r="X803" t="s">
        <v>2441</v>
      </c>
      <c r="Y803" t="s">
        <v>2442</v>
      </c>
      <c r="Z803" t="s">
        <v>844</v>
      </c>
      <c r="AA803" t="s">
        <v>37</v>
      </c>
      <c r="AB803">
        <v>820</v>
      </c>
      <c r="AC803" s="14" t="str">
        <f>"0"&amp;Table1[[#This Row],[zip_code]]</f>
        <v>0820</v>
      </c>
      <c r="AD803" s="1">
        <v>1300114970</v>
      </c>
      <c r="AG803" t="s">
        <v>274</v>
      </c>
      <c r="AH803" t="str">
        <f>PROPER(Table1[[#This Row],[product_depth_DELETE]])</f>
        <v>Standard</v>
      </c>
      <c r="AI803">
        <v>1</v>
      </c>
      <c r="AJ803">
        <v>1</v>
      </c>
      <c r="AK803">
        <v>1</v>
      </c>
      <c r="AL803" s="2">
        <v>44708.662557870368</v>
      </c>
      <c r="AM803" s="15">
        <v>44708.662557870368</v>
      </c>
    </row>
    <row r="804" spans="1:39" x14ac:dyDescent="0.25">
      <c r="A804">
        <v>1351786</v>
      </c>
      <c r="B804" t="s">
        <v>696</v>
      </c>
      <c r="C804" t="str">
        <f>IF(Table1[[#This Row],[breadcrumb_ORIGINAL]]="Buy&gt;NT&gt;DARWIN CITY", SUBSTITUTE(Table1[[#This Row],[breadcrumb_ORIGINAL]], Table1[[#This Row],[breadcrumb_ORIGINAL]], "DARWIN CITY"), SUBSTITUTE(Table1[[#This Row],[breadcrumb_ORIGINAL]], Table1[[#This Row],[breadcrumb_ORIGINAL]], "DARWIN"))</f>
        <v>DARWIN</v>
      </c>
      <c r="D804" s="16" t="s">
        <v>3466</v>
      </c>
      <c r="E804" t="s">
        <v>697</v>
      </c>
      <c r="F804" s="3" t="s">
        <v>2924</v>
      </c>
      <c r="G804" t="s">
        <v>29</v>
      </c>
      <c r="I804" t="str">
        <f>IF(Table1[[#This Row],[building_size_ORIGINAL]]="","",LEFT(Table1[[#This Row],[building_size_ORIGINAL]], LEN(Table1[[#This Row],[building_size_ORIGINAL]])-LEN(RIGHT(Table1[[#This Row],[building_size_ORIGINAL]], 3))))</f>
        <v/>
      </c>
      <c r="J804" s="11" t="s">
        <v>2934</v>
      </c>
      <c r="K804" t="s">
        <v>2254</v>
      </c>
      <c r="L804" s="19">
        <v>849</v>
      </c>
      <c r="M804" t="s">
        <v>2254</v>
      </c>
      <c r="N804" s="19">
        <v>849</v>
      </c>
      <c r="O804" s="19">
        <f>IF(Table1[[#This Row],[building_size_mВІ_cleaned]]&lt;&gt;Table1[[#This Row],[preferred_size_mBI_cleaned]], IF(Table1[[#This Row],[land_size_mBI_cleaned]]&lt;&gt;Table1[[#This Row],[preferred_size_mBI_cleaned]], 0, 1), 1)</f>
        <v>1</v>
      </c>
      <c r="Q804" t="e">
        <f>IF(LEN(Table1[[#This Row],[open_date]])&gt;0, IF(ISNUMBER(SEARCH("Added", Table1[[#This Row],[open_date]])), SUBSTITUTE(Table1[[#This Row],[open_date]], "Added ", ""), Table1[[#This Row],[open_date]]), NA())</f>
        <v>#N/A</v>
      </c>
      <c r="R804" t="e">
        <v>#N/A</v>
      </c>
      <c r="S804" t="s">
        <v>145</v>
      </c>
      <c r="T804" t="s">
        <v>2443</v>
      </c>
      <c r="U804" s="13">
        <v>499000</v>
      </c>
      <c r="V804" s="13" t="s">
        <v>3362</v>
      </c>
      <c r="W804">
        <v>138791511</v>
      </c>
      <c r="X804" t="s">
        <v>2444</v>
      </c>
      <c r="Y804" t="s">
        <v>2445</v>
      </c>
      <c r="Z804" t="s">
        <v>791</v>
      </c>
      <c r="AA804" t="s">
        <v>37</v>
      </c>
      <c r="AB804">
        <v>832</v>
      </c>
      <c r="AC804" s="14" t="str">
        <f>"0"&amp;Table1[[#This Row],[zip_code]]</f>
        <v>0832</v>
      </c>
      <c r="AD804" s="1">
        <v>889306600</v>
      </c>
      <c r="AG804" t="s">
        <v>38</v>
      </c>
      <c r="AH804" t="str">
        <f>PROPER(Table1[[#This Row],[product_depth_DELETE]])</f>
        <v>Premiere</v>
      </c>
      <c r="AI804">
        <v>4</v>
      </c>
      <c r="AJ804">
        <v>2</v>
      </c>
      <c r="AK804">
        <v>4</v>
      </c>
      <c r="AL804" s="2">
        <v>44708.662557870368</v>
      </c>
      <c r="AM804" s="15">
        <v>44708.662557870368</v>
      </c>
    </row>
    <row r="805" spans="1:39" x14ac:dyDescent="0.25">
      <c r="A805">
        <v>1351787</v>
      </c>
      <c r="B805" t="s">
        <v>696</v>
      </c>
      <c r="C805" t="str">
        <f>IF(Table1[[#This Row],[breadcrumb_ORIGINAL]]="Buy&gt;NT&gt;DARWIN CITY", SUBSTITUTE(Table1[[#This Row],[breadcrumb_ORIGINAL]], Table1[[#This Row],[breadcrumb_ORIGINAL]], "DARWIN CITY"), SUBSTITUTE(Table1[[#This Row],[breadcrumb_ORIGINAL]], Table1[[#This Row],[breadcrumb_ORIGINAL]], "DARWIN"))</f>
        <v>DARWIN</v>
      </c>
      <c r="D805" s="16" t="s">
        <v>3466</v>
      </c>
      <c r="E805" t="s">
        <v>697</v>
      </c>
      <c r="F805" s="3" t="s">
        <v>2924</v>
      </c>
      <c r="G805" t="s">
        <v>29</v>
      </c>
      <c r="I805" t="str">
        <f>IF(Table1[[#This Row],[building_size_ORIGINAL]]="","",LEFT(Table1[[#This Row],[building_size_ORIGINAL]], LEN(Table1[[#This Row],[building_size_ORIGINAL]])-LEN(RIGHT(Table1[[#This Row],[building_size_ORIGINAL]], 3))))</f>
        <v/>
      </c>
      <c r="J805" s="11" t="s">
        <v>2934</v>
      </c>
      <c r="L805" s="12" t="s">
        <v>2934</v>
      </c>
      <c r="N805" t="s">
        <v>2934</v>
      </c>
      <c r="O805">
        <f>IF(Table1[[#This Row],[building_size_mВІ_cleaned]]&lt;&gt;Table1[[#This Row],[preferred_size_mBI_cleaned]], IF(Table1[[#This Row],[land_size_mBI_cleaned]]&lt;&gt;Table1[[#This Row],[preferred_size_mBI_cleaned]], 0, 1), 1)</f>
        <v>1</v>
      </c>
      <c r="Q805" t="e">
        <f>IF(LEN(Table1[[#This Row],[open_date]])&gt;0, IF(ISNUMBER(SEARCH("Added", Table1[[#This Row],[open_date]])), SUBSTITUTE(Table1[[#This Row],[open_date]], "Added ", ""), Table1[[#This Row],[open_date]]), NA())</f>
        <v>#N/A</v>
      </c>
      <c r="R805" t="e">
        <v>#N/A</v>
      </c>
      <c r="S805" t="s">
        <v>79</v>
      </c>
      <c r="T805" t="s">
        <v>1749</v>
      </c>
      <c r="U805" s="13">
        <v>595000</v>
      </c>
      <c r="V805" s="13" t="s">
        <v>2934</v>
      </c>
      <c r="W805">
        <v>138790327</v>
      </c>
      <c r="X805" t="s">
        <v>2446</v>
      </c>
      <c r="Y805" t="s">
        <v>2447</v>
      </c>
      <c r="Z805" t="s">
        <v>814</v>
      </c>
      <c r="AA805" t="s">
        <v>37</v>
      </c>
      <c r="AB805">
        <v>810</v>
      </c>
      <c r="AC805" s="14" t="str">
        <f>"0"&amp;Table1[[#This Row],[zip_code]]</f>
        <v>0810</v>
      </c>
      <c r="AD805" s="1">
        <v>889433000</v>
      </c>
      <c r="AG805" t="s">
        <v>38</v>
      </c>
      <c r="AH805" t="str">
        <f>PROPER(Table1[[#This Row],[product_depth_DELETE]])</f>
        <v>Premiere</v>
      </c>
      <c r="AI805">
        <v>4</v>
      </c>
      <c r="AJ805">
        <v>2</v>
      </c>
      <c r="AK805">
        <v>2</v>
      </c>
      <c r="AL805" s="2">
        <v>44708.662557870368</v>
      </c>
      <c r="AM805" s="15">
        <v>44708.662557870368</v>
      </c>
    </row>
    <row r="806" spans="1:39" x14ac:dyDescent="0.25">
      <c r="A806">
        <v>1351788</v>
      </c>
      <c r="B806" t="s">
        <v>696</v>
      </c>
      <c r="C806" t="str">
        <f>IF(Table1[[#This Row],[breadcrumb_ORIGINAL]]="Buy&gt;NT&gt;DARWIN CITY", SUBSTITUTE(Table1[[#This Row],[breadcrumb_ORIGINAL]], Table1[[#This Row],[breadcrumb_ORIGINAL]], "DARWIN CITY"), SUBSTITUTE(Table1[[#This Row],[breadcrumb_ORIGINAL]], Table1[[#This Row],[breadcrumb_ORIGINAL]], "DARWIN"))</f>
        <v>DARWIN</v>
      </c>
      <c r="D806" s="16" t="s">
        <v>3466</v>
      </c>
      <c r="E806" t="s">
        <v>697</v>
      </c>
      <c r="F806" s="3" t="s">
        <v>2924</v>
      </c>
      <c r="G806" t="s">
        <v>29</v>
      </c>
      <c r="I806" t="str">
        <f>IF(Table1[[#This Row],[building_size_ORIGINAL]]="","",LEFT(Table1[[#This Row],[building_size_ORIGINAL]], LEN(Table1[[#This Row],[building_size_ORIGINAL]])-LEN(RIGHT(Table1[[#This Row],[building_size_ORIGINAL]], 3))))</f>
        <v/>
      </c>
      <c r="J806" s="11" t="s">
        <v>2934</v>
      </c>
      <c r="K806" t="s">
        <v>2448</v>
      </c>
      <c r="L806" s="19">
        <v>416</v>
      </c>
      <c r="M806" t="s">
        <v>2448</v>
      </c>
      <c r="N806" s="19">
        <v>416</v>
      </c>
      <c r="O806" s="19">
        <f>IF(Table1[[#This Row],[building_size_mВІ_cleaned]]&lt;&gt;Table1[[#This Row],[preferred_size_mBI_cleaned]], IF(Table1[[#This Row],[land_size_mBI_cleaned]]&lt;&gt;Table1[[#This Row],[preferred_size_mBI_cleaned]], 0, 1), 1)</f>
        <v>1</v>
      </c>
      <c r="Q806" t="e">
        <f>IF(LEN(Table1[[#This Row],[open_date]])&gt;0, IF(ISNUMBER(SEARCH("Added", Table1[[#This Row],[open_date]])), SUBSTITUTE(Table1[[#This Row],[open_date]], "Added ", ""), Table1[[#This Row],[open_date]]), NA())</f>
        <v>#N/A</v>
      </c>
      <c r="R806" t="e">
        <v>#N/A</v>
      </c>
      <c r="S806" t="s">
        <v>181</v>
      </c>
      <c r="T806" t="s">
        <v>2449</v>
      </c>
      <c r="U806" s="13">
        <v>499000</v>
      </c>
      <c r="V806" s="13" t="s">
        <v>3363</v>
      </c>
      <c r="W806">
        <v>138786627</v>
      </c>
      <c r="X806" t="s">
        <v>2450</v>
      </c>
      <c r="Y806" t="s">
        <v>2451</v>
      </c>
      <c r="Z806" t="s">
        <v>716</v>
      </c>
      <c r="AA806" t="s">
        <v>37</v>
      </c>
      <c r="AB806">
        <v>830</v>
      </c>
      <c r="AC806" s="14" t="str">
        <f>"0"&amp;Table1[[#This Row],[zip_code]]</f>
        <v>0830</v>
      </c>
      <c r="AD806" s="1">
        <v>889418941</v>
      </c>
      <c r="AG806" t="s">
        <v>38</v>
      </c>
      <c r="AH806" t="str">
        <f>PROPER(Table1[[#This Row],[product_depth_DELETE]])</f>
        <v>Premiere</v>
      </c>
      <c r="AI806">
        <v>3</v>
      </c>
      <c r="AJ806">
        <v>2</v>
      </c>
      <c r="AK806">
        <v>1</v>
      </c>
      <c r="AL806" s="2">
        <v>44708.662557870368</v>
      </c>
      <c r="AM806" s="15">
        <v>44708.662557870368</v>
      </c>
    </row>
    <row r="807" spans="1:39" x14ac:dyDescent="0.25">
      <c r="A807">
        <v>1351789</v>
      </c>
      <c r="B807" t="s">
        <v>696</v>
      </c>
      <c r="C807" t="str">
        <f>IF(Table1[[#This Row],[breadcrumb_ORIGINAL]]="Buy&gt;NT&gt;DARWIN CITY", SUBSTITUTE(Table1[[#This Row],[breadcrumb_ORIGINAL]], Table1[[#This Row],[breadcrumb_ORIGINAL]], "DARWIN CITY"), SUBSTITUTE(Table1[[#This Row],[breadcrumb_ORIGINAL]], Table1[[#This Row],[breadcrumb_ORIGINAL]], "DARWIN"))</f>
        <v>DARWIN</v>
      </c>
      <c r="D807" s="16" t="s">
        <v>3466</v>
      </c>
      <c r="E807" t="s">
        <v>697</v>
      </c>
      <c r="F807" s="3" t="s">
        <v>2924</v>
      </c>
      <c r="G807" t="s">
        <v>39</v>
      </c>
      <c r="I807" t="str">
        <f>IF(Table1[[#This Row],[building_size_ORIGINAL]]="","",LEFT(Table1[[#This Row],[building_size_ORIGINAL]], LEN(Table1[[#This Row],[building_size_ORIGINAL]])-LEN(RIGHT(Table1[[#This Row],[building_size_ORIGINAL]], 3))))</f>
        <v/>
      </c>
      <c r="J807" s="11" t="s">
        <v>2934</v>
      </c>
      <c r="L807" s="12" t="s">
        <v>2934</v>
      </c>
      <c r="N807" t="s">
        <v>2934</v>
      </c>
      <c r="O807">
        <f>IF(Table1[[#This Row],[building_size_mВІ_cleaned]]&lt;&gt;Table1[[#This Row],[preferred_size_mBI_cleaned]], IF(Table1[[#This Row],[land_size_mBI_cleaned]]&lt;&gt;Table1[[#This Row],[preferred_size_mBI_cleaned]], 0, 1), 1)</f>
        <v>1</v>
      </c>
      <c r="Q807" t="e">
        <f>IF(LEN(Table1[[#This Row],[open_date]])&gt;0, IF(ISNUMBER(SEARCH("Added", Table1[[#This Row],[open_date]])), SUBSTITUTE(Table1[[#This Row],[open_date]], "Added ", ""), Table1[[#This Row],[open_date]]), NA())</f>
        <v>#N/A</v>
      </c>
      <c r="R807" t="e">
        <v>#N/A</v>
      </c>
      <c r="S807" t="s">
        <v>1499</v>
      </c>
      <c r="T807" t="s">
        <v>241</v>
      </c>
      <c r="U807" s="13">
        <v>399000</v>
      </c>
      <c r="V807" s="13" t="s">
        <v>2934</v>
      </c>
      <c r="W807">
        <v>138786623</v>
      </c>
      <c r="X807" t="s">
        <v>2452</v>
      </c>
      <c r="Y807" t="s">
        <v>2453</v>
      </c>
      <c r="Z807" t="s">
        <v>1016</v>
      </c>
      <c r="AA807" t="s">
        <v>37</v>
      </c>
      <c r="AB807">
        <v>830</v>
      </c>
      <c r="AC807" s="14" t="str">
        <f>"0"&amp;Table1[[#This Row],[zip_code]]</f>
        <v>0830</v>
      </c>
      <c r="AD807" s="1">
        <v>418895345</v>
      </c>
      <c r="AG807" t="s">
        <v>255</v>
      </c>
      <c r="AH807" t="str">
        <f>PROPER(Table1[[#This Row],[product_depth_DELETE]])</f>
        <v>Feature</v>
      </c>
      <c r="AI807">
        <v>3</v>
      </c>
      <c r="AJ807">
        <v>2</v>
      </c>
      <c r="AK807">
        <v>2</v>
      </c>
      <c r="AL807" s="2">
        <v>44708.662557870368</v>
      </c>
      <c r="AM807" s="15">
        <v>44708.662557870368</v>
      </c>
    </row>
    <row r="808" spans="1:39" x14ac:dyDescent="0.25">
      <c r="A808">
        <v>1351790</v>
      </c>
      <c r="B808" t="s">
        <v>696</v>
      </c>
      <c r="C808" t="str">
        <f>IF(Table1[[#This Row],[breadcrumb_ORIGINAL]]="Buy&gt;NT&gt;DARWIN CITY", SUBSTITUTE(Table1[[#This Row],[breadcrumb_ORIGINAL]], Table1[[#This Row],[breadcrumb_ORIGINAL]], "DARWIN CITY"), SUBSTITUTE(Table1[[#This Row],[breadcrumb_ORIGINAL]], Table1[[#This Row],[breadcrumb_ORIGINAL]], "DARWIN"))</f>
        <v>DARWIN</v>
      </c>
      <c r="D808" s="16" t="s">
        <v>3466</v>
      </c>
      <c r="E808" t="s">
        <v>697</v>
      </c>
      <c r="F808" s="3" t="s">
        <v>2924</v>
      </c>
      <c r="G808" t="s">
        <v>29</v>
      </c>
      <c r="I808" t="str">
        <f>IF(Table1[[#This Row],[building_size_ORIGINAL]]="","",LEFT(Table1[[#This Row],[building_size_ORIGINAL]], LEN(Table1[[#This Row],[building_size_ORIGINAL]])-LEN(RIGHT(Table1[[#This Row],[building_size_ORIGINAL]], 3))))</f>
        <v/>
      </c>
      <c r="J808" s="11" t="s">
        <v>2934</v>
      </c>
      <c r="K808" t="s">
        <v>1098</v>
      </c>
      <c r="L808" s="19">
        <v>442</v>
      </c>
      <c r="M808" t="s">
        <v>1098</v>
      </c>
      <c r="N808" s="19">
        <v>442</v>
      </c>
      <c r="O808" s="19">
        <f>IF(Table1[[#This Row],[building_size_mВІ_cleaned]]&lt;&gt;Table1[[#This Row],[preferred_size_mBI_cleaned]], IF(Table1[[#This Row],[land_size_mBI_cleaned]]&lt;&gt;Table1[[#This Row],[preferred_size_mBI_cleaned]], 0, 1), 1)</f>
        <v>1</v>
      </c>
      <c r="P808" t="s">
        <v>126</v>
      </c>
      <c r="Q808" t="str">
        <f>IF(LEN(Table1[[#This Row],[open_date]])&gt;0, IF(ISNUMBER(SEARCH("Added", Table1[[#This Row],[open_date]])), SUBSTITUTE(Table1[[#This Row],[open_date]], "Added ", ""), Table1[[#This Row],[open_date]]), NA())</f>
        <v>Under offer</v>
      </c>
      <c r="R808" t="s">
        <v>126</v>
      </c>
      <c r="S808" t="s">
        <v>181</v>
      </c>
      <c r="T808" t="s">
        <v>127</v>
      </c>
      <c r="U808" s="13" t="s">
        <v>2934</v>
      </c>
      <c r="V808" s="13" t="s">
        <v>2979</v>
      </c>
      <c r="W808">
        <v>138786603</v>
      </c>
      <c r="X808" t="s">
        <v>2454</v>
      </c>
      <c r="Y808" t="s">
        <v>2455</v>
      </c>
      <c r="Z808" t="s">
        <v>809</v>
      </c>
      <c r="AA808" t="s">
        <v>37</v>
      </c>
      <c r="AB808">
        <v>810</v>
      </c>
      <c r="AC808" s="14" t="str">
        <f>"0"&amp;Table1[[#This Row],[zip_code]]</f>
        <v>0810</v>
      </c>
      <c r="AD808" s="1">
        <v>889418941</v>
      </c>
      <c r="AG808" t="s">
        <v>38</v>
      </c>
      <c r="AH808" t="str">
        <f>PROPER(Table1[[#This Row],[product_depth_DELETE]])</f>
        <v>Premiere</v>
      </c>
      <c r="AI808">
        <v>3</v>
      </c>
      <c r="AJ808">
        <v>2</v>
      </c>
      <c r="AK808">
        <v>2</v>
      </c>
      <c r="AL808" s="2">
        <v>44708.662557870368</v>
      </c>
      <c r="AM808" s="15">
        <v>44708.662557870368</v>
      </c>
    </row>
    <row r="809" spans="1:39" x14ac:dyDescent="0.25">
      <c r="A809">
        <v>1351791</v>
      </c>
      <c r="B809" t="s">
        <v>696</v>
      </c>
      <c r="C809" t="str">
        <f>IF(Table1[[#This Row],[breadcrumb_ORIGINAL]]="Buy&gt;NT&gt;DARWIN CITY", SUBSTITUTE(Table1[[#This Row],[breadcrumb_ORIGINAL]], Table1[[#This Row],[breadcrumb_ORIGINAL]], "DARWIN CITY"), SUBSTITUTE(Table1[[#This Row],[breadcrumb_ORIGINAL]], Table1[[#This Row],[breadcrumb_ORIGINAL]], "DARWIN"))</f>
        <v>DARWIN</v>
      </c>
      <c r="D809" s="16" t="s">
        <v>3466</v>
      </c>
      <c r="E809" t="s">
        <v>697</v>
      </c>
      <c r="F809" s="3" t="s">
        <v>2924</v>
      </c>
      <c r="G809" t="s">
        <v>39</v>
      </c>
      <c r="I809" t="str">
        <f>IF(Table1[[#This Row],[building_size_ORIGINAL]]="","",LEFT(Table1[[#This Row],[building_size_ORIGINAL]], LEN(Table1[[#This Row],[building_size_ORIGINAL]])-LEN(RIGHT(Table1[[#This Row],[building_size_ORIGINAL]], 3))))</f>
        <v/>
      </c>
      <c r="J809" s="11" t="s">
        <v>2934</v>
      </c>
      <c r="L809" s="12" t="s">
        <v>2934</v>
      </c>
      <c r="N809" t="s">
        <v>2934</v>
      </c>
      <c r="O809">
        <f>IF(Table1[[#This Row],[building_size_mВІ_cleaned]]&lt;&gt;Table1[[#This Row],[preferred_size_mBI_cleaned]], IF(Table1[[#This Row],[land_size_mBI_cleaned]]&lt;&gt;Table1[[#This Row],[preferred_size_mBI_cleaned]], 0, 1), 1)</f>
        <v>1</v>
      </c>
      <c r="Q809" t="e">
        <f>IF(LEN(Table1[[#This Row],[open_date]])&gt;0, IF(ISNUMBER(SEARCH("Added", Table1[[#This Row],[open_date]])), SUBSTITUTE(Table1[[#This Row],[open_date]], "Added ", ""), Table1[[#This Row],[open_date]]), NA())</f>
        <v>#N/A</v>
      </c>
      <c r="R809" t="e">
        <v>#N/A</v>
      </c>
      <c r="S809" t="s">
        <v>232</v>
      </c>
      <c r="T809" t="s">
        <v>308</v>
      </c>
      <c r="U809" s="13">
        <v>215000</v>
      </c>
      <c r="V809" s="13" t="s">
        <v>2934</v>
      </c>
      <c r="W809">
        <v>138784347</v>
      </c>
      <c r="X809" t="s">
        <v>309</v>
      </c>
      <c r="Y809" t="s">
        <v>310</v>
      </c>
      <c r="Z809" t="s">
        <v>36</v>
      </c>
      <c r="AA809" t="s">
        <v>37</v>
      </c>
      <c r="AB809">
        <v>800</v>
      </c>
      <c r="AC809" s="14" t="str">
        <f>"0"&amp;Table1[[#This Row],[zip_code]]</f>
        <v>0800</v>
      </c>
      <c r="AD809">
        <v>451125286</v>
      </c>
      <c r="AG809" t="s">
        <v>255</v>
      </c>
      <c r="AH809" t="str">
        <f>PROPER(Table1[[#This Row],[product_depth_DELETE]])</f>
        <v>Feature</v>
      </c>
      <c r="AI809">
        <v>1</v>
      </c>
      <c r="AJ809">
        <v>1</v>
      </c>
      <c r="AK809">
        <v>1</v>
      </c>
      <c r="AL809" s="2">
        <v>44708.662557870368</v>
      </c>
      <c r="AM809" s="15">
        <v>44708.662557870368</v>
      </c>
    </row>
    <row r="810" spans="1:39" x14ac:dyDescent="0.25">
      <c r="A810">
        <v>1351792</v>
      </c>
      <c r="B810" t="s">
        <v>696</v>
      </c>
      <c r="C810" t="str">
        <f>IF(Table1[[#This Row],[breadcrumb_ORIGINAL]]="Buy&gt;NT&gt;DARWIN CITY", SUBSTITUTE(Table1[[#This Row],[breadcrumb_ORIGINAL]], Table1[[#This Row],[breadcrumb_ORIGINAL]], "DARWIN CITY"), SUBSTITUTE(Table1[[#This Row],[breadcrumb_ORIGINAL]], Table1[[#This Row],[breadcrumb_ORIGINAL]], "DARWIN"))</f>
        <v>DARWIN</v>
      </c>
      <c r="D810" s="16" t="s">
        <v>3466</v>
      </c>
      <c r="E810" t="s">
        <v>697</v>
      </c>
      <c r="F810" s="3" t="s">
        <v>2924</v>
      </c>
      <c r="G810" t="s">
        <v>39</v>
      </c>
      <c r="I810" t="str">
        <f>IF(Table1[[#This Row],[building_size_ORIGINAL]]="","",LEFT(Table1[[#This Row],[building_size_ORIGINAL]], LEN(Table1[[#This Row],[building_size_ORIGINAL]])-LEN(RIGHT(Table1[[#This Row],[building_size_ORIGINAL]], 3))))</f>
        <v/>
      </c>
      <c r="J810" s="11" t="s">
        <v>2934</v>
      </c>
      <c r="L810" s="12" t="s">
        <v>2934</v>
      </c>
      <c r="N810" t="s">
        <v>2934</v>
      </c>
      <c r="O810">
        <f>IF(Table1[[#This Row],[building_size_mВІ_cleaned]]&lt;&gt;Table1[[#This Row],[preferred_size_mBI_cleaned]], IF(Table1[[#This Row],[land_size_mBI_cleaned]]&lt;&gt;Table1[[#This Row],[preferred_size_mBI_cleaned]], 0, 1), 1)</f>
        <v>1</v>
      </c>
      <c r="Q810" t="e">
        <f>IF(LEN(Table1[[#This Row],[open_date]])&gt;0, IF(ISNUMBER(SEARCH("Added", Table1[[#This Row],[open_date]])), SUBSTITUTE(Table1[[#This Row],[open_date]], "Added ", ""), Table1[[#This Row],[open_date]]), NA())</f>
        <v>#N/A</v>
      </c>
      <c r="R810" t="e">
        <v>#N/A</v>
      </c>
      <c r="S810" t="s">
        <v>31</v>
      </c>
      <c r="T810" t="s">
        <v>2456</v>
      </c>
      <c r="U810" s="13">
        <v>480000</v>
      </c>
      <c r="V810" s="13" t="s">
        <v>3364</v>
      </c>
      <c r="W810">
        <v>138782967</v>
      </c>
      <c r="X810" t="s">
        <v>2457</v>
      </c>
      <c r="Y810" t="s">
        <v>2458</v>
      </c>
      <c r="Z810" t="s">
        <v>909</v>
      </c>
      <c r="AA810" t="s">
        <v>37</v>
      </c>
      <c r="AB810">
        <v>820</v>
      </c>
      <c r="AC810" s="14" t="str">
        <f>"0"&amp;Table1[[#This Row],[zip_code]]</f>
        <v>0820</v>
      </c>
      <c r="AD810" s="1">
        <v>889418289</v>
      </c>
      <c r="AG810" t="s">
        <v>255</v>
      </c>
      <c r="AH810" t="str">
        <f>PROPER(Table1[[#This Row],[product_depth_DELETE]])</f>
        <v>Feature</v>
      </c>
      <c r="AI810">
        <v>3</v>
      </c>
      <c r="AJ810">
        <v>2</v>
      </c>
      <c r="AK810">
        <v>2</v>
      </c>
      <c r="AL810" s="2">
        <v>44708.662557870368</v>
      </c>
      <c r="AM810" s="15">
        <v>44708.662557870368</v>
      </c>
    </row>
    <row r="811" spans="1:39" x14ac:dyDescent="0.25">
      <c r="A811">
        <v>1351793</v>
      </c>
      <c r="B811" t="s">
        <v>696</v>
      </c>
      <c r="C811" t="str">
        <f>IF(Table1[[#This Row],[breadcrumb_ORIGINAL]]="Buy&gt;NT&gt;DARWIN CITY", SUBSTITUTE(Table1[[#This Row],[breadcrumb_ORIGINAL]], Table1[[#This Row],[breadcrumb_ORIGINAL]], "DARWIN CITY"), SUBSTITUTE(Table1[[#This Row],[breadcrumb_ORIGINAL]], Table1[[#This Row],[breadcrumb_ORIGINAL]], "DARWIN"))</f>
        <v>DARWIN</v>
      </c>
      <c r="D811" s="16" t="s">
        <v>3466</v>
      </c>
      <c r="E811" t="s">
        <v>697</v>
      </c>
      <c r="F811" s="3" t="s">
        <v>2924</v>
      </c>
      <c r="G811" t="s">
        <v>39</v>
      </c>
      <c r="I811" t="str">
        <f>IF(Table1[[#This Row],[building_size_ORIGINAL]]="","",LEFT(Table1[[#This Row],[building_size_ORIGINAL]], LEN(Table1[[#This Row],[building_size_ORIGINAL]])-LEN(RIGHT(Table1[[#This Row],[building_size_ORIGINAL]], 3))))</f>
        <v/>
      </c>
      <c r="J811" s="11" t="s">
        <v>2934</v>
      </c>
      <c r="K811" t="s">
        <v>2459</v>
      </c>
      <c r="L811" s="19">
        <v>149</v>
      </c>
      <c r="N811" t="s">
        <v>2934</v>
      </c>
      <c r="O811">
        <f>IF(Table1[[#This Row],[building_size_mВІ_cleaned]]&lt;&gt;Table1[[#This Row],[preferred_size_mBI_cleaned]], IF(Table1[[#This Row],[land_size_mBI_cleaned]]&lt;&gt;Table1[[#This Row],[preferred_size_mBI_cleaned]], 0, 1), 1)</f>
        <v>1</v>
      </c>
      <c r="Q811" t="e">
        <f>IF(LEN(Table1[[#This Row],[open_date]])&gt;0, IF(ISNUMBER(SEARCH("Added", Table1[[#This Row],[open_date]])), SUBSTITUTE(Table1[[#This Row],[open_date]], "Added ", ""), Table1[[#This Row],[open_date]]), NA())</f>
        <v>#N/A</v>
      </c>
      <c r="R811" t="e">
        <v>#N/A</v>
      </c>
      <c r="S811" t="s">
        <v>225</v>
      </c>
      <c r="T811" t="s">
        <v>2460</v>
      </c>
      <c r="U811" s="13">
        <v>339000</v>
      </c>
      <c r="V811" s="13" t="s">
        <v>3365</v>
      </c>
      <c r="W811">
        <v>138780823</v>
      </c>
      <c r="X811" t="s">
        <v>2461</v>
      </c>
      <c r="Y811" t="s">
        <v>2462</v>
      </c>
      <c r="Z811" t="s">
        <v>1223</v>
      </c>
      <c r="AA811" t="s">
        <v>37</v>
      </c>
      <c r="AB811">
        <v>832</v>
      </c>
      <c r="AC811" s="14" t="str">
        <f>"0"&amp;Table1[[#This Row],[zip_code]]</f>
        <v>0832</v>
      </c>
      <c r="AD811" s="1">
        <v>438404848</v>
      </c>
      <c r="AG811" t="s">
        <v>38</v>
      </c>
      <c r="AH811" t="str">
        <f>PROPER(Table1[[#This Row],[product_depth_DELETE]])</f>
        <v>Premiere</v>
      </c>
      <c r="AI811">
        <v>3</v>
      </c>
      <c r="AJ811">
        <v>2</v>
      </c>
      <c r="AK811">
        <v>2</v>
      </c>
      <c r="AL811" s="2">
        <v>44708.662557870368</v>
      </c>
      <c r="AM811" s="15">
        <v>44708.662557870368</v>
      </c>
    </row>
    <row r="812" spans="1:39" x14ac:dyDescent="0.25">
      <c r="A812">
        <v>1351794</v>
      </c>
      <c r="B812" t="s">
        <v>696</v>
      </c>
      <c r="C812" t="str">
        <f>IF(Table1[[#This Row],[breadcrumb_ORIGINAL]]="Buy&gt;NT&gt;DARWIN CITY", SUBSTITUTE(Table1[[#This Row],[breadcrumb_ORIGINAL]], Table1[[#This Row],[breadcrumb_ORIGINAL]], "DARWIN CITY"), SUBSTITUTE(Table1[[#This Row],[breadcrumb_ORIGINAL]], Table1[[#This Row],[breadcrumb_ORIGINAL]], "DARWIN"))</f>
        <v>DARWIN</v>
      </c>
      <c r="D812" s="16" t="s">
        <v>3466</v>
      </c>
      <c r="E812" t="s">
        <v>697</v>
      </c>
      <c r="F812" s="3" t="s">
        <v>2924</v>
      </c>
      <c r="G812" t="s">
        <v>29</v>
      </c>
      <c r="I812" t="str">
        <f>IF(Table1[[#This Row],[building_size_ORIGINAL]]="","",LEFT(Table1[[#This Row],[building_size_ORIGINAL]], LEN(Table1[[#This Row],[building_size_ORIGINAL]])-LEN(RIGHT(Table1[[#This Row],[building_size_ORIGINAL]], 3))))</f>
        <v/>
      </c>
      <c r="J812" s="11" t="s">
        <v>2934</v>
      </c>
      <c r="K812" t="s">
        <v>2463</v>
      </c>
      <c r="L812" s="19">
        <v>964</v>
      </c>
      <c r="M812" t="s">
        <v>2463</v>
      </c>
      <c r="N812" s="19">
        <v>964</v>
      </c>
      <c r="O812" s="19">
        <f>IF(Table1[[#This Row],[building_size_mВІ_cleaned]]&lt;&gt;Table1[[#This Row],[preferred_size_mBI_cleaned]], IF(Table1[[#This Row],[land_size_mBI_cleaned]]&lt;&gt;Table1[[#This Row],[preferred_size_mBI_cleaned]], 0, 1), 1)</f>
        <v>1</v>
      </c>
      <c r="Q812" t="e">
        <f>IF(LEN(Table1[[#This Row],[open_date]])&gt;0, IF(ISNUMBER(SEARCH("Added", Table1[[#This Row],[open_date]])), SUBSTITUTE(Table1[[#This Row],[open_date]], "Added ", ""), Table1[[#This Row],[open_date]]), NA())</f>
        <v>#N/A</v>
      </c>
      <c r="R812" t="e">
        <v>#N/A</v>
      </c>
      <c r="S812" t="s">
        <v>1603</v>
      </c>
      <c r="T812" t="s">
        <v>2464</v>
      </c>
      <c r="U812" s="13">
        <v>340000</v>
      </c>
      <c r="V812" s="13" t="s">
        <v>3366</v>
      </c>
      <c r="W812">
        <v>138780743</v>
      </c>
      <c r="X812" t="s">
        <v>2465</v>
      </c>
      <c r="Y812" t="s">
        <v>2466</v>
      </c>
      <c r="Z812" t="s">
        <v>743</v>
      </c>
      <c r="AA812" t="s">
        <v>37</v>
      </c>
      <c r="AB812">
        <v>830</v>
      </c>
      <c r="AC812" s="14" t="str">
        <f>"0"&amp;Table1[[#This Row],[zip_code]]</f>
        <v>0830</v>
      </c>
      <c r="AD812" t="s">
        <v>1607</v>
      </c>
      <c r="AG812" t="s">
        <v>255</v>
      </c>
      <c r="AH812" t="str">
        <f>PROPER(Table1[[#This Row],[product_depth_DELETE]])</f>
        <v>Feature</v>
      </c>
      <c r="AI812">
        <v>3</v>
      </c>
      <c r="AJ812">
        <v>1</v>
      </c>
      <c r="AK812">
        <v>4</v>
      </c>
      <c r="AL812" s="2">
        <v>44708.662557870368</v>
      </c>
      <c r="AM812" s="15">
        <v>44708.662557870368</v>
      </c>
    </row>
    <row r="813" spans="1:39" x14ac:dyDescent="0.25">
      <c r="A813">
        <v>1351795</v>
      </c>
      <c r="B813" t="s">
        <v>696</v>
      </c>
      <c r="C813" t="str">
        <f>IF(Table1[[#This Row],[breadcrumb_ORIGINAL]]="Buy&gt;NT&gt;DARWIN CITY", SUBSTITUTE(Table1[[#This Row],[breadcrumb_ORIGINAL]], Table1[[#This Row],[breadcrumb_ORIGINAL]], "DARWIN CITY"), SUBSTITUTE(Table1[[#This Row],[breadcrumb_ORIGINAL]], Table1[[#This Row],[breadcrumb_ORIGINAL]], "DARWIN"))</f>
        <v>DARWIN</v>
      </c>
      <c r="D813" s="16" t="s">
        <v>3466</v>
      </c>
      <c r="E813" t="s">
        <v>697</v>
      </c>
      <c r="F813" s="3" t="s">
        <v>2924</v>
      </c>
      <c r="G813" t="s">
        <v>29</v>
      </c>
      <c r="H813" t="s">
        <v>1202</v>
      </c>
      <c r="I813" t="str">
        <f>IF(Table1[[#This Row],[building_size_ORIGINAL]]="","",LEFT(Table1[[#This Row],[building_size_ORIGINAL]], LEN(Table1[[#This Row],[building_size_ORIGINAL]])-LEN(RIGHT(Table1[[#This Row],[building_size_ORIGINAL]], 3))))</f>
        <v>190</v>
      </c>
      <c r="J813" s="19">
        <v>190</v>
      </c>
      <c r="K813" t="s">
        <v>2467</v>
      </c>
      <c r="L813" s="19">
        <v>960</v>
      </c>
      <c r="M813" t="s">
        <v>2467</v>
      </c>
      <c r="N813" s="19">
        <v>960</v>
      </c>
      <c r="O813" s="19">
        <f>IF(Table1[[#This Row],[building_size_mВІ_cleaned]]&lt;&gt;Table1[[#This Row],[preferred_size_mBI_cleaned]], IF(Table1[[#This Row],[land_size_mBI_cleaned]]&lt;&gt;Table1[[#This Row],[preferred_size_mBI_cleaned]], 0, 1), 1)</f>
        <v>1</v>
      </c>
      <c r="Q813" t="e">
        <f>IF(LEN(Table1[[#This Row],[open_date]])&gt;0, IF(ISNUMBER(SEARCH("Added", Table1[[#This Row],[open_date]])), SUBSTITUTE(Table1[[#This Row],[open_date]], "Added ", ""), Table1[[#This Row],[open_date]]), NA())</f>
        <v>#N/A</v>
      </c>
      <c r="R813" t="e">
        <v>#N/A</v>
      </c>
      <c r="S813" t="s">
        <v>671</v>
      </c>
      <c r="T813" t="s">
        <v>2468</v>
      </c>
      <c r="U813" s="13">
        <v>490000</v>
      </c>
      <c r="V813" s="13" t="s">
        <v>3367</v>
      </c>
      <c r="W813">
        <v>138779895</v>
      </c>
      <c r="X813" t="s">
        <v>2469</v>
      </c>
      <c r="Y813" t="s">
        <v>2470</v>
      </c>
      <c r="Z813" t="s">
        <v>798</v>
      </c>
      <c r="AA813" t="s">
        <v>37</v>
      </c>
      <c r="AB813">
        <v>812</v>
      </c>
      <c r="AC813" s="14" t="str">
        <f>"0"&amp;Table1[[#This Row],[zip_code]]</f>
        <v>0812</v>
      </c>
      <c r="AD813" s="1">
        <v>889831888</v>
      </c>
      <c r="AG813" t="s">
        <v>255</v>
      </c>
      <c r="AH813" t="str">
        <f>PROPER(Table1[[#This Row],[product_depth_DELETE]])</f>
        <v>Feature</v>
      </c>
      <c r="AI813">
        <v>4</v>
      </c>
      <c r="AJ813">
        <v>2</v>
      </c>
      <c r="AK813">
        <v>4</v>
      </c>
      <c r="AL813" s="2">
        <v>44708.662557870368</v>
      </c>
      <c r="AM813" s="15">
        <v>44708.662557870368</v>
      </c>
    </row>
    <row r="814" spans="1:39" x14ac:dyDescent="0.25">
      <c r="A814">
        <v>1351796</v>
      </c>
      <c r="B814" t="s">
        <v>696</v>
      </c>
      <c r="C814" t="str">
        <f>IF(Table1[[#This Row],[breadcrumb_ORIGINAL]]="Buy&gt;NT&gt;DARWIN CITY", SUBSTITUTE(Table1[[#This Row],[breadcrumb_ORIGINAL]], Table1[[#This Row],[breadcrumb_ORIGINAL]], "DARWIN CITY"), SUBSTITUTE(Table1[[#This Row],[breadcrumb_ORIGINAL]], Table1[[#This Row],[breadcrumb_ORIGINAL]], "DARWIN"))</f>
        <v>DARWIN</v>
      </c>
      <c r="D814" s="16" t="s">
        <v>3466</v>
      </c>
      <c r="E814" t="s">
        <v>697</v>
      </c>
      <c r="F814" s="3" t="s">
        <v>2924</v>
      </c>
      <c r="G814" t="s">
        <v>46</v>
      </c>
      <c r="I814" t="str">
        <f>IF(Table1[[#This Row],[building_size_ORIGINAL]]="","",LEFT(Table1[[#This Row],[building_size_ORIGINAL]], LEN(Table1[[#This Row],[building_size_ORIGINAL]])-LEN(RIGHT(Table1[[#This Row],[building_size_ORIGINAL]], 3))))</f>
        <v/>
      </c>
      <c r="J814" s="11" t="s">
        <v>2934</v>
      </c>
      <c r="L814" s="12" t="s">
        <v>2934</v>
      </c>
      <c r="N814" t="s">
        <v>2934</v>
      </c>
      <c r="O814">
        <f>IF(Table1[[#This Row],[building_size_mВІ_cleaned]]&lt;&gt;Table1[[#This Row],[preferred_size_mBI_cleaned]], IF(Table1[[#This Row],[land_size_mBI_cleaned]]&lt;&gt;Table1[[#This Row],[preferred_size_mBI_cleaned]], 0, 1), 1)</f>
        <v>1</v>
      </c>
      <c r="Q814" t="e">
        <f>IF(LEN(Table1[[#This Row],[open_date]])&gt;0, IF(ISNUMBER(SEARCH("Added", Table1[[#This Row],[open_date]])), SUBSTITUTE(Table1[[#This Row],[open_date]], "Added ", ""), Table1[[#This Row],[open_date]]), NA())</f>
        <v>#N/A</v>
      </c>
      <c r="R814" t="e">
        <v>#N/A</v>
      </c>
      <c r="S814" t="s">
        <v>82</v>
      </c>
      <c r="T814" t="s">
        <v>2471</v>
      </c>
      <c r="U814" s="13">
        <v>500000</v>
      </c>
      <c r="V814" s="13" t="s">
        <v>3368</v>
      </c>
      <c r="W814">
        <v>138775831</v>
      </c>
      <c r="X814" t="s">
        <v>2472</v>
      </c>
      <c r="Y814" t="s">
        <v>2473</v>
      </c>
      <c r="Z814" t="s">
        <v>909</v>
      </c>
      <c r="AA814" t="s">
        <v>37</v>
      </c>
      <c r="AB814">
        <v>820</v>
      </c>
      <c r="AC814" s="14" t="str">
        <f>"0"&amp;Table1[[#This Row],[zip_code]]</f>
        <v>0820</v>
      </c>
      <c r="AD814" s="1">
        <v>889433000</v>
      </c>
      <c r="AG814" t="s">
        <v>38</v>
      </c>
      <c r="AH814" t="str">
        <f>PROPER(Table1[[#This Row],[product_depth_DELETE]])</f>
        <v>Premiere</v>
      </c>
      <c r="AI814">
        <v>3</v>
      </c>
      <c r="AJ814">
        <v>2</v>
      </c>
      <c r="AK814">
        <v>2</v>
      </c>
      <c r="AL814" s="2">
        <v>44708.662557870368</v>
      </c>
      <c r="AM814" s="15">
        <v>44708.662557870368</v>
      </c>
    </row>
    <row r="815" spans="1:39" x14ac:dyDescent="0.25">
      <c r="A815">
        <v>1351797</v>
      </c>
      <c r="B815" t="s">
        <v>696</v>
      </c>
      <c r="C815" t="str">
        <f>IF(Table1[[#This Row],[breadcrumb_ORIGINAL]]="Buy&gt;NT&gt;DARWIN CITY", SUBSTITUTE(Table1[[#This Row],[breadcrumb_ORIGINAL]], Table1[[#This Row],[breadcrumb_ORIGINAL]], "DARWIN CITY"), SUBSTITUTE(Table1[[#This Row],[breadcrumb_ORIGINAL]], Table1[[#This Row],[breadcrumb_ORIGINAL]], "DARWIN"))</f>
        <v>DARWIN</v>
      </c>
      <c r="D815" s="16" t="s">
        <v>3466</v>
      </c>
      <c r="E815" t="s">
        <v>697</v>
      </c>
      <c r="F815" s="3" t="s">
        <v>2924</v>
      </c>
      <c r="G815" t="s">
        <v>1168</v>
      </c>
      <c r="I815" t="str">
        <f>IF(Table1[[#This Row],[building_size_ORIGINAL]]="","",LEFT(Table1[[#This Row],[building_size_ORIGINAL]], LEN(Table1[[#This Row],[building_size_ORIGINAL]])-LEN(RIGHT(Table1[[#This Row],[building_size_ORIGINAL]], 3))))</f>
        <v/>
      </c>
      <c r="J815" s="11" t="s">
        <v>2934</v>
      </c>
      <c r="K815" t="s">
        <v>2474</v>
      </c>
      <c r="L815" s="19">
        <v>336</v>
      </c>
      <c r="M815" t="s">
        <v>2474</v>
      </c>
      <c r="N815" s="19">
        <v>336</v>
      </c>
      <c r="O815" s="19">
        <f>IF(Table1[[#This Row],[building_size_mВІ_cleaned]]&lt;&gt;Table1[[#This Row],[preferred_size_mBI_cleaned]], IF(Table1[[#This Row],[land_size_mBI_cleaned]]&lt;&gt;Table1[[#This Row],[preferred_size_mBI_cleaned]], 0, 1), 1)</f>
        <v>1</v>
      </c>
      <c r="P815" t="s">
        <v>126</v>
      </c>
      <c r="Q815" t="str">
        <f>IF(LEN(Table1[[#This Row],[open_date]])&gt;0, IF(ISNUMBER(SEARCH("Added", Table1[[#This Row],[open_date]])), SUBSTITUTE(Table1[[#This Row],[open_date]], "Added ", ""), Table1[[#This Row],[open_date]]), NA())</f>
        <v>Under offer</v>
      </c>
      <c r="R815" t="s">
        <v>126</v>
      </c>
      <c r="S815" t="s">
        <v>1679</v>
      </c>
      <c r="T815" t="s">
        <v>1896</v>
      </c>
      <c r="U815" s="13">
        <v>375000</v>
      </c>
      <c r="V815" s="13" t="s">
        <v>2934</v>
      </c>
      <c r="W815">
        <v>138775551</v>
      </c>
      <c r="X815" t="s">
        <v>2475</v>
      </c>
      <c r="Y815" t="s">
        <v>2476</v>
      </c>
      <c r="Z815" t="s">
        <v>941</v>
      </c>
      <c r="AA815" t="s">
        <v>37</v>
      </c>
      <c r="AB815">
        <v>832</v>
      </c>
      <c r="AC815" s="14" t="str">
        <f>"0"&amp;Table1[[#This Row],[zip_code]]</f>
        <v>0832</v>
      </c>
      <c r="AD815" s="1">
        <v>404222219</v>
      </c>
      <c r="AG815" t="s">
        <v>255</v>
      </c>
      <c r="AH815" t="str">
        <f>PROPER(Table1[[#This Row],[product_depth_DELETE]])</f>
        <v>Feature</v>
      </c>
      <c r="AI815">
        <v>3</v>
      </c>
      <c r="AJ815">
        <v>1</v>
      </c>
      <c r="AK815">
        <v>2</v>
      </c>
      <c r="AL815" s="2">
        <v>44708.662557870368</v>
      </c>
      <c r="AM815" s="15">
        <v>44708.662557870368</v>
      </c>
    </row>
    <row r="816" spans="1:39" x14ac:dyDescent="0.25">
      <c r="A816">
        <v>1351798</v>
      </c>
      <c r="B816" t="s">
        <v>696</v>
      </c>
      <c r="C816" t="str">
        <f>IF(Table1[[#This Row],[breadcrumb_ORIGINAL]]="Buy&gt;NT&gt;DARWIN CITY", SUBSTITUTE(Table1[[#This Row],[breadcrumb_ORIGINAL]], Table1[[#This Row],[breadcrumb_ORIGINAL]], "DARWIN CITY"), SUBSTITUTE(Table1[[#This Row],[breadcrumb_ORIGINAL]], Table1[[#This Row],[breadcrumb_ORIGINAL]], "DARWIN"))</f>
        <v>DARWIN</v>
      </c>
      <c r="D816" s="16" t="s">
        <v>3466</v>
      </c>
      <c r="E816" t="s">
        <v>697</v>
      </c>
      <c r="F816" s="3" t="s">
        <v>2924</v>
      </c>
      <c r="G816" t="s">
        <v>29</v>
      </c>
      <c r="H816" t="s">
        <v>1704</v>
      </c>
      <c r="I816" t="str">
        <f>IF(Table1[[#This Row],[building_size_ORIGINAL]]="","",LEFT(Table1[[#This Row],[building_size_ORIGINAL]], LEN(Table1[[#This Row],[building_size_ORIGINAL]])-LEN(RIGHT(Table1[[#This Row],[building_size_ORIGINAL]], 3))))</f>
        <v>254</v>
      </c>
      <c r="J816" s="19">
        <v>254</v>
      </c>
      <c r="K816" t="s">
        <v>2477</v>
      </c>
      <c r="L816" s="19">
        <v>424</v>
      </c>
      <c r="M816" t="s">
        <v>2477</v>
      </c>
      <c r="N816" s="19">
        <v>424</v>
      </c>
      <c r="O816" s="19">
        <f>IF(Table1[[#This Row],[building_size_mВІ_cleaned]]&lt;&gt;Table1[[#This Row],[preferred_size_mBI_cleaned]], IF(Table1[[#This Row],[land_size_mBI_cleaned]]&lt;&gt;Table1[[#This Row],[preferred_size_mBI_cleaned]], 0, 1), 1)</f>
        <v>1</v>
      </c>
      <c r="Q816" t="e">
        <f>IF(LEN(Table1[[#This Row],[open_date]])&gt;0, IF(ISNUMBER(SEARCH("Added", Table1[[#This Row],[open_date]])), SUBSTITUTE(Table1[[#This Row],[open_date]], "Added ", ""), Table1[[#This Row],[open_date]]), NA())</f>
        <v>#N/A</v>
      </c>
      <c r="R816" t="e">
        <v>#N/A</v>
      </c>
      <c r="S816" t="s">
        <v>712</v>
      </c>
      <c r="T816" t="s">
        <v>2478</v>
      </c>
      <c r="U816" s="13">
        <v>462500</v>
      </c>
      <c r="V816" s="13" t="s">
        <v>2934</v>
      </c>
      <c r="W816">
        <v>138772295</v>
      </c>
      <c r="X816" t="s">
        <v>2479</v>
      </c>
      <c r="Y816" t="s">
        <v>2480</v>
      </c>
      <c r="Z816" t="s">
        <v>716</v>
      </c>
      <c r="AA816" t="s">
        <v>37</v>
      </c>
      <c r="AB816">
        <v>830</v>
      </c>
      <c r="AC816" s="14" t="str">
        <f>"0"&amp;Table1[[#This Row],[zip_code]]</f>
        <v>0830</v>
      </c>
      <c r="AD816" s="1">
        <v>889315000</v>
      </c>
      <c r="AG816" t="s">
        <v>38</v>
      </c>
      <c r="AH816" t="str">
        <f>PROPER(Table1[[#This Row],[product_depth_DELETE]])</f>
        <v>Premiere</v>
      </c>
      <c r="AI816">
        <v>3</v>
      </c>
      <c r="AJ816">
        <v>1</v>
      </c>
      <c r="AK816">
        <v>2</v>
      </c>
      <c r="AL816" s="2">
        <v>44708.662557870368</v>
      </c>
      <c r="AM816" s="15">
        <v>44708.662557870368</v>
      </c>
    </row>
    <row r="817" spans="1:39" x14ac:dyDescent="0.25">
      <c r="A817">
        <v>1351799</v>
      </c>
      <c r="B817" t="s">
        <v>696</v>
      </c>
      <c r="C817" t="str">
        <f>IF(Table1[[#This Row],[breadcrumb_ORIGINAL]]="Buy&gt;NT&gt;DARWIN CITY", SUBSTITUTE(Table1[[#This Row],[breadcrumb_ORIGINAL]], Table1[[#This Row],[breadcrumb_ORIGINAL]], "DARWIN CITY"), SUBSTITUTE(Table1[[#This Row],[breadcrumb_ORIGINAL]], Table1[[#This Row],[breadcrumb_ORIGINAL]], "DARWIN"))</f>
        <v>DARWIN</v>
      </c>
      <c r="D817" s="16" t="s">
        <v>3466</v>
      </c>
      <c r="E817" t="s">
        <v>697</v>
      </c>
      <c r="F817" s="3" t="s">
        <v>2924</v>
      </c>
      <c r="G817" t="s">
        <v>29</v>
      </c>
      <c r="I817" t="str">
        <f>IF(Table1[[#This Row],[building_size_ORIGINAL]]="","",LEFT(Table1[[#This Row],[building_size_ORIGINAL]], LEN(Table1[[#This Row],[building_size_ORIGINAL]])-LEN(RIGHT(Table1[[#This Row],[building_size_ORIGINAL]], 3))))</f>
        <v/>
      </c>
      <c r="J817" s="11" t="s">
        <v>2934</v>
      </c>
      <c r="K817" t="s">
        <v>2481</v>
      </c>
      <c r="L817" s="19">
        <v>736</v>
      </c>
      <c r="M817" t="s">
        <v>2481</v>
      </c>
      <c r="N817" s="19">
        <v>736</v>
      </c>
      <c r="O817" s="19">
        <f>IF(Table1[[#This Row],[building_size_mВІ_cleaned]]&lt;&gt;Table1[[#This Row],[preferred_size_mBI_cleaned]], IF(Table1[[#This Row],[land_size_mBI_cleaned]]&lt;&gt;Table1[[#This Row],[preferred_size_mBI_cleaned]], 0, 1), 1)</f>
        <v>1</v>
      </c>
      <c r="Q817" t="e">
        <f>IF(LEN(Table1[[#This Row],[open_date]])&gt;0, IF(ISNUMBER(SEARCH("Added", Table1[[#This Row],[open_date]])), SUBSTITUTE(Table1[[#This Row],[open_date]], "Added ", ""), Table1[[#This Row],[open_date]]), NA())</f>
        <v>#N/A</v>
      </c>
      <c r="R817" t="e">
        <v>#N/A</v>
      </c>
      <c r="S817" t="s">
        <v>311</v>
      </c>
      <c r="T817" t="s">
        <v>2482</v>
      </c>
      <c r="U817" s="13" t="s">
        <v>2934</v>
      </c>
      <c r="V817" s="13" t="s">
        <v>3370</v>
      </c>
      <c r="W817">
        <v>138771587</v>
      </c>
      <c r="X817" t="s">
        <v>2483</v>
      </c>
      <c r="Y817" t="s">
        <v>2484</v>
      </c>
      <c r="Z817" t="s">
        <v>781</v>
      </c>
      <c r="AA817" t="s">
        <v>37</v>
      </c>
      <c r="AB817">
        <v>832</v>
      </c>
      <c r="AC817" s="14" t="str">
        <f>"0"&amp;Table1[[#This Row],[zip_code]]</f>
        <v>0832</v>
      </c>
      <c r="AD817" s="1">
        <v>1300299377</v>
      </c>
      <c r="AG817" t="s">
        <v>274</v>
      </c>
      <c r="AH817" t="str">
        <f>PROPER(Table1[[#This Row],[product_depth_DELETE]])</f>
        <v>Standard</v>
      </c>
      <c r="AI817">
        <v>4</v>
      </c>
      <c r="AJ817">
        <v>2</v>
      </c>
      <c r="AK817">
        <v>2</v>
      </c>
      <c r="AL817" s="2">
        <v>44708.662557870368</v>
      </c>
      <c r="AM817" s="15">
        <v>44708.662557870368</v>
      </c>
    </row>
    <row r="818" spans="1:39" x14ac:dyDescent="0.25">
      <c r="A818">
        <v>1351800</v>
      </c>
      <c r="B818" t="s">
        <v>696</v>
      </c>
      <c r="C818" t="str">
        <f>IF(Table1[[#This Row],[breadcrumb_ORIGINAL]]="Buy&gt;NT&gt;DARWIN CITY", SUBSTITUTE(Table1[[#This Row],[breadcrumb_ORIGINAL]], Table1[[#This Row],[breadcrumb_ORIGINAL]], "DARWIN CITY"), SUBSTITUTE(Table1[[#This Row],[breadcrumb_ORIGINAL]], Table1[[#This Row],[breadcrumb_ORIGINAL]], "DARWIN"))</f>
        <v>DARWIN</v>
      </c>
      <c r="D818" s="16" t="s">
        <v>3466</v>
      </c>
      <c r="E818" t="s">
        <v>697</v>
      </c>
      <c r="F818" s="3" t="s">
        <v>2924</v>
      </c>
      <c r="G818" t="s">
        <v>46</v>
      </c>
      <c r="I818" t="str">
        <f>IF(Table1[[#This Row],[building_size_ORIGINAL]]="","",LEFT(Table1[[#This Row],[building_size_ORIGINAL]], LEN(Table1[[#This Row],[building_size_ORIGINAL]])-LEN(RIGHT(Table1[[#This Row],[building_size_ORIGINAL]], 3))))</f>
        <v/>
      </c>
      <c r="J818" s="11" t="s">
        <v>2934</v>
      </c>
      <c r="K818" t="s">
        <v>2485</v>
      </c>
      <c r="L818" s="19">
        <v>215</v>
      </c>
      <c r="M818" t="s">
        <v>2485</v>
      </c>
      <c r="N818" s="19">
        <v>215</v>
      </c>
      <c r="O818" s="19">
        <f>IF(Table1[[#This Row],[building_size_mВІ_cleaned]]&lt;&gt;Table1[[#This Row],[preferred_size_mBI_cleaned]], IF(Table1[[#This Row],[land_size_mBI_cleaned]]&lt;&gt;Table1[[#This Row],[preferred_size_mBI_cleaned]], 0, 1), 1)</f>
        <v>1</v>
      </c>
      <c r="Q818" t="e">
        <f>IF(LEN(Table1[[#This Row],[open_date]])&gt;0, IF(ISNUMBER(SEARCH("Added", Table1[[#This Row],[open_date]])), SUBSTITUTE(Table1[[#This Row],[open_date]], "Added ", ""), Table1[[#This Row],[open_date]]), NA())</f>
        <v>#N/A</v>
      </c>
      <c r="R818" t="e">
        <v>#N/A</v>
      </c>
      <c r="S818" t="s">
        <v>145</v>
      </c>
      <c r="T818" t="s">
        <v>1845</v>
      </c>
      <c r="U818" s="13">
        <v>410000</v>
      </c>
      <c r="V818" s="13" t="s">
        <v>2934</v>
      </c>
      <c r="W818">
        <v>138770363</v>
      </c>
      <c r="X818" t="s">
        <v>2486</v>
      </c>
      <c r="Y818" t="s">
        <v>2487</v>
      </c>
      <c r="Z818" t="s">
        <v>1321</v>
      </c>
      <c r="AA818" t="s">
        <v>37</v>
      </c>
      <c r="AB818">
        <v>820</v>
      </c>
      <c r="AC818" s="14" t="str">
        <f>"0"&amp;Table1[[#This Row],[zip_code]]</f>
        <v>0820</v>
      </c>
      <c r="AD818" s="1">
        <v>889306600</v>
      </c>
      <c r="AG818" t="s">
        <v>38</v>
      </c>
      <c r="AH818" t="str">
        <f>PROPER(Table1[[#This Row],[product_depth_DELETE]])</f>
        <v>Premiere</v>
      </c>
      <c r="AI818">
        <v>2</v>
      </c>
      <c r="AJ818">
        <v>1</v>
      </c>
      <c r="AK818">
        <v>2</v>
      </c>
      <c r="AL818" s="2">
        <v>44708.662557870368</v>
      </c>
      <c r="AM818" s="15">
        <v>44708.662557870368</v>
      </c>
    </row>
    <row r="819" spans="1:39" x14ac:dyDescent="0.25">
      <c r="A819">
        <v>1351801</v>
      </c>
      <c r="B819" t="s">
        <v>696</v>
      </c>
      <c r="C819" t="str">
        <f>IF(Table1[[#This Row],[breadcrumb_ORIGINAL]]="Buy&gt;NT&gt;DARWIN CITY", SUBSTITUTE(Table1[[#This Row],[breadcrumb_ORIGINAL]], Table1[[#This Row],[breadcrumb_ORIGINAL]], "DARWIN CITY"), SUBSTITUTE(Table1[[#This Row],[breadcrumb_ORIGINAL]], Table1[[#This Row],[breadcrumb_ORIGINAL]], "DARWIN"))</f>
        <v>DARWIN</v>
      </c>
      <c r="D819" s="16" t="s">
        <v>3466</v>
      </c>
      <c r="E819" t="s">
        <v>697</v>
      </c>
      <c r="F819" s="3" t="s">
        <v>2924</v>
      </c>
      <c r="G819" t="s">
        <v>29</v>
      </c>
      <c r="H819" t="s">
        <v>999</v>
      </c>
      <c r="I819" t="str">
        <f>IF(Table1[[#This Row],[building_size_ORIGINAL]]="","",LEFT(Table1[[#This Row],[building_size_ORIGINAL]], LEN(Table1[[#This Row],[building_size_ORIGINAL]])-LEN(RIGHT(Table1[[#This Row],[building_size_ORIGINAL]], 3))))</f>
        <v>208</v>
      </c>
      <c r="J819" s="19">
        <v>208</v>
      </c>
      <c r="K819" t="s">
        <v>1357</v>
      </c>
      <c r="L819" s="19">
        <v>480</v>
      </c>
      <c r="M819" t="s">
        <v>1357</v>
      </c>
      <c r="N819" s="19">
        <v>480</v>
      </c>
      <c r="O819" s="19">
        <f>IF(Table1[[#This Row],[building_size_mВІ_cleaned]]&lt;&gt;Table1[[#This Row],[preferred_size_mBI_cleaned]], IF(Table1[[#This Row],[land_size_mBI_cleaned]]&lt;&gt;Table1[[#This Row],[preferred_size_mBI_cleaned]], 0, 1), 1)</f>
        <v>1</v>
      </c>
      <c r="Q819" t="e">
        <f>IF(LEN(Table1[[#This Row],[open_date]])&gt;0, IF(ISNUMBER(SEARCH("Added", Table1[[#This Row],[open_date]])), SUBSTITUTE(Table1[[#This Row],[open_date]], "Added ", ""), Table1[[#This Row],[open_date]]), NA())</f>
        <v>#N/A</v>
      </c>
      <c r="R819" t="e">
        <v>#N/A</v>
      </c>
      <c r="S819" t="s">
        <v>712</v>
      </c>
      <c r="T819" t="s">
        <v>2488</v>
      </c>
      <c r="U819" s="13">
        <v>550000</v>
      </c>
      <c r="V819" s="13" t="s">
        <v>3371</v>
      </c>
      <c r="W819">
        <v>138768103</v>
      </c>
      <c r="X819" t="s">
        <v>2489</v>
      </c>
      <c r="Y819" t="s">
        <v>2490</v>
      </c>
      <c r="Z819" t="s">
        <v>820</v>
      </c>
      <c r="AA819" t="s">
        <v>37</v>
      </c>
      <c r="AB819">
        <v>832</v>
      </c>
      <c r="AC819" s="14" t="str">
        <f>"0"&amp;Table1[[#This Row],[zip_code]]</f>
        <v>0832</v>
      </c>
      <c r="AD819" s="1">
        <v>889315000</v>
      </c>
      <c r="AG819" t="s">
        <v>38</v>
      </c>
      <c r="AH819" t="str">
        <f>PROPER(Table1[[#This Row],[product_depth_DELETE]])</f>
        <v>Premiere</v>
      </c>
      <c r="AI819">
        <v>4</v>
      </c>
      <c r="AJ819">
        <v>2</v>
      </c>
      <c r="AK819">
        <v>2</v>
      </c>
      <c r="AL819" s="2">
        <v>44708.662557870368</v>
      </c>
      <c r="AM819" s="15">
        <v>44708.662557870368</v>
      </c>
    </row>
    <row r="820" spans="1:39" x14ac:dyDescent="0.25">
      <c r="A820">
        <v>1351802</v>
      </c>
      <c r="B820" t="s">
        <v>696</v>
      </c>
      <c r="C820" t="str">
        <f>IF(Table1[[#This Row],[breadcrumb_ORIGINAL]]="Buy&gt;NT&gt;DARWIN CITY", SUBSTITUTE(Table1[[#This Row],[breadcrumb_ORIGINAL]], Table1[[#This Row],[breadcrumb_ORIGINAL]], "DARWIN CITY"), SUBSTITUTE(Table1[[#This Row],[breadcrumb_ORIGINAL]], Table1[[#This Row],[breadcrumb_ORIGINAL]], "DARWIN"))</f>
        <v>DARWIN</v>
      </c>
      <c r="D820" s="16" t="s">
        <v>3466</v>
      </c>
      <c r="E820" t="s">
        <v>697</v>
      </c>
      <c r="F820" s="3" t="s">
        <v>2924</v>
      </c>
      <c r="G820" t="s">
        <v>29</v>
      </c>
      <c r="H820" t="s">
        <v>617</v>
      </c>
      <c r="I820" t="str">
        <f>IF(Table1[[#This Row],[building_size_ORIGINAL]]="","",LEFT(Table1[[#This Row],[building_size_ORIGINAL]], LEN(Table1[[#This Row],[building_size_ORIGINAL]])-LEN(RIGHT(Table1[[#This Row],[building_size_ORIGINAL]], 3))))</f>
        <v>172</v>
      </c>
      <c r="J820" s="19">
        <v>172</v>
      </c>
      <c r="K820" t="s">
        <v>2491</v>
      </c>
      <c r="L820" s="19">
        <v>706</v>
      </c>
      <c r="M820" t="s">
        <v>2491</v>
      </c>
      <c r="N820" s="19">
        <v>706</v>
      </c>
      <c r="O820" s="19">
        <f>IF(Table1[[#This Row],[building_size_mВІ_cleaned]]&lt;&gt;Table1[[#This Row],[preferred_size_mBI_cleaned]], IF(Table1[[#This Row],[land_size_mBI_cleaned]]&lt;&gt;Table1[[#This Row],[preferred_size_mBI_cleaned]], 0, 1), 1)</f>
        <v>1</v>
      </c>
      <c r="P820" t="s">
        <v>126</v>
      </c>
      <c r="Q820" t="str">
        <f>IF(LEN(Table1[[#This Row],[open_date]])&gt;0, IF(ISNUMBER(SEARCH("Added", Table1[[#This Row],[open_date]])), SUBSTITUTE(Table1[[#This Row],[open_date]], "Added ", ""), Table1[[#This Row],[open_date]]), NA())</f>
        <v>Under offer</v>
      </c>
      <c r="R820" t="s">
        <v>126</v>
      </c>
      <c r="S820" t="s">
        <v>2492</v>
      </c>
      <c r="T820" t="s">
        <v>667</v>
      </c>
      <c r="U820" s="13">
        <v>430000</v>
      </c>
      <c r="V820" s="13" t="s">
        <v>2934</v>
      </c>
      <c r="W820">
        <v>138765627</v>
      </c>
      <c r="X820" t="s">
        <v>2493</v>
      </c>
      <c r="Y820" t="s">
        <v>2494</v>
      </c>
      <c r="Z820" t="s">
        <v>791</v>
      </c>
      <c r="AA820" t="s">
        <v>37</v>
      </c>
      <c r="AB820">
        <v>832</v>
      </c>
      <c r="AC820" s="14" t="str">
        <f>"0"&amp;Table1[[#This Row],[zip_code]]</f>
        <v>0832</v>
      </c>
      <c r="AD820">
        <v>449636436</v>
      </c>
      <c r="AG820" t="s">
        <v>255</v>
      </c>
      <c r="AH820" t="str">
        <f>PROPER(Table1[[#This Row],[product_depth_DELETE]])</f>
        <v>Feature</v>
      </c>
      <c r="AI820">
        <v>3</v>
      </c>
      <c r="AJ820">
        <v>1</v>
      </c>
      <c r="AK820">
        <v>2</v>
      </c>
      <c r="AL820" s="2">
        <v>44708.662557870368</v>
      </c>
      <c r="AM820" s="15">
        <v>44708.662557870368</v>
      </c>
    </row>
    <row r="821" spans="1:39" x14ac:dyDescent="0.25">
      <c r="A821">
        <v>1351803</v>
      </c>
      <c r="B821" t="s">
        <v>696</v>
      </c>
      <c r="C821" t="str">
        <f>IF(Table1[[#This Row],[breadcrumb_ORIGINAL]]="Buy&gt;NT&gt;DARWIN CITY", SUBSTITUTE(Table1[[#This Row],[breadcrumb_ORIGINAL]], Table1[[#This Row],[breadcrumb_ORIGINAL]], "DARWIN CITY"), SUBSTITUTE(Table1[[#This Row],[breadcrumb_ORIGINAL]], Table1[[#This Row],[breadcrumb_ORIGINAL]], "DARWIN"))</f>
        <v>DARWIN</v>
      </c>
      <c r="D821" s="16" t="s">
        <v>3466</v>
      </c>
      <c r="E821" t="s">
        <v>697</v>
      </c>
      <c r="F821" s="3" t="s">
        <v>2924</v>
      </c>
      <c r="G821" t="s">
        <v>46</v>
      </c>
      <c r="I821" t="str">
        <f>IF(Table1[[#This Row],[building_size_ORIGINAL]]="","",LEFT(Table1[[#This Row],[building_size_ORIGINAL]], LEN(Table1[[#This Row],[building_size_ORIGINAL]])-LEN(RIGHT(Table1[[#This Row],[building_size_ORIGINAL]], 3))))</f>
        <v/>
      </c>
      <c r="J821" s="11" t="s">
        <v>2934</v>
      </c>
      <c r="K821" t="s">
        <v>111</v>
      </c>
      <c r="L821" s="19">
        <v>69</v>
      </c>
      <c r="M821" t="s">
        <v>111</v>
      </c>
      <c r="N821" s="19">
        <v>69</v>
      </c>
      <c r="O821" s="19">
        <f>IF(Table1[[#This Row],[building_size_mВІ_cleaned]]&lt;&gt;Table1[[#This Row],[preferred_size_mBI_cleaned]], IF(Table1[[#This Row],[land_size_mBI_cleaned]]&lt;&gt;Table1[[#This Row],[preferred_size_mBI_cleaned]], 0, 1), 1)</f>
        <v>1</v>
      </c>
      <c r="Q821" t="e">
        <f>IF(LEN(Table1[[#This Row],[open_date]])&gt;0, IF(ISNUMBER(SEARCH("Added", Table1[[#This Row],[open_date]])), SUBSTITUTE(Table1[[#This Row],[open_date]], "Added ", ""), Table1[[#This Row],[open_date]]), NA())</f>
        <v>#N/A</v>
      </c>
      <c r="R821" t="e">
        <v>#N/A</v>
      </c>
      <c r="S821" t="s">
        <v>145</v>
      </c>
      <c r="T821" t="s">
        <v>1323</v>
      </c>
      <c r="U821" s="13">
        <v>320000</v>
      </c>
      <c r="V821" s="13" t="s">
        <v>2934</v>
      </c>
      <c r="W821">
        <v>138763935</v>
      </c>
      <c r="X821" t="s">
        <v>2495</v>
      </c>
      <c r="Y821" t="s">
        <v>2496</v>
      </c>
      <c r="Z821" t="s">
        <v>870</v>
      </c>
      <c r="AA821" t="s">
        <v>37</v>
      </c>
      <c r="AB821">
        <v>812</v>
      </c>
      <c r="AC821" s="14" t="str">
        <f>"0"&amp;Table1[[#This Row],[zip_code]]</f>
        <v>0812</v>
      </c>
      <c r="AD821" s="1">
        <v>889306600</v>
      </c>
      <c r="AG821" t="s">
        <v>38</v>
      </c>
      <c r="AH821" t="str">
        <f>PROPER(Table1[[#This Row],[product_depth_DELETE]])</f>
        <v>Premiere</v>
      </c>
      <c r="AI821">
        <v>2</v>
      </c>
      <c r="AJ821">
        <v>1</v>
      </c>
      <c r="AK821">
        <v>2</v>
      </c>
      <c r="AL821" s="2">
        <v>44708.662557870368</v>
      </c>
      <c r="AM821" s="15">
        <v>44708.662557870368</v>
      </c>
    </row>
    <row r="822" spans="1:39" x14ac:dyDescent="0.25">
      <c r="A822">
        <v>1351804</v>
      </c>
      <c r="B822" t="s">
        <v>696</v>
      </c>
      <c r="C822" t="str">
        <f>IF(Table1[[#This Row],[breadcrumb_ORIGINAL]]="Buy&gt;NT&gt;DARWIN CITY", SUBSTITUTE(Table1[[#This Row],[breadcrumb_ORIGINAL]], Table1[[#This Row],[breadcrumb_ORIGINAL]], "DARWIN CITY"), SUBSTITUTE(Table1[[#This Row],[breadcrumb_ORIGINAL]], Table1[[#This Row],[breadcrumb_ORIGINAL]], "DARWIN"))</f>
        <v>DARWIN</v>
      </c>
      <c r="D822" s="16" t="s">
        <v>3466</v>
      </c>
      <c r="E822" t="s">
        <v>697</v>
      </c>
      <c r="F822" s="3" t="s">
        <v>2924</v>
      </c>
      <c r="G822" t="s">
        <v>39</v>
      </c>
      <c r="I822" t="str">
        <f>IF(Table1[[#This Row],[building_size_ORIGINAL]]="","",LEFT(Table1[[#This Row],[building_size_ORIGINAL]], LEN(Table1[[#This Row],[building_size_ORIGINAL]])-LEN(RIGHT(Table1[[#This Row],[building_size_ORIGINAL]], 3))))</f>
        <v/>
      </c>
      <c r="J822" s="11" t="s">
        <v>2934</v>
      </c>
      <c r="L822" s="12" t="s">
        <v>2934</v>
      </c>
      <c r="N822" t="s">
        <v>2934</v>
      </c>
      <c r="O822">
        <f>IF(Table1[[#This Row],[building_size_mВІ_cleaned]]&lt;&gt;Table1[[#This Row],[preferred_size_mBI_cleaned]], IF(Table1[[#This Row],[land_size_mBI_cleaned]]&lt;&gt;Table1[[#This Row],[preferred_size_mBI_cleaned]], 0, 1), 1)</f>
        <v>1</v>
      </c>
      <c r="Q822" t="e">
        <f>IF(LEN(Table1[[#This Row],[open_date]])&gt;0, IF(ISNUMBER(SEARCH("Added", Table1[[#This Row],[open_date]])), SUBSTITUTE(Table1[[#This Row],[open_date]], "Added ", ""), Table1[[#This Row],[open_date]]), NA())</f>
        <v>#N/A</v>
      </c>
      <c r="R822" t="e">
        <v>#N/A</v>
      </c>
      <c r="S822" t="s">
        <v>311</v>
      </c>
      <c r="T822" t="s">
        <v>218</v>
      </c>
      <c r="U822" s="13">
        <v>450000</v>
      </c>
      <c r="V822" s="13" t="s">
        <v>2934</v>
      </c>
      <c r="W822">
        <v>138760927</v>
      </c>
      <c r="X822" t="s">
        <v>312</v>
      </c>
      <c r="Y822" t="s">
        <v>313</v>
      </c>
      <c r="Z822" t="s">
        <v>36</v>
      </c>
      <c r="AA822" t="s">
        <v>37</v>
      </c>
      <c r="AB822">
        <v>800</v>
      </c>
      <c r="AC822" s="14" t="str">
        <f>"0"&amp;Table1[[#This Row],[zip_code]]</f>
        <v>0800</v>
      </c>
      <c r="AD822" s="1">
        <v>1300299377</v>
      </c>
      <c r="AG822" t="s">
        <v>274</v>
      </c>
      <c r="AH822" t="str">
        <f>PROPER(Table1[[#This Row],[product_depth_DELETE]])</f>
        <v>Standard</v>
      </c>
      <c r="AI822">
        <v>2</v>
      </c>
      <c r="AJ822">
        <v>2</v>
      </c>
      <c r="AK822">
        <v>1</v>
      </c>
      <c r="AL822" s="2">
        <v>44708.662557870368</v>
      </c>
      <c r="AM822" s="15">
        <v>44708.662557870368</v>
      </c>
    </row>
    <row r="823" spans="1:39" x14ac:dyDescent="0.25">
      <c r="A823">
        <v>1351805</v>
      </c>
      <c r="B823" t="s">
        <v>696</v>
      </c>
      <c r="C823" t="str">
        <f>IF(Table1[[#This Row],[breadcrumb_ORIGINAL]]="Buy&gt;NT&gt;DARWIN CITY", SUBSTITUTE(Table1[[#This Row],[breadcrumb_ORIGINAL]], Table1[[#This Row],[breadcrumb_ORIGINAL]], "DARWIN CITY"), SUBSTITUTE(Table1[[#This Row],[breadcrumb_ORIGINAL]], Table1[[#This Row],[breadcrumb_ORIGINAL]], "DARWIN"))</f>
        <v>DARWIN</v>
      </c>
      <c r="D823" s="16" t="s">
        <v>3466</v>
      </c>
      <c r="E823" t="s">
        <v>697</v>
      </c>
      <c r="F823" s="3" t="s">
        <v>2924</v>
      </c>
      <c r="G823" t="s">
        <v>46</v>
      </c>
      <c r="I823" t="str">
        <f>IF(Table1[[#This Row],[building_size_ORIGINAL]]="","",LEFT(Table1[[#This Row],[building_size_ORIGINAL]], LEN(Table1[[#This Row],[building_size_ORIGINAL]])-LEN(RIGHT(Table1[[#This Row],[building_size_ORIGINAL]], 3))))</f>
        <v/>
      </c>
      <c r="J823" s="11" t="s">
        <v>2934</v>
      </c>
      <c r="L823" s="12" t="s">
        <v>2934</v>
      </c>
      <c r="N823" t="s">
        <v>2934</v>
      </c>
      <c r="O823">
        <f>IF(Table1[[#This Row],[building_size_mВІ_cleaned]]&lt;&gt;Table1[[#This Row],[preferred_size_mBI_cleaned]], IF(Table1[[#This Row],[land_size_mBI_cleaned]]&lt;&gt;Table1[[#This Row],[preferred_size_mBI_cleaned]], 0, 1), 1)</f>
        <v>1</v>
      </c>
      <c r="Q823" t="e">
        <f>IF(LEN(Table1[[#This Row],[open_date]])&gt;0, IF(ISNUMBER(SEARCH("Added", Table1[[#This Row],[open_date]])), SUBSTITUTE(Table1[[#This Row],[open_date]], "Added ", ""), Table1[[#This Row],[open_date]]), NA())</f>
        <v>#N/A</v>
      </c>
      <c r="R823" t="e">
        <v>#N/A</v>
      </c>
      <c r="S823" t="s">
        <v>107</v>
      </c>
      <c r="T823" t="s">
        <v>667</v>
      </c>
      <c r="U823" s="13">
        <v>430000</v>
      </c>
      <c r="V823" s="13" t="s">
        <v>2934</v>
      </c>
      <c r="W823">
        <v>138756503</v>
      </c>
      <c r="X823" t="s">
        <v>2497</v>
      </c>
      <c r="Y823" t="s">
        <v>2498</v>
      </c>
      <c r="Z823" t="s">
        <v>731</v>
      </c>
      <c r="AA823" t="s">
        <v>37</v>
      </c>
      <c r="AB823">
        <v>810</v>
      </c>
      <c r="AC823" s="14" t="str">
        <f>"0"&amp;Table1[[#This Row],[zip_code]]</f>
        <v>0810</v>
      </c>
      <c r="AD823">
        <v>889855678</v>
      </c>
      <c r="AG823" t="s">
        <v>255</v>
      </c>
      <c r="AH823" t="str">
        <f>PROPER(Table1[[#This Row],[product_depth_DELETE]])</f>
        <v>Feature</v>
      </c>
      <c r="AI823">
        <v>2</v>
      </c>
      <c r="AJ823">
        <v>2</v>
      </c>
      <c r="AK823">
        <v>2</v>
      </c>
      <c r="AL823" s="2">
        <v>44708.662557870368</v>
      </c>
      <c r="AM823" s="15">
        <v>44708.662557870368</v>
      </c>
    </row>
    <row r="824" spans="1:39" x14ac:dyDescent="0.25">
      <c r="A824">
        <v>1351806</v>
      </c>
      <c r="B824" t="s">
        <v>696</v>
      </c>
      <c r="C824" t="str">
        <f>IF(Table1[[#This Row],[breadcrumb_ORIGINAL]]="Buy&gt;NT&gt;DARWIN CITY", SUBSTITUTE(Table1[[#This Row],[breadcrumb_ORIGINAL]], Table1[[#This Row],[breadcrumb_ORIGINAL]], "DARWIN CITY"), SUBSTITUTE(Table1[[#This Row],[breadcrumb_ORIGINAL]], Table1[[#This Row],[breadcrumb_ORIGINAL]], "DARWIN"))</f>
        <v>DARWIN</v>
      </c>
      <c r="D824" s="16" t="s">
        <v>3466</v>
      </c>
      <c r="E824" t="s">
        <v>697</v>
      </c>
      <c r="F824" s="3" t="s">
        <v>2924</v>
      </c>
      <c r="G824" t="s">
        <v>39</v>
      </c>
      <c r="H824" t="s">
        <v>314</v>
      </c>
      <c r="I824" t="str">
        <f>IF(Table1[[#This Row],[building_size_ORIGINAL]]="","",LEFT(Table1[[#This Row],[building_size_ORIGINAL]], LEN(Table1[[#This Row],[building_size_ORIGINAL]])-LEN(RIGHT(Table1[[#This Row],[building_size_ORIGINAL]], 3))))</f>
        <v>255</v>
      </c>
      <c r="J824" s="19">
        <v>255</v>
      </c>
      <c r="L824" s="12" t="s">
        <v>2934</v>
      </c>
      <c r="M824" t="s">
        <v>314</v>
      </c>
      <c r="N824" s="19">
        <v>255</v>
      </c>
      <c r="O824" s="19">
        <f>IF(Table1[[#This Row],[building_size_mВІ_cleaned]]&lt;&gt;Table1[[#This Row],[preferred_size_mBI_cleaned]], IF(Table1[[#This Row],[land_size_mBI_cleaned]]&lt;&gt;Table1[[#This Row],[preferred_size_mBI_cleaned]], 0, 1), 1)</f>
        <v>1</v>
      </c>
      <c r="Q824" t="e">
        <f>IF(LEN(Table1[[#This Row],[open_date]])&gt;0, IF(ISNUMBER(SEARCH("Added", Table1[[#This Row],[open_date]])), SUBSTITUTE(Table1[[#This Row],[open_date]], "Added ", ""), Table1[[#This Row],[open_date]]), NA())</f>
        <v>#N/A</v>
      </c>
      <c r="R824" t="e">
        <v>#N/A</v>
      </c>
      <c r="S824" t="s">
        <v>315</v>
      </c>
      <c r="T824" t="s">
        <v>316</v>
      </c>
      <c r="U824" s="13">
        <v>865000</v>
      </c>
      <c r="V824" s="13" t="s">
        <v>2934</v>
      </c>
      <c r="W824">
        <v>138754883</v>
      </c>
      <c r="X824" t="s">
        <v>317</v>
      </c>
      <c r="Y824" t="s">
        <v>318</v>
      </c>
      <c r="Z824" t="s">
        <v>36</v>
      </c>
      <c r="AA824" t="s">
        <v>37</v>
      </c>
      <c r="AB824">
        <v>800</v>
      </c>
      <c r="AC824" s="14" t="str">
        <f>"0"&amp;Table1[[#This Row],[zip_code]]</f>
        <v>0800</v>
      </c>
      <c r="AD824" s="1">
        <v>418892861</v>
      </c>
      <c r="AG824" t="s">
        <v>274</v>
      </c>
      <c r="AH824" t="str">
        <f>PROPER(Table1[[#This Row],[product_depth_DELETE]])</f>
        <v>Standard</v>
      </c>
      <c r="AI824">
        <v>3</v>
      </c>
      <c r="AJ824">
        <v>2</v>
      </c>
      <c r="AK824">
        <v>2</v>
      </c>
      <c r="AL824" s="2">
        <v>44708.662557870368</v>
      </c>
      <c r="AM824" s="15">
        <v>44708.662557870368</v>
      </c>
    </row>
    <row r="825" spans="1:39" x14ac:dyDescent="0.25">
      <c r="A825">
        <v>1351807</v>
      </c>
      <c r="B825" t="s">
        <v>696</v>
      </c>
      <c r="C825" t="str">
        <f>IF(Table1[[#This Row],[breadcrumb_ORIGINAL]]="Buy&gt;NT&gt;DARWIN CITY", SUBSTITUTE(Table1[[#This Row],[breadcrumb_ORIGINAL]], Table1[[#This Row],[breadcrumb_ORIGINAL]], "DARWIN CITY"), SUBSTITUTE(Table1[[#This Row],[breadcrumb_ORIGINAL]], Table1[[#This Row],[breadcrumb_ORIGINAL]], "DARWIN"))</f>
        <v>DARWIN</v>
      </c>
      <c r="D825" s="16" t="s">
        <v>3466</v>
      </c>
      <c r="E825" t="s">
        <v>697</v>
      </c>
      <c r="F825" s="3" t="s">
        <v>2924</v>
      </c>
      <c r="G825" t="s">
        <v>29</v>
      </c>
      <c r="H825" t="s">
        <v>882</v>
      </c>
      <c r="I825" t="str">
        <f>IF(Table1[[#This Row],[building_size_ORIGINAL]]="","",LEFT(Table1[[#This Row],[building_size_ORIGINAL]], LEN(Table1[[#This Row],[building_size_ORIGINAL]])-LEN(RIGHT(Table1[[#This Row],[building_size_ORIGINAL]], 3))))</f>
        <v>240</v>
      </c>
      <c r="J825" s="19">
        <v>240</v>
      </c>
      <c r="K825" t="s">
        <v>1724</v>
      </c>
      <c r="L825" s="19">
        <v>875</v>
      </c>
      <c r="M825" t="s">
        <v>1724</v>
      </c>
      <c r="N825" s="19">
        <v>875</v>
      </c>
      <c r="O825" s="19">
        <f>IF(Table1[[#This Row],[building_size_mВІ_cleaned]]&lt;&gt;Table1[[#This Row],[preferred_size_mBI_cleaned]], IF(Table1[[#This Row],[land_size_mBI_cleaned]]&lt;&gt;Table1[[#This Row],[preferred_size_mBI_cleaned]], 0, 1), 1)</f>
        <v>1</v>
      </c>
      <c r="Q825" t="e">
        <f>IF(LEN(Table1[[#This Row],[open_date]])&gt;0, IF(ISNUMBER(SEARCH("Added", Table1[[#This Row],[open_date]])), SUBSTITUTE(Table1[[#This Row],[open_date]], "Added ", ""), Table1[[#This Row],[open_date]]), NA())</f>
        <v>#N/A</v>
      </c>
      <c r="R825" t="e">
        <v>#N/A</v>
      </c>
      <c r="S825" t="s">
        <v>42</v>
      </c>
      <c r="T825" t="s">
        <v>2499</v>
      </c>
      <c r="U825" s="13">
        <v>740000</v>
      </c>
      <c r="V825" s="13" t="s">
        <v>2934</v>
      </c>
      <c r="W825">
        <v>138752435</v>
      </c>
      <c r="X825" t="s">
        <v>2500</v>
      </c>
      <c r="Y825" t="s">
        <v>2501</v>
      </c>
      <c r="Z825" t="s">
        <v>716</v>
      </c>
      <c r="AA825" t="s">
        <v>37</v>
      </c>
      <c r="AB825">
        <v>830</v>
      </c>
      <c r="AC825" s="14" t="str">
        <f>"0"&amp;Table1[[#This Row],[zip_code]]</f>
        <v>0830</v>
      </c>
      <c r="AD825">
        <v>411724000</v>
      </c>
      <c r="AG825" t="s">
        <v>38</v>
      </c>
      <c r="AH825" t="str">
        <f>PROPER(Table1[[#This Row],[product_depth_DELETE]])</f>
        <v>Premiere</v>
      </c>
      <c r="AI825">
        <v>4</v>
      </c>
      <c r="AJ825">
        <v>2</v>
      </c>
      <c r="AK825">
        <v>3</v>
      </c>
      <c r="AL825" s="2">
        <v>44708.662557870368</v>
      </c>
      <c r="AM825" s="15">
        <v>44708.662557870368</v>
      </c>
    </row>
    <row r="826" spans="1:39" x14ac:dyDescent="0.25">
      <c r="A826">
        <v>1351808</v>
      </c>
      <c r="B826" t="s">
        <v>696</v>
      </c>
      <c r="C826" t="str">
        <f>IF(Table1[[#This Row],[breadcrumb_ORIGINAL]]="Buy&gt;NT&gt;DARWIN CITY", SUBSTITUTE(Table1[[#This Row],[breadcrumb_ORIGINAL]], Table1[[#This Row],[breadcrumb_ORIGINAL]], "DARWIN CITY"), SUBSTITUTE(Table1[[#This Row],[breadcrumb_ORIGINAL]], Table1[[#This Row],[breadcrumb_ORIGINAL]], "DARWIN"))</f>
        <v>DARWIN</v>
      </c>
      <c r="D826" s="16" t="s">
        <v>3466</v>
      </c>
      <c r="E826" t="s">
        <v>697</v>
      </c>
      <c r="F826" s="3" t="s">
        <v>2924</v>
      </c>
      <c r="G826" t="s">
        <v>29</v>
      </c>
      <c r="H826" t="s">
        <v>1322</v>
      </c>
      <c r="I826" t="str">
        <f>IF(Table1[[#This Row],[building_size_ORIGINAL]]="","",LEFT(Table1[[#This Row],[building_size_ORIGINAL]], LEN(Table1[[#This Row],[building_size_ORIGINAL]])-LEN(RIGHT(Table1[[#This Row],[building_size_ORIGINAL]], 3))))</f>
        <v>244</v>
      </c>
      <c r="J826" s="19">
        <v>244</v>
      </c>
      <c r="K826" t="s">
        <v>2502</v>
      </c>
      <c r="L826" s="19">
        <v>530</v>
      </c>
      <c r="M826" t="s">
        <v>2502</v>
      </c>
      <c r="N826" s="19">
        <v>530</v>
      </c>
      <c r="O826" s="19">
        <f>IF(Table1[[#This Row],[building_size_mВІ_cleaned]]&lt;&gt;Table1[[#This Row],[preferred_size_mBI_cleaned]], IF(Table1[[#This Row],[land_size_mBI_cleaned]]&lt;&gt;Table1[[#This Row],[preferred_size_mBI_cleaned]], 0, 1), 1)</f>
        <v>1</v>
      </c>
      <c r="Q826" t="e">
        <f>IF(LEN(Table1[[#This Row],[open_date]])&gt;0, IF(ISNUMBER(SEARCH("Added", Table1[[#This Row],[open_date]])), SUBSTITUTE(Table1[[#This Row],[open_date]], "Added ", ""), Table1[[#This Row],[open_date]]), NA())</f>
        <v>#N/A</v>
      </c>
      <c r="R826" t="e">
        <v>#N/A</v>
      </c>
      <c r="S826" t="s">
        <v>712</v>
      </c>
      <c r="T826" t="s">
        <v>2503</v>
      </c>
      <c r="U826" s="13">
        <v>895000</v>
      </c>
      <c r="V826" s="13" t="s">
        <v>3373</v>
      </c>
      <c r="W826">
        <v>131073306</v>
      </c>
      <c r="X826" t="s">
        <v>2504</v>
      </c>
      <c r="Y826" t="s">
        <v>2505</v>
      </c>
      <c r="Z826" t="s">
        <v>1664</v>
      </c>
      <c r="AA826" t="s">
        <v>37</v>
      </c>
      <c r="AB826">
        <v>828</v>
      </c>
      <c r="AC826" s="14" t="str">
        <f>"0"&amp;Table1[[#This Row],[zip_code]]</f>
        <v>0828</v>
      </c>
      <c r="AD826" s="1">
        <v>889315000</v>
      </c>
      <c r="AG826" t="s">
        <v>38</v>
      </c>
      <c r="AH826" t="str">
        <f>PROPER(Table1[[#This Row],[product_depth_DELETE]])</f>
        <v>Premiere</v>
      </c>
      <c r="AI826">
        <v>4</v>
      </c>
      <c r="AJ826">
        <v>3</v>
      </c>
      <c r="AK826">
        <v>2</v>
      </c>
      <c r="AL826" s="2">
        <v>44708.662557870368</v>
      </c>
      <c r="AM826" s="15">
        <v>44708.662557870368</v>
      </c>
    </row>
    <row r="827" spans="1:39" x14ac:dyDescent="0.25">
      <c r="A827">
        <v>1351809</v>
      </c>
      <c r="B827" t="s">
        <v>696</v>
      </c>
      <c r="C827" t="str">
        <f>IF(Table1[[#This Row],[breadcrumb_ORIGINAL]]="Buy&gt;NT&gt;DARWIN CITY", SUBSTITUTE(Table1[[#This Row],[breadcrumb_ORIGINAL]], Table1[[#This Row],[breadcrumb_ORIGINAL]], "DARWIN CITY"), SUBSTITUTE(Table1[[#This Row],[breadcrumb_ORIGINAL]], Table1[[#This Row],[breadcrumb_ORIGINAL]], "DARWIN"))</f>
        <v>DARWIN</v>
      </c>
      <c r="D827" s="16" t="s">
        <v>3466</v>
      </c>
      <c r="E827" t="s">
        <v>697</v>
      </c>
      <c r="F827" s="3" t="s">
        <v>2924</v>
      </c>
      <c r="G827" t="s">
        <v>46</v>
      </c>
      <c r="I827" t="str">
        <f>IF(Table1[[#This Row],[building_size_ORIGINAL]]="","",LEFT(Table1[[#This Row],[building_size_ORIGINAL]], LEN(Table1[[#This Row],[building_size_ORIGINAL]])-LEN(RIGHT(Table1[[#This Row],[building_size_ORIGINAL]], 3))))</f>
        <v/>
      </c>
      <c r="J827" s="11" t="s">
        <v>2934</v>
      </c>
      <c r="L827" s="12" t="s">
        <v>2934</v>
      </c>
      <c r="N827" t="s">
        <v>2934</v>
      </c>
      <c r="O827">
        <f>IF(Table1[[#This Row],[building_size_mВІ_cleaned]]&lt;&gt;Table1[[#This Row],[preferred_size_mBI_cleaned]], IF(Table1[[#This Row],[land_size_mBI_cleaned]]&lt;&gt;Table1[[#This Row],[preferred_size_mBI_cleaned]], 0, 1), 1)</f>
        <v>1</v>
      </c>
      <c r="Q827" t="e">
        <f>IF(LEN(Table1[[#This Row],[open_date]])&gt;0, IF(ISNUMBER(SEARCH("Added", Table1[[#This Row],[open_date]])), SUBSTITUTE(Table1[[#This Row],[open_date]], "Added ", ""), Table1[[#This Row],[open_date]]), NA())</f>
        <v>#N/A</v>
      </c>
      <c r="R827" t="e">
        <v>#N/A</v>
      </c>
      <c r="S827" t="s">
        <v>1973</v>
      </c>
      <c r="T827" t="s">
        <v>2506</v>
      </c>
      <c r="U827" s="13">
        <v>255000</v>
      </c>
      <c r="V827" s="13" t="s">
        <v>3374</v>
      </c>
      <c r="W827">
        <v>138750551</v>
      </c>
      <c r="X827" t="s">
        <v>2507</v>
      </c>
      <c r="Y827" t="s">
        <v>2508</v>
      </c>
      <c r="Z827" t="s">
        <v>1030</v>
      </c>
      <c r="AA827" t="s">
        <v>37</v>
      </c>
      <c r="AB827">
        <v>810</v>
      </c>
      <c r="AC827" s="14" t="str">
        <f>"0"&amp;Table1[[#This Row],[zip_code]]</f>
        <v>0810</v>
      </c>
      <c r="AD827" s="1">
        <v>889822400</v>
      </c>
      <c r="AG827" t="s">
        <v>38</v>
      </c>
      <c r="AH827" t="str">
        <f>PROPER(Table1[[#This Row],[product_depth_DELETE]])</f>
        <v>Premiere</v>
      </c>
      <c r="AI827">
        <v>2</v>
      </c>
      <c r="AJ827">
        <v>1</v>
      </c>
      <c r="AK827">
        <v>0</v>
      </c>
      <c r="AL827" s="2">
        <v>44708.662557870368</v>
      </c>
      <c r="AM827" s="15">
        <v>44708.662557870368</v>
      </c>
    </row>
    <row r="828" spans="1:39" x14ac:dyDescent="0.25">
      <c r="A828">
        <v>1351810</v>
      </c>
      <c r="B828" t="s">
        <v>696</v>
      </c>
      <c r="C828" t="str">
        <f>IF(Table1[[#This Row],[breadcrumb_ORIGINAL]]="Buy&gt;NT&gt;DARWIN CITY", SUBSTITUTE(Table1[[#This Row],[breadcrumb_ORIGINAL]], Table1[[#This Row],[breadcrumb_ORIGINAL]], "DARWIN CITY"), SUBSTITUTE(Table1[[#This Row],[breadcrumb_ORIGINAL]], Table1[[#This Row],[breadcrumb_ORIGINAL]], "DARWIN"))</f>
        <v>DARWIN</v>
      </c>
      <c r="D828" s="16" t="s">
        <v>3466</v>
      </c>
      <c r="E828" t="s">
        <v>697</v>
      </c>
      <c r="F828" s="3" t="s">
        <v>2924</v>
      </c>
      <c r="G828" t="s">
        <v>29</v>
      </c>
      <c r="I828" t="str">
        <f>IF(Table1[[#This Row],[building_size_ORIGINAL]]="","",LEFT(Table1[[#This Row],[building_size_ORIGINAL]], LEN(Table1[[#This Row],[building_size_ORIGINAL]])-LEN(RIGHT(Table1[[#This Row],[building_size_ORIGINAL]], 3))))</f>
        <v/>
      </c>
      <c r="J828" s="11" t="s">
        <v>2934</v>
      </c>
      <c r="K828" t="s">
        <v>2509</v>
      </c>
      <c r="L828" s="19">
        <v>606</v>
      </c>
      <c r="M828" t="s">
        <v>2509</v>
      </c>
      <c r="N828" s="19">
        <v>606</v>
      </c>
      <c r="O828" s="19">
        <f>IF(Table1[[#This Row],[building_size_mВІ_cleaned]]&lt;&gt;Table1[[#This Row],[preferred_size_mBI_cleaned]], IF(Table1[[#This Row],[land_size_mBI_cleaned]]&lt;&gt;Table1[[#This Row],[preferred_size_mBI_cleaned]], 0, 1), 1)</f>
        <v>1</v>
      </c>
      <c r="Q828" t="e">
        <f>IF(LEN(Table1[[#This Row],[open_date]])&gt;0, IF(ISNUMBER(SEARCH("Added", Table1[[#This Row],[open_date]])), SUBSTITUTE(Table1[[#This Row],[open_date]], "Added ", ""), Table1[[#This Row],[open_date]]), NA())</f>
        <v>#N/A</v>
      </c>
      <c r="R828" t="e">
        <v>#N/A</v>
      </c>
      <c r="S828" t="s">
        <v>1973</v>
      </c>
      <c r="T828" t="s">
        <v>2090</v>
      </c>
      <c r="U828" s="13">
        <v>775000</v>
      </c>
      <c r="V828" s="13" t="s">
        <v>3319</v>
      </c>
      <c r="W828">
        <v>138750255</v>
      </c>
      <c r="X828" t="s">
        <v>2510</v>
      </c>
      <c r="Y828" t="s">
        <v>2511</v>
      </c>
      <c r="Z828" t="s">
        <v>776</v>
      </c>
      <c r="AA828" t="s">
        <v>37</v>
      </c>
      <c r="AB828">
        <v>810</v>
      </c>
      <c r="AC828" s="14" t="str">
        <f>"0"&amp;Table1[[#This Row],[zip_code]]</f>
        <v>0810</v>
      </c>
      <c r="AD828" s="1">
        <v>889822400</v>
      </c>
      <c r="AG828" t="s">
        <v>38</v>
      </c>
      <c r="AH828" t="str">
        <f>PROPER(Table1[[#This Row],[product_depth_DELETE]])</f>
        <v>Premiere</v>
      </c>
      <c r="AI828">
        <v>4</v>
      </c>
      <c r="AJ828">
        <v>2</v>
      </c>
      <c r="AK828">
        <v>2</v>
      </c>
      <c r="AL828" s="2">
        <v>44708.662557870368</v>
      </c>
      <c r="AM828" s="15">
        <v>44708.662557870368</v>
      </c>
    </row>
    <row r="829" spans="1:39" x14ac:dyDescent="0.25">
      <c r="A829">
        <v>1351811</v>
      </c>
      <c r="B829" t="s">
        <v>696</v>
      </c>
      <c r="C829" t="str">
        <f>IF(Table1[[#This Row],[breadcrumb_ORIGINAL]]="Buy&gt;NT&gt;DARWIN CITY", SUBSTITUTE(Table1[[#This Row],[breadcrumb_ORIGINAL]], Table1[[#This Row],[breadcrumb_ORIGINAL]], "DARWIN CITY"), SUBSTITUTE(Table1[[#This Row],[breadcrumb_ORIGINAL]], Table1[[#This Row],[breadcrumb_ORIGINAL]], "DARWIN"))</f>
        <v>DARWIN</v>
      </c>
      <c r="D829" s="16" t="s">
        <v>3466</v>
      </c>
      <c r="E829" t="s">
        <v>697</v>
      </c>
      <c r="F829" s="3" t="s">
        <v>2924</v>
      </c>
      <c r="G829" t="s">
        <v>39</v>
      </c>
      <c r="I829" t="str">
        <f>IF(Table1[[#This Row],[building_size_ORIGINAL]]="","",LEFT(Table1[[#This Row],[building_size_ORIGINAL]], LEN(Table1[[#This Row],[building_size_ORIGINAL]])-LEN(RIGHT(Table1[[#This Row],[building_size_ORIGINAL]], 3))))</f>
        <v/>
      </c>
      <c r="J829" s="11" t="s">
        <v>2934</v>
      </c>
      <c r="K829" t="s">
        <v>319</v>
      </c>
      <c r="L829" s="19">
        <v>120</v>
      </c>
      <c r="N829" t="s">
        <v>2934</v>
      </c>
      <c r="O829">
        <f>IF(Table1[[#This Row],[building_size_mВІ_cleaned]]&lt;&gt;Table1[[#This Row],[preferred_size_mBI_cleaned]], IF(Table1[[#This Row],[land_size_mBI_cleaned]]&lt;&gt;Table1[[#This Row],[preferred_size_mBI_cleaned]], 0, 1), 1)</f>
        <v>1</v>
      </c>
      <c r="Q829" t="e">
        <f>IF(LEN(Table1[[#This Row],[open_date]])&gt;0, IF(ISNUMBER(SEARCH("Added", Table1[[#This Row],[open_date]])), SUBSTITUTE(Table1[[#This Row],[open_date]], "Added ", ""), Table1[[#This Row],[open_date]]), NA())</f>
        <v>#N/A</v>
      </c>
      <c r="R829" t="e">
        <v>#N/A</v>
      </c>
      <c r="S829" t="s">
        <v>93</v>
      </c>
      <c r="T829" t="s">
        <v>256</v>
      </c>
      <c r="U829" s="13">
        <v>400000</v>
      </c>
      <c r="V829" s="13" t="s">
        <v>2934</v>
      </c>
      <c r="W829">
        <v>138748811</v>
      </c>
      <c r="X829" t="s">
        <v>320</v>
      </c>
      <c r="Y829" t="s">
        <v>321</v>
      </c>
      <c r="Z829" t="s">
        <v>36</v>
      </c>
      <c r="AA829" t="s">
        <v>37</v>
      </c>
      <c r="AB829">
        <v>800</v>
      </c>
      <c r="AC829" s="14" t="str">
        <f>"0"&amp;Table1[[#This Row],[zip_code]]</f>
        <v>0800</v>
      </c>
      <c r="AD829" s="1">
        <v>889460500</v>
      </c>
      <c r="AG829" t="s">
        <v>38</v>
      </c>
      <c r="AH829" t="str">
        <f>PROPER(Table1[[#This Row],[product_depth_DELETE]])</f>
        <v>Premiere</v>
      </c>
      <c r="AI829">
        <v>2</v>
      </c>
      <c r="AJ829">
        <v>2</v>
      </c>
      <c r="AK829">
        <v>1</v>
      </c>
      <c r="AL829" s="2">
        <v>44708.662557870368</v>
      </c>
      <c r="AM829" s="15">
        <v>44708.662557870368</v>
      </c>
    </row>
    <row r="830" spans="1:39" x14ac:dyDescent="0.25">
      <c r="A830">
        <v>1351812</v>
      </c>
      <c r="B830" t="s">
        <v>696</v>
      </c>
      <c r="C830" t="str">
        <f>IF(Table1[[#This Row],[breadcrumb_ORIGINAL]]="Buy&gt;NT&gt;DARWIN CITY", SUBSTITUTE(Table1[[#This Row],[breadcrumb_ORIGINAL]], Table1[[#This Row],[breadcrumb_ORIGINAL]], "DARWIN CITY"), SUBSTITUTE(Table1[[#This Row],[breadcrumb_ORIGINAL]], Table1[[#This Row],[breadcrumb_ORIGINAL]], "DARWIN"))</f>
        <v>DARWIN</v>
      </c>
      <c r="D830" s="16" t="s">
        <v>3466</v>
      </c>
      <c r="E830" t="s">
        <v>697</v>
      </c>
      <c r="F830" s="3" t="s">
        <v>2924</v>
      </c>
      <c r="G830" t="s">
        <v>29</v>
      </c>
      <c r="I830" t="str">
        <f>IF(Table1[[#This Row],[building_size_ORIGINAL]]="","",LEFT(Table1[[#This Row],[building_size_ORIGINAL]], LEN(Table1[[#This Row],[building_size_ORIGINAL]])-LEN(RIGHT(Table1[[#This Row],[building_size_ORIGINAL]], 3))))</f>
        <v/>
      </c>
      <c r="J830" s="11" t="s">
        <v>2934</v>
      </c>
      <c r="K830" t="s">
        <v>1190</v>
      </c>
      <c r="L830" s="19">
        <v>806</v>
      </c>
      <c r="M830" t="s">
        <v>1190</v>
      </c>
      <c r="N830" s="19">
        <v>806</v>
      </c>
      <c r="O830" s="19">
        <f>IF(Table1[[#This Row],[building_size_mВІ_cleaned]]&lt;&gt;Table1[[#This Row],[preferred_size_mBI_cleaned]], IF(Table1[[#This Row],[land_size_mBI_cleaned]]&lt;&gt;Table1[[#This Row],[preferred_size_mBI_cleaned]], 0, 1), 1)</f>
        <v>1</v>
      </c>
      <c r="Q830" t="e">
        <f>IF(LEN(Table1[[#This Row],[open_date]])&gt;0, IF(ISNUMBER(SEARCH("Added", Table1[[#This Row],[open_date]])), SUBSTITUTE(Table1[[#This Row],[open_date]], "Added ", ""), Table1[[#This Row],[open_date]]), NA())</f>
        <v>#N/A</v>
      </c>
      <c r="R830" t="e">
        <v>#N/A</v>
      </c>
      <c r="S830" t="s">
        <v>265</v>
      </c>
      <c r="T830" t="s">
        <v>2512</v>
      </c>
      <c r="U830" s="13">
        <v>400000</v>
      </c>
      <c r="V830" s="13" t="s">
        <v>3439</v>
      </c>
      <c r="W830">
        <v>138748519</v>
      </c>
      <c r="X830" t="s">
        <v>2513</v>
      </c>
      <c r="Y830" t="s">
        <v>2514</v>
      </c>
      <c r="Z830" t="s">
        <v>823</v>
      </c>
      <c r="AA830" t="s">
        <v>37</v>
      </c>
      <c r="AB830">
        <v>830</v>
      </c>
      <c r="AC830" s="14" t="str">
        <f>"0"&amp;Table1[[#This Row],[zip_code]]</f>
        <v>0830</v>
      </c>
      <c r="AD830" s="1">
        <v>417718149</v>
      </c>
      <c r="AG830" t="s">
        <v>255</v>
      </c>
      <c r="AH830" t="str">
        <f>PROPER(Table1[[#This Row],[product_depth_DELETE]])</f>
        <v>Feature</v>
      </c>
      <c r="AI830">
        <v>4</v>
      </c>
      <c r="AJ830">
        <v>1</v>
      </c>
      <c r="AK830">
        <v>0</v>
      </c>
      <c r="AL830" s="2">
        <v>44708.662557870368</v>
      </c>
      <c r="AM830" s="15">
        <v>44708.662557870368</v>
      </c>
    </row>
    <row r="831" spans="1:39" x14ac:dyDescent="0.25">
      <c r="A831">
        <v>1351813</v>
      </c>
      <c r="B831" t="s">
        <v>696</v>
      </c>
      <c r="C831" t="str">
        <f>IF(Table1[[#This Row],[breadcrumb_ORIGINAL]]="Buy&gt;NT&gt;DARWIN CITY", SUBSTITUTE(Table1[[#This Row],[breadcrumb_ORIGINAL]], Table1[[#This Row],[breadcrumb_ORIGINAL]], "DARWIN CITY"), SUBSTITUTE(Table1[[#This Row],[breadcrumb_ORIGINAL]], Table1[[#This Row],[breadcrumb_ORIGINAL]], "DARWIN"))</f>
        <v>DARWIN</v>
      </c>
      <c r="D831" s="16" t="s">
        <v>3466</v>
      </c>
      <c r="E831" t="s">
        <v>697</v>
      </c>
      <c r="F831" s="3" t="s">
        <v>2924</v>
      </c>
      <c r="G831" t="s">
        <v>29</v>
      </c>
      <c r="H831" t="s">
        <v>2515</v>
      </c>
      <c r="I831" t="str">
        <f>IF(Table1[[#This Row],[building_size_ORIGINAL]]="","",LEFT(Table1[[#This Row],[building_size_ORIGINAL]], LEN(Table1[[#This Row],[building_size_ORIGINAL]])-LEN(RIGHT(Table1[[#This Row],[building_size_ORIGINAL]], 3))))</f>
        <v>223</v>
      </c>
      <c r="J831" s="19">
        <v>223</v>
      </c>
      <c r="K831" t="s">
        <v>2516</v>
      </c>
      <c r="L831" s="19">
        <v>776</v>
      </c>
      <c r="M831" t="s">
        <v>2516</v>
      </c>
      <c r="N831" s="19">
        <v>776</v>
      </c>
      <c r="O831" s="19">
        <f>IF(Table1[[#This Row],[building_size_mВІ_cleaned]]&lt;&gt;Table1[[#This Row],[preferred_size_mBI_cleaned]], IF(Table1[[#This Row],[land_size_mBI_cleaned]]&lt;&gt;Table1[[#This Row],[preferred_size_mBI_cleaned]], 0, 1), 1)</f>
        <v>1</v>
      </c>
      <c r="Q831" t="e">
        <f>IF(LEN(Table1[[#This Row],[open_date]])&gt;0, IF(ISNUMBER(SEARCH("Added", Table1[[#This Row],[open_date]])), SUBSTITUTE(Table1[[#This Row],[open_date]], "Added ", ""), Table1[[#This Row],[open_date]]), NA())</f>
        <v>#N/A</v>
      </c>
      <c r="R831" t="e">
        <v>#N/A</v>
      </c>
      <c r="S831" t="s">
        <v>265</v>
      </c>
      <c r="T831" t="s">
        <v>2517</v>
      </c>
      <c r="U831" s="13">
        <v>449000</v>
      </c>
      <c r="V831" s="13" t="s">
        <v>3375</v>
      </c>
      <c r="W831">
        <v>138744755</v>
      </c>
      <c r="X831" t="s">
        <v>2518</v>
      </c>
      <c r="Y831" t="s">
        <v>2519</v>
      </c>
      <c r="Z831" t="s">
        <v>973</v>
      </c>
      <c r="AA831" t="s">
        <v>37</v>
      </c>
      <c r="AB831">
        <v>830</v>
      </c>
      <c r="AC831" s="14" t="str">
        <f>"0"&amp;Table1[[#This Row],[zip_code]]</f>
        <v>0830</v>
      </c>
      <c r="AD831" s="1">
        <v>417718149</v>
      </c>
      <c r="AG831" t="s">
        <v>255</v>
      </c>
      <c r="AH831" t="str">
        <f>PROPER(Table1[[#This Row],[product_depth_DELETE]])</f>
        <v>Feature</v>
      </c>
      <c r="AI831">
        <v>3</v>
      </c>
      <c r="AJ831">
        <v>1</v>
      </c>
      <c r="AK831">
        <v>0</v>
      </c>
      <c r="AL831" s="2">
        <v>44708.662557870368</v>
      </c>
      <c r="AM831" s="15">
        <v>44708.662557870368</v>
      </c>
    </row>
    <row r="832" spans="1:39" x14ac:dyDescent="0.25">
      <c r="A832">
        <v>1351814</v>
      </c>
      <c r="B832" t="s">
        <v>696</v>
      </c>
      <c r="C832" t="str">
        <f>IF(Table1[[#This Row],[breadcrumb_ORIGINAL]]="Buy&gt;NT&gt;DARWIN CITY", SUBSTITUTE(Table1[[#This Row],[breadcrumb_ORIGINAL]], Table1[[#This Row],[breadcrumb_ORIGINAL]], "DARWIN CITY"), SUBSTITUTE(Table1[[#This Row],[breadcrumb_ORIGINAL]], Table1[[#This Row],[breadcrumb_ORIGINAL]], "DARWIN"))</f>
        <v>DARWIN</v>
      </c>
      <c r="D832" s="16" t="s">
        <v>3466</v>
      </c>
      <c r="E832" t="s">
        <v>697</v>
      </c>
      <c r="F832" s="3" t="s">
        <v>2924</v>
      </c>
      <c r="G832" t="s">
        <v>29</v>
      </c>
      <c r="I832" t="str">
        <f>IF(Table1[[#This Row],[building_size_ORIGINAL]]="","",LEFT(Table1[[#This Row],[building_size_ORIGINAL]], LEN(Table1[[#This Row],[building_size_ORIGINAL]])-LEN(RIGHT(Table1[[#This Row],[building_size_ORIGINAL]], 3))))</f>
        <v/>
      </c>
      <c r="J832" s="11" t="s">
        <v>2934</v>
      </c>
      <c r="L832" s="12" t="s">
        <v>2934</v>
      </c>
      <c r="N832" t="s">
        <v>2934</v>
      </c>
      <c r="O832">
        <f>IF(Table1[[#This Row],[building_size_mВІ_cleaned]]&lt;&gt;Table1[[#This Row],[preferred_size_mBI_cleaned]], IF(Table1[[#This Row],[land_size_mBI_cleaned]]&lt;&gt;Table1[[#This Row],[preferred_size_mBI_cleaned]], 0, 1), 1)</f>
        <v>1</v>
      </c>
      <c r="Q832" t="e">
        <f>IF(LEN(Table1[[#This Row],[open_date]])&gt;0, IF(ISNUMBER(SEARCH("Added", Table1[[#This Row],[open_date]])), SUBSTITUTE(Table1[[#This Row],[open_date]], "Added ", ""), Table1[[#This Row],[open_date]]), NA())</f>
        <v>#N/A</v>
      </c>
      <c r="R832" t="e">
        <v>#N/A</v>
      </c>
      <c r="S832" t="s">
        <v>265</v>
      </c>
      <c r="T832" t="s">
        <v>2520</v>
      </c>
      <c r="U832" s="13">
        <v>780000</v>
      </c>
      <c r="V832" s="13" t="s">
        <v>2934</v>
      </c>
      <c r="W832">
        <v>138738027</v>
      </c>
      <c r="X832" t="s">
        <v>2521</v>
      </c>
      <c r="Y832" t="s">
        <v>2522</v>
      </c>
      <c r="Z832" t="s">
        <v>759</v>
      </c>
      <c r="AA832" t="s">
        <v>37</v>
      </c>
      <c r="AB832">
        <v>836</v>
      </c>
      <c r="AC832" s="14" t="str">
        <f>"0"&amp;Table1[[#This Row],[zip_code]]</f>
        <v>0836</v>
      </c>
      <c r="AD832" s="1">
        <v>417718149</v>
      </c>
      <c r="AG832" t="s">
        <v>255</v>
      </c>
      <c r="AH832" t="str">
        <f>PROPER(Table1[[#This Row],[product_depth_DELETE]])</f>
        <v>Feature</v>
      </c>
      <c r="AI832">
        <v>3</v>
      </c>
      <c r="AJ832">
        <v>2</v>
      </c>
      <c r="AK832">
        <v>0</v>
      </c>
      <c r="AL832" s="2">
        <v>44708.662557870368</v>
      </c>
      <c r="AM832" s="15">
        <v>44708.662557870368</v>
      </c>
    </row>
    <row r="833" spans="1:39" x14ac:dyDescent="0.25">
      <c r="A833">
        <v>1351815</v>
      </c>
      <c r="B833" t="s">
        <v>696</v>
      </c>
      <c r="C833" t="str">
        <f>IF(Table1[[#This Row],[breadcrumb_ORIGINAL]]="Buy&gt;NT&gt;DARWIN CITY", SUBSTITUTE(Table1[[#This Row],[breadcrumb_ORIGINAL]], Table1[[#This Row],[breadcrumb_ORIGINAL]], "DARWIN CITY"), SUBSTITUTE(Table1[[#This Row],[breadcrumb_ORIGINAL]], Table1[[#This Row],[breadcrumb_ORIGINAL]], "DARWIN"))</f>
        <v>DARWIN</v>
      </c>
      <c r="D833" s="16" t="s">
        <v>3466</v>
      </c>
      <c r="E833" t="s">
        <v>697</v>
      </c>
      <c r="F833" s="3" t="s">
        <v>2924</v>
      </c>
      <c r="G833" t="s">
        <v>29</v>
      </c>
      <c r="I833" t="str">
        <f>IF(Table1[[#This Row],[building_size_ORIGINAL]]="","",LEFT(Table1[[#This Row],[building_size_ORIGINAL]], LEN(Table1[[#This Row],[building_size_ORIGINAL]])-LEN(RIGHT(Table1[[#This Row],[building_size_ORIGINAL]], 3))))</f>
        <v/>
      </c>
      <c r="J833" s="11" t="s">
        <v>2934</v>
      </c>
      <c r="K833" t="s">
        <v>2523</v>
      </c>
      <c r="L833" s="19">
        <v>2</v>
      </c>
      <c r="M833" t="s">
        <v>2523</v>
      </c>
      <c r="N833" s="19">
        <v>2</v>
      </c>
      <c r="O833" s="19">
        <f>IF(Table1[[#This Row],[building_size_mВІ_cleaned]]&lt;&gt;Table1[[#This Row],[preferred_size_mBI_cleaned]], IF(Table1[[#This Row],[land_size_mBI_cleaned]]&lt;&gt;Table1[[#This Row],[preferred_size_mBI_cleaned]], 0, 1), 1)</f>
        <v>1</v>
      </c>
      <c r="Q833" t="e">
        <f>IF(LEN(Table1[[#This Row],[open_date]])&gt;0, IF(ISNUMBER(SEARCH("Added", Table1[[#This Row],[open_date]])), SUBSTITUTE(Table1[[#This Row],[open_date]], "Added ", ""), Table1[[#This Row],[open_date]]), NA())</f>
        <v>#N/A</v>
      </c>
      <c r="R833" t="e">
        <v>#N/A</v>
      </c>
      <c r="S833" t="s">
        <v>477</v>
      </c>
      <c r="T833" t="s">
        <v>1684</v>
      </c>
      <c r="U833" s="13">
        <v>1200000</v>
      </c>
      <c r="V833" s="13" t="s">
        <v>2934</v>
      </c>
      <c r="W833">
        <v>138736447</v>
      </c>
      <c r="X833" t="s">
        <v>2524</v>
      </c>
      <c r="Y833" t="s">
        <v>2525</v>
      </c>
      <c r="Z833" t="s">
        <v>1162</v>
      </c>
      <c r="AA833" t="s">
        <v>37</v>
      </c>
      <c r="AB833">
        <v>835</v>
      </c>
      <c r="AC833" s="14" t="str">
        <f>"0"&amp;Table1[[#This Row],[zip_code]]</f>
        <v>0835</v>
      </c>
      <c r="AD833" s="1">
        <v>889831266</v>
      </c>
      <c r="AG833" t="s">
        <v>255</v>
      </c>
      <c r="AH833" t="str">
        <f>PROPER(Table1[[#This Row],[product_depth_DELETE]])</f>
        <v>Feature</v>
      </c>
      <c r="AI833">
        <v>6</v>
      </c>
      <c r="AJ833">
        <v>5</v>
      </c>
      <c r="AK833">
        <v>6</v>
      </c>
      <c r="AL833" s="2">
        <v>44708.662557870368</v>
      </c>
      <c r="AM833" s="15">
        <v>44708.662557870368</v>
      </c>
    </row>
    <row r="834" spans="1:39" x14ac:dyDescent="0.25">
      <c r="A834">
        <v>1351816</v>
      </c>
      <c r="B834" t="s">
        <v>696</v>
      </c>
      <c r="C834" t="str">
        <f>IF(Table1[[#This Row],[breadcrumb_ORIGINAL]]="Buy&gt;NT&gt;DARWIN CITY", SUBSTITUTE(Table1[[#This Row],[breadcrumb_ORIGINAL]], Table1[[#This Row],[breadcrumb_ORIGINAL]], "DARWIN CITY"), SUBSTITUTE(Table1[[#This Row],[breadcrumb_ORIGINAL]], Table1[[#This Row],[breadcrumb_ORIGINAL]], "DARWIN"))</f>
        <v>DARWIN</v>
      </c>
      <c r="D834" s="16" t="s">
        <v>3466</v>
      </c>
      <c r="E834" t="s">
        <v>697</v>
      </c>
      <c r="F834" s="3" t="s">
        <v>2924</v>
      </c>
      <c r="G834" t="s">
        <v>46</v>
      </c>
      <c r="I834" t="str">
        <f>IF(Table1[[#This Row],[building_size_ORIGINAL]]="","",LEFT(Table1[[#This Row],[building_size_ORIGINAL]], LEN(Table1[[#This Row],[building_size_ORIGINAL]])-LEN(RIGHT(Table1[[#This Row],[building_size_ORIGINAL]], 3))))</f>
        <v/>
      </c>
      <c r="J834" s="11" t="s">
        <v>2934</v>
      </c>
      <c r="K834" t="s">
        <v>322</v>
      </c>
      <c r="L834" s="19">
        <v>154</v>
      </c>
      <c r="M834" t="s">
        <v>322</v>
      </c>
      <c r="N834" s="19">
        <v>154</v>
      </c>
      <c r="O834" s="19">
        <f>IF(Table1[[#This Row],[building_size_mВІ_cleaned]]&lt;&gt;Table1[[#This Row],[preferred_size_mBI_cleaned]], IF(Table1[[#This Row],[land_size_mBI_cleaned]]&lt;&gt;Table1[[#This Row],[preferred_size_mBI_cleaned]], 0, 1), 1)</f>
        <v>1</v>
      </c>
      <c r="Q834" t="e">
        <f>IF(LEN(Table1[[#This Row],[open_date]])&gt;0, IF(ISNUMBER(SEARCH("Added", Table1[[#This Row],[open_date]])), SUBSTITUTE(Table1[[#This Row],[open_date]], "Added ", ""), Table1[[#This Row],[open_date]]), NA())</f>
        <v>#N/A</v>
      </c>
      <c r="R834" t="e">
        <v>#N/A</v>
      </c>
      <c r="S834" t="s">
        <v>185</v>
      </c>
      <c r="T834" t="s">
        <v>323</v>
      </c>
      <c r="U834" s="13">
        <v>369000</v>
      </c>
      <c r="V834" s="13" t="s">
        <v>2934</v>
      </c>
      <c r="W834">
        <v>138732019</v>
      </c>
      <c r="X834" t="s">
        <v>324</v>
      </c>
      <c r="Y834" t="s">
        <v>325</v>
      </c>
      <c r="Z834" t="s">
        <v>36</v>
      </c>
      <c r="AA834" t="s">
        <v>37</v>
      </c>
      <c r="AB834">
        <v>800</v>
      </c>
      <c r="AC834" s="14" t="str">
        <f>"0"&amp;Table1[[#This Row],[zip_code]]</f>
        <v>0800</v>
      </c>
      <c r="AD834" s="1">
        <v>889240900</v>
      </c>
      <c r="AG834" t="s">
        <v>38</v>
      </c>
      <c r="AH834" t="str">
        <f>PROPER(Table1[[#This Row],[product_depth_DELETE]])</f>
        <v>Premiere</v>
      </c>
      <c r="AI834">
        <v>2</v>
      </c>
      <c r="AJ834">
        <v>2</v>
      </c>
      <c r="AK834">
        <v>2</v>
      </c>
      <c r="AL834" s="2">
        <v>44708.662557870368</v>
      </c>
      <c r="AM834" s="15">
        <v>44708.662557870368</v>
      </c>
    </row>
    <row r="835" spans="1:39" x14ac:dyDescent="0.25">
      <c r="A835">
        <v>1351817</v>
      </c>
      <c r="B835" t="s">
        <v>696</v>
      </c>
      <c r="C835" t="str">
        <f>IF(Table1[[#This Row],[breadcrumb_ORIGINAL]]="Buy&gt;NT&gt;DARWIN CITY", SUBSTITUTE(Table1[[#This Row],[breadcrumb_ORIGINAL]], Table1[[#This Row],[breadcrumb_ORIGINAL]], "DARWIN CITY"), SUBSTITUTE(Table1[[#This Row],[breadcrumb_ORIGINAL]], Table1[[#This Row],[breadcrumb_ORIGINAL]], "DARWIN"))</f>
        <v>DARWIN</v>
      </c>
      <c r="D835" s="16" t="s">
        <v>3466</v>
      </c>
      <c r="E835" t="s">
        <v>697</v>
      </c>
      <c r="F835" s="3" t="s">
        <v>2924</v>
      </c>
      <c r="G835" t="s">
        <v>29</v>
      </c>
      <c r="I835" t="str">
        <f>IF(Table1[[#This Row],[building_size_ORIGINAL]]="","",LEFT(Table1[[#This Row],[building_size_ORIGINAL]], LEN(Table1[[#This Row],[building_size_ORIGINAL]])-LEN(RIGHT(Table1[[#This Row],[building_size_ORIGINAL]], 3))))</f>
        <v/>
      </c>
      <c r="J835" s="11" t="s">
        <v>2934</v>
      </c>
      <c r="K835" t="s">
        <v>2526</v>
      </c>
      <c r="L835" s="19">
        <v>808</v>
      </c>
      <c r="M835" t="s">
        <v>2526</v>
      </c>
      <c r="N835" s="19">
        <v>808</v>
      </c>
      <c r="O835" s="19">
        <f>IF(Table1[[#This Row],[building_size_mВІ_cleaned]]&lt;&gt;Table1[[#This Row],[preferred_size_mBI_cleaned]], IF(Table1[[#This Row],[land_size_mBI_cleaned]]&lt;&gt;Table1[[#This Row],[preferred_size_mBI_cleaned]], 0, 1), 1)</f>
        <v>1</v>
      </c>
      <c r="P835" t="s">
        <v>126</v>
      </c>
      <c r="Q835" t="str">
        <f>IF(LEN(Table1[[#This Row],[open_date]])&gt;0, IF(ISNUMBER(SEARCH("Added", Table1[[#This Row],[open_date]])), SUBSTITUTE(Table1[[#This Row],[open_date]], "Added ", ""), Table1[[#This Row],[open_date]]), NA())</f>
        <v>Under offer</v>
      </c>
      <c r="R835" t="s">
        <v>126</v>
      </c>
      <c r="S835" t="s">
        <v>82</v>
      </c>
      <c r="T835" t="s">
        <v>127</v>
      </c>
      <c r="U835" s="13" t="s">
        <v>2934</v>
      </c>
      <c r="V835" s="13" t="s">
        <v>2979</v>
      </c>
      <c r="W835">
        <v>138728847</v>
      </c>
      <c r="X835" t="s">
        <v>2527</v>
      </c>
      <c r="Y835" t="s">
        <v>2528</v>
      </c>
      <c r="Z835" t="s">
        <v>973</v>
      </c>
      <c r="AA835" t="s">
        <v>37</v>
      </c>
      <c r="AB835">
        <v>830</v>
      </c>
      <c r="AC835" s="14" t="str">
        <f>"0"&amp;Table1[[#This Row],[zip_code]]</f>
        <v>0830</v>
      </c>
      <c r="AD835" s="1">
        <v>889433000</v>
      </c>
      <c r="AG835" t="s">
        <v>38</v>
      </c>
      <c r="AH835" t="str">
        <f>PROPER(Table1[[#This Row],[product_depth_DELETE]])</f>
        <v>Premiere</v>
      </c>
      <c r="AI835">
        <v>3</v>
      </c>
      <c r="AJ835">
        <v>1</v>
      </c>
      <c r="AK835">
        <v>4</v>
      </c>
      <c r="AL835" s="2">
        <v>44708.662557870368</v>
      </c>
      <c r="AM835" s="15">
        <v>44708.662557870368</v>
      </c>
    </row>
    <row r="836" spans="1:39" x14ac:dyDescent="0.25">
      <c r="A836">
        <v>1351818</v>
      </c>
      <c r="B836" t="s">
        <v>696</v>
      </c>
      <c r="C836" t="str">
        <f>IF(Table1[[#This Row],[breadcrumb_ORIGINAL]]="Buy&gt;NT&gt;DARWIN CITY", SUBSTITUTE(Table1[[#This Row],[breadcrumb_ORIGINAL]], Table1[[#This Row],[breadcrumb_ORIGINAL]], "DARWIN CITY"), SUBSTITUTE(Table1[[#This Row],[breadcrumb_ORIGINAL]], Table1[[#This Row],[breadcrumb_ORIGINAL]], "DARWIN"))</f>
        <v>DARWIN</v>
      </c>
      <c r="D836" s="16" t="s">
        <v>3466</v>
      </c>
      <c r="E836" t="s">
        <v>697</v>
      </c>
      <c r="F836" s="3" t="s">
        <v>2924</v>
      </c>
      <c r="G836" t="s">
        <v>46</v>
      </c>
      <c r="I836" t="str">
        <f>IF(Table1[[#This Row],[building_size_ORIGINAL]]="","",LEFT(Table1[[#This Row],[building_size_ORIGINAL]], LEN(Table1[[#This Row],[building_size_ORIGINAL]])-LEN(RIGHT(Table1[[#This Row],[building_size_ORIGINAL]], 3))))</f>
        <v/>
      </c>
      <c r="J836" s="11" t="s">
        <v>2934</v>
      </c>
      <c r="K836" t="s">
        <v>111</v>
      </c>
      <c r="L836" s="19">
        <v>69</v>
      </c>
      <c r="M836" t="s">
        <v>111</v>
      </c>
      <c r="N836" s="19">
        <v>69</v>
      </c>
      <c r="O836" s="19">
        <f>IF(Table1[[#This Row],[building_size_mВІ_cleaned]]&lt;&gt;Table1[[#This Row],[preferred_size_mBI_cleaned]], IF(Table1[[#This Row],[land_size_mBI_cleaned]]&lt;&gt;Table1[[#This Row],[preferred_size_mBI_cleaned]], 0, 1), 1)</f>
        <v>1</v>
      </c>
      <c r="Q836" t="e">
        <f>IF(LEN(Table1[[#This Row],[open_date]])&gt;0, IF(ISNUMBER(SEARCH("Added", Table1[[#This Row],[open_date]])), SUBSTITUTE(Table1[[#This Row],[open_date]], "Added ", ""), Table1[[#This Row],[open_date]]), NA())</f>
        <v>#N/A</v>
      </c>
      <c r="R836" t="e">
        <v>#N/A</v>
      </c>
      <c r="S836" t="s">
        <v>209</v>
      </c>
      <c r="T836" t="s">
        <v>2529</v>
      </c>
      <c r="U836" s="13">
        <v>260000</v>
      </c>
      <c r="V836" s="13" t="s">
        <v>2934</v>
      </c>
      <c r="W836">
        <v>138727355</v>
      </c>
      <c r="X836" t="s">
        <v>2530</v>
      </c>
      <c r="Y836" t="s">
        <v>2531</v>
      </c>
      <c r="Z836" t="s">
        <v>844</v>
      </c>
      <c r="AA836" t="s">
        <v>37</v>
      </c>
      <c r="AB836">
        <v>820</v>
      </c>
      <c r="AC836" s="14" t="str">
        <f>"0"&amp;Table1[[#This Row],[zip_code]]</f>
        <v>0820</v>
      </c>
      <c r="AD836" s="1">
        <v>889428942</v>
      </c>
      <c r="AG836" t="s">
        <v>255</v>
      </c>
      <c r="AH836" t="str">
        <f>PROPER(Table1[[#This Row],[product_depth_DELETE]])</f>
        <v>Feature</v>
      </c>
      <c r="AI836">
        <v>2</v>
      </c>
      <c r="AJ836">
        <v>1</v>
      </c>
      <c r="AK836">
        <v>1</v>
      </c>
      <c r="AL836" s="2">
        <v>44708.662557870368</v>
      </c>
      <c r="AM836" s="15">
        <v>44708.662557870368</v>
      </c>
    </row>
    <row r="837" spans="1:39" x14ac:dyDescent="0.25">
      <c r="A837">
        <v>1351819</v>
      </c>
      <c r="B837" t="s">
        <v>696</v>
      </c>
      <c r="C837" t="str">
        <f>IF(Table1[[#This Row],[breadcrumb_ORIGINAL]]="Buy&gt;NT&gt;DARWIN CITY", SUBSTITUTE(Table1[[#This Row],[breadcrumb_ORIGINAL]], Table1[[#This Row],[breadcrumb_ORIGINAL]], "DARWIN CITY"), SUBSTITUTE(Table1[[#This Row],[breadcrumb_ORIGINAL]], Table1[[#This Row],[breadcrumb_ORIGINAL]], "DARWIN"))</f>
        <v>DARWIN</v>
      </c>
      <c r="D837" s="16" t="s">
        <v>3466</v>
      </c>
      <c r="E837" t="s">
        <v>697</v>
      </c>
      <c r="F837" s="3" t="s">
        <v>2924</v>
      </c>
      <c r="G837" t="s">
        <v>29</v>
      </c>
      <c r="I837" t="str">
        <f>IF(Table1[[#This Row],[building_size_ORIGINAL]]="","",LEFT(Table1[[#This Row],[building_size_ORIGINAL]], LEN(Table1[[#This Row],[building_size_ORIGINAL]])-LEN(RIGHT(Table1[[#This Row],[building_size_ORIGINAL]], 3))))</f>
        <v/>
      </c>
      <c r="J837" s="11" t="s">
        <v>2934</v>
      </c>
      <c r="K837" t="s">
        <v>562</v>
      </c>
      <c r="L837" s="19">
        <v>415</v>
      </c>
      <c r="M837" t="s">
        <v>562</v>
      </c>
      <c r="N837" s="19">
        <v>415</v>
      </c>
      <c r="O837" s="19">
        <f>IF(Table1[[#This Row],[building_size_mВІ_cleaned]]&lt;&gt;Table1[[#This Row],[preferred_size_mBI_cleaned]], IF(Table1[[#This Row],[land_size_mBI_cleaned]]&lt;&gt;Table1[[#This Row],[preferred_size_mBI_cleaned]], 0, 1), 1)</f>
        <v>1</v>
      </c>
      <c r="Q837" t="e">
        <f>IF(LEN(Table1[[#This Row],[open_date]])&gt;0, IF(ISNUMBER(SEARCH("Added", Table1[[#This Row],[open_date]])), SUBSTITUTE(Table1[[#This Row],[open_date]], "Added ", ""), Table1[[#This Row],[open_date]]), NA())</f>
        <v>#N/A</v>
      </c>
      <c r="R837" t="e">
        <v>#N/A</v>
      </c>
      <c r="S837" t="s">
        <v>2277</v>
      </c>
      <c r="T837" t="s">
        <v>2532</v>
      </c>
      <c r="U837" s="13">
        <v>525000</v>
      </c>
      <c r="V837" s="13" t="s">
        <v>3378</v>
      </c>
      <c r="W837">
        <v>124837718</v>
      </c>
      <c r="X837" t="s">
        <v>2533</v>
      </c>
      <c r="Y837" t="s">
        <v>2534</v>
      </c>
      <c r="Z837" t="s">
        <v>917</v>
      </c>
      <c r="AA837" t="s">
        <v>37</v>
      </c>
      <c r="AB837">
        <v>832</v>
      </c>
      <c r="AC837" s="14" t="str">
        <f>"0"&amp;Table1[[#This Row],[zip_code]]</f>
        <v>0832</v>
      </c>
      <c r="AD837" s="1">
        <v>889833943</v>
      </c>
      <c r="AG837" t="s">
        <v>274</v>
      </c>
      <c r="AH837" t="str">
        <f>PROPER(Table1[[#This Row],[product_depth_DELETE]])</f>
        <v>Standard</v>
      </c>
      <c r="AI837">
        <v>3</v>
      </c>
      <c r="AJ837">
        <v>2</v>
      </c>
      <c r="AK837">
        <v>1</v>
      </c>
      <c r="AL837" s="2">
        <v>44708.662557870368</v>
      </c>
      <c r="AM837" s="15">
        <v>44708.662557870368</v>
      </c>
    </row>
    <row r="838" spans="1:39" x14ac:dyDescent="0.25">
      <c r="A838">
        <v>1351820</v>
      </c>
      <c r="B838" t="s">
        <v>696</v>
      </c>
      <c r="C838" t="str">
        <f>IF(Table1[[#This Row],[breadcrumb_ORIGINAL]]="Buy&gt;NT&gt;DARWIN CITY", SUBSTITUTE(Table1[[#This Row],[breadcrumb_ORIGINAL]], Table1[[#This Row],[breadcrumb_ORIGINAL]], "DARWIN CITY"), SUBSTITUTE(Table1[[#This Row],[breadcrumb_ORIGINAL]], Table1[[#This Row],[breadcrumb_ORIGINAL]], "DARWIN"))</f>
        <v>DARWIN</v>
      </c>
      <c r="D838" s="16" t="s">
        <v>3466</v>
      </c>
      <c r="E838" t="s">
        <v>697</v>
      </c>
      <c r="F838" s="3" t="s">
        <v>2924</v>
      </c>
      <c r="G838" t="s">
        <v>748</v>
      </c>
      <c r="I838" t="str">
        <f>IF(Table1[[#This Row],[building_size_ORIGINAL]]="","",LEFT(Table1[[#This Row],[building_size_ORIGINAL]], LEN(Table1[[#This Row],[building_size_ORIGINAL]])-LEN(RIGHT(Table1[[#This Row],[building_size_ORIGINAL]], 3))))</f>
        <v/>
      </c>
      <c r="J838" s="11" t="s">
        <v>2934</v>
      </c>
      <c r="K838" t="s">
        <v>2535</v>
      </c>
      <c r="L838" s="19">
        <v>393</v>
      </c>
      <c r="M838" t="s">
        <v>2535</v>
      </c>
      <c r="N838" s="19">
        <v>393</v>
      </c>
      <c r="O838" s="19">
        <f>IF(Table1[[#This Row],[building_size_mВІ_cleaned]]&lt;&gt;Table1[[#This Row],[preferred_size_mBI_cleaned]], IF(Table1[[#This Row],[land_size_mBI_cleaned]]&lt;&gt;Table1[[#This Row],[preferred_size_mBI_cleaned]], 0, 1), 1)</f>
        <v>1</v>
      </c>
      <c r="Q838" t="e">
        <f>IF(LEN(Table1[[#This Row],[open_date]])&gt;0, IF(ISNUMBER(SEARCH("Added", Table1[[#This Row],[open_date]])), SUBSTITUTE(Table1[[#This Row],[open_date]], "Added ", ""), Table1[[#This Row],[open_date]]), NA())</f>
        <v>#N/A</v>
      </c>
      <c r="R838" t="e">
        <v>#N/A</v>
      </c>
      <c r="S838" t="s">
        <v>225</v>
      </c>
      <c r="T838" t="s">
        <v>2536</v>
      </c>
      <c r="U838" s="13">
        <v>765000</v>
      </c>
      <c r="V838" s="13" t="s">
        <v>3379</v>
      </c>
      <c r="W838">
        <v>138725351</v>
      </c>
      <c r="X838" t="s">
        <v>2537</v>
      </c>
      <c r="Y838" t="s">
        <v>2538</v>
      </c>
      <c r="Z838" t="s">
        <v>707</v>
      </c>
      <c r="AA838" t="s">
        <v>37</v>
      </c>
      <c r="AB838">
        <v>820</v>
      </c>
      <c r="AC838" s="14" t="str">
        <f>"0"&amp;Table1[[#This Row],[zip_code]]</f>
        <v>0820</v>
      </c>
      <c r="AD838" s="1">
        <v>438404848</v>
      </c>
      <c r="AG838" t="s">
        <v>38</v>
      </c>
      <c r="AH838" t="str">
        <f>PROPER(Table1[[#This Row],[product_depth_DELETE]])</f>
        <v>Premiere</v>
      </c>
      <c r="AI838">
        <v>3</v>
      </c>
      <c r="AJ838">
        <v>2</v>
      </c>
      <c r="AK838">
        <v>2</v>
      </c>
      <c r="AL838" s="2">
        <v>44708.662557870368</v>
      </c>
      <c r="AM838" s="15">
        <v>44708.662557870368</v>
      </c>
    </row>
    <row r="839" spans="1:39" x14ac:dyDescent="0.25">
      <c r="A839">
        <v>1351821</v>
      </c>
      <c r="B839" t="s">
        <v>696</v>
      </c>
      <c r="C839" t="str">
        <f>IF(Table1[[#This Row],[breadcrumb_ORIGINAL]]="Buy&gt;NT&gt;DARWIN CITY", SUBSTITUTE(Table1[[#This Row],[breadcrumb_ORIGINAL]], Table1[[#This Row],[breadcrumb_ORIGINAL]], "DARWIN CITY"), SUBSTITUTE(Table1[[#This Row],[breadcrumb_ORIGINAL]], Table1[[#This Row],[breadcrumb_ORIGINAL]], "DARWIN"))</f>
        <v>DARWIN</v>
      </c>
      <c r="D839" s="16" t="s">
        <v>3466</v>
      </c>
      <c r="E839" t="s">
        <v>697</v>
      </c>
      <c r="F839" s="3" t="s">
        <v>2924</v>
      </c>
      <c r="G839" t="s">
        <v>732</v>
      </c>
      <c r="I839" t="str">
        <f>IF(Table1[[#This Row],[building_size_ORIGINAL]]="","",LEFT(Table1[[#This Row],[building_size_ORIGINAL]], LEN(Table1[[#This Row],[building_size_ORIGINAL]])-LEN(RIGHT(Table1[[#This Row],[building_size_ORIGINAL]], 3))))</f>
        <v/>
      </c>
      <c r="J839" s="11" t="s">
        <v>2934</v>
      </c>
      <c r="K839" t="s">
        <v>1649</v>
      </c>
      <c r="L839" s="19">
        <v>812</v>
      </c>
      <c r="M839" t="s">
        <v>1649</v>
      </c>
      <c r="N839" s="19">
        <v>812</v>
      </c>
      <c r="O839" s="19">
        <f>IF(Table1[[#This Row],[building_size_mВІ_cleaned]]&lt;&gt;Table1[[#This Row],[preferred_size_mBI_cleaned]], IF(Table1[[#This Row],[land_size_mBI_cleaned]]&lt;&gt;Table1[[#This Row],[preferred_size_mBI_cleaned]], 0, 1), 1)</f>
        <v>1</v>
      </c>
      <c r="Q839" t="e">
        <f>IF(LEN(Table1[[#This Row],[open_date]])&gt;0, IF(ISNUMBER(SEARCH("Added", Table1[[#This Row],[open_date]])), SUBSTITUTE(Table1[[#This Row],[open_date]], "Added ", ""), Table1[[#This Row],[open_date]]), NA())</f>
        <v>#N/A</v>
      </c>
      <c r="R839" t="e">
        <v>#N/A</v>
      </c>
      <c r="S839" t="s">
        <v>98</v>
      </c>
      <c r="T839" t="s">
        <v>581</v>
      </c>
      <c r="U839" s="13" t="s">
        <v>2934</v>
      </c>
      <c r="V839" s="13" t="s">
        <v>3082</v>
      </c>
      <c r="W839">
        <v>138719871</v>
      </c>
      <c r="X839" t="s">
        <v>2539</v>
      </c>
      <c r="Y839" t="s">
        <v>2540</v>
      </c>
      <c r="Z839" t="s">
        <v>731</v>
      </c>
      <c r="AA839" t="s">
        <v>37</v>
      </c>
      <c r="AB839">
        <v>810</v>
      </c>
      <c r="AC839" s="14" t="str">
        <f>"0"&amp;Table1[[#This Row],[zip_code]]</f>
        <v>0810</v>
      </c>
      <c r="AD839" s="1">
        <v>889822500</v>
      </c>
      <c r="AG839" t="s">
        <v>255</v>
      </c>
      <c r="AH839" t="str">
        <f>PROPER(Table1[[#This Row],[product_depth_DELETE]])</f>
        <v>Feature</v>
      </c>
      <c r="AI839">
        <v>8</v>
      </c>
      <c r="AJ839">
        <v>4</v>
      </c>
      <c r="AK839">
        <v>0</v>
      </c>
      <c r="AL839" s="2">
        <v>44708.662557870368</v>
      </c>
      <c r="AM839" s="15">
        <v>44708.662557870368</v>
      </c>
    </row>
    <row r="840" spans="1:39" x14ac:dyDescent="0.25">
      <c r="A840">
        <v>1351822</v>
      </c>
      <c r="B840" t="s">
        <v>696</v>
      </c>
      <c r="C840" t="str">
        <f>IF(Table1[[#This Row],[breadcrumb_ORIGINAL]]="Buy&gt;NT&gt;DARWIN CITY", SUBSTITUTE(Table1[[#This Row],[breadcrumb_ORIGINAL]], Table1[[#This Row],[breadcrumb_ORIGINAL]], "DARWIN CITY"), SUBSTITUTE(Table1[[#This Row],[breadcrumb_ORIGINAL]], Table1[[#This Row],[breadcrumb_ORIGINAL]], "DARWIN"))</f>
        <v>DARWIN</v>
      </c>
      <c r="D840" s="16" t="s">
        <v>3466</v>
      </c>
      <c r="E840" t="s">
        <v>697</v>
      </c>
      <c r="F840" s="3" t="s">
        <v>2924</v>
      </c>
      <c r="G840" t="s">
        <v>39</v>
      </c>
      <c r="H840" t="s">
        <v>326</v>
      </c>
      <c r="I840" t="str">
        <f>IF(Table1[[#This Row],[building_size_ORIGINAL]]="","",LEFT(Table1[[#This Row],[building_size_ORIGINAL]], LEN(Table1[[#This Row],[building_size_ORIGINAL]])-LEN(RIGHT(Table1[[#This Row],[building_size_ORIGINAL]], 3))))</f>
        <v>66</v>
      </c>
      <c r="J840" s="19">
        <v>66</v>
      </c>
      <c r="L840" s="12" t="s">
        <v>2934</v>
      </c>
      <c r="M840" t="s">
        <v>326</v>
      </c>
      <c r="N840" s="19">
        <v>66</v>
      </c>
      <c r="O840" s="19">
        <f>IF(Table1[[#This Row],[building_size_mВІ_cleaned]]&lt;&gt;Table1[[#This Row],[preferred_size_mBI_cleaned]], IF(Table1[[#This Row],[land_size_mBI_cleaned]]&lt;&gt;Table1[[#This Row],[preferred_size_mBI_cleaned]], 0, 1), 1)</f>
        <v>1</v>
      </c>
      <c r="Q840" t="e">
        <f>IF(LEN(Table1[[#This Row],[open_date]])&gt;0, IF(ISNUMBER(SEARCH("Added", Table1[[#This Row],[open_date]])), SUBSTITUTE(Table1[[#This Row],[open_date]], "Added ", ""), Table1[[#This Row],[open_date]]), NA())</f>
        <v>#N/A</v>
      </c>
      <c r="R840" t="e">
        <v>#N/A</v>
      </c>
      <c r="S840" t="s">
        <v>98</v>
      </c>
      <c r="T840" t="s">
        <v>327</v>
      </c>
      <c r="U840" s="13">
        <v>350000</v>
      </c>
      <c r="V840" s="13" t="s">
        <v>2934</v>
      </c>
      <c r="W840">
        <v>138713867</v>
      </c>
      <c r="X840" t="s">
        <v>328</v>
      </c>
      <c r="Y840" t="s">
        <v>329</v>
      </c>
      <c r="Z840" t="s">
        <v>36</v>
      </c>
      <c r="AA840" t="s">
        <v>37</v>
      </c>
      <c r="AB840">
        <v>800</v>
      </c>
      <c r="AC840" s="14" t="str">
        <f>"0"&amp;Table1[[#This Row],[zip_code]]</f>
        <v>0800</v>
      </c>
      <c r="AD840" s="1">
        <v>889822500</v>
      </c>
      <c r="AG840" t="s">
        <v>255</v>
      </c>
      <c r="AH840" t="str">
        <f>PROPER(Table1[[#This Row],[product_depth_DELETE]])</f>
        <v>Feature</v>
      </c>
      <c r="AI840">
        <v>1</v>
      </c>
      <c r="AJ840">
        <v>1</v>
      </c>
      <c r="AK840">
        <v>1</v>
      </c>
      <c r="AL840" s="2">
        <v>44708.662557870368</v>
      </c>
      <c r="AM840" s="15">
        <v>44708.662557870368</v>
      </c>
    </row>
    <row r="841" spans="1:39" x14ac:dyDescent="0.25">
      <c r="A841">
        <v>1351823</v>
      </c>
      <c r="B841" t="s">
        <v>696</v>
      </c>
      <c r="C841" t="str">
        <f>IF(Table1[[#This Row],[breadcrumb_ORIGINAL]]="Buy&gt;NT&gt;DARWIN CITY", SUBSTITUTE(Table1[[#This Row],[breadcrumb_ORIGINAL]], Table1[[#This Row],[breadcrumb_ORIGINAL]], "DARWIN CITY"), SUBSTITUTE(Table1[[#This Row],[breadcrumb_ORIGINAL]], Table1[[#This Row],[breadcrumb_ORIGINAL]], "DARWIN"))</f>
        <v>DARWIN</v>
      </c>
      <c r="D841" s="16" t="s">
        <v>3466</v>
      </c>
      <c r="E841" t="s">
        <v>697</v>
      </c>
      <c r="F841" s="3" t="s">
        <v>2924</v>
      </c>
      <c r="G841" t="s">
        <v>46</v>
      </c>
      <c r="I841" t="str">
        <f>IF(Table1[[#This Row],[building_size_ORIGINAL]]="","",LEFT(Table1[[#This Row],[building_size_ORIGINAL]], LEN(Table1[[#This Row],[building_size_ORIGINAL]])-LEN(RIGHT(Table1[[#This Row],[building_size_ORIGINAL]], 3))))</f>
        <v/>
      </c>
      <c r="J841" s="11" t="s">
        <v>2934</v>
      </c>
      <c r="L841" s="12" t="s">
        <v>2934</v>
      </c>
      <c r="N841" t="s">
        <v>2934</v>
      </c>
      <c r="O841">
        <f>IF(Table1[[#This Row],[building_size_mВІ_cleaned]]&lt;&gt;Table1[[#This Row],[preferred_size_mBI_cleaned]], IF(Table1[[#This Row],[land_size_mBI_cleaned]]&lt;&gt;Table1[[#This Row],[preferred_size_mBI_cleaned]], 0, 1), 1)</f>
        <v>1</v>
      </c>
      <c r="Q841" t="e">
        <f>IF(LEN(Table1[[#This Row],[open_date]])&gt;0, IF(ISNUMBER(SEARCH("Added", Table1[[#This Row],[open_date]])), SUBSTITUTE(Table1[[#This Row],[open_date]], "Added ", ""), Table1[[#This Row],[open_date]]), NA())</f>
        <v>#N/A</v>
      </c>
      <c r="R841" t="e">
        <v>#N/A</v>
      </c>
      <c r="S841" t="s">
        <v>82</v>
      </c>
      <c r="T841" t="s">
        <v>169</v>
      </c>
      <c r="U841" s="13">
        <v>549000</v>
      </c>
      <c r="V841" s="13" t="s">
        <v>2934</v>
      </c>
      <c r="W841">
        <v>138708715</v>
      </c>
      <c r="X841" t="s">
        <v>330</v>
      </c>
      <c r="Y841" t="s">
        <v>331</v>
      </c>
      <c r="Z841" t="s">
        <v>36</v>
      </c>
      <c r="AA841" t="s">
        <v>37</v>
      </c>
      <c r="AB841">
        <v>800</v>
      </c>
      <c r="AC841" s="14" t="str">
        <f>"0"&amp;Table1[[#This Row],[zip_code]]</f>
        <v>0800</v>
      </c>
      <c r="AD841" s="1">
        <v>889433000</v>
      </c>
      <c r="AG841" t="s">
        <v>38</v>
      </c>
      <c r="AH841" t="str">
        <f>PROPER(Table1[[#This Row],[product_depth_DELETE]])</f>
        <v>Premiere</v>
      </c>
      <c r="AI841">
        <v>3</v>
      </c>
      <c r="AJ841">
        <v>2</v>
      </c>
      <c r="AK841">
        <v>2</v>
      </c>
      <c r="AL841" s="2">
        <v>44708.662557870368</v>
      </c>
      <c r="AM841" s="15">
        <v>44708.662557870368</v>
      </c>
    </row>
    <row r="842" spans="1:39" x14ac:dyDescent="0.25">
      <c r="A842">
        <v>1351824</v>
      </c>
      <c r="B842" t="s">
        <v>696</v>
      </c>
      <c r="C842" t="str">
        <f>IF(Table1[[#This Row],[breadcrumb_ORIGINAL]]="Buy&gt;NT&gt;DARWIN CITY", SUBSTITUTE(Table1[[#This Row],[breadcrumb_ORIGINAL]], Table1[[#This Row],[breadcrumb_ORIGINAL]], "DARWIN CITY"), SUBSTITUTE(Table1[[#This Row],[breadcrumb_ORIGINAL]], Table1[[#This Row],[breadcrumb_ORIGINAL]], "DARWIN"))</f>
        <v>DARWIN</v>
      </c>
      <c r="D842" s="16" t="s">
        <v>3466</v>
      </c>
      <c r="E842" t="s">
        <v>697</v>
      </c>
      <c r="F842" s="3" t="s">
        <v>2924</v>
      </c>
      <c r="G842" t="s">
        <v>29</v>
      </c>
      <c r="H842" t="s">
        <v>130</v>
      </c>
      <c r="I842" t="str">
        <f>IF(Table1[[#This Row],[building_size_ORIGINAL]]="","",LEFT(Table1[[#This Row],[building_size_ORIGINAL]], LEN(Table1[[#This Row],[building_size_ORIGINAL]])-LEN(RIGHT(Table1[[#This Row],[building_size_ORIGINAL]], 3))))</f>
        <v>155</v>
      </c>
      <c r="J842" s="19">
        <v>155</v>
      </c>
      <c r="K842" t="s">
        <v>2541</v>
      </c>
      <c r="L842" s="19">
        <v>487</v>
      </c>
      <c r="M842" t="s">
        <v>2541</v>
      </c>
      <c r="N842" s="19">
        <v>487</v>
      </c>
      <c r="O842" s="19">
        <f>IF(Table1[[#This Row],[building_size_mВІ_cleaned]]&lt;&gt;Table1[[#This Row],[preferred_size_mBI_cleaned]], IF(Table1[[#This Row],[land_size_mBI_cleaned]]&lt;&gt;Table1[[#This Row],[preferred_size_mBI_cleaned]], 0, 1), 1)</f>
        <v>1</v>
      </c>
      <c r="P842" t="s">
        <v>126</v>
      </c>
      <c r="Q842" t="str">
        <f>IF(LEN(Table1[[#This Row],[open_date]])&gt;0, IF(ISNUMBER(SEARCH("Added", Table1[[#This Row],[open_date]])), SUBSTITUTE(Table1[[#This Row],[open_date]], "Added ", ""), Table1[[#This Row],[open_date]]), NA())</f>
        <v>Under offer</v>
      </c>
      <c r="R842" t="s">
        <v>126</v>
      </c>
      <c r="S842" t="s">
        <v>712</v>
      </c>
      <c r="T842" t="s">
        <v>127</v>
      </c>
      <c r="U842" s="13" t="s">
        <v>2934</v>
      </c>
      <c r="V842" s="13" t="s">
        <v>2979</v>
      </c>
      <c r="W842">
        <v>138707559</v>
      </c>
      <c r="X842" t="s">
        <v>2542</v>
      </c>
      <c r="Y842" t="s">
        <v>2543</v>
      </c>
      <c r="Z842" t="s">
        <v>716</v>
      </c>
      <c r="AA842" t="s">
        <v>37</v>
      </c>
      <c r="AB842">
        <v>830</v>
      </c>
      <c r="AC842" s="14" t="str">
        <f>"0"&amp;Table1[[#This Row],[zip_code]]</f>
        <v>0830</v>
      </c>
      <c r="AD842" s="1">
        <v>889315000</v>
      </c>
      <c r="AG842" t="s">
        <v>38</v>
      </c>
      <c r="AH842" t="str">
        <f>PROPER(Table1[[#This Row],[product_depth_DELETE]])</f>
        <v>Premiere</v>
      </c>
      <c r="AI842">
        <v>3</v>
      </c>
      <c r="AJ842">
        <v>2</v>
      </c>
      <c r="AK842">
        <v>2</v>
      </c>
      <c r="AL842" s="2">
        <v>44708.662557870368</v>
      </c>
      <c r="AM842" s="15">
        <v>44708.662557870368</v>
      </c>
    </row>
    <row r="843" spans="1:39" x14ac:dyDescent="0.25">
      <c r="A843">
        <v>1351825</v>
      </c>
      <c r="B843" t="s">
        <v>696</v>
      </c>
      <c r="C843" t="str">
        <f>IF(Table1[[#This Row],[breadcrumb_ORIGINAL]]="Buy&gt;NT&gt;DARWIN CITY", SUBSTITUTE(Table1[[#This Row],[breadcrumb_ORIGINAL]], Table1[[#This Row],[breadcrumb_ORIGINAL]], "DARWIN CITY"), SUBSTITUTE(Table1[[#This Row],[breadcrumb_ORIGINAL]], Table1[[#This Row],[breadcrumb_ORIGINAL]], "DARWIN"))</f>
        <v>DARWIN</v>
      </c>
      <c r="D843" s="16" t="s">
        <v>3466</v>
      </c>
      <c r="E843" t="s">
        <v>697</v>
      </c>
      <c r="F843" s="3" t="s">
        <v>2924</v>
      </c>
      <c r="G843" t="s">
        <v>39</v>
      </c>
      <c r="I843" t="str">
        <f>IF(Table1[[#This Row],[building_size_ORIGINAL]]="","",LEFT(Table1[[#This Row],[building_size_ORIGINAL]], LEN(Table1[[#This Row],[building_size_ORIGINAL]])-LEN(RIGHT(Table1[[#This Row],[building_size_ORIGINAL]], 3))))</f>
        <v/>
      </c>
      <c r="J843" s="11" t="s">
        <v>2934</v>
      </c>
      <c r="K843" t="s">
        <v>332</v>
      </c>
      <c r="L843" s="19">
        <v>221</v>
      </c>
      <c r="N843" t="s">
        <v>2934</v>
      </c>
      <c r="O843">
        <f>IF(Table1[[#This Row],[building_size_mВІ_cleaned]]&lt;&gt;Table1[[#This Row],[preferred_size_mBI_cleaned]], IF(Table1[[#This Row],[land_size_mBI_cleaned]]&lt;&gt;Table1[[#This Row],[preferred_size_mBI_cleaned]], 0, 1), 1)</f>
        <v>1</v>
      </c>
      <c r="Q843" t="e">
        <f>IF(LEN(Table1[[#This Row],[open_date]])&gt;0, IF(ISNUMBER(SEARCH("Added", Table1[[#This Row],[open_date]])), SUBSTITUTE(Table1[[#This Row],[open_date]], "Added ", ""), Table1[[#This Row],[open_date]]), NA())</f>
        <v>#N/A</v>
      </c>
      <c r="R843" t="e">
        <v>#N/A</v>
      </c>
      <c r="S843" t="s">
        <v>209</v>
      </c>
      <c r="T843" t="s">
        <v>333</v>
      </c>
      <c r="U843" s="13">
        <v>539000</v>
      </c>
      <c r="V843" s="13" t="s">
        <v>3024</v>
      </c>
      <c r="W843">
        <v>138706855</v>
      </c>
      <c r="X843" t="s">
        <v>334</v>
      </c>
      <c r="Y843" t="s">
        <v>335</v>
      </c>
      <c r="Z843" t="s">
        <v>36</v>
      </c>
      <c r="AA843" t="s">
        <v>37</v>
      </c>
      <c r="AB843">
        <v>800</v>
      </c>
      <c r="AC843" s="14" t="str">
        <f>"0"&amp;Table1[[#This Row],[zip_code]]</f>
        <v>0800</v>
      </c>
      <c r="AD843" s="1">
        <v>889428942</v>
      </c>
      <c r="AG843" t="s">
        <v>274</v>
      </c>
      <c r="AH843" t="str">
        <f>PROPER(Table1[[#This Row],[product_depth_DELETE]])</f>
        <v>Standard</v>
      </c>
      <c r="AI843">
        <v>2</v>
      </c>
      <c r="AJ843">
        <v>2</v>
      </c>
      <c r="AK843">
        <v>1</v>
      </c>
      <c r="AL843" s="2">
        <v>44708.662557870368</v>
      </c>
      <c r="AM843" s="15">
        <v>44708.662557870368</v>
      </c>
    </row>
    <row r="844" spans="1:39" x14ac:dyDescent="0.25">
      <c r="A844">
        <v>1351826</v>
      </c>
      <c r="B844" t="s">
        <v>696</v>
      </c>
      <c r="C844" t="str">
        <f>IF(Table1[[#This Row],[breadcrumb_ORIGINAL]]="Buy&gt;NT&gt;DARWIN CITY", SUBSTITUTE(Table1[[#This Row],[breadcrumb_ORIGINAL]], Table1[[#This Row],[breadcrumb_ORIGINAL]], "DARWIN CITY"), SUBSTITUTE(Table1[[#This Row],[breadcrumb_ORIGINAL]], Table1[[#This Row],[breadcrumb_ORIGINAL]], "DARWIN"))</f>
        <v>DARWIN</v>
      </c>
      <c r="D844" s="16" t="s">
        <v>3466</v>
      </c>
      <c r="E844" t="s">
        <v>697</v>
      </c>
      <c r="F844" s="3" t="s">
        <v>2924</v>
      </c>
      <c r="G844" t="s">
        <v>29</v>
      </c>
      <c r="I844" t="str">
        <f>IF(Table1[[#This Row],[building_size_ORIGINAL]]="","",LEFT(Table1[[#This Row],[building_size_ORIGINAL]], LEN(Table1[[#This Row],[building_size_ORIGINAL]])-LEN(RIGHT(Table1[[#This Row],[building_size_ORIGINAL]], 3))))</f>
        <v/>
      </c>
      <c r="J844" s="11" t="s">
        <v>2934</v>
      </c>
      <c r="L844" s="12" t="s">
        <v>2934</v>
      </c>
      <c r="N844" t="s">
        <v>2934</v>
      </c>
      <c r="O844">
        <f>IF(Table1[[#This Row],[building_size_mВІ_cleaned]]&lt;&gt;Table1[[#This Row],[preferred_size_mBI_cleaned]], IF(Table1[[#This Row],[land_size_mBI_cleaned]]&lt;&gt;Table1[[#This Row],[preferred_size_mBI_cleaned]], 0, 1), 1)</f>
        <v>1</v>
      </c>
      <c r="P844" t="s">
        <v>126</v>
      </c>
      <c r="Q844" t="str">
        <f>IF(LEN(Table1[[#This Row],[open_date]])&gt;0, IF(ISNUMBER(SEARCH("Added", Table1[[#This Row],[open_date]])), SUBSTITUTE(Table1[[#This Row],[open_date]], "Added ", ""), Table1[[#This Row],[open_date]]), NA())</f>
        <v>Under offer</v>
      </c>
      <c r="R844" t="s">
        <v>126</v>
      </c>
      <c r="S844" t="s">
        <v>82</v>
      </c>
      <c r="T844" t="s">
        <v>127</v>
      </c>
      <c r="U844" s="13" t="s">
        <v>2934</v>
      </c>
      <c r="V844" s="13" t="s">
        <v>2979</v>
      </c>
      <c r="W844">
        <v>138706791</v>
      </c>
      <c r="X844" t="s">
        <v>2544</v>
      </c>
      <c r="Y844" t="s">
        <v>2545</v>
      </c>
      <c r="Z844" t="s">
        <v>703</v>
      </c>
      <c r="AA844" t="s">
        <v>37</v>
      </c>
      <c r="AB844">
        <v>812</v>
      </c>
      <c r="AC844" s="14" t="str">
        <f>"0"&amp;Table1[[#This Row],[zip_code]]</f>
        <v>0812</v>
      </c>
      <c r="AD844" s="1">
        <v>889433000</v>
      </c>
      <c r="AG844" t="s">
        <v>38</v>
      </c>
      <c r="AH844" t="str">
        <f>PROPER(Table1[[#This Row],[product_depth_DELETE]])</f>
        <v>Premiere</v>
      </c>
      <c r="AI844">
        <v>5</v>
      </c>
      <c r="AJ844">
        <v>2</v>
      </c>
      <c r="AK844">
        <v>4</v>
      </c>
      <c r="AL844" s="2">
        <v>44708.662557870368</v>
      </c>
      <c r="AM844" s="15">
        <v>44708.662557870368</v>
      </c>
    </row>
    <row r="845" spans="1:39" x14ac:dyDescent="0.25">
      <c r="A845">
        <v>1351827</v>
      </c>
      <c r="B845" t="s">
        <v>696</v>
      </c>
      <c r="C845" t="str">
        <f>IF(Table1[[#This Row],[breadcrumb_ORIGINAL]]="Buy&gt;NT&gt;DARWIN CITY", SUBSTITUTE(Table1[[#This Row],[breadcrumb_ORIGINAL]], Table1[[#This Row],[breadcrumb_ORIGINAL]], "DARWIN CITY"), SUBSTITUTE(Table1[[#This Row],[breadcrumb_ORIGINAL]], Table1[[#This Row],[breadcrumb_ORIGINAL]], "DARWIN"))</f>
        <v>DARWIN</v>
      </c>
      <c r="D845" s="16" t="s">
        <v>3466</v>
      </c>
      <c r="E845" t="s">
        <v>697</v>
      </c>
      <c r="F845" s="3" t="s">
        <v>2924</v>
      </c>
      <c r="G845" t="s">
        <v>39</v>
      </c>
      <c r="H845" t="s">
        <v>336</v>
      </c>
      <c r="I845" t="str">
        <f>IF(Table1[[#This Row],[building_size_ORIGINAL]]="","",LEFT(Table1[[#This Row],[building_size_ORIGINAL]], LEN(Table1[[#This Row],[building_size_ORIGINAL]])-LEN(RIGHT(Table1[[#This Row],[building_size_ORIGINAL]], 3))))</f>
        <v>83</v>
      </c>
      <c r="J845" s="19">
        <v>83</v>
      </c>
      <c r="L845" s="12" t="s">
        <v>2934</v>
      </c>
      <c r="M845" t="s">
        <v>336</v>
      </c>
      <c r="N845" s="19">
        <v>83</v>
      </c>
      <c r="O845" s="19">
        <f>IF(Table1[[#This Row],[building_size_mВІ_cleaned]]&lt;&gt;Table1[[#This Row],[preferred_size_mBI_cleaned]], IF(Table1[[#This Row],[land_size_mBI_cleaned]]&lt;&gt;Table1[[#This Row],[preferred_size_mBI_cleaned]], 0, 1), 1)</f>
        <v>1</v>
      </c>
      <c r="P845" t="s">
        <v>126</v>
      </c>
      <c r="Q845" t="str">
        <f>IF(LEN(Table1[[#This Row],[open_date]])&gt;0, IF(ISNUMBER(SEARCH("Added", Table1[[#This Row],[open_date]])), SUBSTITUTE(Table1[[#This Row],[open_date]], "Added ", ""), Table1[[#This Row],[open_date]]), NA())</f>
        <v>Under offer</v>
      </c>
      <c r="R845" t="s">
        <v>126</v>
      </c>
      <c r="S845" t="s">
        <v>181</v>
      </c>
      <c r="T845" t="s">
        <v>127</v>
      </c>
      <c r="U845" s="13" t="s">
        <v>2934</v>
      </c>
      <c r="V845" s="13" t="s">
        <v>2979</v>
      </c>
      <c r="W845">
        <v>138706143</v>
      </c>
      <c r="X845" t="s">
        <v>337</v>
      </c>
      <c r="Y845" t="s">
        <v>338</v>
      </c>
      <c r="Z845" t="s">
        <v>36</v>
      </c>
      <c r="AA845" t="s">
        <v>37</v>
      </c>
      <c r="AB845">
        <v>800</v>
      </c>
      <c r="AC845" s="14" t="str">
        <f>"0"&amp;Table1[[#This Row],[zip_code]]</f>
        <v>0800</v>
      </c>
      <c r="AD845" s="1">
        <v>889418941</v>
      </c>
      <c r="AG845" t="s">
        <v>38</v>
      </c>
      <c r="AH845" t="str">
        <f>PROPER(Table1[[#This Row],[product_depth_DELETE]])</f>
        <v>Premiere</v>
      </c>
      <c r="AI845">
        <v>1</v>
      </c>
      <c r="AJ845">
        <v>1</v>
      </c>
      <c r="AK845">
        <v>0</v>
      </c>
      <c r="AL845" s="2">
        <v>44708.662557870368</v>
      </c>
      <c r="AM845" s="15">
        <v>44708.662557870368</v>
      </c>
    </row>
    <row r="846" spans="1:39" x14ac:dyDescent="0.25">
      <c r="A846">
        <v>1351828</v>
      </c>
      <c r="B846" t="s">
        <v>696</v>
      </c>
      <c r="C846" t="str">
        <f>IF(Table1[[#This Row],[breadcrumb_ORIGINAL]]="Buy&gt;NT&gt;DARWIN CITY", SUBSTITUTE(Table1[[#This Row],[breadcrumb_ORIGINAL]], Table1[[#This Row],[breadcrumb_ORIGINAL]], "DARWIN CITY"), SUBSTITUTE(Table1[[#This Row],[breadcrumb_ORIGINAL]], Table1[[#This Row],[breadcrumb_ORIGINAL]], "DARWIN"))</f>
        <v>DARWIN</v>
      </c>
      <c r="D846" s="16" t="s">
        <v>3466</v>
      </c>
      <c r="E846" t="s">
        <v>697</v>
      </c>
      <c r="F846" s="3" t="s">
        <v>2924</v>
      </c>
      <c r="G846" t="s">
        <v>29</v>
      </c>
      <c r="H846" t="s">
        <v>2546</v>
      </c>
      <c r="I846" t="str">
        <f>IF(Table1[[#This Row],[building_size_ORIGINAL]]="","",LEFT(Table1[[#This Row],[building_size_ORIGINAL]], LEN(Table1[[#This Row],[building_size_ORIGINAL]])-LEN(RIGHT(Table1[[#This Row],[building_size_ORIGINAL]], 3))))</f>
        <v>222</v>
      </c>
      <c r="J846" s="19">
        <v>222</v>
      </c>
      <c r="K846" t="s">
        <v>2547</v>
      </c>
      <c r="L846" s="19">
        <v>572</v>
      </c>
      <c r="M846" t="s">
        <v>2547</v>
      </c>
      <c r="N846" s="19">
        <v>572</v>
      </c>
      <c r="O846" s="19">
        <f>IF(Table1[[#This Row],[building_size_mВІ_cleaned]]&lt;&gt;Table1[[#This Row],[preferred_size_mBI_cleaned]], IF(Table1[[#This Row],[land_size_mBI_cleaned]]&lt;&gt;Table1[[#This Row],[preferred_size_mBI_cleaned]], 0, 1), 1)</f>
        <v>1</v>
      </c>
      <c r="P846" t="s">
        <v>126</v>
      </c>
      <c r="Q846" t="str">
        <f>IF(LEN(Table1[[#This Row],[open_date]])&gt;0, IF(ISNUMBER(SEARCH("Added", Table1[[#This Row],[open_date]])), SUBSTITUTE(Table1[[#This Row],[open_date]], "Added ", ""), Table1[[#This Row],[open_date]]), NA())</f>
        <v>Under offer</v>
      </c>
      <c r="R846" t="s">
        <v>126</v>
      </c>
      <c r="S846" t="s">
        <v>31</v>
      </c>
      <c r="T846" t="s">
        <v>1038</v>
      </c>
      <c r="U846" s="13" t="s">
        <v>2934</v>
      </c>
      <c r="V846" s="13" t="s">
        <v>3154</v>
      </c>
      <c r="W846">
        <v>138703287</v>
      </c>
      <c r="X846" t="s">
        <v>2548</v>
      </c>
      <c r="Y846" t="s">
        <v>2549</v>
      </c>
      <c r="Z846" t="s">
        <v>776</v>
      </c>
      <c r="AA846" t="s">
        <v>37</v>
      </c>
      <c r="AB846">
        <v>810</v>
      </c>
      <c r="AC846" s="14" t="str">
        <f>"0"&amp;Table1[[#This Row],[zip_code]]</f>
        <v>0810</v>
      </c>
      <c r="AD846" s="1">
        <v>889418289</v>
      </c>
      <c r="AG846" t="s">
        <v>255</v>
      </c>
      <c r="AH846" t="str">
        <f>PROPER(Table1[[#This Row],[product_depth_DELETE]])</f>
        <v>Feature</v>
      </c>
      <c r="AI846">
        <v>4</v>
      </c>
      <c r="AJ846">
        <v>2</v>
      </c>
      <c r="AK846">
        <v>2</v>
      </c>
      <c r="AL846" s="2">
        <v>44708.662557870368</v>
      </c>
      <c r="AM846" s="15">
        <v>44708.662557870368</v>
      </c>
    </row>
    <row r="847" spans="1:39" x14ac:dyDescent="0.25">
      <c r="A847">
        <v>1351829</v>
      </c>
      <c r="B847" t="s">
        <v>696</v>
      </c>
      <c r="C847" t="str">
        <f>IF(Table1[[#This Row],[breadcrumb_ORIGINAL]]="Buy&gt;NT&gt;DARWIN CITY", SUBSTITUTE(Table1[[#This Row],[breadcrumb_ORIGINAL]], Table1[[#This Row],[breadcrumb_ORIGINAL]], "DARWIN CITY"), SUBSTITUTE(Table1[[#This Row],[breadcrumb_ORIGINAL]], Table1[[#This Row],[breadcrumb_ORIGINAL]], "DARWIN"))</f>
        <v>DARWIN</v>
      </c>
      <c r="D847" s="16" t="s">
        <v>3466</v>
      </c>
      <c r="E847" t="s">
        <v>697</v>
      </c>
      <c r="F847" s="3" t="s">
        <v>2924</v>
      </c>
      <c r="G847" t="s">
        <v>39</v>
      </c>
      <c r="H847" t="s">
        <v>339</v>
      </c>
      <c r="I847" t="str">
        <f>IF(Table1[[#This Row],[building_size_ORIGINAL]]="","",LEFT(Table1[[#This Row],[building_size_ORIGINAL]], LEN(Table1[[#This Row],[building_size_ORIGINAL]])-LEN(RIGHT(Table1[[#This Row],[building_size_ORIGINAL]], 3))))</f>
        <v>110</v>
      </c>
      <c r="J847" s="19">
        <v>110</v>
      </c>
      <c r="L847" s="12" t="s">
        <v>2934</v>
      </c>
      <c r="M847" t="s">
        <v>339</v>
      </c>
      <c r="N847" s="19">
        <v>110</v>
      </c>
      <c r="O847" s="19">
        <f>IF(Table1[[#This Row],[building_size_mВІ_cleaned]]&lt;&gt;Table1[[#This Row],[preferred_size_mBI_cleaned]], IF(Table1[[#This Row],[land_size_mBI_cleaned]]&lt;&gt;Table1[[#This Row],[preferred_size_mBI_cleaned]], 0, 1), 1)</f>
        <v>1</v>
      </c>
      <c r="P847" t="s">
        <v>126</v>
      </c>
      <c r="Q847" t="str">
        <f>IF(LEN(Table1[[#This Row],[open_date]])&gt;0, IF(ISNUMBER(SEARCH("Added", Table1[[#This Row],[open_date]])), SUBSTITUTE(Table1[[#This Row],[open_date]], "Added ", ""), Table1[[#This Row],[open_date]]), NA())</f>
        <v>Under offer</v>
      </c>
      <c r="R847" t="s">
        <v>126</v>
      </c>
      <c r="S847" t="s">
        <v>93</v>
      </c>
      <c r="T847" t="s">
        <v>112</v>
      </c>
      <c r="U847" s="13">
        <v>490000</v>
      </c>
      <c r="V847" s="13" t="s">
        <v>2934</v>
      </c>
      <c r="W847">
        <v>138702567</v>
      </c>
      <c r="X847" t="s">
        <v>340</v>
      </c>
      <c r="Y847" t="s">
        <v>341</v>
      </c>
      <c r="Z847" t="s">
        <v>36</v>
      </c>
      <c r="AA847" t="s">
        <v>37</v>
      </c>
      <c r="AB847">
        <v>800</v>
      </c>
      <c r="AC847" s="14" t="str">
        <f>"0"&amp;Table1[[#This Row],[zip_code]]</f>
        <v>0800</v>
      </c>
      <c r="AD847" s="1">
        <v>889460500</v>
      </c>
      <c r="AG847" t="s">
        <v>38</v>
      </c>
      <c r="AH847" t="str">
        <f>PROPER(Table1[[#This Row],[product_depth_DELETE]])</f>
        <v>Premiere</v>
      </c>
      <c r="AI847">
        <v>2</v>
      </c>
      <c r="AJ847">
        <v>2</v>
      </c>
      <c r="AK847">
        <v>1</v>
      </c>
      <c r="AL847" s="2">
        <v>44708.662557870368</v>
      </c>
      <c r="AM847" s="15">
        <v>44708.662557870368</v>
      </c>
    </row>
    <row r="848" spans="1:39" x14ac:dyDescent="0.25">
      <c r="A848">
        <v>1351830</v>
      </c>
      <c r="B848" t="s">
        <v>696</v>
      </c>
      <c r="C848" t="str">
        <f>IF(Table1[[#This Row],[breadcrumb_ORIGINAL]]="Buy&gt;NT&gt;DARWIN CITY", SUBSTITUTE(Table1[[#This Row],[breadcrumb_ORIGINAL]], Table1[[#This Row],[breadcrumb_ORIGINAL]], "DARWIN CITY"), SUBSTITUTE(Table1[[#This Row],[breadcrumb_ORIGINAL]], Table1[[#This Row],[breadcrumb_ORIGINAL]], "DARWIN"))</f>
        <v>DARWIN</v>
      </c>
      <c r="D848" s="16" t="s">
        <v>3466</v>
      </c>
      <c r="E848" t="s">
        <v>697</v>
      </c>
      <c r="F848" s="3" t="s">
        <v>2924</v>
      </c>
      <c r="G848" t="s">
        <v>704</v>
      </c>
      <c r="I848" t="str">
        <f>IF(Table1[[#This Row],[building_size_ORIGINAL]]="","",LEFT(Table1[[#This Row],[building_size_ORIGINAL]], LEN(Table1[[#This Row],[building_size_ORIGINAL]])-LEN(RIGHT(Table1[[#This Row],[building_size_ORIGINAL]], 3))))</f>
        <v/>
      </c>
      <c r="J848" s="11" t="s">
        <v>2934</v>
      </c>
      <c r="K848" t="s">
        <v>1224</v>
      </c>
      <c r="L848" s="19">
        <v>820</v>
      </c>
      <c r="M848" t="s">
        <v>1224</v>
      </c>
      <c r="N848" s="19">
        <v>820</v>
      </c>
      <c r="O848" s="19">
        <f>IF(Table1[[#This Row],[building_size_mВІ_cleaned]]&lt;&gt;Table1[[#This Row],[preferred_size_mBI_cleaned]], IF(Table1[[#This Row],[land_size_mBI_cleaned]]&lt;&gt;Table1[[#This Row],[preferred_size_mBI_cleaned]], 0, 1), 1)</f>
        <v>1</v>
      </c>
      <c r="Q848" t="e">
        <f>IF(LEN(Table1[[#This Row],[open_date]])&gt;0, IF(ISNUMBER(SEARCH("Added", Table1[[#This Row],[open_date]])), SUBSTITUTE(Table1[[#This Row],[open_date]], "Added ", ""), Table1[[#This Row],[open_date]]), NA())</f>
        <v>#N/A</v>
      </c>
      <c r="R848" t="e">
        <v>#N/A</v>
      </c>
      <c r="S848" t="s">
        <v>93</v>
      </c>
      <c r="T848" t="s">
        <v>119</v>
      </c>
      <c r="U848" s="13" t="s">
        <v>2934</v>
      </c>
      <c r="V848" s="13" t="s">
        <v>2978</v>
      </c>
      <c r="W848">
        <v>203255347</v>
      </c>
      <c r="X848" t="s">
        <v>2550</v>
      </c>
      <c r="Y848" t="s">
        <v>2551</v>
      </c>
      <c r="Z848" t="s">
        <v>1101</v>
      </c>
      <c r="AA848" t="s">
        <v>37</v>
      </c>
      <c r="AB848">
        <v>820</v>
      </c>
      <c r="AC848" s="14" t="str">
        <f>"0"&amp;Table1[[#This Row],[zip_code]]</f>
        <v>0820</v>
      </c>
      <c r="AD848" s="1">
        <v>889460500</v>
      </c>
      <c r="AG848" t="s">
        <v>38</v>
      </c>
      <c r="AH848" t="str">
        <f>PROPER(Table1[[#This Row],[product_depth_DELETE]])</f>
        <v>Premiere</v>
      </c>
      <c r="AL848" s="2">
        <v>44708.662557870368</v>
      </c>
      <c r="AM848" s="15">
        <v>44708.662557870368</v>
      </c>
    </row>
    <row r="849" spans="1:39" x14ac:dyDescent="0.25">
      <c r="A849">
        <v>1351831</v>
      </c>
      <c r="B849" t="s">
        <v>696</v>
      </c>
      <c r="C849" t="str">
        <f>IF(Table1[[#This Row],[breadcrumb_ORIGINAL]]="Buy&gt;NT&gt;DARWIN CITY", SUBSTITUTE(Table1[[#This Row],[breadcrumb_ORIGINAL]], Table1[[#This Row],[breadcrumb_ORIGINAL]], "DARWIN CITY"), SUBSTITUTE(Table1[[#This Row],[breadcrumb_ORIGINAL]], Table1[[#This Row],[breadcrumb_ORIGINAL]], "DARWIN"))</f>
        <v>DARWIN</v>
      </c>
      <c r="D849" s="16" t="s">
        <v>3466</v>
      </c>
      <c r="E849" t="s">
        <v>697</v>
      </c>
      <c r="F849" s="3" t="s">
        <v>2924</v>
      </c>
      <c r="G849" t="s">
        <v>29</v>
      </c>
      <c r="H849" t="s">
        <v>322</v>
      </c>
      <c r="I849" t="str">
        <f>IF(Table1[[#This Row],[building_size_ORIGINAL]]="","",LEFT(Table1[[#This Row],[building_size_ORIGINAL]], LEN(Table1[[#This Row],[building_size_ORIGINAL]])-LEN(RIGHT(Table1[[#This Row],[building_size_ORIGINAL]], 3))))</f>
        <v>154</v>
      </c>
      <c r="J849" s="19">
        <v>154</v>
      </c>
      <c r="K849" t="s">
        <v>2552</v>
      </c>
      <c r="L849" s="19">
        <v>805</v>
      </c>
      <c r="M849" t="s">
        <v>2552</v>
      </c>
      <c r="N849" s="19">
        <v>805</v>
      </c>
      <c r="O849" s="19">
        <f>IF(Table1[[#This Row],[building_size_mВІ_cleaned]]&lt;&gt;Table1[[#This Row],[preferred_size_mBI_cleaned]], IF(Table1[[#This Row],[land_size_mBI_cleaned]]&lt;&gt;Table1[[#This Row],[preferred_size_mBI_cleaned]], 0, 1), 1)</f>
        <v>1</v>
      </c>
      <c r="Q849" t="e">
        <f>IF(LEN(Table1[[#This Row],[open_date]])&gt;0, IF(ISNUMBER(SEARCH("Added", Table1[[#This Row],[open_date]])), SUBSTITUTE(Table1[[#This Row],[open_date]], "Added ", ""), Table1[[#This Row],[open_date]]), NA())</f>
        <v>#N/A</v>
      </c>
      <c r="R849" t="e">
        <v>#N/A</v>
      </c>
      <c r="S849" t="s">
        <v>98</v>
      </c>
      <c r="T849" t="s">
        <v>1122</v>
      </c>
      <c r="U849" s="13">
        <v>550000</v>
      </c>
      <c r="V849" s="13" t="s">
        <v>2934</v>
      </c>
      <c r="W849">
        <v>138700371</v>
      </c>
      <c r="X849" t="s">
        <v>2553</v>
      </c>
      <c r="Y849" t="s">
        <v>2554</v>
      </c>
      <c r="Z849" t="s">
        <v>798</v>
      </c>
      <c r="AA849" t="s">
        <v>37</v>
      </c>
      <c r="AB849">
        <v>812</v>
      </c>
      <c r="AC849" s="14" t="str">
        <f>"0"&amp;Table1[[#This Row],[zip_code]]</f>
        <v>0812</v>
      </c>
      <c r="AD849" s="1">
        <v>889822500</v>
      </c>
      <c r="AG849" t="s">
        <v>255</v>
      </c>
      <c r="AH849" t="str">
        <f>PROPER(Table1[[#This Row],[product_depth_DELETE]])</f>
        <v>Feature</v>
      </c>
      <c r="AI849">
        <v>5</v>
      </c>
      <c r="AJ849">
        <v>2</v>
      </c>
      <c r="AK849">
        <v>5</v>
      </c>
      <c r="AL849" s="2">
        <v>44708.662557870368</v>
      </c>
      <c r="AM849" s="15">
        <v>44708.662557870368</v>
      </c>
    </row>
    <row r="850" spans="1:39" x14ac:dyDescent="0.25">
      <c r="A850">
        <v>1351832</v>
      </c>
      <c r="B850" t="s">
        <v>696</v>
      </c>
      <c r="C850" t="str">
        <f>IF(Table1[[#This Row],[breadcrumb_ORIGINAL]]="Buy&gt;NT&gt;DARWIN CITY", SUBSTITUTE(Table1[[#This Row],[breadcrumb_ORIGINAL]], Table1[[#This Row],[breadcrumb_ORIGINAL]], "DARWIN CITY"), SUBSTITUTE(Table1[[#This Row],[breadcrumb_ORIGINAL]], Table1[[#This Row],[breadcrumb_ORIGINAL]], "DARWIN"))</f>
        <v>DARWIN</v>
      </c>
      <c r="D850" s="16" t="s">
        <v>3466</v>
      </c>
      <c r="E850" t="s">
        <v>697</v>
      </c>
      <c r="F850" s="3" t="s">
        <v>2924</v>
      </c>
      <c r="G850" t="s">
        <v>29</v>
      </c>
      <c r="I850" t="str">
        <f>IF(Table1[[#This Row],[building_size_ORIGINAL]]="","",LEFT(Table1[[#This Row],[building_size_ORIGINAL]], LEN(Table1[[#This Row],[building_size_ORIGINAL]])-LEN(RIGHT(Table1[[#This Row],[building_size_ORIGINAL]], 3))))</f>
        <v/>
      </c>
      <c r="J850" s="11" t="s">
        <v>2934</v>
      </c>
      <c r="L850" s="12" t="s">
        <v>2934</v>
      </c>
      <c r="N850" t="s">
        <v>2934</v>
      </c>
      <c r="O850">
        <f>IF(Table1[[#This Row],[building_size_mВІ_cleaned]]&lt;&gt;Table1[[#This Row],[preferred_size_mBI_cleaned]], IF(Table1[[#This Row],[land_size_mBI_cleaned]]&lt;&gt;Table1[[#This Row],[preferred_size_mBI_cleaned]], 0, 1), 1)</f>
        <v>1</v>
      </c>
      <c r="Q850" t="e">
        <f>IF(LEN(Table1[[#This Row],[open_date]])&gt;0, IF(ISNUMBER(SEARCH("Added", Table1[[#This Row],[open_date]])), SUBSTITUTE(Table1[[#This Row],[open_date]], "Added ", ""), Table1[[#This Row],[open_date]]), NA())</f>
        <v>#N/A</v>
      </c>
      <c r="R850" t="e">
        <v>#N/A</v>
      </c>
      <c r="S850" t="s">
        <v>48</v>
      </c>
      <c r="T850" t="s">
        <v>2456</v>
      </c>
      <c r="U850" s="13">
        <v>480000</v>
      </c>
      <c r="V850" s="13" t="s">
        <v>3364</v>
      </c>
      <c r="W850">
        <v>138700291</v>
      </c>
      <c r="X850" t="s">
        <v>2555</v>
      </c>
      <c r="Y850" t="s">
        <v>2556</v>
      </c>
      <c r="Z850" t="s">
        <v>954</v>
      </c>
      <c r="AA850" t="s">
        <v>37</v>
      </c>
      <c r="AB850">
        <v>812</v>
      </c>
      <c r="AC850" s="14" t="str">
        <f>"0"&amp;Table1[[#This Row],[zip_code]]</f>
        <v>0812</v>
      </c>
      <c r="AD850" s="1">
        <v>889810080</v>
      </c>
      <c r="AG850" t="s">
        <v>255</v>
      </c>
      <c r="AH850" t="str">
        <f>PROPER(Table1[[#This Row],[product_depth_DELETE]])</f>
        <v>Feature</v>
      </c>
      <c r="AI850">
        <v>3</v>
      </c>
      <c r="AJ850">
        <v>1</v>
      </c>
      <c r="AK850">
        <v>2</v>
      </c>
      <c r="AL850" s="2">
        <v>44708.662557870368</v>
      </c>
      <c r="AM850" s="15">
        <v>44708.662557870368</v>
      </c>
    </row>
    <row r="851" spans="1:39" x14ac:dyDescent="0.25">
      <c r="A851">
        <v>1351833</v>
      </c>
      <c r="B851" t="s">
        <v>696</v>
      </c>
      <c r="C851" t="str">
        <f>IF(Table1[[#This Row],[breadcrumb_ORIGINAL]]="Buy&gt;NT&gt;DARWIN CITY", SUBSTITUTE(Table1[[#This Row],[breadcrumb_ORIGINAL]], Table1[[#This Row],[breadcrumb_ORIGINAL]], "DARWIN CITY"), SUBSTITUTE(Table1[[#This Row],[breadcrumb_ORIGINAL]], Table1[[#This Row],[breadcrumb_ORIGINAL]], "DARWIN"))</f>
        <v>DARWIN</v>
      </c>
      <c r="D851" s="16" t="s">
        <v>3466</v>
      </c>
      <c r="E851" t="s">
        <v>697</v>
      </c>
      <c r="F851" s="3" t="s">
        <v>2924</v>
      </c>
      <c r="G851" t="s">
        <v>46</v>
      </c>
      <c r="H851" t="s">
        <v>2016</v>
      </c>
      <c r="I851" t="str">
        <f>IF(Table1[[#This Row],[building_size_ORIGINAL]]="","",LEFT(Table1[[#This Row],[building_size_ORIGINAL]], LEN(Table1[[#This Row],[building_size_ORIGINAL]])-LEN(RIGHT(Table1[[#This Row],[building_size_ORIGINAL]], 3))))</f>
        <v>166</v>
      </c>
      <c r="J851" s="19">
        <v>166</v>
      </c>
      <c r="L851" s="12" t="s">
        <v>2934</v>
      </c>
      <c r="M851" t="s">
        <v>2016</v>
      </c>
      <c r="N851" s="19">
        <v>166</v>
      </c>
      <c r="O851" s="19">
        <f>IF(Table1[[#This Row],[building_size_mВІ_cleaned]]&lt;&gt;Table1[[#This Row],[preferred_size_mBI_cleaned]], IF(Table1[[#This Row],[land_size_mBI_cleaned]]&lt;&gt;Table1[[#This Row],[preferred_size_mBI_cleaned]], 0, 1), 1)</f>
        <v>1</v>
      </c>
      <c r="Q851" t="e">
        <f>IF(LEN(Table1[[#This Row],[open_date]])&gt;0, IF(ISNUMBER(SEARCH("Added", Table1[[#This Row],[open_date]])), SUBSTITUTE(Table1[[#This Row],[open_date]], "Added ", ""), Table1[[#This Row],[open_date]]), NA())</f>
        <v>#N/A</v>
      </c>
      <c r="R851" t="e">
        <v>#N/A</v>
      </c>
      <c r="S851" t="s">
        <v>58</v>
      </c>
      <c r="T851" t="s">
        <v>229</v>
      </c>
      <c r="U851" s="13">
        <v>289000</v>
      </c>
      <c r="V851" s="13" t="s">
        <v>2934</v>
      </c>
      <c r="W851">
        <v>133591954</v>
      </c>
      <c r="X851" t="s">
        <v>2557</v>
      </c>
      <c r="Y851" t="s">
        <v>2558</v>
      </c>
      <c r="Z851" t="s">
        <v>870</v>
      </c>
      <c r="AA851" t="s">
        <v>37</v>
      </c>
      <c r="AB851">
        <v>812</v>
      </c>
      <c r="AC851" s="14" t="str">
        <f>"0"&amp;Table1[[#This Row],[zip_code]]</f>
        <v>0812</v>
      </c>
      <c r="AD851">
        <v>418885966</v>
      </c>
      <c r="AG851" t="s">
        <v>38</v>
      </c>
      <c r="AH851" t="str">
        <f>PROPER(Table1[[#This Row],[product_depth_DELETE]])</f>
        <v>Premiere</v>
      </c>
      <c r="AI851">
        <v>1</v>
      </c>
      <c r="AJ851">
        <v>1</v>
      </c>
      <c r="AK851">
        <v>1</v>
      </c>
      <c r="AL851" s="2">
        <v>44708.662557870368</v>
      </c>
      <c r="AM851" s="15">
        <v>44708.662557870368</v>
      </c>
    </row>
    <row r="852" spans="1:39" x14ac:dyDescent="0.25">
      <c r="A852">
        <v>1351834</v>
      </c>
      <c r="B852" t="s">
        <v>696</v>
      </c>
      <c r="C852" t="str">
        <f>IF(Table1[[#This Row],[breadcrumb_ORIGINAL]]="Buy&gt;NT&gt;DARWIN CITY", SUBSTITUTE(Table1[[#This Row],[breadcrumb_ORIGINAL]], Table1[[#This Row],[breadcrumb_ORIGINAL]], "DARWIN CITY"), SUBSTITUTE(Table1[[#This Row],[breadcrumb_ORIGINAL]], Table1[[#This Row],[breadcrumb_ORIGINAL]], "DARWIN"))</f>
        <v>DARWIN</v>
      </c>
      <c r="D852" s="16" t="s">
        <v>3466</v>
      </c>
      <c r="E852" t="s">
        <v>697</v>
      </c>
      <c r="F852" s="3" t="s">
        <v>2924</v>
      </c>
      <c r="G852" t="s">
        <v>29</v>
      </c>
      <c r="H852" t="s">
        <v>2559</v>
      </c>
      <c r="I852" t="str">
        <f>IF(Table1[[#This Row],[building_size_ORIGINAL]]="","",LEFT(Table1[[#This Row],[building_size_ORIGINAL]], LEN(Table1[[#This Row],[building_size_ORIGINAL]])-LEN(RIGHT(Table1[[#This Row],[building_size_ORIGINAL]], 3))))</f>
        <v>245</v>
      </c>
      <c r="J852" s="19">
        <v>245</v>
      </c>
      <c r="K852" t="s">
        <v>2179</v>
      </c>
      <c r="L852" s="19">
        <v>664</v>
      </c>
      <c r="M852" t="s">
        <v>2179</v>
      </c>
      <c r="N852" s="19">
        <v>664</v>
      </c>
      <c r="O852" s="19">
        <f>IF(Table1[[#This Row],[building_size_mВІ_cleaned]]&lt;&gt;Table1[[#This Row],[preferred_size_mBI_cleaned]], IF(Table1[[#This Row],[land_size_mBI_cleaned]]&lt;&gt;Table1[[#This Row],[preferred_size_mBI_cleaned]], 0, 1), 1)</f>
        <v>1</v>
      </c>
      <c r="P852" t="s">
        <v>126</v>
      </c>
      <c r="Q852" t="str">
        <f>IF(LEN(Table1[[#This Row],[open_date]])&gt;0, IF(ISNUMBER(SEARCH("Added", Table1[[#This Row],[open_date]])), SUBSTITUTE(Table1[[#This Row],[open_date]], "Added ", ""), Table1[[#This Row],[open_date]]), NA())</f>
        <v>Under offer</v>
      </c>
      <c r="R852" t="s">
        <v>126</v>
      </c>
      <c r="S852" t="s">
        <v>181</v>
      </c>
      <c r="T852" t="s">
        <v>127</v>
      </c>
      <c r="U852" s="13" t="s">
        <v>2934</v>
      </c>
      <c r="V852" s="13" t="s">
        <v>2979</v>
      </c>
      <c r="W852">
        <v>138693711</v>
      </c>
      <c r="X852" t="s">
        <v>2560</v>
      </c>
      <c r="Y852" t="s">
        <v>2561</v>
      </c>
      <c r="Z852" t="s">
        <v>716</v>
      </c>
      <c r="AA852" t="s">
        <v>37</v>
      </c>
      <c r="AB852">
        <v>830</v>
      </c>
      <c r="AC852" s="14" t="str">
        <f>"0"&amp;Table1[[#This Row],[zip_code]]</f>
        <v>0830</v>
      </c>
      <c r="AD852" s="1">
        <v>889418941</v>
      </c>
      <c r="AG852" t="s">
        <v>38</v>
      </c>
      <c r="AH852" t="str">
        <f>PROPER(Table1[[#This Row],[product_depth_DELETE]])</f>
        <v>Premiere</v>
      </c>
      <c r="AI852">
        <v>4</v>
      </c>
      <c r="AJ852">
        <v>2</v>
      </c>
      <c r="AK852">
        <v>4</v>
      </c>
      <c r="AL852" s="2">
        <v>44708.662557870368</v>
      </c>
      <c r="AM852" s="15">
        <v>44708.662557870368</v>
      </c>
    </row>
    <row r="853" spans="1:39" x14ac:dyDescent="0.25">
      <c r="A853">
        <v>1351835</v>
      </c>
      <c r="B853" t="s">
        <v>696</v>
      </c>
      <c r="C853" t="str">
        <f>IF(Table1[[#This Row],[breadcrumb_ORIGINAL]]="Buy&gt;NT&gt;DARWIN CITY", SUBSTITUTE(Table1[[#This Row],[breadcrumb_ORIGINAL]], Table1[[#This Row],[breadcrumb_ORIGINAL]], "DARWIN CITY"), SUBSTITUTE(Table1[[#This Row],[breadcrumb_ORIGINAL]], Table1[[#This Row],[breadcrumb_ORIGINAL]], "DARWIN"))</f>
        <v>DARWIN</v>
      </c>
      <c r="D853" s="16" t="s">
        <v>3466</v>
      </c>
      <c r="E853" t="s">
        <v>697</v>
      </c>
      <c r="F853" s="3" t="s">
        <v>2924</v>
      </c>
      <c r="G853" t="s">
        <v>39</v>
      </c>
      <c r="I853" t="str">
        <f>IF(Table1[[#This Row],[building_size_ORIGINAL]]="","",LEFT(Table1[[#This Row],[building_size_ORIGINAL]], LEN(Table1[[#This Row],[building_size_ORIGINAL]])-LEN(RIGHT(Table1[[#This Row],[building_size_ORIGINAL]], 3))))</f>
        <v/>
      </c>
      <c r="J853" s="11" t="s">
        <v>2934</v>
      </c>
      <c r="L853" s="12" t="s">
        <v>2934</v>
      </c>
      <c r="N853" t="s">
        <v>2934</v>
      </c>
      <c r="O853">
        <f>IF(Table1[[#This Row],[building_size_mВІ_cleaned]]&lt;&gt;Table1[[#This Row],[preferred_size_mBI_cleaned]], IF(Table1[[#This Row],[land_size_mBI_cleaned]]&lt;&gt;Table1[[#This Row],[preferred_size_mBI_cleaned]], 0, 1), 1)</f>
        <v>1</v>
      </c>
      <c r="Q853" t="e">
        <f>IF(LEN(Table1[[#This Row],[open_date]])&gt;0, IF(ISNUMBER(SEARCH("Added", Table1[[#This Row],[open_date]])), SUBSTITUTE(Table1[[#This Row],[open_date]], "Added ", ""), Table1[[#This Row],[open_date]]), NA())</f>
        <v>#N/A</v>
      </c>
      <c r="R853" t="e">
        <v>#N/A</v>
      </c>
      <c r="S853" t="s">
        <v>232</v>
      </c>
      <c r="T853" t="s">
        <v>342</v>
      </c>
      <c r="U853" s="13">
        <v>209000</v>
      </c>
      <c r="V853" s="13" t="s">
        <v>3025</v>
      </c>
      <c r="W853">
        <v>138693067</v>
      </c>
      <c r="X853" t="s">
        <v>343</v>
      </c>
      <c r="Y853" t="s">
        <v>344</v>
      </c>
      <c r="Z853" t="s">
        <v>36</v>
      </c>
      <c r="AA853" t="s">
        <v>37</v>
      </c>
      <c r="AB853">
        <v>800</v>
      </c>
      <c r="AC853" s="14" t="str">
        <f>"0"&amp;Table1[[#This Row],[zip_code]]</f>
        <v>0800</v>
      </c>
      <c r="AD853">
        <v>451125286</v>
      </c>
      <c r="AG853" t="s">
        <v>255</v>
      </c>
      <c r="AH853" t="str">
        <f>PROPER(Table1[[#This Row],[product_depth_DELETE]])</f>
        <v>Feature</v>
      </c>
      <c r="AI853">
        <v>1</v>
      </c>
      <c r="AJ853">
        <v>1</v>
      </c>
      <c r="AK853">
        <v>1</v>
      </c>
      <c r="AL853" s="2">
        <v>44708.662557870368</v>
      </c>
      <c r="AM853" s="15">
        <v>44708.662557870368</v>
      </c>
    </row>
    <row r="854" spans="1:39" x14ac:dyDescent="0.25">
      <c r="A854">
        <v>1351836</v>
      </c>
      <c r="B854" t="s">
        <v>696</v>
      </c>
      <c r="C854" t="str">
        <f>IF(Table1[[#This Row],[breadcrumb_ORIGINAL]]="Buy&gt;NT&gt;DARWIN CITY", SUBSTITUTE(Table1[[#This Row],[breadcrumb_ORIGINAL]], Table1[[#This Row],[breadcrumb_ORIGINAL]], "DARWIN CITY"), SUBSTITUTE(Table1[[#This Row],[breadcrumb_ORIGINAL]], Table1[[#This Row],[breadcrumb_ORIGINAL]], "DARWIN"))</f>
        <v>DARWIN</v>
      </c>
      <c r="D854" s="16" t="s">
        <v>3466</v>
      </c>
      <c r="E854" t="s">
        <v>697</v>
      </c>
      <c r="F854" s="3" t="s">
        <v>2924</v>
      </c>
      <c r="G854" t="s">
        <v>29</v>
      </c>
      <c r="H854" t="s">
        <v>2562</v>
      </c>
      <c r="I854" t="str">
        <f>IF(Table1[[#This Row],[building_size_ORIGINAL]]="","",LEFT(Table1[[#This Row],[building_size_ORIGINAL]], LEN(Table1[[#This Row],[building_size_ORIGINAL]])-LEN(RIGHT(Table1[[#This Row],[building_size_ORIGINAL]], 3))))</f>
        <v>338</v>
      </c>
      <c r="J854" s="19">
        <v>338</v>
      </c>
      <c r="K854" t="s">
        <v>2563</v>
      </c>
      <c r="L854" s="19">
        <v>723</v>
      </c>
      <c r="M854" t="s">
        <v>2563</v>
      </c>
      <c r="N854" s="19">
        <v>723</v>
      </c>
      <c r="O854" s="19">
        <f>IF(Table1[[#This Row],[building_size_mВІ_cleaned]]&lt;&gt;Table1[[#This Row],[preferred_size_mBI_cleaned]], IF(Table1[[#This Row],[land_size_mBI_cleaned]]&lt;&gt;Table1[[#This Row],[preferred_size_mBI_cleaned]], 0, 1), 1)</f>
        <v>1</v>
      </c>
      <c r="Q854" t="e">
        <f>IF(LEN(Table1[[#This Row],[open_date]])&gt;0, IF(ISNUMBER(SEARCH("Added", Table1[[#This Row],[open_date]])), SUBSTITUTE(Table1[[#This Row],[open_date]], "Added ", ""), Table1[[#This Row],[open_date]]), NA())</f>
        <v>#N/A</v>
      </c>
      <c r="R854" t="e">
        <v>#N/A</v>
      </c>
      <c r="S854" t="s">
        <v>712</v>
      </c>
      <c r="T854" t="s">
        <v>2564</v>
      </c>
      <c r="U854" s="13">
        <v>849000</v>
      </c>
      <c r="V854" s="13" t="s">
        <v>2934</v>
      </c>
      <c r="W854">
        <v>138689535</v>
      </c>
      <c r="X854" t="s">
        <v>2565</v>
      </c>
      <c r="Y854" t="s">
        <v>2566</v>
      </c>
      <c r="Z854" t="s">
        <v>716</v>
      </c>
      <c r="AA854" t="s">
        <v>37</v>
      </c>
      <c r="AB854">
        <v>830</v>
      </c>
      <c r="AC854" s="14" t="str">
        <f>"0"&amp;Table1[[#This Row],[zip_code]]</f>
        <v>0830</v>
      </c>
      <c r="AD854" s="1">
        <v>889315000</v>
      </c>
      <c r="AG854" t="s">
        <v>38</v>
      </c>
      <c r="AH854" t="str">
        <f>PROPER(Table1[[#This Row],[product_depth_DELETE]])</f>
        <v>Premiere</v>
      </c>
      <c r="AI854">
        <v>6</v>
      </c>
      <c r="AJ854">
        <v>4</v>
      </c>
      <c r="AK854">
        <v>6</v>
      </c>
      <c r="AL854" s="2">
        <v>44708.662557870368</v>
      </c>
      <c r="AM854" s="15">
        <v>44708.662557870368</v>
      </c>
    </row>
    <row r="855" spans="1:39" x14ac:dyDescent="0.25">
      <c r="A855">
        <v>1351837</v>
      </c>
      <c r="B855" t="s">
        <v>696</v>
      </c>
      <c r="C855" t="str">
        <f>IF(Table1[[#This Row],[breadcrumb_ORIGINAL]]="Buy&gt;NT&gt;DARWIN CITY", SUBSTITUTE(Table1[[#This Row],[breadcrumb_ORIGINAL]], Table1[[#This Row],[breadcrumb_ORIGINAL]], "DARWIN CITY"), SUBSTITUTE(Table1[[#This Row],[breadcrumb_ORIGINAL]], Table1[[#This Row],[breadcrumb_ORIGINAL]], "DARWIN"))</f>
        <v>DARWIN</v>
      </c>
      <c r="D855" s="16" t="s">
        <v>3466</v>
      </c>
      <c r="E855" t="s">
        <v>697</v>
      </c>
      <c r="F855" s="3" t="s">
        <v>2924</v>
      </c>
      <c r="G855" t="s">
        <v>704</v>
      </c>
      <c r="I855" t="str">
        <f>IF(Table1[[#This Row],[building_size_ORIGINAL]]="","",LEFT(Table1[[#This Row],[building_size_ORIGINAL]], LEN(Table1[[#This Row],[building_size_ORIGINAL]])-LEN(RIGHT(Table1[[#This Row],[building_size_ORIGINAL]], 3))))</f>
        <v/>
      </c>
      <c r="J855" s="11" t="s">
        <v>2934</v>
      </c>
      <c r="K855" t="s">
        <v>2567</v>
      </c>
      <c r="L855" s="12" t="s">
        <v>2955</v>
      </c>
      <c r="M855" t="s">
        <v>2567</v>
      </c>
      <c r="N855" t="s">
        <v>2955</v>
      </c>
      <c r="O855">
        <f>IF(Table1[[#This Row],[building_size_mВІ_cleaned]]&lt;&gt;Table1[[#This Row],[preferred_size_mBI_cleaned]], IF(Table1[[#This Row],[land_size_mBI_cleaned]]&lt;&gt;Table1[[#This Row],[preferred_size_mBI_cleaned]], 0, 1), 1)</f>
        <v>1</v>
      </c>
      <c r="Q855" t="e">
        <f>IF(LEN(Table1[[#This Row],[open_date]])&gt;0, IF(ISNUMBER(SEARCH("Added", Table1[[#This Row],[open_date]])), SUBSTITUTE(Table1[[#This Row],[open_date]], "Added ", ""), Table1[[#This Row],[open_date]]), NA())</f>
        <v>#N/A</v>
      </c>
      <c r="R855" t="e">
        <v>#N/A</v>
      </c>
      <c r="S855" t="s">
        <v>228</v>
      </c>
      <c r="T855" t="s">
        <v>2568</v>
      </c>
      <c r="U855" s="13">
        <v>770000</v>
      </c>
      <c r="V855" s="13" t="s">
        <v>2934</v>
      </c>
      <c r="W855">
        <v>203254251</v>
      </c>
      <c r="X855" t="s">
        <v>2569</v>
      </c>
      <c r="Y855" t="s">
        <v>2570</v>
      </c>
      <c r="Z855" t="s">
        <v>773</v>
      </c>
      <c r="AA855" t="s">
        <v>37</v>
      </c>
      <c r="AB855">
        <v>820</v>
      </c>
      <c r="AC855" s="14" t="str">
        <f>"0"&amp;Table1[[#This Row],[zip_code]]</f>
        <v>0820</v>
      </c>
      <c r="AD855" s="1">
        <v>889419959</v>
      </c>
      <c r="AG855" t="s">
        <v>38</v>
      </c>
      <c r="AH855" t="str">
        <f>PROPER(Table1[[#This Row],[product_depth_DELETE]])</f>
        <v>Premiere</v>
      </c>
      <c r="AL855" s="2">
        <v>44708.662557870368</v>
      </c>
      <c r="AM855" s="15">
        <v>44708.662557870368</v>
      </c>
    </row>
    <row r="856" spans="1:39" x14ac:dyDescent="0.25">
      <c r="A856">
        <v>1351838</v>
      </c>
      <c r="B856" t="s">
        <v>696</v>
      </c>
      <c r="C856" t="str">
        <f>IF(Table1[[#This Row],[breadcrumb_ORIGINAL]]="Buy&gt;NT&gt;DARWIN CITY", SUBSTITUTE(Table1[[#This Row],[breadcrumb_ORIGINAL]], Table1[[#This Row],[breadcrumb_ORIGINAL]], "DARWIN CITY"), SUBSTITUTE(Table1[[#This Row],[breadcrumb_ORIGINAL]], Table1[[#This Row],[breadcrumb_ORIGINAL]], "DARWIN"))</f>
        <v>DARWIN</v>
      </c>
      <c r="D856" s="16" t="s">
        <v>3466</v>
      </c>
      <c r="E856" t="s">
        <v>697</v>
      </c>
      <c r="F856" s="3" t="s">
        <v>2924</v>
      </c>
      <c r="G856" t="s">
        <v>29</v>
      </c>
      <c r="I856" t="str">
        <f>IF(Table1[[#This Row],[building_size_ORIGINAL]]="","",LEFT(Table1[[#This Row],[building_size_ORIGINAL]], LEN(Table1[[#This Row],[building_size_ORIGINAL]])-LEN(RIGHT(Table1[[#This Row],[building_size_ORIGINAL]], 3))))</f>
        <v/>
      </c>
      <c r="J856" s="11" t="s">
        <v>2934</v>
      </c>
      <c r="L856" s="12" t="s">
        <v>2934</v>
      </c>
      <c r="N856" t="s">
        <v>2934</v>
      </c>
      <c r="O856">
        <f>IF(Table1[[#This Row],[building_size_mВІ_cleaned]]&lt;&gt;Table1[[#This Row],[preferred_size_mBI_cleaned]], IF(Table1[[#This Row],[land_size_mBI_cleaned]]&lt;&gt;Table1[[#This Row],[preferred_size_mBI_cleaned]], 0, 1), 1)</f>
        <v>1</v>
      </c>
      <c r="P856" t="s">
        <v>126</v>
      </c>
      <c r="Q856" t="str">
        <f>IF(LEN(Table1[[#This Row],[open_date]])&gt;0, IF(ISNUMBER(SEARCH("Added", Table1[[#This Row],[open_date]])), SUBSTITUTE(Table1[[#This Row],[open_date]], "Added ", ""), Table1[[#This Row],[open_date]]), NA())</f>
        <v>Under offer</v>
      </c>
      <c r="R856" t="s">
        <v>126</v>
      </c>
      <c r="S856" t="s">
        <v>360</v>
      </c>
      <c r="T856" t="s">
        <v>527</v>
      </c>
      <c r="U856" s="13">
        <v>525000</v>
      </c>
      <c r="V856" s="13" t="s">
        <v>2934</v>
      </c>
      <c r="W856">
        <v>138685867</v>
      </c>
      <c r="X856" t="s">
        <v>2571</v>
      </c>
      <c r="Y856" t="s">
        <v>2572</v>
      </c>
      <c r="Z856" t="s">
        <v>791</v>
      </c>
      <c r="AA856" t="s">
        <v>37</v>
      </c>
      <c r="AB856">
        <v>832</v>
      </c>
      <c r="AC856" s="14" t="str">
        <f>"0"&amp;Table1[[#This Row],[zip_code]]</f>
        <v>0832</v>
      </c>
      <c r="AD856" s="1">
        <v>889421200</v>
      </c>
      <c r="AG856" t="s">
        <v>255</v>
      </c>
      <c r="AH856" t="str">
        <f>PROPER(Table1[[#This Row],[product_depth_DELETE]])</f>
        <v>Feature</v>
      </c>
      <c r="AI856">
        <v>4</v>
      </c>
      <c r="AJ856">
        <v>2</v>
      </c>
      <c r="AK856">
        <v>2</v>
      </c>
      <c r="AL856" s="2">
        <v>44708.662557870368</v>
      </c>
      <c r="AM856" s="15">
        <v>44708.662557870368</v>
      </c>
    </row>
    <row r="857" spans="1:39" x14ac:dyDescent="0.25">
      <c r="A857">
        <v>1351839</v>
      </c>
      <c r="B857" t="s">
        <v>696</v>
      </c>
      <c r="C857" t="str">
        <f>IF(Table1[[#This Row],[breadcrumb_ORIGINAL]]="Buy&gt;NT&gt;DARWIN CITY", SUBSTITUTE(Table1[[#This Row],[breadcrumb_ORIGINAL]], Table1[[#This Row],[breadcrumb_ORIGINAL]], "DARWIN CITY"), SUBSTITUTE(Table1[[#This Row],[breadcrumb_ORIGINAL]], Table1[[#This Row],[breadcrumb_ORIGINAL]], "DARWIN"))</f>
        <v>DARWIN</v>
      </c>
      <c r="D857" s="16" t="s">
        <v>3466</v>
      </c>
      <c r="E857" t="s">
        <v>697</v>
      </c>
      <c r="F857" s="3" t="s">
        <v>2924</v>
      </c>
      <c r="G857" t="s">
        <v>46</v>
      </c>
      <c r="I857" t="str">
        <f>IF(Table1[[#This Row],[building_size_ORIGINAL]]="","",LEFT(Table1[[#This Row],[building_size_ORIGINAL]], LEN(Table1[[#This Row],[building_size_ORIGINAL]])-LEN(RIGHT(Table1[[#This Row],[building_size_ORIGINAL]], 3))))</f>
        <v/>
      </c>
      <c r="J857" s="11" t="s">
        <v>2934</v>
      </c>
      <c r="K857" t="s">
        <v>2573</v>
      </c>
      <c r="L857" s="19">
        <v>388</v>
      </c>
      <c r="M857" t="s">
        <v>2573</v>
      </c>
      <c r="N857" s="19">
        <v>388</v>
      </c>
      <c r="O857" s="19">
        <f>IF(Table1[[#This Row],[building_size_mВІ_cleaned]]&lt;&gt;Table1[[#This Row],[preferred_size_mBI_cleaned]], IF(Table1[[#This Row],[land_size_mBI_cleaned]]&lt;&gt;Table1[[#This Row],[preferred_size_mBI_cleaned]], 0, 1), 1)</f>
        <v>1</v>
      </c>
      <c r="Q857" t="e">
        <f>IF(LEN(Table1[[#This Row],[open_date]])&gt;0, IF(ISNUMBER(SEARCH("Added", Table1[[#This Row],[open_date]])), SUBSTITUTE(Table1[[#This Row],[open_date]], "Added ", ""), Table1[[#This Row],[open_date]]), NA())</f>
        <v>#N/A</v>
      </c>
      <c r="R857" t="e">
        <v>#N/A</v>
      </c>
      <c r="S857" t="s">
        <v>185</v>
      </c>
      <c r="T857" t="s">
        <v>650</v>
      </c>
      <c r="U857" s="13" t="s">
        <v>2934</v>
      </c>
      <c r="V857" s="13" t="s">
        <v>3097</v>
      </c>
      <c r="W857">
        <v>138684375</v>
      </c>
      <c r="X857" t="s">
        <v>2574</v>
      </c>
      <c r="Y857" t="s">
        <v>2575</v>
      </c>
      <c r="Z857" t="s">
        <v>1223</v>
      </c>
      <c r="AA857" t="s">
        <v>37</v>
      </c>
      <c r="AB857">
        <v>832</v>
      </c>
      <c r="AC857" s="14" t="str">
        <f>"0"&amp;Table1[[#This Row],[zip_code]]</f>
        <v>0832</v>
      </c>
      <c r="AD857" s="1">
        <v>889240900</v>
      </c>
      <c r="AG857" t="s">
        <v>38</v>
      </c>
      <c r="AH857" t="str">
        <f>PROPER(Table1[[#This Row],[product_depth_DELETE]])</f>
        <v>Premiere</v>
      </c>
      <c r="AI857">
        <v>3</v>
      </c>
      <c r="AJ857">
        <v>1</v>
      </c>
      <c r="AK857">
        <v>2</v>
      </c>
      <c r="AL857" s="2">
        <v>44708.662557870368</v>
      </c>
      <c r="AM857" s="15">
        <v>44708.662557870368</v>
      </c>
    </row>
    <row r="858" spans="1:39" x14ac:dyDescent="0.25">
      <c r="A858">
        <v>1351840</v>
      </c>
      <c r="B858" t="s">
        <v>696</v>
      </c>
      <c r="C858" t="str">
        <f>IF(Table1[[#This Row],[breadcrumb_ORIGINAL]]="Buy&gt;NT&gt;DARWIN CITY", SUBSTITUTE(Table1[[#This Row],[breadcrumb_ORIGINAL]], Table1[[#This Row],[breadcrumb_ORIGINAL]], "DARWIN CITY"), SUBSTITUTE(Table1[[#This Row],[breadcrumb_ORIGINAL]], Table1[[#This Row],[breadcrumb_ORIGINAL]], "DARWIN"))</f>
        <v>DARWIN</v>
      </c>
      <c r="D858" s="16" t="s">
        <v>3466</v>
      </c>
      <c r="E858" t="s">
        <v>697</v>
      </c>
      <c r="F858" s="3" t="s">
        <v>2924</v>
      </c>
      <c r="G858" t="s">
        <v>39</v>
      </c>
      <c r="I858" t="str">
        <f>IF(Table1[[#This Row],[building_size_ORIGINAL]]="","",LEFT(Table1[[#This Row],[building_size_ORIGINAL]], LEN(Table1[[#This Row],[building_size_ORIGINAL]])-LEN(RIGHT(Table1[[#This Row],[building_size_ORIGINAL]], 3))))</f>
        <v/>
      </c>
      <c r="J858" s="11" t="s">
        <v>2934</v>
      </c>
      <c r="K858" t="s">
        <v>345</v>
      </c>
      <c r="L858" s="19">
        <v>158</v>
      </c>
      <c r="N858" t="s">
        <v>2934</v>
      </c>
      <c r="O858">
        <f>IF(Table1[[#This Row],[building_size_mВІ_cleaned]]&lt;&gt;Table1[[#This Row],[preferred_size_mBI_cleaned]], IF(Table1[[#This Row],[land_size_mBI_cleaned]]&lt;&gt;Table1[[#This Row],[preferred_size_mBI_cleaned]], 0, 1), 1)</f>
        <v>1</v>
      </c>
      <c r="Q858" t="e">
        <f>IF(LEN(Table1[[#This Row],[open_date]])&gt;0, IF(ISNUMBER(SEARCH("Added", Table1[[#This Row],[open_date]])), SUBSTITUTE(Table1[[#This Row],[open_date]], "Added ", ""), Table1[[#This Row],[open_date]]), NA())</f>
        <v>#N/A</v>
      </c>
      <c r="R858" t="e">
        <v>#N/A</v>
      </c>
      <c r="S858" t="s">
        <v>346</v>
      </c>
      <c r="T858" t="s">
        <v>347</v>
      </c>
      <c r="U858" s="13">
        <v>420000</v>
      </c>
      <c r="V858" s="13" t="s">
        <v>2934</v>
      </c>
      <c r="W858">
        <v>138683031</v>
      </c>
      <c r="X858" t="s">
        <v>348</v>
      </c>
      <c r="Y858" t="s">
        <v>349</v>
      </c>
      <c r="Z858" t="s">
        <v>36</v>
      </c>
      <c r="AA858" t="s">
        <v>37</v>
      </c>
      <c r="AB858">
        <v>800</v>
      </c>
      <c r="AC858" s="14" t="str">
        <f>"0"&amp;Table1[[#This Row],[zip_code]]</f>
        <v>0800</v>
      </c>
      <c r="AD858" s="1">
        <v>889867131</v>
      </c>
      <c r="AG858" t="s">
        <v>38</v>
      </c>
      <c r="AH858" t="str">
        <f>PROPER(Table1[[#This Row],[product_depth_DELETE]])</f>
        <v>Premiere</v>
      </c>
      <c r="AI858">
        <v>2</v>
      </c>
      <c r="AJ858">
        <v>2</v>
      </c>
      <c r="AK858">
        <v>2</v>
      </c>
      <c r="AL858" s="2">
        <v>44708.662557870368</v>
      </c>
      <c r="AM858" s="15">
        <v>44708.662557870368</v>
      </c>
    </row>
    <row r="859" spans="1:39" x14ac:dyDescent="0.25">
      <c r="A859">
        <v>1351841</v>
      </c>
      <c r="B859" t="s">
        <v>696</v>
      </c>
      <c r="C859" t="str">
        <f>IF(Table1[[#This Row],[breadcrumb_ORIGINAL]]="Buy&gt;NT&gt;DARWIN CITY", SUBSTITUTE(Table1[[#This Row],[breadcrumb_ORIGINAL]], Table1[[#This Row],[breadcrumb_ORIGINAL]], "DARWIN CITY"), SUBSTITUTE(Table1[[#This Row],[breadcrumb_ORIGINAL]], Table1[[#This Row],[breadcrumb_ORIGINAL]], "DARWIN"))</f>
        <v>DARWIN</v>
      </c>
      <c r="D859" s="16" t="s">
        <v>3466</v>
      </c>
      <c r="E859" t="s">
        <v>697</v>
      </c>
      <c r="F859" s="3" t="s">
        <v>2924</v>
      </c>
      <c r="G859" t="s">
        <v>46</v>
      </c>
      <c r="H859" t="s">
        <v>350</v>
      </c>
      <c r="I859" t="str">
        <f>IF(Table1[[#This Row],[building_size_ORIGINAL]]="","",LEFT(Table1[[#This Row],[building_size_ORIGINAL]], LEN(Table1[[#This Row],[building_size_ORIGINAL]])-LEN(RIGHT(Table1[[#This Row],[building_size_ORIGINAL]], 3))))</f>
        <v>150</v>
      </c>
      <c r="J859" s="19">
        <v>150</v>
      </c>
      <c r="L859" s="12" t="s">
        <v>2934</v>
      </c>
      <c r="M859" t="s">
        <v>350</v>
      </c>
      <c r="N859" s="19">
        <v>150</v>
      </c>
      <c r="O859" s="19">
        <f>IF(Table1[[#This Row],[building_size_mВІ_cleaned]]&lt;&gt;Table1[[#This Row],[preferred_size_mBI_cleaned]], IF(Table1[[#This Row],[land_size_mBI_cleaned]]&lt;&gt;Table1[[#This Row],[preferred_size_mBI_cleaned]], 0, 1), 1)</f>
        <v>1</v>
      </c>
      <c r="P859" t="s">
        <v>126</v>
      </c>
      <c r="Q859" t="str">
        <f>IF(LEN(Table1[[#This Row],[open_date]])&gt;0, IF(ISNUMBER(SEARCH("Added", Table1[[#This Row],[open_date]])), SUBSTITUTE(Table1[[#This Row],[open_date]], "Added ", ""), Table1[[#This Row],[open_date]]), NA())</f>
        <v>Under offer</v>
      </c>
      <c r="R859" t="s">
        <v>126</v>
      </c>
      <c r="S859" t="s">
        <v>181</v>
      </c>
      <c r="T859" t="s">
        <v>127</v>
      </c>
      <c r="U859" s="13" t="s">
        <v>2934</v>
      </c>
      <c r="V859" s="13" t="s">
        <v>2979</v>
      </c>
      <c r="W859">
        <v>135645930</v>
      </c>
      <c r="X859" t="s">
        <v>351</v>
      </c>
      <c r="Y859" t="s">
        <v>352</v>
      </c>
      <c r="Z859" t="s">
        <v>36</v>
      </c>
      <c r="AA859" t="s">
        <v>37</v>
      </c>
      <c r="AB859">
        <v>800</v>
      </c>
      <c r="AC859" s="14" t="str">
        <f>"0"&amp;Table1[[#This Row],[zip_code]]</f>
        <v>0800</v>
      </c>
      <c r="AD859" s="1">
        <v>889418941</v>
      </c>
      <c r="AG859" t="s">
        <v>274</v>
      </c>
      <c r="AH859" t="str">
        <f>PROPER(Table1[[#This Row],[product_depth_DELETE]])</f>
        <v>Standard</v>
      </c>
      <c r="AI859">
        <v>2</v>
      </c>
      <c r="AJ859">
        <v>2</v>
      </c>
      <c r="AK859">
        <v>2</v>
      </c>
      <c r="AL859" s="2">
        <v>44708.662557870368</v>
      </c>
      <c r="AM859" s="15">
        <v>44708.662557870368</v>
      </c>
    </row>
    <row r="860" spans="1:39" x14ac:dyDescent="0.25">
      <c r="A860">
        <v>1351842</v>
      </c>
      <c r="B860" t="s">
        <v>696</v>
      </c>
      <c r="C860" t="str">
        <f>IF(Table1[[#This Row],[breadcrumb_ORIGINAL]]="Buy&gt;NT&gt;DARWIN CITY", SUBSTITUTE(Table1[[#This Row],[breadcrumb_ORIGINAL]], Table1[[#This Row],[breadcrumb_ORIGINAL]], "DARWIN CITY"), SUBSTITUTE(Table1[[#This Row],[breadcrumb_ORIGINAL]], Table1[[#This Row],[breadcrumb_ORIGINAL]], "DARWIN"))</f>
        <v>DARWIN</v>
      </c>
      <c r="D860" s="16" t="s">
        <v>3466</v>
      </c>
      <c r="E860" t="s">
        <v>697</v>
      </c>
      <c r="F860" s="3" t="s">
        <v>2924</v>
      </c>
      <c r="G860" t="s">
        <v>46</v>
      </c>
      <c r="I860" t="str">
        <f>IF(Table1[[#This Row],[building_size_ORIGINAL]]="","",LEFT(Table1[[#This Row],[building_size_ORIGINAL]], LEN(Table1[[#This Row],[building_size_ORIGINAL]])-LEN(RIGHT(Table1[[#This Row],[building_size_ORIGINAL]], 3))))</f>
        <v/>
      </c>
      <c r="J860" s="11" t="s">
        <v>2934</v>
      </c>
      <c r="K860" t="s">
        <v>353</v>
      </c>
      <c r="L860" s="19">
        <v>153</v>
      </c>
      <c r="M860" t="s">
        <v>353</v>
      </c>
      <c r="N860" s="19">
        <v>153</v>
      </c>
      <c r="O860" s="19">
        <f>IF(Table1[[#This Row],[building_size_mВІ_cleaned]]&lt;&gt;Table1[[#This Row],[preferred_size_mBI_cleaned]], IF(Table1[[#This Row],[land_size_mBI_cleaned]]&lt;&gt;Table1[[#This Row],[preferred_size_mBI_cleaned]], 0, 1), 1)</f>
        <v>1</v>
      </c>
      <c r="P860" t="s">
        <v>126</v>
      </c>
      <c r="Q860" t="str">
        <f>IF(LEN(Table1[[#This Row],[open_date]])&gt;0, IF(ISNUMBER(SEARCH("Added", Table1[[#This Row],[open_date]])), SUBSTITUTE(Table1[[#This Row],[open_date]], "Added ", ""), Table1[[#This Row],[open_date]]), NA())</f>
        <v>Under offer</v>
      </c>
      <c r="R860" t="s">
        <v>126</v>
      </c>
      <c r="S860" t="s">
        <v>354</v>
      </c>
      <c r="T860" t="s">
        <v>355</v>
      </c>
      <c r="U860" s="13">
        <v>510000</v>
      </c>
      <c r="V860" s="13" t="s">
        <v>2934</v>
      </c>
      <c r="W860">
        <v>138681171</v>
      </c>
      <c r="X860" t="s">
        <v>356</v>
      </c>
      <c r="Y860" t="s">
        <v>357</v>
      </c>
      <c r="Z860" t="s">
        <v>36</v>
      </c>
      <c r="AA860" t="s">
        <v>37</v>
      </c>
      <c r="AB860">
        <v>800</v>
      </c>
      <c r="AC860" s="14" t="str">
        <f>"0"&amp;Table1[[#This Row],[zip_code]]</f>
        <v>0800</v>
      </c>
      <c r="AD860" s="1">
        <v>889433066</v>
      </c>
      <c r="AG860" t="s">
        <v>274</v>
      </c>
      <c r="AH860" t="str">
        <f>PROPER(Table1[[#This Row],[product_depth_DELETE]])</f>
        <v>Standard</v>
      </c>
      <c r="AI860">
        <v>3</v>
      </c>
      <c r="AJ860">
        <v>2</v>
      </c>
      <c r="AK860">
        <v>2</v>
      </c>
      <c r="AL860" s="2">
        <v>44708.662557870368</v>
      </c>
      <c r="AM860" s="15">
        <v>44708.662557870368</v>
      </c>
    </row>
    <row r="861" spans="1:39" x14ac:dyDescent="0.25">
      <c r="A861">
        <v>1351843</v>
      </c>
      <c r="B861" t="s">
        <v>696</v>
      </c>
      <c r="C861" t="str">
        <f>IF(Table1[[#This Row],[breadcrumb_ORIGINAL]]="Buy&gt;NT&gt;DARWIN CITY", SUBSTITUTE(Table1[[#This Row],[breadcrumb_ORIGINAL]], Table1[[#This Row],[breadcrumb_ORIGINAL]], "DARWIN CITY"), SUBSTITUTE(Table1[[#This Row],[breadcrumb_ORIGINAL]], Table1[[#This Row],[breadcrumb_ORIGINAL]], "DARWIN"))</f>
        <v>DARWIN</v>
      </c>
      <c r="D861" s="16" t="s">
        <v>3466</v>
      </c>
      <c r="E861" t="s">
        <v>697</v>
      </c>
      <c r="F861" s="3" t="s">
        <v>2924</v>
      </c>
      <c r="G861" t="s">
        <v>46</v>
      </c>
      <c r="I861" t="str">
        <f>IF(Table1[[#This Row],[building_size_ORIGINAL]]="","",LEFT(Table1[[#This Row],[building_size_ORIGINAL]], LEN(Table1[[#This Row],[building_size_ORIGINAL]])-LEN(RIGHT(Table1[[#This Row],[building_size_ORIGINAL]], 3))))</f>
        <v/>
      </c>
      <c r="J861" s="11" t="s">
        <v>2934</v>
      </c>
      <c r="L861" s="12" t="s">
        <v>2934</v>
      </c>
      <c r="N861" t="s">
        <v>2934</v>
      </c>
      <c r="O861">
        <f>IF(Table1[[#This Row],[building_size_mВІ_cleaned]]&lt;&gt;Table1[[#This Row],[preferred_size_mBI_cleaned]], IF(Table1[[#This Row],[land_size_mBI_cleaned]]&lt;&gt;Table1[[#This Row],[preferred_size_mBI_cleaned]], 0, 1), 1)</f>
        <v>1</v>
      </c>
      <c r="P861" t="s">
        <v>126</v>
      </c>
      <c r="Q861" t="str">
        <f>IF(LEN(Table1[[#This Row],[open_date]])&gt;0, IF(ISNUMBER(SEARCH("Added", Table1[[#This Row],[open_date]])), SUBSTITUTE(Table1[[#This Row],[open_date]], "Added ", ""), Table1[[#This Row],[open_date]]), NA())</f>
        <v>Under offer</v>
      </c>
      <c r="R861" t="s">
        <v>126</v>
      </c>
      <c r="S861" t="s">
        <v>79</v>
      </c>
      <c r="T861" t="s">
        <v>127</v>
      </c>
      <c r="U861" s="13" t="s">
        <v>2934</v>
      </c>
      <c r="V861" s="13" t="s">
        <v>2979</v>
      </c>
      <c r="W861">
        <v>138681011</v>
      </c>
      <c r="X861" t="s">
        <v>358</v>
      </c>
      <c r="Y861" t="s">
        <v>359</v>
      </c>
      <c r="Z861" t="s">
        <v>36</v>
      </c>
      <c r="AA861" t="s">
        <v>37</v>
      </c>
      <c r="AB861">
        <v>800</v>
      </c>
      <c r="AC861" s="14" t="str">
        <f>"0"&amp;Table1[[#This Row],[zip_code]]</f>
        <v>0800</v>
      </c>
      <c r="AD861" s="1">
        <v>889433000</v>
      </c>
      <c r="AG861" t="s">
        <v>38</v>
      </c>
      <c r="AH861" t="str">
        <f>PROPER(Table1[[#This Row],[product_depth_DELETE]])</f>
        <v>Premiere</v>
      </c>
      <c r="AI861">
        <v>3</v>
      </c>
      <c r="AJ861">
        <v>2</v>
      </c>
      <c r="AK861">
        <v>2</v>
      </c>
      <c r="AL861" s="2">
        <v>44708.662557870368</v>
      </c>
      <c r="AM861" s="15">
        <v>44708.662557870368</v>
      </c>
    </row>
    <row r="862" spans="1:39" x14ac:dyDescent="0.25">
      <c r="A862">
        <v>1351844</v>
      </c>
      <c r="B862" t="s">
        <v>696</v>
      </c>
      <c r="C862" t="str">
        <f>IF(Table1[[#This Row],[breadcrumb_ORIGINAL]]="Buy&gt;NT&gt;DARWIN CITY", SUBSTITUTE(Table1[[#This Row],[breadcrumb_ORIGINAL]], Table1[[#This Row],[breadcrumb_ORIGINAL]], "DARWIN CITY"), SUBSTITUTE(Table1[[#This Row],[breadcrumb_ORIGINAL]], Table1[[#This Row],[breadcrumb_ORIGINAL]], "DARWIN"))</f>
        <v>DARWIN</v>
      </c>
      <c r="D862" s="16" t="s">
        <v>3466</v>
      </c>
      <c r="E862" t="s">
        <v>697</v>
      </c>
      <c r="F862" s="3" t="s">
        <v>2924</v>
      </c>
      <c r="G862" t="s">
        <v>29</v>
      </c>
      <c r="I862" t="str">
        <f>IF(Table1[[#This Row],[building_size_ORIGINAL]]="","",LEFT(Table1[[#This Row],[building_size_ORIGINAL]], LEN(Table1[[#This Row],[building_size_ORIGINAL]])-LEN(RIGHT(Table1[[#This Row],[building_size_ORIGINAL]], 3))))</f>
        <v/>
      </c>
      <c r="J862" s="11" t="s">
        <v>2934</v>
      </c>
      <c r="L862" s="12" t="s">
        <v>2934</v>
      </c>
      <c r="N862" t="s">
        <v>2934</v>
      </c>
      <c r="O862">
        <f>IF(Table1[[#This Row],[building_size_mВІ_cleaned]]&lt;&gt;Table1[[#This Row],[preferred_size_mBI_cleaned]], IF(Table1[[#This Row],[land_size_mBI_cleaned]]&lt;&gt;Table1[[#This Row],[preferred_size_mBI_cleaned]], 0, 1), 1)</f>
        <v>1</v>
      </c>
      <c r="Q862" t="e">
        <f>IF(LEN(Table1[[#This Row],[open_date]])&gt;0, IF(ISNUMBER(SEARCH("Added", Table1[[#This Row],[open_date]])), SUBSTITUTE(Table1[[#This Row],[open_date]], "Added ", ""), Table1[[#This Row],[open_date]]), NA())</f>
        <v>#N/A</v>
      </c>
      <c r="R862" t="e">
        <v>#N/A</v>
      </c>
      <c r="S862" t="s">
        <v>82</v>
      </c>
      <c r="T862" t="s">
        <v>970</v>
      </c>
      <c r="U862" s="13">
        <v>570000</v>
      </c>
      <c r="V862" s="13" t="s">
        <v>2934</v>
      </c>
      <c r="W862">
        <v>138678015</v>
      </c>
      <c r="Z862" t="s">
        <v>781</v>
      </c>
      <c r="AA862" t="s">
        <v>37</v>
      </c>
      <c r="AB862">
        <v>832</v>
      </c>
      <c r="AC862" s="14" t="str">
        <f>"0"&amp;Table1[[#This Row],[zip_code]]</f>
        <v>0832</v>
      </c>
      <c r="AD862" s="1">
        <v>889433000</v>
      </c>
      <c r="AG862" t="s">
        <v>38</v>
      </c>
      <c r="AH862" t="str">
        <f>PROPER(Table1[[#This Row],[product_depth_DELETE]])</f>
        <v>Premiere</v>
      </c>
      <c r="AI862">
        <v>3</v>
      </c>
      <c r="AJ862">
        <v>2</v>
      </c>
      <c r="AK862">
        <v>2</v>
      </c>
      <c r="AL862" s="2">
        <v>44708.662557870368</v>
      </c>
      <c r="AM862" s="15">
        <v>44708.662557870368</v>
      </c>
    </row>
    <row r="863" spans="1:39" x14ac:dyDescent="0.25">
      <c r="A863">
        <v>1351845</v>
      </c>
      <c r="B863" t="s">
        <v>696</v>
      </c>
      <c r="C863" t="str">
        <f>IF(Table1[[#This Row],[breadcrumb_ORIGINAL]]="Buy&gt;NT&gt;DARWIN CITY", SUBSTITUTE(Table1[[#This Row],[breadcrumb_ORIGINAL]], Table1[[#This Row],[breadcrumb_ORIGINAL]], "DARWIN CITY"), SUBSTITUTE(Table1[[#This Row],[breadcrumb_ORIGINAL]], Table1[[#This Row],[breadcrumb_ORIGINAL]], "DARWIN"))</f>
        <v>DARWIN</v>
      </c>
      <c r="D863" s="16" t="s">
        <v>3466</v>
      </c>
      <c r="E863" t="s">
        <v>697</v>
      </c>
      <c r="F863" s="3" t="s">
        <v>2924</v>
      </c>
      <c r="G863" t="s">
        <v>29</v>
      </c>
      <c r="I863" t="str">
        <f>IF(Table1[[#This Row],[building_size_ORIGINAL]]="","",LEFT(Table1[[#This Row],[building_size_ORIGINAL]], LEN(Table1[[#This Row],[building_size_ORIGINAL]])-LEN(RIGHT(Table1[[#This Row],[building_size_ORIGINAL]], 3))))</f>
        <v/>
      </c>
      <c r="J863" s="11" t="s">
        <v>2934</v>
      </c>
      <c r="L863" s="12" t="s">
        <v>2934</v>
      </c>
      <c r="N863" t="s">
        <v>2934</v>
      </c>
      <c r="O863">
        <f>IF(Table1[[#This Row],[building_size_mВІ_cleaned]]&lt;&gt;Table1[[#This Row],[preferred_size_mBI_cleaned]], IF(Table1[[#This Row],[land_size_mBI_cleaned]]&lt;&gt;Table1[[#This Row],[preferred_size_mBI_cleaned]], 0, 1), 1)</f>
        <v>1</v>
      </c>
      <c r="Q863" t="e">
        <f>IF(LEN(Table1[[#This Row],[open_date]])&gt;0, IF(ISNUMBER(SEARCH("Added", Table1[[#This Row],[open_date]])), SUBSTITUTE(Table1[[#This Row],[open_date]], "Added ", ""), Table1[[#This Row],[open_date]]), NA())</f>
        <v>#N/A</v>
      </c>
      <c r="R863" t="e">
        <v>#N/A</v>
      </c>
      <c r="S863" t="s">
        <v>1499</v>
      </c>
      <c r="T863" t="s">
        <v>169</v>
      </c>
      <c r="U863" s="13">
        <v>549000</v>
      </c>
      <c r="V863" s="13" t="s">
        <v>2934</v>
      </c>
      <c r="W863">
        <v>138671319</v>
      </c>
      <c r="X863" t="s">
        <v>2576</v>
      </c>
      <c r="Y863" t="s">
        <v>2577</v>
      </c>
      <c r="Z863" t="s">
        <v>716</v>
      </c>
      <c r="AA863" t="s">
        <v>37</v>
      </c>
      <c r="AB863">
        <v>830</v>
      </c>
      <c r="AC863" s="14" t="str">
        <f>"0"&amp;Table1[[#This Row],[zip_code]]</f>
        <v>0830</v>
      </c>
      <c r="AD863" s="1">
        <v>418895345</v>
      </c>
      <c r="AG863" t="s">
        <v>255</v>
      </c>
      <c r="AH863" t="str">
        <f>PROPER(Table1[[#This Row],[product_depth_DELETE]])</f>
        <v>Feature</v>
      </c>
      <c r="AI863">
        <v>3</v>
      </c>
      <c r="AJ863">
        <v>2</v>
      </c>
      <c r="AK863">
        <v>2</v>
      </c>
      <c r="AL863" s="2">
        <v>44708.662557870368</v>
      </c>
      <c r="AM863" s="15">
        <v>44708.662557870368</v>
      </c>
    </row>
    <row r="864" spans="1:39" x14ac:dyDescent="0.25">
      <c r="A864">
        <v>1351846</v>
      </c>
      <c r="B864" t="s">
        <v>696</v>
      </c>
      <c r="C864" t="str">
        <f>IF(Table1[[#This Row],[breadcrumb_ORIGINAL]]="Buy&gt;NT&gt;DARWIN CITY", SUBSTITUTE(Table1[[#This Row],[breadcrumb_ORIGINAL]], Table1[[#This Row],[breadcrumb_ORIGINAL]], "DARWIN CITY"), SUBSTITUTE(Table1[[#This Row],[breadcrumb_ORIGINAL]], Table1[[#This Row],[breadcrumb_ORIGINAL]], "DARWIN"))</f>
        <v>DARWIN</v>
      </c>
      <c r="D864" s="16" t="s">
        <v>3466</v>
      </c>
      <c r="E864" t="s">
        <v>697</v>
      </c>
      <c r="F864" s="3" t="s">
        <v>2924</v>
      </c>
      <c r="G864" t="s">
        <v>29</v>
      </c>
      <c r="I864" t="str">
        <f>IF(Table1[[#This Row],[building_size_ORIGINAL]]="","",LEFT(Table1[[#This Row],[building_size_ORIGINAL]], LEN(Table1[[#This Row],[building_size_ORIGINAL]])-LEN(RIGHT(Table1[[#This Row],[building_size_ORIGINAL]], 3))))</f>
        <v/>
      </c>
      <c r="J864" s="11" t="s">
        <v>2934</v>
      </c>
      <c r="K864" t="s">
        <v>2578</v>
      </c>
      <c r="L864" s="19">
        <v>523</v>
      </c>
      <c r="M864" t="s">
        <v>2578</v>
      </c>
      <c r="N864" s="19">
        <v>523</v>
      </c>
      <c r="O864" s="19">
        <f>IF(Table1[[#This Row],[building_size_mВІ_cleaned]]&lt;&gt;Table1[[#This Row],[preferred_size_mBI_cleaned]], IF(Table1[[#This Row],[land_size_mBI_cleaned]]&lt;&gt;Table1[[#This Row],[preferred_size_mBI_cleaned]], 0, 1), 1)</f>
        <v>1</v>
      </c>
      <c r="Q864" t="e">
        <f>IF(LEN(Table1[[#This Row],[open_date]])&gt;0, IF(ISNUMBER(SEARCH("Added", Table1[[#This Row],[open_date]])), SUBSTITUTE(Table1[[#This Row],[open_date]], "Added ", ""), Table1[[#This Row],[open_date]]), NA())</f>
        <v>#N/A</v>
      </c>
      <c r="R864" t="e">
        <v>#N/A</v>
      </c>
      <c r="S864" t="s">
        <v>750</v>
      </c>
      <c r="T864" t="s">
        <v>2579</v>
      </c>
      <c r="U864" s="13">
        <v>730000</v>
      </c>
      <c r="V864" s="13" t="s">
        <v>3382</v>
      </c>
      <c r="W864">
        <v>138670247</v>
      </c>
      <c r="X864" t="s">
        <v>2580</v>
      </c>
      <c r="Y864" t="s">
        <v>2581</v>
      </c>
      <c r="Z864" t="s">
        <v>737</v>
      </c>
      <c r="AA864" t="s">
        <v>37</v>
      </c>
      <c r="AB864">
        <v>810</v>
      </c>
      <c r="AC864" s="14" t="str">
        <f>"0"&amp;Table1[[#This Row],[zip_code]]</f>
        <v>0810</v>
      </c>
      <c r="AD864" s="1">
        <v>889929980</v>
      </c>
      <c r="AG864" t="s">
        <v>38</v>
      </c>
      <c r="AH864" t="str">
        <f>PROPER(Table1[[#This Row],[product_depth_DELETE]])</f>
        <v>Premiere</v>
      </c>
      <c r="AI864">
        <v>4</v>
      </c>
      <c r="AJ864">
        <v>2</v>
      </c>
      <c r="AK864">
        <v>2</v>
      </c>
      <c r="AL864" s="2">
        <v>44708.662557870368</v>
      </c>
      <c r="AM864" s="15">
        <v>44708.662557870368</v>
      </c>
    </row>
    <row r="865" spans="1:39" x14ac:dyDescent="0.25">
      <c r="A865">
        <v>1351847</v>
      </c>
      <c r="B865" t="s">
        <v>696</v>
      </c>
      <c r="C865" t="str">
        <f>IF(Table1[[#This Row],[breadcrumb_ORIGINAL]]="Buy&gt;NT&gt;DARWIN CITY", SUBSTITUTE(Table1[[#This Row],[breadcrumb_ORIGINAL]], Table1[[#This Row],[breadcrumb_ORIGINAL]], "DARWIN CITY"), SUBSTITUTE(Table1[[#This Row],[breadcrumb_ORIGINAL]], Table1[[#This Row],[breadcrumb_ORIGINAL]], "DARWIN"))</f>
        <v>DARWIN</v>
      </c>
      <c r="D865" s="16" t="s">
        <v>3466</v>
      </c>
      <c r="E865" t="s">
        <v>697</v>
      </c>
      <c r="F865" s="3" t="s">
        <v>2924</v>
      </c>
      <c r="G865" t="s">
        <v>29</v>
      </c>
      <c r="I865" t="str">
        <f>IF(Table1[[#This Row],[building_size_ORIGINAL]]="","",LEFT(Table1[[#This Row],[building_size_ORIGINAL]], LEN(Table1[[#This Row],[building_size_ORIGINAL]])-LEN(RIGHT(Table1[[#This Row],[building_size_ORIGINAL]], 3))))</f>
        <v/>
      </c>
      <c r="J865" s="11" t="s">
        <v>2934</v>
      </c>
      <c r="K865" t="s">
        <v>1262</v>
      </c>
      <c r="L865" s="19">
        <v>630</v>
      </c>
      <c r="M865" t="s">
        <v>1262</v>
      </c>
      <c r="N865" s="19">
        <v>630</v>
      </c>
      <c r="O865" s="19">
        <f>IF(Table1[[#This Row],[building_size_mВІ_cleaned]]&lt;&gt;Table1[[#This Row],[preferred_size_mBI_cleaned]], IF(Table1[[#This Row],[land_size_mBI_cleaned]]&lt;&gt;Table1[[#This Row],[preferred_size_mBI_cleaned]], 0, 1), 1)</f>
        <v>1</v>
      </c>
      <c r="Q865" t="e">
        <f>IF(LEN(Table1[[#This Row],[open_date]])&gt;0, IF(ISNUMBER(SEARCH("Added", Table1[[#This Row],[open_date]])), SUBSTITUTE(Table1[[#This Row],[open_date]], "Added ", ""), Table1[[#This Row],[open_date]]), NA())</f>
        <v>#N/A</v>
      </c>
      <c r="R865" t="e">
        <v>#N/A</v>
      </c>
      <c r="S865" t="s">
        <v>98</v>
      </c>
      <c r="T865" t="s">
        <v>1142</v>
      </c>
      <c r="U865" s="13">
        <v>590000</v>
      </c>
      <c r="V865" s="13" t="s">
        <v>2934</v>
      </c>
      <c r="W865">
        <v>138667551</v>
      </c>
      <c r="X865" t="s">
        <v>2582</v>
      </c>
      <c r="Y865" t="s">
        <v>2583</v>
      </c>
      <c r="Z865" t="s">
        <v>941</v>
      </c>
      <c r="AA865" t="s">
        <v>37</v>
      </c>
      <c r="AB865">
        <v>832</v>
      </c>
      <c r="AC865" s="14" t="str">
        <f>"0"&amp;Table1[[#This Row],[zip_code]]</f>
        <v>0832</v>
      </c>
      <c r="AD865" s="1">
        <v>889822500</v>
      </c>
      <c r="AG865" t="s">
        <v>255</v>
      </c>
      <c r="AH865" t="str">
        <f>PROPER(Table1[[#This Row],[product_depth_DELETE]])</f>
        <v>Feature</v>
      </c>
      <c r="AI865">
        <v>3</v>
      </c>
      <c r="AJ865">
        <v>2</v>
      </c>
      <c r="AK865">
        <v>0</v>
      </c>
      <c r="AL865" s="2">
        <v>44708.662557870368</v>
      </c>
      <c r="AM865" s="15">
        <v>44708.662557870368</v>
      </c>
    </row>
    <row r="866" spans="1:39" x14ac:dyDescent="0.25">
      <c r="A866">
        <v>1351848</v>
      </c>
      <c r="B866" t="s">
        <v>696</v>
      </c>
      <c r="C866" t="str">
        <f>IF(Table1[[#This Row],[breadcrumb_ORIGINAL]]="Buy&gt;NT&gt;DARWIN CITY", SUBSTITUTE(Table1[[#This Row],[breadcrumb_ORIGINAL]], Table1[[#This Row],[breadcrumb_ORIGINAL]], "DARWIN CITY"), SUBSTITUTE(Table1[[#This Row],[breadcrumb_ORIGINAL]], Table1[[#This Row],[breadcrumb_ORIGINAL]], "DARWIN"))</f>
        <v>DARWIN</v>
      </c>
      <c r="D866" s="16" t="s">
        <v>3466</v>
      </c>
      <c r="E866" t="s">
        <v>697</v>
      </c>
      <c r="F866" s="3" t="s">
        <v>2924</v>
      </c>
      <c r="G866" t="s">
        <v>29</v>
      </c>
      <c r="H866" t="s">
        <v>1322</v>
      </c>
      <c r="I866" t="str">
        <f>IF(Table1[[#This Row],[building_size_ORIGINAL]]="","",LEFT(Table1[[#This Row],[building_size_ORIGINAL]], LEN(Table1[[#This Row],[building_size_ORIGINAL]])-LEN(RIGHT(Table1[[#This Row],[building_size_ORIGINAL]], 3))))</f>
        <v>244</v>
      </c>
      <c r="J866" s="19">
        <v>244</v>
      </c>
      <c r="K866" t="s">
        <v>1638</v>
      </c>
      <c r="L866" s="19">
        <v>640</v>
      </c>
      <c r="M866" t="s">
        <v>1638</v>
      </c>
      <c r="N866" s="19">
        <v>640</v>
      </c>
      <c r="O866" s="19">
        <f>IF(Table1[[#This Row],[building_size_mВІ_cleaned]]&lt;&gt;Table1[[#This Row],[preferred_size_mBI_cleaned]], IF(Table1[[#This Row],[land_size_mBI_cleaned]]&lt;&gt;Table1[[#This Row],[preferred_size_mBI_cleaned]], 0, 1), 1)</f>
        <v>1</v>
      </c>
      <c r="Q866" t="e">
        <f>IF(LEN(Table1[[#This Row],[open_date]])&gt;0, IF(ISNUMBER(SEARCH("Added", Table1[[#This Row],[open_date]])), SUBSTITUTE(Table1[[#This Row],[open_date]], "Added ", ""), Table1[[#This Row],[open_date]]), NA())</f>
        <v>#N/A</v>
      </c>
      <c r="R866" t="e">
        <v>#N/A</v>
      </c>
      <c r="S866" t="s">
        <v>712</v>
      </c>
      <c r="T866" t="s">
        <v>127</v>
      </c>
      <c r="U866" s="13" t="s">
        <v>2934</v>
      </c>
      <c r="V866" s="13" t="s">
        <v>2979</v>
      </c>
      <c r="W866">
        <v>138667399</v>
      </c>
      <c r="X866" t="s">
        <v>2584</v>
      </c>
      <c r="Y866" t="s">
        <v>2585</v>
      </c>
      <c r="Z866" t="s">
        <v>716</v>
      </c>
      <c r="AA866" t="s">
        <v>37</v>
      </c>
      <c r="AB866">
        <v>830</v>
      </c>
      <c r="AC866" s="14" t="str">
        <f>"0"&amp;Table1[[#This Row],[zip_code]]</f>
        <v>0830</v>
      </c>
      <c r="AD866" s="1">
        <v>889315000</v>
      </c>
      <c r="AG866" t="s">
        <v>38</v>
      </c>
      <c r="AH866" t="str">
        <f>PROPER(Table1[[#This Row],[product_depth_DELETE]])</f>
        <v>Premiere</v>
      </c>
      <c r="AI866">
        <v>4</v>
      </c>
      <c r="AJ866">
        <v>2</v>
      </c>
      <c r="AK866">
        <v>2</v>
      </c>
      <c r="AL866" s="2">
        <v>44708.662557870368</v>
      </c>
      <c r="AM866" s="15">
        <v>44708.662557870368</v>
      </c>
    </row>
    <row r="867" spans="1:39" x14ac:dyDescent="0.25">
      <c r="A867">
        <v>1351849</v>
      </c>
      <c r="B867" t="s">
        <v>696</v>
      </c>
      <c r="C867" t="str">
        <f>IF(Table1[[#This Row],[breadcrumb_ORIGINAL]]="Buy&gt;NT&gt;DARWIN CITY", SUBSTITUTE(Table1[[#This Row],[breadcrumb_ORIGINAL]], Table1[[#This Row],[breadcrumb_ORIGINAL]], "DARWIN CITY"), SUBSTITUTE(Table1[[#This Row],[breadcrumb_ORIGINAL]], Table1[[#This Row],[breadcrumb_ORIGINAL]], "DARWIN"))</f>
        <v>DARWIN</v>
      </c>
      <c r="D867" s="16" t="s">
        <v>3466</v>
      </c>
      <c r="E867" t="s">
        <v>697</v>
      </c>
      <c r="F867" s="3" t="s">
        <v>2924</v>
      </c>
      <c r="G867" t="s">
        <v>46</v>
      </c>
      <c r="I867" t="str">
        <f>IF(Table1[[#This Row],[building_size_ORIGINAL]]="","",LEFT(Table1[[#This Row],[building_size_ORIGINAL]], LEN(Table1[[#This Row],[building_size_ORIGINAL]])-LEN(RIGHT(Table1[[#This Row],[building_size_ORIGINAL]], 3))))</f>
        <v/>
      </c>
      <c r="J867" s="11" t="s">
        <v>2934</v>
      </c>
      <c r="L867" s="12" t="s">
        <v>2934</v>
      </c>
      <c r="N867" t="s">
        <v>2934</v>
      </c>
      <c r="O867">
        <f>IF(Table1[[#This Row],[building_size_mВІ_cleaned]]&lt;&gt;Table1[[#This Row],[preferred_size_mBI_cleaned]], IF(Table1[[#This Row],[land_size_mBI_cleaned]]&lt;&gt;Table1[[#This Row],[preferred_size_mBI_cleaned]], 0, 1), 1)</f>
        <v>1</v>
      </c>
      <c r="Q867" t="e">
        <f>IF(LEN(Table1[[#This Row],[open_date]])&gt;0, IF(ISNUMBER(SEARCH("Added", Table1[[#This Row],[open_date]])), SUBSTITUTE(Table1[[#This Row],[open_date]], "Added ", ""), Table1[[#This Row],[open_date]]), NA())</f>
        <v>#N/A</v>
      </c>
      <c r="R867" t="e">
        <v>#N/A</v>
      </c>
      <c r="S867" t="s">
        <v>403</v>
      </c>
      <c r="T867" t="s">
        <v>2586</v>
      </c>
      <c r="U867" s="13">
        <v>575000</v>
      </c>
      <c r="V867" s="13" t="s">
        <v>3383</v>
      </c>
      <c r="W867">
        <v>138666787</v>
      </c>
      <c r="X867" t="s">
        <v>2587</v>
      </c>
      <c r="Y867" t="s">
        <v>2588</v>
      </c>
      <c r="Z867" t="s">
        <v>776</v>
      </c>
      <c r="AA867" t="s">
        <v>37</v>
      </c>
      <c r="AB867">
        <v>810</v>
      </c>
      <c r="AC867" s="14" t="str">
        <f>"0"&amp;Table1[[#This Row],[zip_code]]</f>
        <v>0810</v>
      </c>
      <c r="AD867" s="1">
        <v>889828282</v>
      </c>
      <c r="AG867" t="s">
        <v>255</v>
      </c>
      <c r="AH867" t="str">
        <f>PROPER(Table1[[#This Row],[product_depth_DELETE]])</f>
        <v>Feature</v>
      </c>
      <c r="AI867">
        <v>3</v>
      </c>
      <c r="AJ867">
        <v>2</v>
      </c>
      <c r="AK867">
        <v>2</v>
      </c>
      <c r="AL867" s="2">
        <v>44708.662557870368</v>
      </c>
      <c r="AM867" s="15">
        <v>44708.662557870368</v>
      </c>
    </row>
    <row r="868" spans="1:39" x14ac:dyDescent="0.25">
      <c r="A868">
        <v>1351850</v>
      </c>
      <c r="B868" t="s">
        <v>696</v>
      </c>
      <c r="C868" t="str">
        <f>IF(Table1[[#This Row],[breadcrumb_ORIGINAL]]="Buy&gt;NT&gt;DARWIN CITY", SUBSTITUTE(Table1[[#This Row],[breadcrumb_ORIGINAL]], Table1[[#This Row],[breadcrumb_ORIGINAL]], "DARWIN CITY"), SUBSTITUTE(Table1[[#This Row],[breadcrumb_ORIGINAL]], Table1[[#This Row],[breadcrumb_ORIGINAL]], "DARWIN"))</f>
        <v>DARWIN</v>
      </c>
      <c r="D868" s="16" t="s">
        <v>3466</v>
      </c>
      <c r="E868" t="s">
        <v>697</v>
      </c>
      <c r="F868" s="3" t="s">
        <v>2924</v>
      </c>
      <c r="G868" t="s">
        <v>46</v>
      </c>
      <c r="I868" t="str">
        <f>IF(Table1[[#This Row],[building_size_ORIGINAL]]="","",LEFT(Table1[[#This Row],[building_size_ORIGINAL]], LEN(Table1[[#This Row],[building_size_ORIGINAL]])-LEN(RIGHT(Table1[[#This Row],[building_size_ORIGINAL]], 3))))</f>
        <v/>
      </c>
      <c r="J868" s="11" t="s">
        <v>2934</v>
      </c>
      <c r="L868" s="12" t="s">
        <v>2934</v>
      </c>
      <c r="N868" t="s">
        <v>2934</v>
      </c>
      <c r="O868">
        <f>IF(Table1[[#This Row],[building_size_mВІ_cleaned]]&lt;&gt;Table1[[#This Row],[preferred_size_mBI_cleaned]], IF(Table1[[#This Row],[land_size_mBI_cleaned]]&lt;&gt;Table1[[#This Row],[preferred_size_mBI_cleaned]], 0, 1), 1)</f>
        <v>1</v>
      </c>
      <c r="Q868" t="e">
        <f>IF(LEN(Table1[[#This Row],[open_date]])&gt;0, IF(ISNUMBER(SEARCH("Added", Table1[[#This Row],[open_date]])), SUBSTITUTE(Table1[[#This Row],[open_date]], "Added ", ""), Table1[[#This Row],[open_date]]), NA())</f>
        <v>#N/A</v>
      </c>
      <c r="R868" t="e">
        <v>#N/A</v>
      </c>
      <c r="S868" t="s">
        <v>311</v>
      </c>
      <c r="T868" t="s">
        <v>2589</v>
      </c>
      <c r="U868" s="13">
        <v>350000</v>
      </c>
      <c r="V868" s="13" t="s">
        <v>3384</v>
      </c>
      <c r="W868">
        <v>138665791</v>
      </c>
      <c r="X868" t="s">
        <v>2590</v>
      </c>
      <c r="Y868" t="s">
        <v>2591</v>
      </c>
      <c r="Z868" t="s">
        <v>791</v>
      </c>
      <c r="AA868" t="s">
        <v>37</v>
      </c>
      <c r="AB868">
        <v>832</v>
      </c>
      <c r="AC868" s="14" t="str">
        <f>"0"&amp;Table1[[#This Row],[zip_code]]</f>
        <v>0832</v>
      </c>
      <c r="AD868" s="1">
        <v>1300299377</v>
      </c>
      <c r="AG868" t="s">
        <v>274</v>
      </c>
      <c r="AH868" t="str">
        <f>PROPER(Table1[[#This Row],[product_depth_DELETE]])</f>
        <v>Standard</v>
      </c>
      <c r="AI868">
        <v>2</v>
      </c>
      <c r="AJ868">
        <v>1</v>
      </c>
      <c r="AK868">
        <v>2</v>
      </c>
      <c r="AL868" s="2">
        <v>44708.662557870368</v>
      </c>
      <c r="AM868" s="15">
        <v>44708.662557870368</v>
      </c>
    </row>
    <row r="869" spans="1:39" x14ac:dyDescent="0.25">
      <c r="A869">
        <v>1351851</v>
      </c>
      <c r="B869" t="s">
        <v>696</v>
      </c>
      <c r="C869" t="str">
        <f>IF(Table1[[#This Row],[breadcrumb_ORIGINAL]]="Buy&gt;NT&gt;DARWIN CITY", SUBSTITUTE(Table1[[#This Row],[breadcrumb_ORIGINAL]], Table1[[#This Row],[breadcrumb_ORIGINAL]], "DARWIN CITY"), SUBSTITUTE(Table1[[#This Row],[breadcrumb_ORIGINAL]], Table1[[#This Row],[breadcrumb_ORIGINAL]], "DARWIN"))</f>
        <v>DARWIN</v>
      </c>
      <c r="D869" s="16" t="s">
        <v>3466</v>
      </c>
      <c r="E869" t="s">
        <v>697</v>
      </c>
      <c r="F869" s="3" t="s">
        <v>2924</v>
      </c>
      <c r="G869" t="s">
        <v>29</v>
      </c>
      <c r="I869" t="str">
        <f>IF(Table1[[#This Row],[building_size_ORIGINAL]]="","",LEFT(Table1[[#This Row],[building_size_ORIGINAL]], LEN(Table1[[#This Row],[building_size_ORIGINAL]])-LEN(RIGHT(Table1[[#This Row],[building_size_ORIGINAL]], 3))))</f>
        <v/>
      </c>
      <c r="J869" s="11" t="s">
        <v>2934</v>
      </c>
      <c r="L869" s="12" t="s">
        <v>2934</v>
      </c>
      <c r="N869" t="s">
        <v>2934</v>
      </c>
      <c r="O869">
        <f>IF(Table1[[#This Row],[building_size_mВІ_cleaned]]&lt;&gt;Table1[[#This Row],[preferred_size_mBI_cleaned]], IF(Table1[[#This Row],[land_size_mBI_cleaned]]&lt;&gt;Table1[[#This Row],[preferred_size_mBI_cleaned]], 0, 1), 1)</f>
        <v>1</v>
      </c>
      <c r="Q869" t="e">
        <f>IF(LEN(Table1[[#This Row],[open_date]])&gt;0, IF(ISNUMBER(SEARCH("Added", Table1[[#This Row],[open_date]])), SUBSTITUTE(Table1[[#This Row],[open_date]], "Added ", ""), Table1[[#This Row],[open_date]]), NA())</f>
        <v>#N/A</v>
      </c>
      <c r="R869" t="e">
        <v>#N/A</v>
      </c>
      <c r="S869" t="s">
        <v>82</v>
      </c>
      <c r="T869" t="s">
        <v>2592</v>
      </c>
      <c r="U869" s="13">
        <v>500000</v>
      </c>
      <c r="V869" s="13" t="s">
        <v>3385</v>
      </c>
      <c r="W869">
        <v>138660371</v>
      </c>
      <c r="X869" t="s">
        <v>2593</v>
      </c>
      <c r="Y869" t="s">
        <v>2594</v>
      </c>
      <c r="Z869" t="s">
        <v>1016</v>
      </c>
      <c r="AA869" t="s">
        <v>37</v>
      </c>
      <c r="AB869">
        <v>830</v>
      </c>
      <c r="AC869" s="14" t="str">
        <f>"0"&amp;Table1[[#This Row],[zip_code]]</f>
        <v>0830</v>
      </c>
      <c r="AD869" s="1">
        <v>889433000</v>
      </c>
      <c r="AG869" t="s">
        <v>38</v>
      </c>
      <c r="AH869" t="str">
        <f>PROPER(Table1[[#This Row],[product_depth_DELETE]])</f>
        <v>Premiere</v>
      </c>
      <c r="AI869">
        <v>3</v>
      </c>
      <c r="AJ869">
        <v>2</v>
      </c>
      <c r="AK869">
        <v>2</v>
      </c>
      <c r="AL869" s="2">
        <v>44708.662557870368</v>
      </c>
      <c r="AM869" s="15">
        <v>44708.662557870368</v>
      </c>
    </row>
    <row r="870" spans="1:39" x14ac:dyDescent="0.25">
      <c r="A870">
        <v>1351852</v>
      </c>
      <c r="B870" t="s">
        <v>696</v>
      </c>
      <c r="C870" t="str">
        <f>IF(Table1[[#This Row],[breadcrumb_ORIGINAL]]="Buy&gt;NT&gt;DARWIN CITY", SUBSTITUTE(Table1[[#This Row],[breadcrumb_ORIGINAL]], Table1[[#This Row],[breadcrumb_ORIGINAL]], "DARWIN CITY"), SUBSTITUTE(Table1[[#This Row],[breadcrumb_ORIGINAL]], Table1[[#This Row],[breadcrumb_ORIGINAL]], "DARWIN"))</f>
        <v>DARWIN</v>
      </c>
      <c r="D870" s="16" t="s">
        <v>3466</v>
      </c>
      <c r="E870" t="s">
        <v>697</v>
      </c>
      <c r="F870" s="3" t="s">
        <v>2924</v>
      </c>
      <c r="G870" t="s">
        <v>46</v>
      </c>
      <c r="I870" t="str">
        <f>IF(Table1[[#This Row],[building_size_ORIGINAL]]="","",LEFT(Table1[[#This Row],[building_size_ORIGINAL]], LEN(Table1[[#This Row],[building_size_ORIGINAL]])-LEN(RIGHT(Table1[[#This Row],[building_size_ORIGINAL]], 3))))</f>
        <v/>
      </c>
      <c r="J870" s="11" t="s">
        <v>2934</v>
      </c>
      <c r="L870" s="12" t="s">
        <v>2934</v>
      </c>
      <c r="N870" t="s">
        <v>2934</v>
      </c>
      <c r="O870">
        <f>IF(Table1[[#This Row],[building_size_mВІ_cleaned]]&lt;&gt;Table1[[#This Row],[preferred_size_mBI_cleaned]], IF(Table1[[#This Row],[land_size_mBI_cleaned]]&lt;&gt;Table1[[#This Row],[preferred_size_mBI_cleaned]], 0, 1), 1)</f>
        <v>1</v>
      </c>
      <c r="Q870" t="e">
        <f>IF(LEN(Table1[[#This Row],[open_date]])&gt;0, IF(ISNUMBER(SEARCH("Added", Table1[[#This Row],[open_date]])), SUBSTITUTE(Table1[[#This Row],[open_date]], "Added ", ""), Table1[[#This Row],[open_date]]), NA())</f>
        <v>#N/A</v>
      </c>
      <c r="R870" t="e">
        <v>#N/A</v>
      </c>
      <c r="S870" t="s">
        <v>360</v>
      </c>
      <c r="T870" t="s">
        <v>361</v>
      </c>
      <c r="U870" s="13">
        <v>535000</v>
      </c>
      <c r="V870" s="13" t="s">
        <v>2934</v>
      </c>
      <c r="W870">
        <v>138659831</v>
      </c>
      <c r="X870" t="s">
        <v>362</v>
      </c>
      <c r="Y870" t="s">
        <v>363</v>
      </c>
      <c r="Z870" t="s">
        <v>36</v>
      </c>
      <c r="AA870" t="s">
        <v>37</v>
      </c>
      <c r="AB870">
        <v>800</v>
      </c>
      <c r="AC870" s="14" t="str">
        <f>"0"&amp;Table1[[#This Row],[zip_code]]</f>
        <v>0800</v>
      </c>
      <c r="AD870" s="1">
        <v>889421200</v>
      </c>
      <c r="AG870" t="s">
        <v>38</v>
      </c>
      <c r="AH870" t="str">
        <f>PROPER(Table1[[#This Row],[product_depth_DELETE]])</f>
        <v>Premiere</v>
      </c>
      <c r="AI870">
        <v>2</v>
      </c>
      <c r="AJ870">
        <v>2</v>
      </c>
      <c r="AK870">
        <v>2</v>
      </c>
      <c r="AL870" s="2">
        <v>44708.662557870368</v>
      </c>
      <c r="AM870" s="15">
        <v>44708.662557870368</v>
      </c>
    </row>
    <row r="871" spans="1:39" x14ac:dyDescent="0.25">
      <c r="A871">
        <v>1351853</v>
      </c>
      <c r="B871" t="s">
        <v>696</v>
      </c>
      <c r="C871" t="str">
        <f>IF(Table1[[#This Row],[breadcrumb_ORIGINAL]]="Buy&gt;NT&gt;DARWIN CITY", SUBSTITUTE(Table1[[#This Row],[breadcrumb_ORIGINAL]], Table1[[#This Row],[breadcrumb_ORIGINAL]], "DARWIN CITY"), SUBSTITUTE(Table1[[#This Row],[breadcrumb_ORIGINAL]], Table1[[#This Row],[breadcrumb_ORIGINAL]], "DARWIN"))</f>
        <v>DARWIN</v>
      </c>
      <c r="D871" s="16" t="s">
        <v>3466</v>
      </c>
      <c r="E871" t="s">
        <v>697</v>
      </c>
      <c r="F871" s="3" t="s">
        <v>2924</v>
      </c>
      <c r="G871" t="s">
        <v>46</v>
      </c>
      <c r="I871" t="str">
        <f>IF(Table1[[#This Row],[building_size_ORIGINAL]]="","",LEFT(Table1[[#This Row],[building_size_ORIGINAL]], LEN(Table1[[#This Row],[building_size_ORIGINAL]])-LEN(RIGHT(Table1[[#This Row],[building_size_ORIGINAL]], 3))))</f>
        <v/>
      </c>
      <c r="J871" s="11" t="s">
        <v>2934</v>
      </c>
      <c r="L871" s="12" t="s">
        <v>2934</v>
      </c>
      <c r="N871" t="s">
        <v>2934</v>
      </c>
      <c r="O871">
        <f>IF(Table1[[#This Row],[building_size_mВІ_cleaned]]&lt;&gt;Table1[[#This Row],[preferred_size_mBI_cleaned]], IF(Table1[[#This Row],[land_size_mBI_cleaned]]&lt;&gt;Table1[[#This Row],[preferred_size_mBI_cleaned]], 0, 1), 1)</f>
        <v>1</v>
      </c>
      <c r="Q871" t="e">
        <f>IF(LEN(Table1[[#This Row],[open_date]])&gt;0, IF(ISNUMBER(SEARCH("Added", Table1[[#This Row],[open_date]])), SUBSTITUTE(Table1[[#This Row],[open_date]], "Added ", ""), Table1[[#This Row],[open_date]]), NA())</f>
        <v>#N/A</v>
      </c>
      <c r="R871" t="e">
        <v>#N/A</v>
      </c>
      <c r="S871" t="s">
        <v>360</v>
      </c>
      <c r="T871" t="s">
        <v>290</v>
      </c>
      <c r="U871" s="13">
        <v>325000</v>
      </c>
      <c r="V871" s="13" t="s">
        <v>2934</v>
      </c>
      <c r="W871">
        <v>138659631</v>
      </c>
      <c r="X871" t="s">
        <v>2595</v>
      </c>
      <c r="Y871" t="s">
        <v>2596</v>
      </c>
      <c r="Z871" t="s">
        <v>731</v>
      </c>
      <c r="AA871" t="s">
        <v>37</v>
      </c>
      <c r="AB871">
        <v>810</v>
      </c>
      <c r="AC871" s="14" t="str">
        <f>"0"&amp;Table1[[#This Row],[zip_code]]</f>
        <v>0810</v>
      </c>
      <c r="AD871" s="1">
        <v>889421200</v>
      </c>
      <c r="AG871" t="s">
        <v>38</v>
      </c>
      <c r="AH871" t="str">
        <f>PROPER(Table1[[#This Row],[product_depth_DELETE]])</f>
        <v>Premiere</v>
      </c>
      <c r="AI871">
        <v>2</v>
      </c>
      <c r="AJ871">
        <v>1</v>
      </c>
      <c r="AK871">
        <v>1</v>
      </c>
      <c r="AL871" s="2">
        <v>44708.662557870368</v>
      </c>
      <c r="AM871" s="15">
        <v>44708.662557870368</v>
      </c>
    </row>
    <row r="872" spans="1:39" x14ac:dyDescent="0.25">
      <c r="A872">
        <v>1351854</v>
      </c>
      <c r="B872" t="s">
        <v>696</v>
      </c>
      <c r="C872" t="str">
        <f>IF(Table1[[#This Row],[breadcrumb_ORIGINAL]]="Buy&gt;NT&gt;DARWIN CITY", SUBSTITUTE(Table1[[#This Row],[breadcrumb_ORIGINAL]], Table1[[#This Row],[breadcrumb_ORIGINAL]], "DARWIN CITY"), SUBSTITUTE(Table1[[#This Row],[breadcrumb_ORIGINAL]], Table1[[#This Row],[breadcrumb_ORIGINAL]], "DARWIN"))</f>
        <v>DARWIN</v>
      </c>
      <c r="D872" s="16" t="s">
        <v>3466</v>
      </c>
      <c r="E872" t="s">
        <v>697</v>
      </c>
      <c r="F872" s="3" t="s">
        <v>2924</v>
      </c>
      <c r="G872" t="s">
        <v>29</v>
      </c>
      <c r="I872" t="str">
        <f>IF(Table1[[#This Row],[building_size_ORIGINAL]]="","",LEFT(Table1[[#This Row],[building_size_ORIGINAL]], LEN(Table1[[#This Row],[building_size_ORIGINAL]])-LEN(RIGHT(Table1[[#This Row],[building_size_ORIGINAL]], 3))))</f>
        <v/>
      </c>
      <c r="J872" s="11" t="s">
        <v>2934</v>
      </c>
      <c r="L872" s="12" t="s">
        <v>2934</v>
      </c>
      <c r="N872" t="s">
        <v>2934</v>
      </c>
      <c r="O872">
        <f>IF(Table1[[#This Row],[building_size_mВІ_cleaned]]&lt;&gt;Table1[[#This Row],[preferred_size_mBI_cleaned]], IF(Table1[[#This Row],[land_size_mBI_cleaned]]&lt;&gt;Table1[[#This Row],[preferred_size_mBI_cleaned]], 0, 1), 1)</f>
        <v>1</v>
      </c>
      <c r="P872" t="s">
        <v>126</v>
      </c>
      <c r="Q872" t="str">
        <f>IF(LEN(Table1[[#This Row],[open_date]])&gt;0, IF(ISNUMBER(SEARCH("Added", Table1[[#This Row],[open_date]])), SUBSTITUTE(Table1[[#This Row],[open_date]], "Added ", ""), Table1[[#This Row],[open_date]]), NA())</f>
        <v>Under offer</v>
      </c>
      <c r="R872" t="s">
        <v>126</v>
      </c>
      <c r="S872" t="s">
        <v>82</v>
      </c>
      <c r="T872" t="s">
        <v>127</v>
      </c>
      <c r="U872" s="13" t="s">
        <v>2934</v>
      </c>
      <c r="V872" s="13" t="s">
        <v>2979</v>
      </c>
      <c r="W872">
        <v>138653875</v>
      </c>
      <c r="X872" t="s">
        <v>2597</v>
      </c>
      <c r="Y872" t="s">
        <v>2598</v>
      </c>
      <c r="Z872" t="s">
        <v>1616</v>
      </c>
      <c r="AA872" t="s">
        <v>37</v>
      </c>
      <c r="AB872">
        <v>810</v>
      </c>
      <c r="AC872" s="14" t="str">
        <f>"0"&amp;Table1[[#This Row],[zip_code]]</f>
        <v>0810</v>
      </c>
      <c r="AD872" s="1">
        <v>889433000</v>
      </c>
      <c r="AG872" t="s">
        <v>38</v>
      </c>
      <c r="AH872" t="str">
        <f>PROPER(Table1[[#This Row],[product_depth_DELETE]])</f>
        <v>Premiere</v>
      </c>
      <c r="AI872">
        <v>3</v>
      </c>
      <c r="AJ872">
        <v>1</v>
      </c>
      <c r="AK872">
        <v>2</v>
      </c>
      <c r="AL872" s="2">
        <v>44708.662557870368</v>
      </c>
      <c r="AM872" s="15">
        <v>44708.662557870368</v>
      </c>
    </row>
    <row r="873" spans="1:39" x14ac:dyDescent="0.25">
      <c r="A873">
        <v>1351855</v>
      </c>
      <c r="B873" t="s">
        <v>696</v>
      </c>
      <c r="C873" t="str">
        <f>IF(Table1[[#This Row],[breadcrumb_ORIGINAL]]="Buy&gt;NT&gt;DARWIN CITY", SUBSTITUTE(Table1[[#This Row],[breadcrumb_ORIGINAL]], Table1[[#This Row],[breadcrumb_ORIGINAL]], "DARWIN CITY"), SUBSTITUTE(Table1[[#This Row],[breadcrumb_ORIGINAL]], Table1[[#This Row],[breadcrumb_ORIGINAL]], "DARWIN"))</f>
        <v>DARWIN</v>
      </c>
      <c r="D873" s="16" t="s">
        <v>3466</v>
      </c>
      <c r="E873" t="s">
        <v>697</v>
      </c>
      <c r="F873" s="3" t="s">
        <v>2924</v>
      </c>
      <c r="G873" t="s">
        <v>46</v>
      </c>
      <c r="I873" t="str">
        <f>IF(Table1[[#This Row],[building_size_ORIGINAL]]="","",LEFT(Table1[[#This Row],[building_size_ORIGINAL]], LEN(Table1[[#This Row],[building_size_ORIGINAL]])-LEN(RIGHT(Table1[[#This Row],[building_size_ORIGINAL]], 3))))</f>
        <v/>
      </c>
      <c r="J873" s="11" t="s">
        <v>2934</v>
      </c>
      <c r="K873" t="s">
        <v>326</v>
      </c>
      <c r="L873" s="19">
        <v>66</v>
      </c>
      <c r="M873" t="s">
        <v>326</v>
      </c>
      <c r="N873" s="19">
        <v>66</v>
      </c>
      <c r="O873" s="19">
        <f>IF(Table1[[#This Row],[building_size_mВІ_cleaned]]&lt;&gt;Table1[[#This Row],[preferred_size_mBI_cleaned]], IF(Table1[[#This Row],[land_size_mBI_cleaned]]&lt;&gt;Table1[[#This Row],[preferred_size_mBI_cleaned]], 0, 1), 1)</f>
        <v>1</v>
      </c>
      <c r="Q873" t="e">
        <f>IF(LEN(Table1[[#This Row],[open_date]])&gt;0, IF(ISNUMBER(SEARCH("Added", Table1[[#This Row],[open_date]])), SUBSTITUTE(Table1[[#This Row],[open_date]], "Added ", ""), Table1[[#This Row],[open_date]]), NA())</f>
        <v>#N/A</v>
      </c>
      <c r="R873" t="e">
        <v>#N/A</v>
      </c>
      <c r="S873" t="s">
        <v>278</v>
      </c>
      <c r="T873" t="s">
        <v>364</v>
      </c>
      <c r="U873" s="13">
        <v>335000</v>
      </c>
      <c r="V873" s="13" t="s">
        <v>2934</v>
      </c>
      <c r="W873">
        <v>138653575</v>
      </c>
      <c r="X873" t="s">
        <v>365</v>
      </c>
      <c r="Y873" t="s">
        <v>366</v>
      </c>
      <c r="Z873" t="s">
        <v>36</v>
      </c>
      <c r="AA873" t="s">
        <v>37</v>
      </c>
      <c r="AB873">
        <v>800</v>
      </c>
      <c r="AC873" s="14" t="str">
        <f>"0"&amp;Table1[[#This Row],[zip_code]]</f>
        <v>0800</v>
      </c>
      <c r="AD873" s="1">
        <v>889811088</v>
      </c>
      <c r="AG873" t="s">
        <v>255</v>
      </c>
      <c r="AH873" t="str">
        <f>PROPER(Table1[[#This Row],[product_depth_DELETE]])</f>
        <v>Feature</v>
      </c>
      <c r="AI873">
        <v>1</v>
      </c>
      <c r="AJ873">
        <v>1</v>
      </c>
      <c r="AK873">
        <v>1</v>
      </c>
      <c r="AL873" s="2">
        <v>44708.662557870368</v>
      </c>
      <c r="AM873" s="15">
        <v>44708.662557870368</v>
      </c>
    </row>
    <row r="874" spans="1:39" x14ac:dyDescent="0.25">
      <c r="A874">
        <v>1351856</v>
      </c>
      <c r="B874" t="s">
        <v>696</v>
      </c>
      <c r="C874" t="str">
        <f>IF(Table1[[#This Row],[breadcrumb_ORIGINAL]]="Buy&gt;NT&gt;DARWIN CITY", SUBSTITUTE(Table1[[#This Row],[breadcrumb_ORIGINAL]], Table1[[#This Row],[breadcrumb_ORIGINAL]], "DARWIN CITY"), SUBSTITUTE(Table1[[#This Row],[breadcrumb_ORIGINAL]], Table1[[#This Row],[breadcrumb_ORIGINAL]], "DARWIN"))</f>
        <v>DARWIN</v>
      </c>
      <c r="D874" s="16" t="s">
        <v>3466</v>
      </c>
      <c r="E874" t="s">
        <v>697</v>
      </c>
      <c r="F874" s="3" t="s">
        <v>2924</v>
      </c>
      <c r="G874" t="s">
        <v>39</v>
      </c>
      <c r="H874" t="s">
        <v>353</v>
      </c>
      <c r="I874" t="str">
        <f>IF(Table1[[#This Row],[building_size_ORIGINAL]]="","",LEFT(Table1[[#This Row],[building_size_ORIGINAL]], LEN(Table1[[#This Row],[building_size_ORIGINAL]])-LEN(RIGHT(Table1[[#This Row],[building_size_ORIGINAL]], 3))))</f>
        <v>153</v>
      </c>
      <c r="J874" s="19">
        <v>153</v>
      </c>
      <c r="L874" s="12" t="s">
        <v>2934</v>
      </c>
      <c r="M874" t="s">
        <v>353</v>
      </c>
      <c r="N874" s="19">
        <v>153</v>
      </c>
      <c r="O874" s="19">
        <f>IF(Table1[[#This Row],[building_size_mВІ_cleaned]]&lt;&gt;Table1[[#This Row],[preferred_size_mBI_cleaned]], IF(Table1[[#This Row],[land_size_mBI_cleaned]]&lt;&gt;Table1[[#This Row],[preferred_size_mBI_cleaned]], 0, 1), 1)</f>
        <v>1</v>
      </c>
      <c r="P874" t="s">
        <v>126</v>
      </c>
      <c r="Q874" t="str">
        <f>IF(LEN(Table1[[#This Row],[open_date]])&gt;0, IF(ISNUMBER(SEARCH("Added", Table1[[#This Row],[open_date]])), SUBSTITUTE(Table1[[#This Row],[open_date]], "Added ", ""), Table1[[#This Row],[open_date]]), NA())</f>
        <v>Under offer</v>
      </c>
      <c r="R874" t="s">
        <v>126</v>
      </c>
      <c r="S874" t="s">
        <v>82</v>
      </c>
      <c r="T874" t="s">
        <v>127</v>
      </c>
      <c r="U874" s="13" t="s">
        <v>2934</v>
      </c>
      <c r="V874" s="13" t="s">
        <v>2979</v>
      </c>
      <c r="W874">
        <v>138652707</v>
      </c>
      <c r="X874" t="s">
        <v>367</v>
      </c>
      <c r="Y874" t="s">
        <v>368</v>
      </c>
      <c r="Z874" t="s">
        <v>36</v>
      </c>
      <c r="AA874" t="s">
        <v>37</v>
      </c>
      <c r="AB874">
        <v>800</v>
      </c>
      <c r="AC874" s="14" t="str">
        <f>"0"&amp;Table1[[#This Row],[zip_code]]</f>
        <v>0800</v>
      </c>
      <c r="AD874" s="1">
        <v>889433000</v>
      </c>
      <c r="AG874" t="s">
        <v>38</v>
      </c>
      <c r="AH874" t="str">
        <f>PROPER(Table1[[#This Row],[product_depth_DELETE]])</f>
        <v>Premiere</v>
      </c>
      <c r="AI874">
        <v>2</v>
      </c>
      <c r="AJ874">
        <v>2</v>
      </c>
      <c r="AK874">
        <v>1</v>
      </c>
      <c r="AL874" s="2">
        <v>44708.662557870368</v>
      </c>
      <c r="AM874" s="15">
        <v>44708.662557870368</v>
      </c>
    </row>
    <row r="875" spans="1:39" x14ac:dyDescent="0.25">
      <c r="A875">
        <v>1351857</v>
      </c>
      <c r="B875" t="s">
        <v>696</v>
      </c>
      <c r="C875" t="str">
        <f>IF(Table1[[#This Row],[breadcrumb_ORIGINAL]]="Buy&gt;NT&gt;DARWIN CITY", SUBSTITUTE(Table1[[#This Row],[breadcrumb_ORIGINAL]], Table1[[#This Row],[breadcrumb_ORIGINAL]], "DARWIN CITY"), SUBSTITUTE(Table1[[#This Row],[breadcrumb_ORIGINAL]], Table1[[#This Row],[breadcrumb_ORIGINAL]], "DARWIN"))</f>
        <v>DARWIN</v>
      </c>
      <c r="D875" s="16" t="s">
        <v>3466</v>
      </c>
      <c r="E875" t="s">
        <v>697</v>
      </c>
      <c r="F875" s="3" t="s">
        <v>2924</v>
      </c>
      <c r="G875" t="s">
        <v>39</v>
      </c>
      <c r="H875" t="s">
        <v>259</v>
      </c>
      <c r="I875" t="str">
        <f>IF(Table1[[#This Row],[building_size_ORIGINAL]]="","",LEFT(Table1[[#This Row],[building_size_ORIGINAL]], LEN(Table1[[#This Row],[building_size_ORIGINAL]])-LEN(RIGHT(Table1[[#This Row],[building_size_ORIGINAL]], 3))))</f>
        <v>260</v>
      </c>
      <c r="J875" s="19">
        <v>260</v>
      </c>
      <c r="L875" s="12" t="s">
        <v>2934</v>
      </c>
      <c r="M875" t="s">
        <v>259</v>
      </c>
      <c r="N875" s="19">
        <v>260</v>
      </c>
      <c r="O875" s="19">
        <f>IF(Table1[[#This Row],[building_size_mВІ_cleaned]]&lt;&gt;Table1[[#This Row],[preferred_size_mBI_cleaned]], IF(Table1[[#This Row],[land_size_mBI_cleaned]]&lt;&gt;Table1[[#This Row],[preferred_size_mBI_cleaned]], 0, 1), 1)</f>
        <v>1</v>
      </c>
      <c r="Q875" t="e">
        <f>IF(LEN(Table1[[#This Row],[open_date]])&gt;0, IF(ISNUMBER(SEARCH("Added", Table1[[#This Row],[open_date]])), SUBSTITUTE(Table1[[#This Row],[open_date]], "Added ", ""), Table1[[#This Row],[open_date]]), NA())</f>
        <v>#N/A</v>
      </c>
      <c r="R875" t="e">
        <v>#N/A</v>
      </c>
      <c r="S875" t="s">
        <v>1191</v>
      </c>
      <c r="T875" t="s">
        <v>2599</v>
      </c>
      <c r="U875" s="13">
        <v>780000</v>
      </c>
      <c r="V875" s="13" t="s">
        <v>3386</v>
      </c>
      <c r="W875">
        <v>138650347</v>
      </c>
      <c r="X875" t="s">
        <v>2600</v>
      </c>
      <c r="Y875" t="s">
        <v>2601</v>
      </c>
      <c r="Z875" t="s">
        <v>844</v>
      </c>
      <c r="AA875" t="s">
        <v>37</v>
      </c>
      <c r="AB875">
        <v>820</v>
      </c>
      <c r="AC875" s="14" t="str">
        <f>"0"&amp;Table1[[#This Row],[zip_code]]</f>
        <v>0820</v>
      </c>
      <c r="AD875" s="1">
        <v>417897921</v>
      </c>
      <c r="AG875" t="s">
        <v>255</v>
      </c>
      <c r="AH875" t="str">
        <f>PROPER(Table1[[#This Row],[product_depth_DELETE]])</f>
        <v>Feature</v>
      </c>
      <c r="AI875">
        <v>3</v>
      </c>
      <c r="AJ875">
        <v>2</v>
      </c>
      <c r="AK875">
        <v>3</v>
      </c>
      <c r="AL875" s="2">
        <v>44708.662557870368</v>
      </c>
      <c r="AM875" s="15">
        <v>44708.662557870368</v>
      </c>
    </row>
    <row r="876" spans="1:39" x14ac:dyDescent="0.25">
      <c r="A876">
        <v>1351858</v>
      </c>
      <c r="B876" t="s">
        <v>696</v>
      </c>
      <c r="C876" t="str">
        <f>IF(Table1[[#This Row],[breadcrumb_ORIGINAL]]="Buy&gt;NT&gt;DARWIN CITY", SUBSTITUTE(Table1[[#This Row],[breadcrumb_ORIGINAL]], Table1[[#This Row],[breadcrumb_ORIGINAL]], "DARWIN CITY"), SUBSTITUTE(Table1[[#This Row],[breadcrumb_ORIGINAL]], Table1[[#This Row],[breadcrumb_ORIGINAL]], "DARWIN"))</f>
        <v>DARWIN</v>
      </c>
      <c r="D876" s="16" t="s">
        <v>3466</v>
      </c>
      <c r="E876" t="s">
        <v>697</v>
      </c>
      <c r="F876" s="3" t="s">
        <v>2924</v>
      </c>
      <c r="G876" t="s">
        <v>39</v>
      </c>
      <c r="I876" t="str">
        <f>IF(Table1[[#This Row],[building_size_ORIGINAL]]="","",LEFT(Table1[[#This Row],[building_size_ORIGINAL]], LEN(Table1[[#This Row],[building_size_ORIGINAL]])-LEN(RIGHT(Table1[[#This Row],[building_size_ORIGINAL]], 3))))</f>
        <v/>
      </c>
      <c r="J876" s="11" t="s">
        <v>2934</v>
      </c>
      <c r="L876" s="12" t="s">
        <v>2934</v>
      </c>
      <c r="N876" t="s">
        <v>2934</v>
      </c>
      <c r="O876">
        <f>IF(Table1[[#This Row],[building_size_mВІ_cleaned]]&lt;&gt;Table1[[#This Row],[preferred_size_mBI_cleaned]], IF(Table1[[#This Row],[land_size_mBI_cleaned]]&lt;&gt;Table1[[#This Row],[preferred_size_mBI_cleaned]], 0, 1), 1)</f>
        <v>1</v>
      </c>
      <c r="Q876" t="e">
        <f>IF(LEN(Table1[[#This Row],[open_date]])&gt;0, IF(ISNUMBER(SEARCH("Added", Table1[[#This Row],[open_date]])), SUBSTITUTE(Table1[[#This Row],[open_date]], "Added ", ""), Table1[[#This Row],[open_date]]), NA())</f>
        <v>#N/A</v>
      </c>
      <c r="R876" t="e">
        <v>#N/A</v>
      </c>
      <c r="S876" t="s">
        <v>31</v>
      </c>
      <c r="T876" t="s">
        <v>369</v>
      </c>
      <c r="U876" s="13">
        <v>850000</v>
      </c>
      <c r="V876" s="13" t="s">
        <v>3030</v>
      </c>
      <c r="W876">
        <v>138650195</v>
      </c>
      <c r="X876" t="s">
        <v>370</v>
      </c>
      <c r="Y876" t="s">
        <v>371</v>
      </c>
      <c r="Z876" t="s">
        <v>36</v>
      </c>
      <c r="AA876" t="s">
        <v>37</v>
      </c>
      <c r="AB876">
        <v>800</v>
      </c>
      <c r="AC876" s="14" t="str">
        <f>"0"&amp;Table1[[#This Row],[zip_code]]</f>
        <v>0800</v>
      </c>
      <c r="AD876" s="1">
        <v>889418289</v>
      </c>
      <c r="AG876" t="s">
        <v>255</v>
      </c>
      <c r="AH876" t="str">
        <f>PROPER(Table1[[#This Row],[product_depth_DELETE]])</f>
        <v>Feature</v>
      </c>
      <c r="AI876">
        <v>4</v>
      </c>
      <c r="AJ876">
        <v>2</v>
      </c>
      <c r="AK876">
        <v>2</v>
      </c>
      <c r="AL876" s="2">
        <v>44708.662557870368</v>
      </c>
      <c r="AM876" s="15">
        <v>44708.662557870368</v>
      </c>
    </row>
    <row r="877" spans="1:39" x14ac:dyDescent="0.25">
      <c r="A877">
        <v>1351859</v>
      </c>
      <c r="B877" t="s">
        <v>696</v>
      </c>
      <c r="C877" t="str">
        <f>IF(Table1[[#This Row],[breadcrumb_ORIGINAL]]="Buy&gt;NT&gt;DARWIN CITY", SUBSTITUTE(Table1[[#This Row],[breadcrumb_ORIGINAL]], Table1[[#This Row],[breadcrumb_ORIGINAL]], "DARWIN CITY"), SUBSTITUTE(Table1[[#This Row],[breadcrumb_ORIGINAL]], Table1[[#This Row],[breadcrumb_ORIGINAL]], "DARWIN"))</f>
        <v>DARWIN</v>
      </c>
      <c r="D877" s="16" t="s">
        <v>3466</v>
      </c>
      <c r="E877" t="s">
        <v>697</v>
      </c>
      <c r="F877" s="3" t="s">
        <v>2924</v>
      </c>
      <c r="G877" t="s">
        <v>29</v>
      </c>
      <c r="I877" t="str">
        <f>IF(Table1[[#This Row],[building_size_ORIGINAL]]="","",LEFT(Table1[[#This Row],[building_size_ORIGINAL]], LEN(Table1[[#This Row],[building_size_ORIGINAL]])-LEN(RIGHT(Table1[[#This Row],[building_size_ORIGINAL]], 3))))</f>
        <v/>
      </c>
      <c r="J877" s="11" t="s">
        <v>2934</v>
      </c>
      <c r="K877" t="s">
        <v>2602</v>
      </c>
      <c r="L877" s="19">
        <v>642</v>
      </c>
      <c r="M877" t="s">
        <v>2602</v>
      </c>
      <c r="N877" s="19">
        <v>642</v>
      </c>
      <c r="O877" s="19">
        <f>IF(Table1[[#This Row],[building_size_mВІ_cleaned]]&lt;&gt;Table1[[#This Row],[preferred_size_mBI_cleaned]], IF(Table1[[#This Row],[land_size_mBI_cleaned]]&lt;&gt;Table1[[#This Row],[preferred_size_mBI_cleaned]], 0, 1), 1)</f>
        <v>1</v>
      </c>
      <c r="P877" t="s">
        <v>126</v>
      </c>
      <c r="Q877" t="str">
        <f>IF(LEN(Table1[[#This Row],[open_date]])&gt;0, IF(ISNUMBER(SEARCH("Added", Table1[[#This Row],[open_date]])), SUBSTITUTE(Table1[[#This Row],[open_date]], "Added ", ""), Table1[[#This Row],[open_date]]), NA())</f>
        <v>Under offer</v>
      </c>
      <c r="R877" t="s">
        <v>126</v>
      </c>
      <c r="S877" t="s">
        <v>739</v>
      </c>
      <c r="T877" t="s">
        <v>2603</v>
      </c>
      <c r="U877" s="13">
        <v>750000</v>
      </c>
      <c r="V877" s="13" t="s">
        <v>3387</v>
      </c>
      <c r="W877">
        <v>138649895</v>
      </c>
      <c r="X877" t="s">
        <v>2604</v>
      </c>
      <c r="Y877" t="s">
        <v>2605</v>
      </c>
      <c r="Z877" t="s">
        <v>2606</v>
      </c>
      <c r="AA877" t="s">
        <v>37</v>
      </c>
      <c r="AB877">
        <v>832</v>
      </c>
      <c r="AC877" s="14" t="str">
        <f>"0"&amp;Table1[[#This Row],[zip_code]]</f>
        <v>0832</v>
      </c>
      <c r="AD877" s="1">
        <v>739998324</v>
      </c>
      <c r="AG877" t="s">
        <v>255</v>
      </c>
      <c r="AH877" t="str">
        <f>PROPER(Table1[[#This Row],[product_depth_DELETE]])</f>
        <v>Feature</v>
      </c>
      <c r="AI877">
        <v>4</v>
      </c>
      <c r="AJ877">
        <v>2</v>
      </c>
      <c r="AK877">
        <v>2</v>
      </c>
      <c r="AL877" s="2">
        <v>44708.662557870368</v>
      </c>
      <c r="AM877" s="15">
        <v>44708.662557870368</v>
      </c>
    </row>
    <row r="878" spans="1:39" x14ac:dyDescent="0.25">
      <c r="A878">
        <v>1351860</v>
      </c>
      <c r="B878" t="s">
        <v>696</v>
      </c>
      <c r="C878" t="str">
        <f>IF(Table1[[#This Row],[breadcrumb_ORIGINAL]]="Buy&gt;NT&gt;DARWIN CITY", SUBSTITUTE(Table1[[#This Row],[breadcrumb_ORIGINAL]], Table1[[#This Row],[breadcrumb_ORIGINAL]], "DARWIN CITY"), SUBSTITUTE(Table1[[#This Row],[breadcrumb_ORIGINAL]], Table1[[#This Row],[breadcrumb_ORIGINAL]], "DARWIN"))</f>
        <v>DARWIN</v>
      </c>
      <c r="D878" s="16" t="s">
        <v>3466</v>
      </c>
      <c r="E878" t="s">
        <v>697</v>
      </c>
      <c r="F878" s="3" t="s">
        <v>2924</v>
      </c>
      <c r="G878" t="s">
        <v>39</v>
      </c>
      <c r="I878" t="str">
        <f>IF(Table1[[#This Row],[building_size_ORIGINAL]]="","",LEFT(Table1[[#This Row],[building_size_ORIGINAL]], LEN(Table1[[#This Row],[building_size_ORIGINAL]])-LEN(RIGHT(Table1[[#This Row],[building_size_ORIGINAL]], 3))))</f>
        <v/>
      </c>
      <c r="J878" s="11" t="s">
        <v>2934</v>
      </c>
      <c r="L878" s="12" t="s">
        <v>2934</v>
      </c>
      <c r="N878" t="s">
        <v>2934</v>
      </c>
      <c r="O878">
        <f>IF(Table1[[#This Row],[building_size_mВІ_cleaned]]&lt;&gt;Table1[[#This Row],[preferred_size_mBI_cleaned]], IF(Table1[[#This Row],[land_size_mBI_cleaned]]&lt;&gt;Table1[[#This Row],[preferred_size_mBI_cleaned]], 0, 1), 1)</f>
        <v>1</v>
      </c>
      <c r="Q878" t="e">
        <f>IF(LEN(Table1[[#This Row],[open_date]])&gt;0, IF(ISNUMBER(SEARCH("Added", Table1[[#This Row],[open_date]])), SUBSTITUTE(Table1[[#This Row],[open_date]], "Added ", ""), Table1[[#This Row],[open_date]]), NA())</f>
        <v>#N/A</v>
      </c>
      <c r="R878" t="e">
        <v>#N/A</v>
      </c>
      <c r="S878" t="s">
        <v>31</v>
      </c>
      <c r="T878" t="s">
        <v>372</v>
      </c>
      <c r="U878" s="13">
        <v>510000</v>
      </c>
      <c r="V878" s="13" t="s">
        <v>3031</v>
      </c>
      <c r="W878">
        <v>138649539</v>
      </c>
      <c r="X878" t="s">
        <v>373</v>
      </c>
      <c r="Y878" t="s">
        <v>374</v>
      </c>
      <c r="Z878" t="s">
        <v>36</v>
      </c>
      <c r="AA878" t="s">
        <v>37</v>
      </c>
      <c r="AB878">
        <v>800</v>
      </c>
      <c r="AC878" s="14" t="str">
        <f>"0"&amp;Table1[[#This Row],[zip_code]]</f>
        <v>0800</v>
      </c>
      <c r="AD878" s="1">
        <v>889418289</v>
      </c>
      <c r="AG878" t="s">
        <v>255</v>
      </c>
      <c r="AH878" t="str">
        <f>PROPER(Table1[[#This Row],[product_depth_DELETE]])</f>
        <v>Feature</v>
      </c>
      <c r="AI878">
        <v>3</v>
      </c>
      <c r="AJ878">
        <v>2</v>
      </c>
      <c r="AK878">
        <v>2</v>
      </c>
      <c r="AL878" s="2">
        <v>44708.662557870368</v>
      </c>
      <c r="AM878" s="15">
        <v>44708.662557870368</v>
      </c>
    </row>
    <row r="879" spans="1:39" x14ac:dyDescent="0.25">
      <c r="A879">
        <v>1351861</v>
      </c>
      <c r="B879" t="s">
        <v>696</v>
      </c>
      <c r="C879" t="str">
        <f>IF(Table1[[#This Row],[breadcrumb_ORIGINAL]]="Buy&gt;NT&gt;DARWIN CITY", SUBSTITUTE(Table1[[#This Row],[breadcrumb_ORIGINAL]], Table1[[#This Row],[breadcrumb_ORIGINAL]], "DARWIN CITY"), SUBSTITUTE(Table1[[#This Row],[breadcrumb_ORIGINAL]], Table1[[#This Row],[breadcrumb_ORIGINAL]], "DARWIN"))</f>
        <v>DARWIN</v>
      </c>
      <c r="D879" s="16" t="s">
        <v>3466</v>
      </c>
      <c r="E879" t="s">
        <v>697</v>
      </c>
      <c r="F879" s="3" t="s">
        <v>2924</v>
      </c>
      <c r="G879" t="s">
        <v>29</v>
      </c>
      <c r="I879" t="str">
        <f>IF(Table1[[#This Row],[building_size_ORIGINAL]]="","",LEFT(Table1[[#This Row],[building_size_ORIGINAL]], LEN(Table1[[#This Row],[building_size_ORIGINAL]])-LEN(RIGHT(Table1[[#This Row],[building_size_ORIGINAL]], 3))))</f>
        <v/>
      </c>
      <c r="J879" s="11" t="s">
        <v>2934</v>
      </c>
      <c r="L879" s="12" t="s">
        <v>2934</v>
      </c>
      <c r="N879" t="s">
        <v>2934</v>
      </c>
      <c r="O879">
        <f>IF(Table1[[#This Row],[building_size_mВІ_cleaned]]&lt;&gt;Table1[[#This Row],[preferred_size_mBI_cleaned]], IF(Table1[[#This Row],[land_size_mBI_cleaned]]&lt;&gt;Table1[[#This Row],[preferred_size_mBI_cleaned]], 0, 1), 1)</f>
        <v>1</v>
      </c>
      <c r="Q879" t="e">
        <f>IF(LEN(Table1[[#This Row],[open_date]])&gt;0, IF(ISNUMBER(SEARCH("Added", Table1[[#This Row],[open_date]])), SUBSTITUTE(Table1[[#This Row],[open_date]], "Added ", ""), Table1[[#This Row],[open_date]]), NA())</f>
        <v>#N/A</v>
      </c>
      <c r="R879" t="e">
        <v>#N/A</v>
      </c>
      <c r="S879" t="s">
        <v>79</v>
      </c>
      <c r="T879" t="s">
        <v>788</v>
      </c>
      <c r="U879" s="13">
        <v>560000</v>
      </c>
      <c r="V879" s="13" t="s">
        <v>2934</v>
      </c>
      <c r="W879">
        <v>138643295</v>
      </c>
      <c r="X879" t="s">
        <v>2607</v>
      </c>
      <c r="Y879" t="s">
        <v>2608</v>
      </c>
      <c r="Z879" t="s">
        <v>747</v>
      </c>
      <c r="AA879" t="s">
        <v>37</v>
      </c>
      <c r="AB879">
        <v>830</v>
      </c>
      <c r="AC879" s="14" t="str">
        <f>"0"&amp;Table1[[#This Row],[zip_code]]</f>
        <v>0830</v>
      </c>
      <c r="AD879" s="1">
        <v>889433000</v>
      </c>
      <c r="AG879" t="s">
        <v>38</v>
      </c>
      <c r="AH879" t="str">
        <f>PROPER(Table1[[#This Row],[product_depth_DELETE]])</f>
        <v>Premiere</v>
      </c>
      <c r="AI879">
        <v>5</v>
      </c>
      <c r="AJ879">
        <v>2</v>
      </c>
      <c r="AK879">
        <v>4</v>
      </c>
      <c r="AL879" s="2">
        <v>44708.662557870368</v>
      </c>
      <c r="AM879" s="15">
        <v>44708.662557870368</v>
      </c>
    </row>
    <row r="880" spans="1:39" x14ac:dyDescent="0.25">
      <c r="A880">
        <v>1351862</v>
      </c>
      <c r="B880" t="s">
        <v>696</v>
      </c>
      <c r="C880" t="str">
        <f>IF(Table1[[#This Row],[breadcrumb_ORIGINAL]]="Buy&gt;NT&gt;DARWIN CITY", SUBSTITUTE(Table1[[#This Row],[breadcrumb_ORIGINAL]], Table1[[#This Row],[breadcrumb_ORIGINAL]], "DARWIN CITY"), SUBSTITUTE(Table1[[#This Row],[breadcrumb_ORIGINAL]], Table1[[#This Row],[breadcrumb_ORIGINAL]], "DARWIN"))</f>
        <v>DARWIN</v>
      </c>
      <c r="D880" s="16" t="s">
        <v>3466</v>
      </c>
      <c r="E880" t="s">
        <v>697</v>
      </c>
      <c r="F880" s="3" t="s">
        <v>2924</v>
      </c>
      <c r="G880" t="s">
        <v>46</v>
      </c>
      <c r="I880" t="str">
        <f>IF(Table1[[#This Row],[building_size_ORIGINAL]]="","",LEFT(Table1[[#This Row],[building_size_ORIGINAL]], LEN(Table1[[#This Row],[building_size_ORIGINAL]])-LEN(RIGHT(Table1[[#This Row],[building_size_ORIGINAL]], 3))))</f>
        <v/>
      </c>
      <c r="J880" s="11" t="s">
        <v>2934</v>
      </c>
      <c r="L880" s="12" t="s">
        <v>2934</v>
      </c>
      <c r="N880" t="s">
        <v>2934</v>
      </c>
      <c r="O880">
        <f>IF(Table1[[#This Row],[building_size_mВІ_cleaned]]&lt;&gt;Table1[[#This Row],[preferred_size_mBI_cleaned]], IF(Table1[[#This Row],[land_size_mBI_cleaned]]&lt;&gt;Table1[[#This Row],[preferred_size_mBI_cleaned]], 0, 1), 1)</f>
        <v>1</v>
      </c>
      <c r="Q880" t="e">
        <f>IF(LEN(Table1[[#This Row],[open_date]])&gt;0, IF(ISNUMBER(SEARCH("Added", Table1[[#This Row],[open_date]])), SUBSTITUTE(Table1[[#This Row],[open_date]], "Added ", ""), Table1[[#This Row],[open_date]]), NA())</f>
        <v>#N/A</v>
      </c>
      <c r="R880" t="e">
        <v>#N/A</v>
      </c>
      <c r="S880" t="s">
        <v>79</v>
      </c>
      <c r="T880" t="s">
        <v>1110</v>
      </c>
      <c r="U880" s="13" t="s">
        <v>2934</v>
      </c>
      <c r="V880" s="13" t="s">
        <v>3167</v>
      </c>
      <c r="W880">
        <v>138643203</v>
      </c>
      <c r="X880" t="s">
        <v>2609</v>
      </c>
      <c r="Y880" t="s">
        <v>2610</v>
      </c>
      <c r="Z880" t="s">
        <v>791</v>
      </c>
      <c r="AA880" t="s">
        <v>37</v>
      </c>
      <c r="AB880">
        <v>832</v>
      </c>
      <c r="AC880" s="14" t="str">
        <f>"0"&amp;Table1[[#This Row],[zip_code]]</f>
        <v>0832</v>
      </c>
      <c r="AD880" s="1">
        <v>889433000</v>
      </c>
      <c r="AG880" t="s">
        <v>38</v>
      </c>
      <c r="AH880" t="str">
        <f>PROPER(Table1[[#This Row],[product_depth_DELETE]])</f>
        <v>Premiere</v>
      </c>
      <c r="AI880">
        <v>3</v>
      </c>
      <c r="AJ880">
        <v>2</v>
      </c>
      <c r="AK880">
        <v>2</v>
      </c>
      <c r="AL880" s="2">
        <v>44708.662557870368</v>
      </c>
      <c r="AM880" s="15">
        <v>44708.662557870368</v>
      </c>
    </row>
    <row r="881" spans="1:39" x14ac:dyDescent="0.25">
      <c r="A881">
        <v>1351863</v>
      </c>
      <c r="B881" t="s">
        <v>696</v>
      </c>
      <c r="C881" t="str">
        <f>IF(Table1[[#This Row],[breadcrumb_ORIGINAL]]="Buy&gt;NT&gt;DARWIN CITY", SUBSTITUTE(Table1[[#This Row],[breadcrumb_ORIGINAL]], Table1[[#This Row],[breadcrumb_ORIGINAL]], "DARWIN CITY"), SUBSTITUTE(Table1[[#This Row],[breadcrumb_ORIGINAL]], Table1[[#This Row],[breadcrumb_ORIGINAL]], "DARWIN"))</f>
        <v>DARWIN</v>
      </c>
      <c r="D881" s="16" t="s">
        <v>3466</v>
      </c>
      <c r="E881" t="s">
        <v>697</v>
      </c>
      <c r="F881" s="3" t="s">
        <v>2924</v>
      </c>
      <c r="G881" t="s">
        <v>46</v>
      </c>
      <c r="I881" t="str">
        <f>IF(Table1[[#This Row],[building_size_ORIGINAL]]="","",LEFT(Table1[[#This Row],[building_size_ORIGINAL]], LEN(Table1[[#This Row],[building_size_ORIGINAL]])-LEN(RIGHT(Table1[[#This Row],[building_size_ORIGINAL]], 3))))</f>
        <v/>
      </c>
      <c r="J881" s="11" t="s">
        <v>2934</v>
      </c>
      <c r="L881" s="12" t="s">
        <v>2934</v>
      </c>
      <c r="N881" t="s">
        <v>2934</v>
      </c>
      <c r="O881">
        <f>IF(Table1[[#This Row],[building_size_mВІ_cleaned]]&lt;&gt;Table1[[#This Row],[preferred_size_mBI_cleaned]], IF(Table1[[#This Row],[land_size_mBI_cleaned]]&lt;&gt;Table1[[#This Row],[preferred_size_mBI_cleaned]], 0, 1), 1)</f>
        <v>1</v>
      </c>
      <c r="P881" t="s">
        <v>126</v>
      </c>
      <c r="Q881" t="str">
        <f>IF(LEN(Table1[[#This Row],[open_date]])&gt;0, IF(ISNUMBER(SEARCH("Added", Table1[[#This Row],[open_date]])), SUBSTITUTE(Table1[[#This Row],[open_date]], "Added ", ""), Table1[[#This Row],[open_date]]), NA())</f>
        <v>Under offer</v>
      </c>
      <c r="R881" t="s">
        <v>126</v>
      </c>
      <c r="S881" t="s">
        <v>816</v>
      </c>
      <c r="T881" t="s">
        <v>653</v>
      </c>
      <c r="U881" s="13">
        <v>440000</v>
      </c>
      <c r="V881" s="13" t="s">
        <v>2934</v>
      </c>
      <c r="W881">
        <v>138642619</v>
      </c>
      <c r="X881" t="s">
        <v>2611</v>
      </c>
      <c r="Y881" t="s">
        <v>2612</v>
      </c>
      <c r="Z881" t="s">
        <v>1223</v>
      </c>
      <c r="AA881" t="s">
        <v>37</v>
      </c>
      <c r="AB881">
        <v>832</v>
      </c>
      <c r="AC881" s="14" t="str">
        <f>"0"&amp;Table1[[#This Row],[zip_code]]</f>
        <v>0832</v>
      </c>
      <c r="AD881">
        <v>889453340</v>
      </c>
      <c r="AG881" t="s">
        <v>255</v>
      </c>
      <c r="AH881" t="str">
        <f>PROPER(Table1[[#This Row],[product_depth_DELETE]])</f>
        <v>Feature</v>
      </c>
      <c r="AI881">
        <v>3</v>
      </c>
      <c r="AJ881">
        <v>2</v>
      </c>
      <c r="AK881">
        <v>2</v>
      </c>
      <c r="AL881" s="2">
        <v>44708.662557870368</v>
      </c>
      <c r="AM881" s="15">
        <v>44708.662557870368</v>
      </c>
    </row>
    <row r="882" spans="1:39" x14ac:dyDescent="0.25">
      <c r="A882">
        <v>1351864</v>
      </c>
      <c r="B882" t="s">
        <v>696</v>
      </c>
      <c r="C882" t="str">
        <f>IF(Table1[[#This Row],[breadcrumb_ORIGINAL]]="Buy&gt;NT&gt;DARWIN CITY", SUBSTITUTE(Table1[[#This Row],[breadcrumb_ORIGINAL]], Table1[[#This Row],[breadcrumb_ORIGINAL]], "DARWIN CITY"), SUBSTITUTE(Table1[[#This Row],[breadcrumb_ORIGINAL]], Table1[[#This Row],[breadcrumb_ORIGINAL]], "DARWIN"))</f>
        <v>DARWIN</v>
      </c>
      <c r="D882" s="16" t="s">
        <v>3466</v>
      </c>
      <c r="E882" t="s">
        <v>697</v>
      </c>
      <c r="F882" s="3" t="s">
        <v>2924</v>
      </c>
      <c r="G882" t="s">
        <v>46</v>
      </c>
      <c r="I882" t="str">
        <f>IF(Table1[[#This Row],[building_size_ORIGINAL]]="","",LEFT(Table1[[#This Row],[building_size_ORIGINAL]], LEN(Table1[[#This Row],[building_size_ORIGINAL]])-LEN(RIGHT(Table1[[#This Row],[building_size_ORIGINAL]], 3))))</f>
        <v/>
      </c>
      <c r="J882" s="11" t="s">
        <v>2934</v>
      </c>
      <c r="K882" t="s">
        <v>2613</v>
      </c>
      <c r="L882" s="19">
        <v>206</v>
      </c>
      <c r="M882" t="s">
        <v>2613</v>
      </c>
      <c r="N882" s="19">
        <v>206</v>
      </c>
      <c r="O882" s="19">
        <f>IF(Table1[[#This Row],[building_size_mВІ_cleaned]]&lt;&gt;Table1[[#This Row],[preferred_size_mBI_cleaned]], IF(Table1[[#This Row],[land_size_mBI_cleaned]]&lt;&gt;Table1[[#This Row],[preferred_size_mBI_cleaned]], 0, 1), 1)</f>
        <v>1</v>
      </c>
      <c r="P882" t="s">
        <v>126</v>
      </c>
      <c r="Q882" t="str">
        <f>IF(LEN(Table1[[#This Row],[open_date]])&gt;0, IF(ISNUMBER(SEARCH("Added", Table1[[#This Row],[open_date]])), SUBSTITUTE(Table1[[#This Row],[open_date]], "Added ", ""), Table1[[#This Row],[open_date]]), NA())</f>
        <v>Under offer</v>
      </c>
      <c r="R882" t="s">
        <v>126</v>
      </c>
      <c r="S882" t="s">
        <v>1431</v>
      </c>
      <c r="T882" t="s">
        <v>2614</v>
      </c>
      <c r="U882" s="13">
        <v>295000</v>
      </c>
      <c r="V882" s="13" t="s">
        <v>3388</v>
      </c>
      <c r="W882">
        <v>138642287</v>
      </c>
      <c r="X882" t="s">
        <v>2615</v>
      </c>
      <c r="Y882" t="s">
        <v>2616</v>
      </c>
      <c r="Z882" t="s">
        <v>791</v>
      </c>
      <c r="AA882" t="s">
        <v>37</v>
      </c>
      <c r="AB882">
        <v>832</v>
      </c>
      <c r="AC882" s="14" t="str">
        <f>"0"&amp;Table1[[#This Row],[zip_code]]</f>
        <v>0832</v>
      </c>
      <c r="AD882" s="1">
        <v>409768420</v>
      </c>
      <c r="AG882" t="s">
        <v>255</v>
      </c>
      <c r="AH882" t="str">
        <f>PROPER(Table1[[#This Row],[product_depth_DELETE]])</f>
        <v>Feature</v>
      </c>
      <c r="AI882">
        <v>2</v>
      </c>
      <c r="AJ882">
        <v>1</v>
      </c>
      <c r="AK882">
        <v>2</v>
      </c>
      <c r="AL882" s="2">
        <v>44708.662557870368</v>
      </c>
      <c r="AM882" s="15">
        <v>44708.662557870368</v>
      </c>
    </row>
    <row r="883" spans="1:39" x14ac:dyDescent="0.25">
      <c r="A883">
        <v>1351865</v>
      </c>
      <c r="B883" t="s">
        <v>696</v>
      </c>
      <c r="C883" t="str">
        <f>IF(Table1[[#This Row],[breadcrumb_ORIGINAL]]="Buy&gt;NT&gt;DARWIN CITY", SUBSTITUTE(Table1[[#This Row],[breadcrumb_ORIGINAL]], Table1[[#This Row],[breadcrumb_ORIGINAL]], "DARWIN CITY"), SUBSTITUTE(Table1[[#This Row],[breadcrumb_ORIGINAL]], Table1[[#This Row],[breadcrumb_ORIGINAL]], "DARWIN"))</f>
        <v>DARWIN</v>
      </c>
      <c r="D883" s="16" t="s">
        <v>3466</v>
      </c>
      <c r="E883" t="s">
        <v>697</v>
      </c>
      <c r="F883" s="3" t="s">
        <v>2924</v>
      </c>
      <c r="G883" t="s">
        <v>1168</v>
      </c>
      <c r="H883" t="s">
        <v>1066</v>
      </c>
      <c r="I883" t="str">
        <f>IF(Table1[[#This Row],[building_size_ORIGINAL]]="","",LEFT(Table1[[#This Row],[building_size_ORIGINAL]], LEN(Table1[[#This Row],[building_size_ORIGINAL]])-LEN(RIGHT(Table1[[#This Row],[building_size_ORIGINAL]], 3))))</f>
        <v>356</v>
      </c>
      <c r="J883" s="19">
        <v>356</v>
      </c>
      <c r="L883" s="12" t="s">
        <v>2934</v>
      </c>
      <c r="M883" t="s">
        <v>1066</v>
      </c>
      <c r="N883" s="19">
        <v>356</v>
      </c>
      <c r="O883" s="19">
        <f>IF(Table1[[#This Row],[building_size_mВІ_cleaned]]&lt;&gt;Table1[[#This Row],[preferred_size_mBI_cleaned]], IF(Table1[[#This Row],[land_size_mBI_cleaned]]&lt;&gt;Table1[[#This Row],[preferred_size_mBI_cleaned]], 0, 1), 1)</f>
        <v>1</v>
      </c>
      <c r="Q883" t="e">
        <f>IF(LEN(Table1[[#This Row],[open_date]])&gt;0, IF(ISNUMBER(SEARCH("Added", Table1[[#This Row],[open_date]])), SUBSTITUTE(Table1[[#This Row],[open_date]], "Added ", ""), Table1[[#This Row],[open_date]]), NA())</f>
        <v>#N/A</v>
      </c>
      <c r="R883" t="e">
        <v>#N/A</v>
      </c>
      <c r="S883" t="s">
        <v>782</v>
      </c>
      <c r="T883" t="s">
        <v>1485</v>
      </c>
      <c r="U883" s="13">
        <v>610000</v>
      </c>
      <c r="V883" s="13" t="s">
        <v>2934</v>
      </c>
      <c r="W883">
        <v>138640675</v>
      </c>
      <c r="X883" t="s">
        <v>1709</v>
      </c>
      <c r="Y883" t="s">
        <v>1710</v>
      </c>
      <c r="Z883" t="s">
        <v>776</v>
      </c>
      <c r="AA883" t="s">
        <v>37</v>
      </c>
      <c r="AB883">
        <v>810</v>
      </c>
      <c r="AC883" s="14" t="str">
        <f>"0"&amp;Table1[[#This Row],[zip_code]]</f>
        <v>0810</v>
      </c>
      <c r="AD883" s="1">
        <v>387813888</v>
      </c>
      <c r="AG883" t="s">
        <v>274</v>
      </c>
      <c r="AH883" t="str">
        <f>PROPER(Table1[[#This Row],[product_depth_DELETE]])</f>
        <v>Standard</v>
      </c>
      <c r="AI883">
        <v>4</v>
      </c>
      <c r="AJ883">
        <v>2</v>
      </c>
      <c r="AK883">
        <v>2</v>
      </c>
      <c r="AL883" s="2">
        <v>44708.662557870368</v>
      </c>
      <c r="AM883" s="15">
        <v>44708.662557870368</v>
      </c>
    </row>
    <row r="884" spans="1:39" x14ac:dyDescent="0.25">
      <c r="A884">
        <v>1351866</v>
      </c>
      <c r="B884" t="s">
        <v>696</v>
      </c>
      <c r="C884" t="str">
        <f>IF(Table1[[#This Row],[breadcrumb_ORIGINAL]]="Buy&gt;NT&gt;DARWIN CITY", SUBSTITUTE(Table1[[#This Row],[breadcrumb_ORIGINAL]], Table1[[#This Row],[breadcrumb_ORIGINAL]], "DARWIN CITY"), SUBSTITUTE(Table1[[#This Row],[breadcrumb_ORIGINAL]], Table1[[#This Row],[breadcrumb_ORIGINAL]], "DARWIN"))</f>
        <v>DARWIN</v>
      </c>
      <c r="D884" s="16" t="s">
        <v>3466</v>
      </c>
      <c r="E884" t="s">
        <v>697</v>
      </c>
      <c r="F884" s="3" t="s">
        <v>2924</v>
      </c>
      <c r="G884" t="s">
        <v>748</v>
      </c>
      <c r="I884" t="str">
        <f>IF(Table1[[#This Row],[building_size_ORIGINAL]]="","",LEFT(Table1[[#This Row],[building_size_ORIGINAL]], LEN(Table1[[#This Row],[building_size_ORIGINAL]])-LEN(RIGHT(Table1[[#This Row],[building_size_ORIGINAL]], 3))))</f>
        <v/>
      </c>
      <c r="J884" s="11" t="s">
        <v>2934</v>
      </c>
      <c r="K884" t="s">
        <v>2617</v>
      </c>
      <c r="L884" s="19">
        <v>432</v>
      </c>
      <c r="M884" t="s">
        <v>2617</v>
      </c>
      <c r="N884" s="19">
        <v>432</v>
      </c>
      <c r="O884" s="19">
        <f>IF(Table1[[#This Row],[building_size_mВІ_cleaned]]&lt;&gt;Table1[[#This Row],[preferred_size_mBI_cleaned]], IF(Table1[[#This Row],[land_size_mBI_cleaned]]&lt;&gt;Table1[[#This Row],[preferred_size_mBI_cleaned]], 0, 1), 1)</f>
        <v>1</v>
      </c>
      <c r="Q884" t="e">
        <f>IF(LEN(Table1[[#This Row],[open_date]])&gt;0, IF(ISNUMBER(SEARCH("Added", Table1[[#This Row],[open_date]])), SUBSTITUTE(Table1[[#This Row],[open_date]], "Added ", ""), Table1[[#This Row],[open_date]]), NA())</f>
        <v>#N/A</v>
      </c>
      <c r="R884" t="e">
        <v>#N/A</v>
      </c>
      <c r="S884" t="s">
        <v>82</v>
      </c>
      <c r="T884" t="s">
        <v>2618</v>
      </c>
      <c r="U884" s="13">
        <v>370000</v>
      </c>
      <c r="V884" s="13" t="s">
        <v>3389</v>
      </c>
      <c r="W884">
        <v>138640623</v>
      </c>
      <c r="X884" t="s">
        <v>2619</v>
      </c>
      <c r="Y884" t="s">
        <v>2620</v>
      </c>
      <c r="Z884" t="s">
        <v>747</v>
      </c>
      <c r="AA884" t="s">
        <v>37</v>
      </c>
      <c r="AB884">
        <v>830</v>
      </c>
      <c r="AC884" s="14" t="str">
        <f>"0"&amp;Table1[[#This Row],[zip_code]]</f>
        <v>0830</v>
      </c>
      <c r="AD884" s="1">
        <v>889433000</v>
      </c>
      <c r="AG884" t="s">
        <v>38</v>
      </c>
      <c r="AH884" t="str">
        <f>PROPER(Table1[[#This Row],[product_depth_DELETE]])</f>
        <v>Premiere</v>
      </c>
      <c r="AI884">
        <v>3</v>
      </c>
      <c r="AJ884">
        <v>1</v>
      </c>
      <c r="AK884">
        <v>2</v>
      </c>
      <c r="AL884" s="2">
        <v>44708.662557870368</v>
      </c>
      <c r="AM884" s="15">
        <v>44708.662557870368</v>
      </c>
    </row>
    <row r="885" spans="1:39" x14ac:dyDescent="0.25">
      <c r="A885">
        <v>1351867</v>
      </c>
      <c r="B885" t="s">
        <v>696</v>
      </c>
      <c r="C885" t="str">
        <f>IF(Table1[[#This Row],[breadcrumb_ORIGINAL]]="Buy&gt;NT&gt;DARWIN CITY", SUBSTITUTE(Table1[[#This Row],[breadcrumb_ORIGINAL]], Table1[[#This Row],[breadcrumb_ORIGINAL]], "DARWIN CITY"), SUBSTITUTE(Table1[[#This Row],[breadcrumb_ORIGINAL]], Table1[[#This Row],[breadcrumb_ORIGINAL]], "DARWIN"))</f>
        <v>DARWIN</v>
      </c>
      <c r="D885" s="16" t="s">
        <v>3466</v>
      </c>
      <c r="E885" t="s">
        <v>697</v>
      </c>
      <c r="F885" s="3" t="s">
        <v>2924</v>
      </c>
      <c r="G885" t="s">
        <v>1168</v>
      </c>
      <c r="I885" t="str">
        <f>IF(Table1[[#This Row],[building_size_ORIGINAL]]="","",LEFT(Table1[[#This Row],[building_size_ORIGINAL]], LEN(Table1[[#This Row],[building_size_ORIGINAL]])-LEN(RIGHT(Table1[[#This Row],[building_size_ORIGINAL]], 3))))</f>
        <v/>
      </c>
      <c r="J885" s="11" t="s">
        <v>2934</v>
      </c>
      <c r="K885" t="s">
        <v>1455</v>
      </c>
      <c r="L885" s="19">
        <v>283</v>
      </c>
      <c r="M885" t="s">
        <v>1455</v>
      </c>
      <c r="N885" s="19">
        <v>283</v>
      </c>
      <c r="O885" s="19">
        <f>IF(Table1[[#This Row],[building_size_mВІ_cleaned]]&lt;&gt;Table1[[#This Row],[preferred_size_mBI_cleaned]], IF(Table1[[#This Row],[land_size_mBI_cleaned]]&lt;&gt;Table1[[#This Row],[preferred_size_mBI_cleaned]], 0, 1), 1)</f>
        <v>1</v>
      </c>
      <c r="Q885" t="e">
        <f>IF(LEN(Table1[[#This Row],[open_date]])&gt;0, IF(ISNUMBER(SEARCH("Added", Table1[[#This Row],[open_date]])), SUBSTITUTE(Table1[[#This Row],[open_date]], "Added ", ""), Table1[[#This Row],[open_date]]), NA())</f>
        <v>#N/A</v>
      </c>
      <c r="R885" t="e">
        <v>#N/A</v>
      </c>
      <c r="S885" t="s">
        <v>123</v>
      </c>
      <c r="T885" t="s">
        <v>1721</v>
      </c>
      <c r="U885" s="13">
        <v>359000</v>
      </c>
      <c r="V885" s="13" t="s">
        <v>2934</v>
      </c>
      <c r="W885">
        <v>138634939</v>
      </c>
      <c r="X885" t="s">
        <v>2621</v>
      </c>
      <c r="Y885" t="s">
        <v>2622</v>
      </c>
      <c r="Z885" t="s">
        <v>791</v>
      </c>
      <c r="AA885" t="s">
        <v>37</v>
      </c>
      <c r="AB885">
        <v>832</v>
      </c>
      <c r="AC885" s="14" t="str">
        <f>"0"&amp;Table1[[#This Row],[zip_code]]</f>
        <v>0832</v>
      </c>
      <c r="AD885" s="1">
        <v>889328858</v>
      </c>
      <c r="AG885" t="s">
        <v>38</v>
      </c>
      <c r="AH885" t="str">
        <f>PROPER(Table1[[#This Row],[product_depth_DELETE]])</f>
        <v>Premiere</v>
      </c>
      <c r="AI885">
        <v>3</v>
      </c>
      <c r="AJ885">
        <v>2</v>
      </c>
      <c r="AK885">
        <v>1</v>
      </c>
      <c r="AL885" s="2">
        <v>44708.662557870368</v>
      </c>
      <c r="AM885" s="15">
        <v>44708.662557870368</v>
      </c>
    </row>
    <row r="886" spans="1:39" x14ac:dyDescent="0.25">
      <c r="A886">
        <v>1351868</v>
      </c>
      <c r="B886" t="s">
        <v>696</v>
      </c>
      <c r="C886" t="str">
        <f>IF(Table1[[#This Row],[breadcrumb_ORIGINAL]]="Buy&gt;NT&gt;DARWIN CITY", SUBSTITUTE(Table1[[#This Row],[breadcrumb_ORIGINAL]], Table1[[#This Row],[breadcrumb_ORIGINAL]], "DARWIN CITY"), SUBSTITUTE(Table1[[#This Row],[breadcrumb_ORIGINAL]], Table1[[#This Row],[breadcrumb_ORIGINAL]], "DARWIN"))</f>
        <v>DARWIN</v>
      </c>
      <c r="D886" s="16" t="s">
        <v>3466</v>
      </c>
      <c r="E886" t="s">
        <v>697</v>
      </c>
      <c r="F886" s="3" t="s">
        <v>2924</v>
      </c>
      <c r="G886" t="s">
        <v>29</v>
      </c>
      <c r="I886" t="str">
        <f>IF(Table1[[#This Row],[building_size_ORIGINAL]]="","",LEFT(Table1[[#This Row],[building_size_ORIGINAL]], LEN(Table1[[#This Row],[building_size_ORIGINAL]])-LEN(RIGHT(Table1[[#This Row],[building_size_ORIGINAL]], 3))))</f>
        <v/>
      </c>
      <c r="J886" s="11" t="s">
        <v>2934</v>
      </c>
      <c r="K886" t="s">
        <v>2623</v>
      </c>
      <c r="L886" s="19">
        <v>864</v>
      </c>
      <c r="M886" t="s">
        <v>2623</v>
      </c>
      <c r="N886" s="19">
        <v>864</v>
      </c>
      <c r="O886" s="19">
        <f>IF(Table1[[#This Row],[building_size_mВІ_cleaned]]&lt;&gt;Table1[[#This Row],[preferred_size_mBI_cleaned]], IF(Table1[[#This Row],[land_size_mBI_cleaned]]&lt;&gt;Table1[[#This Row],[preferred_size_mBI_cleaned]], 0, 1), 1)</f>
        <v>1</v>
      </c>
      <c r="Q886" t="e">
        <f>IF(LEN(Table1[[#This Row],[open_date]])&gt;0, IF(ISNUMBER(SEARCH("Added", Table1[[#This Row],[open_date]])), SUBSTITUTE(Table1[[#This Row],[open_date]], "Added ", ""), Table1[[#This Row],[open_date]]), NA())</f>
        <v>#N/A</v>
      </c>
      <c r="R886" t="e">
        <v>#N/A</v>
      </c>
      <c r="S886" t="s">
        <v>93</v>
      </c>
      <c r="T886" t="s">
        <v>119</v>
      </c>
      <c r="U886" s="13" t="s">
        <v>2934</v>
      </c>
      <c r="V886" s="13" t="s">
        <v>2978</v>
      </c>
      <c r="W886">
        <v>138626099</v>
      </c>
      <c r="X886" t="s">
        <v>2624</v>
      </c>
      <c r="Y886" t="s">
        <v>2625</v>
      </c>
      <c r="Z886" t="s">
        <v>1279</v>
      </c>
      <c r="AA886" t="s">
        <v>37</v>
      </c>
      <c r="AB886">
        <v>820</v>
      </c>
      <c r="AC886" s="14" t="str">
        <f>"0"&amp;Table1[[#This Row],[zip_code]]</f>
        <v>0820</v>
      </c>
      <c r="AD886" s="1">
        <v>889460500</v>
      </c>
      <c r="AG886" t="s">
        <v>38</v>
      </c>
      <c r="AH886" t="str">
        <f>PROPER(Table1[[#This Row],[product_depth_DELETE]])</f>
        <v>Premiere</v>
      </c>
      <c r="AI886">
        <v>4</v>
      </c>
      <c r="AJ886">
        <v>2</v>
      </c>
      <c r="AK886">
        <v>2</v>
      </c>
      <c r="AL886" s="2">
        <v>44708.662557870368</v>
      </c>
      <c r="AM886" s="15">
        <v>44708.662557870368</v>
      </c>
    </row>
    <row r="887" spans="1:39" x14ac:dyDescent="0.25">
      <c r="A887">
        <v>1351869</v>
      </c>
      <c r="B887" t="s">
        <v>696</v>
      </c>
      <c r="C887" t="str">
        <f>IF(Table1[[#This Row],[breadcrumb_ORIGINAL]]="Buy&gt;NT&gt;DARWIN CITY", SUBSTITUTE(Table1[[#This Row],[breadcrumb_ORIGINAL]], Table1[[#This Row],[breadcrumb_ORIGINAL]], "DARWIN CITY"), SUBSTITUTE(Table1[[#This Row],[breadcrumb_ORIGINAL]], Table1[[#This Row],[breadcrumb_ORIGINAL]], "DARWIN"))</f>
        <v>DARWIN</v>
      </c>
      <c r="D887" s="16" t="s">
        <v>3466</v>
      </c>
      <c r="E887" t="s">
        <v>697</v>
      </c>
      <c r="F887" s="3" t="s">
        <v>2924</v>
      </c>
      <c r="G887" t="s">
        <v>46</v>
      </c>
      <c r="I887" t="str">
        <f>IF(Table1[[#This Row],[building_size_ORIGINAL]]="","",LEFT(Table1[[#This Row],[building_size_ORIGINAL]], LEN(Table1[[#This Row],[building_size_ORIGINAL]])-LEN(RIGHT(Table1[[#This Row],[building_size_ORIGINAL]], 3))))</f>
        <v/>
      </c>
      <c r="J887" s="11" t="s">
        <v>2934</v>
      </c>
      <c r="L887" s="12" t="s">
        <v>2934</v>
      </c>
      <c r="N887" t="s">
        <v>2934</v>
      </c>
      <c r="O887">
        <f>IF(Table1[[#This Row],[building_size_mВІ_cleaned]]&lt;&gt;Table1[[#This Row],[preferred_size_mBI_cleaned]], IF(Table1[[#This Row],[land_size_mBI_cleaned]]&lt;&gt;Table1[[#This Row],[preferred_size_mBI_cleaned]], 0, 1), 1)</f>
        <v>1</v>
      </c>
      <c r="P887" t="s">
        <v>126</v>
      </c>
      <c r="Q887" t="str">
        <f>IF(LEN(Table1[[#This Row],[open_date]])&gt;0, IF(ISNUMBER(SEARCH("Added", Table1[[#This Row],[open_date]])), SUBSTITUTE(Table1[[#This Row],[open_date]], "Added ", ""), Table1[[#This Row],[open_date]]), NA())</f>
        <v>Under offer</v>
      </c>
      <c r="R887" t="s">
        <v>126</v>
      </c>
      <c r="S887" t="s">
        <v>82</v>
      </c>
      <c r="T887" t="s">
        <v>127</v>
      </c>
      <c r="U887" s="13" t="s">
        <v>2934</v>
      </c>
      <c r="V887" s="13" t="s">
        <v>2979</v>
      </c>
      <c r="W887">
        <v>138625587</v>
      </c>
      <c r="X887" t="s">
        <v>2626</v>
      </c>
      <c r="Y887" t="s">
        <v>2627</v>
      </c>
      <c r="Z887" t="s">
        <v>844</v>
      </c>
      <c r="AA887" t="s">
        <v>37</v>
      </c>
      <c r="AB887">
        <v>820</v>
      </c>
      <c r="AC887" s="14" t="str">
        <f>"0"&amp;Table1[[#This Row],[zip_code]]</f>
        <v>0820</v>
      </c>
      <c r="AD887" s="1">
        <v>889433000</v>
      </c>
      <c r="AG887" t="s">
        <v>38</v>
      </c>
      <c r="AH887" t="str">
        <f>PROPER(Table1[[#This Row],[product_depth_DELETE]])</f>
        <v>Premiere</v>
      </c>
      <c r="AI887">
        <v>2</v>
      </c>
      <c r="AJ887">
        <v>2</v>
      </c>
      <c r="AK887">
        <v>2</v>
      </c>
      <c r="AL887" s="2">
        <v>44708.662557870368</v>
      </c>
      <c r="AM887" s="15">
        <v>44708.662557870368</v>
      </c>
    </row>
    <row r="888" spans="1:39" x14ac:dyDescent="0.25">
      <c r="A888">
        <v>1351870</v>
      </c>
      <c r="B888" t="s">
        <v>696</v>
      </c>
      <c r="C888" t="str">
        <f>IF(Table1[[#This Row],[breadcrumb_ORIGINAL]]="Buy&gt;NT&gt;DARWIN CITY", SUBSTITUTE(Table1[[#This Row],[breadcrumb_ORIGINAL]], Table1[[#This Row],[breadcrumb_ORIGINAL]], "DARWIN CITY"), SUBSTITUTE(Table1[[#This Row],[breadcrumb_ORIGINAL]], Table1[[#This Row],[breadcrumb_ORIGINAL]], "DARWIN"))</f>
        <v>DARWIN</v>
      </c>
      <c r="D888" s="16" t="s">
        <v>3466</v>
      </c>
      <c r="E888" t="s">
        <v>697</v>
      </c>
      <c r="F888" s="3" t="s">
        <v>2924</v>
      </c>
      <c r="G888" t="s">
        <v>29</v>
      </c>
      <c r="H888" t="s">
        <v>2628</v>
      </c>
      <c r="I888" t="str">
        <f>IF(Table1[[#This Row],[building_size_ORIGINAL]]="","",LEFT(Table1[[#This Row],[building_size_ORIGINAL]], LEN(Table1[[#This Row],[building_size_ORIGINAL]])-LEN(RIGHT(Table1[[#This Row],[building_size_ORIGINAL]], 3))))</f>
        <v>311</v>
      </c>
      <c r="J888" s="19">
        <v>311</v>
      </c>
      <c r="K888" t="s">
        <v>2380</v>
      </c>
      <c r="L888" s="19">
        <v>660</v>
      </c>
      <c r="M888" t="s">
        <v>2380</v>
      </c>
      <c r="N888" s="19">
        <v>660</v>
      </c>
      <c r="O888" s="19">
        <f>IF(Table1[[#This Row],[building_size_mВІ_cleaned]]&lt;&gt;Table1[[#This Row],[preferred_size_mBI_cleaned]], IF(Table1[[#This Row],[land_size_mBI_cleaned]]&lt;&gt;Table1[[#This Row],[preferred_size_mBI_cleaned]], 0, 1), 1)</f>
        <v>1</v>
      </c>
      <c r="P888" t="s">
        <v>126</v>
      </c>
      <c r="Q888" t="str">
        <f>IF(LEN(Table1[[#This Row],[open_date]])&gt;0, IF(ISNUMBER(SEARCH("Added", Table1[[#This Row],[open_date]])), SUBSTITUTE(Table1[[#This Row],[open_date]], "Added ", ""), Table1[[#This Row],[open_date]]), NA())</f>
        <v>Under offer</v>
      </c>
      <c r="R888" t="s">
        <v>126</v>
      </c>
      <c r="S888" t="s">
        <v>712</v>
      </c>
      <c r="T888" t="s">
        <v>127</v>
      </c>
      <c r="U888" s="13" t="s">
        <v>2934</v>
      </c>
      <c r="V888" s="13" t="s">
        <v>2979</v>
      </c>
      <c r="W888">
        <v>138620183</v>
      </c>
      <c r="X888" t="s">
        <v>2629</v>
      </c>
      <c r="Y888" t="s">
        <v>2630</v>
      </c>
      <c r="Z888" t="s">
        <v>716</v>
      </c>
      <c r="AA888" t="s">
        <v>37</v>
      </c>
      <c r="AB888">
        <v>830</v>
      </c>
      <c r="AC888" s="14" t="str">
        <f>"0"&amp;Table1[[#This Row],[zip_code]]</f>
        <v>0830</v>
      </c>
      <c r="AD888" s="1">
        <v>889315000</v>
      </c>
      <c r="AG888" t="s">
        <v>38</v>
      </c>
      <c r="AH888" t="str">
        <f>PROPER(Table1[[#This Row],[product_depth_DELETE]])</f>
        <v>Premiere</v>
      </c>
      <c r="AI888">
        <v>4</v>
      </c>
      <c r="AJ888">
        <v>3</v>
      </c>
      <c r="AK888">
        <v>2</v>
      </c>
      <c r="AL888" s="2">
        <v>44708.662557870368</v>
      </c>
      <c r="AM888" s="15">
        <v>44708.662557870368</v>
      </c>
    </row>
    <row r="889" spans="1:39" x14ac:dyDescent="0.25">
      <c r="A889">
        <v>1351871</v>
      </c>
      <c r="B889" t="s">
        <v>696</v>
      </c>
      <c r="C889" t="str">
        <f>IF(Table1[[#This Row],[breadcrumb_ORIGINAL]]="Buy&gt;NT&gt;DARWIN CITY", SUBSTITUTE(Table1[[#This Row],[breadcrumb_ORIGINAL]], Table1[[#This Row],[breadcrumb_ORIGINAL]], "DARWIN CITY"), SUBSTITUTE(Table1[[#This Row],[breadcrumb_ORIGINAL]], Table1[[#This Row],[breadcrumb_ORIGINAL]], "DARWIN"))</f>
        <v>DARWIN</v>
      </c>
      <c r="D889" s="16" t="s">
        <v>3466</v>
      </c>
      <c r="E889" t="s">
        <v>697</v>
      </c>
      <c r="F889" s="3" t="s">
        <v>2924</v>
      </c>
      <c r="G889" t="s">
        <v>29</v>
      </c>
      <c r="H889" t="s">
        <v>1286</v>
      </c>
      <c r="I889" t="str">
        <f>IF(Table1[[#This Row],[building_size_ORIGINAL]]="","",LEFT(Table1[[#This Row],[building_size_ORIGINAL]], LEN(Table1[[#This Row],[building_size_ORIGINAL]])-LEN(RIGHT(Table1[[#This Row],[building_size_ORIGINAL]], 3))))</f>
        <v>160</v>
      </c>
      <c r="J889" s="19">
        <v>160</v>
      </c>
      <c r="K889" t="s">
        <v>2631</v>
      </c>
      <c r="L889" s="19">
        <v>607</v>
      </c>
      <c r="M889" t="s">
        <v>2631</v>
      </c>
      <c r="N889" s="19">
        <v>607</v>
      </c>
      <c r="O889" s="19">
        <f>IF(Table1[[#This Row],[building_size_mВІ_cleaned]]&lt;&gt;Table1[[#This Row],[preferred_size_mBI_cleaned]], IF(Table1[[#This Row],[land_size_mBI_cleaned]]&lt;&gt;Table1[[#This Row],[preferred_size_mBI_cleaned]], 0, 1), 1)</f>
        <v>1</v>
      </c>
      <c r="P889" t="s">
        <v>126</v>
      </c>
      <c r="Q889" t="str">
        <f>IF(LEN(Table1[[#This Row],[open_date]])&gt;0, IF(ISNUMBER(SEARCH("Added", Table1[[#This Row],[open_date]])), SUBSTITUTE(Table1[[#This Row],[open_date]], "Added ", ""), Table1[[#This Row],[open_date]]), NA())</f>
        <v>Under offer</v>
      </c>
      <c r="R889" t="s">
        <v>126</v>
      </c>
      <c r="S889" t="s">
        <v>181</v>
      </c>
      <c r="T889" t="s">
        <v>127</v>
      </c>
      <c r="U889" s="13" t="s">
        <v>2934</v>
      </c>
      <c r="V889" s="13" t="s">
        <v>2979</v>
      </c>
      <c r="W889">
        <v>138614487</v>
      </c>
      <c r="X889" t="s">
        <v>2632</v>
      </c>
      <c r="Y889" t="s">
        <v>2633</v>
      </c>
      <c r="Z889" t="s">
        <v>941</v>
      </c>
      <c r="AA889" t="s">
        <v>37</v>
      </c>
      <c r="AB889">
        <v>832</v>
      </c>
      <c r="AC889" s="14" t="str">
        <f>"0"&amp;Table1[[#This Row],[zip_code]]</f>
        <v>0832</v>
      </c>
      <c r="AD889" s="1">
        <v>889418941</v>
      </c>
      <c r="AG889" t="s">
        <v>38</v>
      </c>
      <c r="AH889" t="str">
        <f>PROPER(Table1[[#This Row],[product_depth_DELETE]])</f>
        <v>Premiere</v>
      </c>
      <c r="AI889">
        <v>4</v>
      </c>
      <c r="AJ889">
        <v>2</v>
      </c>
      <c r="AK889">
        <v>2</v>
      </c>
      <c r="AL889" s="2">
        <v>44708.662557870368</v>
      </c>
      <c r="AM889" s="15">
        <v>44708.662557870368</v>
      </c>
    </row>
    <row r="890" spans="1:39" x14ac:dyDescent="0.25">
      <c r="A890">
        <v>1351872</v>
      </c>
      <c r="B890" t="s">
        <v>696</v>
      </c>
      <c r="C890" t="str">
        <f>IF(Table1[[#This Row],[breadcrumb_ORIGINAL]]="Buy&gt;NT&gt;DARWIN CITY", SUBSTITUTE(Table1[[#This Row],[breadcrumb_ORIGINAL]], Table1[[#This Row],[breadcrumb_ORIGINAL]], "DARWIN CITY"), SUBSTITUTE(Table1[[#This Row],[breadcrumb_ORIGINAL]], Table1[[#This Row],[breadcrumb_ORIGINAL]], "DARWIN"))</f>
        <v>DARWIN</v>
      </c>
      <c r="D890" s="16" t="s">
        <v>3466</v>
      </c>
      <c r="E890" t="s">
        <v>697</v>
      </c>
      <c r="F890" s="3" t="s">
        <v>2924</v>
      </c>
      <c r="G890" t="s">
        <v>29</v>
      </c>
      <c r="H890" t="s">
        <v>1202</v>
      </c>
      <c r="I890" t="str">
        <f>IF(Table1[[#This Row],[building_size_ORIGINAL]]="","",LEFT(Table1[[#This Row],[building_size_ORIGINAL]], LEN(Table1[[#This Row],[building_size_ORIGINAL]])-LEN(RIGHT(Table1[[#This Row],[building_size_ORIGINAL]], 3))))</f>
        <v>190</v>
      </c>
      <c r="J890" s="19">
        <v>190</v>
      </c>
      <c r="K890" t="s">
        <v>2634</v>
      </c>
      <c r="L890" s="19">
        <v>360</v>
      </c>
      <c r="M890" t="s">
        <v>2634</v>
      </c>
      <c r="N890" s="19">
        <v>360</v>
      </c>
      <c r="O890" s="19">
        <f>IF(Table1[[#This Row],[building_size_mВІ_cleaned]]&lt;&gt;Table1[[#This Row],[preferred_size_mBI_cleaned]], IF(Table1[[#This Row],[land_size_mBI_cleaned]]&lt;&gt;Table1[[#This Row],[preferred_size_mBI_cleaned]], 0, 1), 1)</f>
        <v>1</v>
      </c>
      <c r="Q890" t="e">
        <f>IF(LEN(Table1[[#This Row],[open_date]])&gt;0, IF(ISNUMBER(SEARCH("Added", Table1[[#This Row],[open_date]])), SUBSTITUTE(Table1[[#This Row],[open_date]], "Added ", ""), Table1[[#This Row],[open_date]]), NA())</f>
        <v>#N/A</v>
      </c>
      <c r="R890" t="e">
        <v>#N/A</v>
      </c>
      <c r="S890" t="s">
        <v>712</v>
      </c>
      <c r="T890" t="s">
        <v>1749</v>
      </c>
      <c r="U890" s="13">
        <v>595000</v>
      </c>
      <c r="V890" s="13" t="s">
        <v>2934</v>
      </c>
      <c r="W890">
        <v>138614051</v>
      </c>
      <c r="X890" t="s">
        <v>2635</v>
      </c>
      <c r="Y890" t="s">
        <v>2636</v>
      </c>
      <c r="Z890" t="s">
        <v>917</v>
      </c>
      <c r="AA890" t="s">
        <v>37</v>
      </c>
      <c r="AB890">
        <v>832</v>
      </c>
      <c r="AC890" s="14" t="str">
        <f>"0"&amp;Table1[[#This Row],[zip_code]]</f>
        <v>0832</v>
      </c>
      <c r="AD890" s="1">
        <v>889315000</v>
      </c>
      <c r="AG890" t="s">
        <v>38</v>
      </c>
      <c r="AH890" t="str">
        <f>PROPER(Table1[[#This Row],[product_depth_DELETE]])</f>
        <v>Premiere</v>
      </c>
      <c r="AI890">
        <v>4</v>
      </c>
      <c r="AJ890">
        <v>2</v>
      </c>
      <c r="AK890">
        <v>2</v>
      </c>
      <c r="AL890" s="2">
        <v>44708.662557870368</v>
      </c>
      <c r="AM890" s="15">
        <v>44708.662557870368</v>
      </c>
    </row>
    <row r="891" spans="1:39" x14ac:dyDescent="0.25">
      <c r="A891">
        <v>1351873</v>
      </c>
      <c r="B891" t="s">
        <v>696</v>
      </c>
      <c r="C891" t="str">
        <f>IF(Table1[[#This Row],[breadcrumb_ORIGINAL]]="Buy&gt;NT&gt;DARWIN CITY", SUBSTITUTE(Table1[[#This Row],[breadcrumb_ORIGINAL]], Table1[[#This Row],[breadcrumb_ORIGINAL]], "DARWIN CITY"), SUBSTITUTE(Table1[[#This Row],[breadcrumb_ORIGINAL]], Table1[[#This Row],[breadcrumb_ORIGINAL]], "DARWIN"))</f>
        <v>DARWIN</v>
      </c>
      <c r="D891" s="16" t="s">
        <v>3466</v>
      </c>
      <c r="E891" t="s">
        <v>697</v>
      </c>
      <c r="F891" s="3" t="s">
        <v>2924</v>
      </c>
      <c r="G891" t="s">
        <v>29</v>
      </c>
      <c r="I891" t="str">
        <f>IF(Table1[[#This Row],[building_size_ORIGINAL]]="","",LEFT(Table1[[#This Row],[building_size_ORIGINAL]], LEN(Table1[[#This Row],[building_size_ORIGINAL]])-LEN(RIGHT(Table1[[#This Row],[building_size_ORIGINAL]], 3))))</f>
        <v/>
      </c>
      <c r="J891" s="11" t="s">
        <v>2934</v>
      </c>
      <c r="K891" t="s">
        <v>1687</v>
      </c>
      <c r="L891" s="19">
        <v>700</v>
      </c>
      <c r="M891" t="s">
        <v>1687</v>
      </c>
      <c r="N891" s="19">
        <v>700</v>
      </c>
      <c r="O891" s="19">
        <f>IF(Table1[[#This Row],[building_size_mВІ_cleaned]]&lt;&gt;Table1[[#This Row],[preferred_size_mBI_cleaned]], IF(Table1[[#This Row],[land_size_mBI_cleaned]]&lt;&gt;Table1[[#This Row],[preferred_size_mBI_cleaned]], 0, 1), 1)</f>
        <v>1</v>
      </c>
      <c r="P891" t="s">
        <v>126</v>
      </c>
      <c r="Q891" t="str">
        <f>IF(LEN(Table1[[#This Row],[open_date]])&gt;0, IF(ISNUMBER(SEARCH("Added", Table1[[#This Row],[open_date]])), SUBSTITUTE(Table1[[#This Row],[open_date]], "Added ", ""), Table1[[#This Row],[open_date]]), NA())</f>
        <v>Under offer</v>
      </c>
      <c r="R891" t="s">
        <v>126</v>
      </c>
      <c r="S891" t="s">
        <v>82</v>
      </c>
      <c r="T891" t="s">
        <v>127</v>
      </c>
      <c r="U891" s="13" t="s">
        <v>2934</v>
      </c>
      <c r="V891" s="13" t="s">
        <v>2979</v>
      </c>
      <c r="W891">
        <v>138611731</v>
      </c>
      <c r="X891" t="s">
        <v>2637</v>
      </c>
      <c r="Y891" t="s">
        <v>2638</v>
      </c>
      <c r="Z891" t="s">
        <v>917</v>
      </c>
      <c r="AA891" t="s">
        <v>37</v>
      </c>
      <c r="AB891">
        <v>832</v>
      </c>
      <c r="AC891" s="14" t="str">
        <f>"0"&amp;Table1[[#This Row],[zip_code]]</f>
        <v>0832</v>
      </c>
      <c r="AD891" s="1">
        <v>889433000</v>
      </c>
      <c r="AG891" t="s">
        <v>38</v>
      </c>
      <c r="AH891" t="str">
        <f>PROPER(Table1[[#This Row],[product_depth_DELETE]])</f>
        <v>Premiere</v>
      </c>
      <c r="AI891">
        <v>4</v>
      </c>
      <c r="AJ891">
        <v>2</v>
      </c>
      <c r="AK891">
        <v>2</v>
      </c>
      <c r="AL891" s="2">
        <v>44708.662557870368</v>
      </c>
      <c r="AM891" s="15">
        <v>44708.662557870368</v>
      </c>
    </row>
    <row r="892" spans="1:39" x14ac:dyDescent="0.25">
      <c r="A892">
        <v>1351874</v>
      </c>
      <c r="B892" t="s">
        <v>696</v>
      </c>
      <c r="C892" t="str">
        <f>IF(Table1[[#This Row],[breadcrumb_ORIGINAL]]="Buy&gt;NT&gt;DARWIN CITY", SUBSTITUTE(Table1[[#This Row],[breadcrumb_ORIGINAL]], Table1[[#This Row],[breadcrumb_ORIGINAL]], "DARWIN CITY"), SUBSTITUTE(Table1[[#This Row],[breadcrumb_ORIGINAL]], Table1[[#This Row],[breadcrumb_ORIGINAL]], "DARWIN"))</f>
        <v>DARWIN</v>
      </c>
      <c r="D892" s="16" t="s">
        <v>3466</v>
      </c>
      <c r="E892" t="s">
        <v>697</v>
      </c>
      <c r="F892" s="3" t="s">
        <v>2924</v>
      </c>
      <c r="G892" t="s">
        <v>46</v>
      </c>
      <c r="I892" t="str">
        <f>IF(Table1[[#This Row],[building_size_ORIGINAL]]="","",LEFT(Table1[[#This Row],[building_size_ORIGINAL]], LEN(Table1[[#This Row],[building_size_ORIGINAL]])-LEN(RIGHT(Table1[[#This Row],[building_size_ORIGINAL]], 3))))</f>
        <v/>
      </c>
      <c r="J892" s="11" t="s">
        <v>2934</v>
      </c>
      <c r="K892" t="s">
        <v>375</v>
      </c>
      <c r="L892" s="19">
        <v>242</v>
      </c>
      <c r="M892" t="s">
        <v>375</v>
      </c>
      <c r="N892" s="19">
        <v>242</v>
      </c>
      <c r="O892" s="19">
        <f>IF(Table1[[#This Row],[building_size_mВІ_cleaned]]&lt;&gt;Table1[[#This Row],[preferred_size_mBI_cleaned]], IF(Table1[[#This Row],[land_size_mBI_cleaned]]&lt;&gt;Table1[[#This Row],[preferred_size_mBI_cleaned]], 0, 1), 1)</f>
        <v>1</v>
      </c>
      <c r="Q892" t="e">
        <f>IF(LEN(Table1[[#This Row],[open_date]])&gt;0, IF(ISNUMBER(SEARCH("Added", Table1[[#This Row],[open_date]])), SUBSTITUTE(Table1[[#This Row],[open_date]], "Added ", ""), Table1[[#This Row],[open_date]]), NA())</f>
        <v>#N/A</v>
      </c>
      <c r="R892" t="e">
        <v>#N/A</v>
      </c>
      <c r="S892" t="s">
        <v>93</v>
      </c>
      <c r="T892" t="s">
        <v>376</v>
      </c>
      <c r="U892" s="13">
        <v>1300000</v>
      </c>
      <c r="V892" s="13" t="s">
        <v>2934</v>
      </c>
      <c r="W892">
        <v>138611055</v>
      </c>
      <c r="X892" t="s">
        <v>377</v>
      </c>
      <c r="Y892" t="s">
        <v>378</v>
      </c>
      <c r="Z892" t="s">
        <v>36</v>
      </c>
      <c r="AA892" t="s">
        <v>37</v>
      </c>
      <c r="AB892">
        <v>800</v>
      </c>
      <c r="AC892" s="14" t="str">
        <f>"0"&amp;Table1[[#This Row],[zip_code]]</f>
        <v>0800</v>
      </c>
      <c r="AD892" s="1">
        <v>889460500</v>
      </c>
      <c r="AG892" t="s">
        <v>38</v>
      </c>
      <c r="AH892" t="str">
        <f>PROPER(Table1[[#This Row],[product_depth_DELETE]])</f>
        <v>Premiere</v>
      </c>
      <c r="AI892">
        <v>3</v>
      </c>
      <c r="AJ892">
        <v>2</v>
      </c>
      <c r="AK892">
        <v>2</v>
      </c>
      <c r="AL892" s="2">
        <v>44708.662557870368</v>
      </c>
      <c r="AM892" s="15">
        <v>44708.662557870368</v>
      </c>
    </row>
    <row r="893" spans="1:39" x14ac:dyDescent="0.25">
      <c r="A893">
        <v>1351875</v>
      </c>
      <c r="B893" t="s">
        <v>696</v>
      </c>
      <c r="C893" t="str">
        <f>IF(Table1[[#This Row],[breadcrumb_ORIGINAL]]="Buy&gt;NT&gt;DARWIN CITY", SUBSTITUTE(Table1[[#This Row],[breadcrumb_ORIGINAL]], Table1[[#This Row],[breadcrumb_ORIGINAL]], "DARWIN CITY"), SUBSTITUTE(Table1[[#This Row],[breadcrumb_ORIGINAL]], Table1[[#This Row],[breadcrumb_ORIGINAL]], "DARWIN"))</f>
        <v>DARWIN</v>
      </c>
      <c r="D893" s="16" t="s">
        <v>3466</v>
      </c>
      <c r="E893" t="s">
        <v>697</v>
      </c>
      <c r="F893" s="3" t="s">
        <v>2924</v>
      </c>
      <c r="G893" t="s">
        <v>46</v>
      </c>
      <c r="H893" t="s">
        <v>326</v>
      </c>
      <c r="I893" t="str">
        <f>IF(Table1[[#This Row],[building_size_ORIGINAL]]="","",LEFT(Table1[[#This Row],[building_size_ORIGINAL]], LEN(Table1[[#This Row],[building_size_ORIGINAL]])-LEN(RIGHT(Table1[[#This Row],[building_size_ORIGINAL]], 3))))</f>
        <v>66</v>
      </c>
      <c r="J893" s="19">
        <v>66</v>
      </c>
      <c r="K893" t="s">
        <v>2145</v>
      </c>
      <c r="L893" s="19">
        <v>115</v>
      </c>
      <c r="M893" t="s">
        <v>326</v>
      </c>
      <c r="N893" s="19">
        <v>66</v>
      </c>
      <c r="O893" s="19">
        <f>IF(Table1[[#This Row],[building_size_mВІ_cleaned]]&lt;&gt;Table1[[#This Row],[preferred_size_mBI_cleaned]], IF(Table1[[#This Row],[land_size_mBI_cleaned]]&lt;&gt;Table1[[#This Row],[preferred_size_mBI_cleaned]], 0, 1), 1)</f>
        <v>1</v>
      </c>
      <c r="Q893" t="e">
        <f>IF(LEN(Table1[[#This Row],[open_date]])&gt;0, IF(ISNUMBER(SEARCH("Added", Table1[[#This Row],[open_date]])), SUBSTITUTE(Table1[[#This Row],[open_date]], "Added ", ""), Table1[[#This Row],[open_date]]), NA())</f>
        <v>#N/A</v>
      </c>
      <c r="R893" t="e">
        <v>#N/A</v>
      </c>
      <c r="S893" t="s">
        <v>42</v>
      </c>
      <c r="T893" t="s">
        <v>2639</v>
      </c>
      <c r="U893" s="13">
        <v>277500</v>
      </c>
      <c r="V893" s="13" t="s">
        <v>3390</v>
      </c>
      <c r="W893">
        <v>138610195</v>
      </c>
      <c r="X893" t="s">
        <v>2640</v>
      </c>
      <c r="Y893" t="s">
        <v>2641</v>
      </c>
      <c r="Z893" t="s">
        <v>1005</v>
      </c>
      <c r="AA893" t="s">
        <v>37</v>
      </c>
      <c r="AB893">
        <v>810</v>
      </c>
      <c r="AC893" s="14" t="str">
        <f>"0"&amp;Table1[[#This Row],[zip_code]]</f>
        <v>0810</v>
      </c>
      <c r="AD893">
        <v>411724000</v>
      </c>
      <c r="AG893" t="s">
        <v>38</v>
      </c>
      <c r="AH893" t="str">
        <f>PROPER(Table1[[#This Row],[product_depth_DELETE]])</f>
        <v>Premiere</v>
      </c>
      <c r="AI893">
        <v>2</v>
      </c>
      <c r="AJ893">
        <v>1</v>
      </c>
      <c r="AK893">
        <v>1</v>
      </c>
      <c r="AL893" s="2">
        <v>44708.662557870368</v>
      </c>
      <c r="AM893" s="15">
        <v>44708.662557870368</v>
      </c>
    </row>
    <row r="894" spans="1:39" x14ac:dyDescent="0.25">
      <c r="A894">
        <v>1351876</v>
      </c>
      <c r="B894" t="s">
        <v>696</v>
      </c>
      <c r="C894" t="str">
        <f>IF(Table1[[#This Row],[breadcrumb_ORIGINAL]]="Buy&gt;NT&gt;DARWIN CITY", SUBSTITUTE(Table1[[#This Row],[breadcrumb_ORIGINAL]], Table1[[#This Row],[breadcrumb_ORIGINAL]], "DARWIN CITY"), SUBSTITUTE(Table1[[#This Row],[breadcrumb_ORIGINAL]], Table1[[#This Row],[breadcrumb_ORIGINAL]], "DARWIN"))</f>
        <v>DARWIN</v>
      </c>
      <c r="D894" s="16" t="s">
        <v>3466</v>
      </c>
      <c r="E894" t="s">
        <v>697</v>
      </c>
      <c r="F894" s="3" t="s">
        <v>2924</v>
      </c>
      <c r="G894" t="s">
        <v>29</v>
      </c>
      <c r="H894" t="s">
        <v>787</v>
      </c>
      <c r="I894" t="str">
        <f>IF(Table1[[#This Row],[building_size_ORIGINAL]]="","",LEFT(Table1[[#This Row],[building_size_ORIGINAL]], LEN(Table1[[#This Row],[building_size_ORIGINAL]])-LEN(RIGHT(Table1[[#This Row],[building_size_ORIGINAL]], 3))))</f>
        <v>815</v>
      </c>
      <c r="J894" s="19">
        <v>815</v>
      </c>
      <c r="K894" t="s">
        <v>2642</v>
      </c>
      <c r="L894" s="12" t="s">
        <v>2956</v>
      </c>
      <c r="M894" t="s">
        <v>2642</v>
      </c>
      <c r="N894" t="s">
        <v>2956</v>
      </c>
      <c r="O894">
        <f>IF(Table1[[#This Row],[building_size_mВІ_cleaned]]&lt;&gt;Table1[[#This Row],[preferred_size_mBI_cleaned]], IF(Table1[[#This Row],[land_size_mBI_cleaned]]&lt;&gt;Table1[[#This Row],[preferred_size_mBI_cleaned]], 0, 1), 1)</f>
        <v>1</v>
      </c>
      <c r="P894" t="s">
        <v>126</v>
      </c>
      <c r="Q894" t="str">
        <f>IF(LEN(Table1[[#This Row],[open_date]])&gt;0, IF(ISNUMBER(SEARCH("Added", Table1[[#This Row],[open_date]])), SUBSTITUTE(Table1[[#This Row],[open_date]], "Added ", ""), Table1[[#This Row],[open_date]]), NA())</f>
        <v>Under offer</v>
      </c>
      <c r="R894" t="s">
        <v>126</v>
      </c>
      <c r="S894" t="s">
        <v>346</v>
      </c>
      <c r="T894" t="s">
        <v>127</v>
      </c>
      <c r="U894" s="13" t="s">
        <v>2934</v>
      </c>
      <c r="V894" s="13" t="s">
        <v>2979</v>
      </c>
      <c r="W894">
        <v>138608171</v>
      </c>
      <c r="X894" t="s">
        <v>2643</v>
      </c>
      <c r="Y894" t="s">
        <v>2644</v>
      </c>
      <c r="Z894" t="s">
        <v>2645</v>
      </c>
      <c r="AA894" t="s">
        <v>37</v>
      </c>
      <c r="AB894">
        <v>830</v>
      </c>
      <c r="AC894" s="14" t="str">
        <f>"0"&amp;Table1[[#This Row],[zip_code]]</f>
        <v>0830</v>
      </c>
      <c r="AD894" s="1">
        <v>889867131</v>
      </c>
      <c r="AG894" t="s">
        <v>38</v>
      </c>
      <c r="AH894" t="str">
        <f>PROPER(Table1[[#This Row],[product_depth_DELETE]])</f>
        <v>Premiere</v>
      </c>
      <c r="AI894">
        <v>7</v>
      </c>
      <c r="AJ894">
        <v>5</v>
      </c>
      <c r="AK894">
        <v>10</v>
      </c>
      <c r="AL894" s="2">
        <v>44708.662557870368</v>
      </c>
      <c r="AM894" s="15">
        <v>44708.662557870368</v>
      </c>
    </row>
    <row r="895" spans="1:39" x14ac:dyDescent="0.25">
      <c r="A895">
        <v>1351877</v>
      </c>
      <c r="B895" t="s">
        <v>696</v>
      </c>
      <c r="C895" t="str">
        <f>IF(Table1[[#This Row],[breadcrumb_ORIGINAL]]="Buy&gt;NT&gt;DARWIN CITY", SUBSTITUTE(Table1[[#This Row],[breadcrumb_ORIGINAL]], Table1[[#This Row],[breadcrumb_ORIGINAL]], "DARWIN CITY"), SUBSTITUTE(Table1[[#This Row],[breadcrumb_ORIGINAL]], Table1[[#This Row],[breadcrumb_ORIGINAL]], "DARWIN"))</f>
        <v>DARWIN</v>
      </c>
      <c r="D895" s="16" t="s">
        <v>3466</v>
      </c>
      <c r="E895" t="s">
        <v>697</v>
      </c>
      <c r="F895" s="3" t="s">
        <v>2924</v>
      </c>
      <c r="G895" t="s">
        <v>29</v>
      </c>
      <c r="H895" t="s">
        <v>2101</v>
      </c>
      <c r="I895" t="str">
        <f>IF(Table1[[#This Row],[building_size_ORIGINAL]]="","",LEFT(Table1[[#This Row],[building_size_ORIGINAL]], LEN(Table1[[#This Row],[building_size_ORIGINAL]])-LEN(RIGHT(Table1[[#This Row],[building_size_ORIGINAL]], 3))))</f>
        <v>182</v>
      </c>
      <c r="J895" s="19">
        <v>182</v>
      </c>
      <c r="K895" t="s">
        <v>2313</v>
      </c>
      <c r="L895" s="12" t="s">
        <v>2952</v>
      </c>
      <c r="M895" t="s">
        <v>2313</v>
      </c>
      <c r="N895" t="s">
        <v>2952</v>
      </c>
      <c r="O895">
        <f>IF(Table1[[#This Row],[building_size_mВІ_cleaned]]&lt;&gt;Table1[[#This Row],[preferred_size_mBI_cleaned]], IF(Table1[[#This Row],[land_size_mBI_cleaned]]&lt;&gt;Table1[[#This Row],[preferred_size_mBI_cleaned]], 0, 1), 1)</f>
        <v>1</v>
      </c>
      <c r="P895" t="s">
        <v>126</v>
      </c>
      <c r="Q895" t="str">
        <f>IF(LEN(Table1[[#This Row],[open_date]])&gt;0, IF(ISNUMBER(SEARCH("Added", Table1[[#This Row],[open_date]])), SUBSTITUTE(Table1[[#This Row],[open_date]], "Added ", ""), Table1[[#This Row],[open_date]]), NA())</f>
        <v>Under offer</v>
      </c>
      <c r="R895" t="s">
        <v>126</v>
      </c>
      <c r="S895" t="s">
        <v>181</v>
      </c>
      <c r="T895" t="s">
        <v>1110</v>
      </c>
      <c r="U895" s="13" t="s">
        <v>2934</v>
      </c>
      <c r="V895" s="13" t="s">
        <v>3167</v>
      </c>
      <c r="W895">
        <v>138604879</v>
      </c>
      <c r="X895" t="s">
        <v>2646</v>
      </c>
      <c r="Y895" t="s">
        <v>2647</v>
      </c>
      <c r="Z895" t="s">
        <v>773</v>
      </c>
      <c r="AA895" t="s">
        <v>37</v>
      </c>
      <c r="AB895">
        <v>820</v>
      </c>
      <c r="AC895" s="14" t="str">
        <f>"0"&amp;Table1[[#This Row],[zip_code]]</f>
        <v>0820</v>
      </c>
      <c r="AD895" s="1">
        <v>889418941</v>
      </c>
      <c r="AG895" t="s">
        <v>38</v>
      </c>
      <c r="AH895" t="str">
        <f>PROPER(Table1[[#This Row],[product_depth_DELETE]])</f>
        <v>Premiere</v>
      </c>
      <c r="AI895">
        <v>4</v>
      </c>
      <c r="AJ895">
        <v>2</v>
      </c>
      <c r="AK895">
        <v>2</v>
      </c>
      <c r="AL895" s="2">
        <v>44708.662557870368</v>
      </c>
      <c r="AM895" s="15">
        <v>44708.662557870368</v>
      </c>
    </row>
    <row r="896" spans="1:39" x14ac:dyDescent="0.25">
      <c r="A896">
        <v>1351878</v>
      </c>
      <c r="B896" t="s">
        <v>696</v>
      </c>
      <c r="C896" t="str">
        <f>IF(Table1[[#This Row],[breadcrumb_ORIGINAL]]="Buy&gt;NT&gt;DARWIN CITY", SUBSTITUTE(Table1[[#This Row],[breadcrumb_ORIGINAL]], Table1[[#This Row],[breadcrumb_ORIGINAL]], "DARWIN CITY"), SUBSTITUTE(Table1[[#This Row],[breadcrumb_ORIGINAL]], Table1[[#This Row],[breadcrumb_ORIGINAL]], "DARWIN"))</f>
        <v>DARWIN</v>
      </c>
      <c r="D896" s="16" t="s">
        <v>3466</v>
      </c>
      <c r="E896" t="s">
        <v>697</v>
      </c>
      <c r="F896" s="3" t="s">
        <v>2924</v>
      </c>
      <c r="G896" t="s">
        <v>1168</v>
      </c>
      <c r="H896" t="s">
        <v>2648</v>
      </c>
      <c r="I896" t="str">
        <f>IF(Table1[[#This Row],[building_size_ORIGINAL]]="","",LEFT(Table1[[#This Row],[building_size_ORIGINAL]], LEN(Table1[[#This Row],[building_size_ORIGINAL]])-LEN(RIGHT(Table1[[#This Row],[building_size_ORIGINAL]], 3))))</f>
        <v>197</v>
      </c>
      <c r="J896" s="19">
        <v>197</v>
      </c>
      <c r="K896" t="s">
        <v>2649</v>
      </c>
      <c r="L896" s="19">
        <v>346</v>
      </c>
      <c r="M896" t="s">
        <v>2648</v>
      </c>
      <c r="N896" s="19">
        <v>197</v>
      </c>
      <c r="O896" s="19">
        <f>IF(Table1[[#This Row],[building_size_mВІ_cleaned]]&lt;&gt;Table1[[#This Row],[preferred_size_mBI_cleaned]], IF(Table1[[#This Row],[land_size_mBI_cleaned]]&lt;&gt;Table1[[#This Row],[preferred_size_mBI_cleaned]], 0, 1), 1)</f>
        <v>1</v>
      </c>
      <c r="P896" t="s">
        <v>126</v>
      </c>
      <c r="Q896" t="str">
        <f>IF(LEN(Table1[[#This Row],[open_date]])&gt;0, IF(ISNUMBER(SEARCH("Added", Table1[[#This Row],[open_date]])), SUBSTITUTE(Table1[[#This Row],[open_date]], "Added ", ""), Table1[[#This Row],[open_date]]), NA())</f>
        <v>Under offer</v>
      </c>
      <c r="R896" t="s">
        <v>126</v>
      </c>
      <c r="S896" t="s">
        <v>712</v>
      </c>
      <c r="T896" t="s">
        <v>127</v>
      </c>
      <c r="U896" s="13" t="s">
        <v>2934</v>
      </c>
      <c r="V896" s="13" t="s">
        <v>2979</v>
      </c>
      <c r="W896">
        <v>117496487</v>
      </c>
      <c r="X896" t="s">
        <v>2650</v>
      </c>
      <c r="Y896" t="s">
        <v>2651</v>
      </c>
      <c r="Z896" t="s">
        <v>941</v>
      </c>
      <c r="AA896" t="s">
        <v>37</v>
      </c>
      <c r="AB896">
        <v>832</v>
      </c>
      <c r="AC896" s="14" t="str">
        <f>"0"&amp;Table1[[#This Row],[zip_code]]</f>
        <v>0832</v>
      </c>
      <c r="AD896" s="1">
        <v>889315000</v>
      </c>
      <c r="AG896" t="s">
        <v>38</v>
      </c>
      <c r="AH896" t="str">
        <f>PROPER(Table1[[#This Row],[product_depth_DELETE]])</f>
        <v>Premiere</v>
      </c>
      <c r="AI896">
        <v>4</v>
      </c>
      <c r="AJ896">
        <v>2</v>
      </c>
      <c r="AK896">
        <v>2</v>
      </c>
      <c r="AL896" s="2">
        <v>44708.662557870368</v>
      </c>
      <c r="AM896" s="15">
        <v>44708.662557870368</v>
      </c>
    </row>
    <row r="897" spans="1:39" x14ac:dyDescent="0.25">
      <c r="A897">
        <v>1351879</v>
      </c>
      <c r="B897" t="s">
        <v>696</v>
      </c>
      <c r="C897" t="str">
        <f>IF(Table1[[#This Row],[breadcrumb_ORIGINAL]]="Buy&gt;NT&gt;DARWIN CITY", SUBSTITUTE(Table1[[#This Row],[breadcrumb_ORIGINAL]], Table1[[#This Row],[breadcrumb_ORIGINAL]], "DARWIN CITY"), SUBSTITUTE(Table1[[#This Row],[breadcrumb_ORIGINAL]], Table1[[#This Row],[breadcrumb_ORIGINAL]], "DARWIN"))</f>
        <v>DARWIN</v>
      </c>
      <c r="D897" s="16" t="s">
        <v>3466</v>
      </c>
      <c r="E897" t="s">
        <v>697</v>
      </c>
      <c r="F897" s="3" t="s">
        <v>2924</v>
      </c>
      <c r="G897" t="s">
        <v>29</v>
      </c>
      <c r="I897" t="str">
        <f>IF(Table1[[#This Row],[building_size_ORIGINAL]]="","",LEFT(Table1[[#This Row],[building_size_ORIGINAL]], LEN(Table1[[#This Row],[building_size_ORIGINAL]])-LEN(RIGHT(Table1[[#This Row],[building_size_ORIGINAL]], 3))))</f>
        <v/>
      </c>
      <c r="J897" s="11" t="s">
        <v>2934</v>
      </c>
      <c r="K897" t="s">
        <v>2652</v>
      </c>
      <c r="L897" s="19">
        <v>326</v>
      </c>
      <c r="M897" t="s">
        <v>2652</v>
      </c>
      <c r="N897" s="19">
        <v>326</v>
      </c>
      <c r="O897" s="19">
        <f>IF(Table1[[#This Row],[building_size_mВІ_cleaned]]&lt;&gt;Table1[[#This Row],[preferred_size_mBI_cleaned]], IF(Table1[[#This Row],[land_size_mBI_cleaned]]&lt;&gt;Table1[[#This Row],[preferred_size_mBI_cleaned]], 0, 1), 1)</f>
        <v>1</v>
      </c>
      <c r="P897" t="s">
        <v>126</v>
      </c>
      <c r="Q897" t="str">
        <f>IF(LEN(Table1[[#This Row],[open_date]])&gt;0, IF(ISNUMBER(SEARCH("Added", Table1[[#This Row],[open_date]])), SUBSTITUTE(Table1[[#This Row],[open_date]], "Added ", ""), Table1[[#This Row],[open_date]]), NA())</f>
        <v>Under offer</v>
      </c>
      <c r="R897" t="s">
        <v>126</v>
      </c>
      <c r="S897" t="s">
        <v>31</v>
      </c>
      <c r="T897" t="s">
        <v>2653</v>
      </c>
      <c r="U897" s="13" t="s">
        <v>2934</v>
      </c>
      <c r="V897" s="13" t="s">
        <v>3391</v>
      </c>
      <c r="W897">
        <v>138601947</v>
      </c>
      <c r="X897" t="s">
        <v>2654</v>
      </c>
      <c r="Y897" t="s">
        <v>2655</v>
      </c>
      <c r="Z897" t="s">
        <v>941</v>
      </c>
      <c r="AA897" t="s">
        <v>37</v>
      </c>
      <c r="AB897">
        <v>832</v>
      </c>
      <c r="AC897" s="14" t="str">
        <f>"0"&amp;Table1[[#This Row],[zip_code]]</f>
        <v>0832</v>
      </c>
      <c r="AD897" s="1">
        <v>889418289</v>
      </c>
      <c r="AG897" t="s">
        <v>255</v>
      </c>
      <c r="AH897" t="str">
        <f>PROPER(Table1[[#This Row],[product_depth_DELETE]])</f>
        <v>Feature</v>
      </c>
      <c r="AI897">
        <v>2</v>
      </c>
      <c r="AJ897">
        <v>2</v>
      </c>
      <c r="AK897">
        <v>2</v>
      </c>
      <c r="AL897" s="2">
        <v>44708.662557870368</v>
      </c>
      <c r="AM897" s="15">
        <v>44708.662557870368</v>
      </c>
    </row>
    <row r="898" spans="1:39" x14ac:dyDescent="0.25">
      <c r="A898">
        <v>1351880</v>
      </c>
      <c r="B898" t="s">
        <v>696</v>
      </c>
      <c r="C898" t="str">
        <f>IF(Table1[[#This Row],[breadcrumb_ORIGINAL]]="Buy&gt;NT&gt;DARWIN CITY", SUBSTITUTE(Table1[[#This Row],[breadcrumb_ORIGINAL]], Table1[[#This Row],[breadcrumb_ORIGINAL]], "DARWIN CITY"), SUBSTITUTE(Table1[[#This Row],[breadcrumb_ORIGINAL]], Table1[[#This Row],[breadcrumb_ORIGINAL]], "DARWIN"))</f>
        <v>DARWIN</v>
      </c>
      <c r="D898" s="16" t="s">
        <v>3466</v>
      </c>
      <c r="E898" t="s">
        <v>697</v>
      </c>
      <c r="F898" s="3" t="s">
        <v>2924</v>
      </c>
      <c r="G898" t="s">
        <v>29</v>
      </c>
      <c r="I898" t="str">
        <f>IF(Table1[[#This Row],[building_size_ORIGINAL]]="","",LEFT(Table1[[#This Row],[building_size_ORIGINAL]], LEN(Table1[[#This Row],[building_size_ORIGINAL]])-LEN(RIGHT(Table1[[#This Row],[building_size_ORIGINAL]], 3))))</f>
        <v/>
      </c>
      <c r="J898" s="11" t="s">
        <v>2934</v>
      </c>
      <c r="K898" t="s">
        <v>2656</v>
      </c>
      <c r="L898" s="19">
        <v>369</v>
      </c>
      <c r="M898" t="s">
        <v>2656</v>
      </c>
      <c r="N898" s="19">
        <v>369</v>
      </c>
      <c r="O898" s="19">
        <f>IF(Table1[[#This Row],[building_size_mВІ_cleaned]]&lt;&gt;Table1[[#This Row],[preferred_size_mBI_cleaned]], IF(Table1[[#This Row],[land_size_mBI_cleaned]]&lt;&gt;Table1[[#This Row],[preferred_size_mBI_cleaned]], 0, 1), 1)</f>
        <v>1</v>
      </c>
      <c r="Q898" t="e">
        <f>IF(LEN(Table1[[#This Row],[open_date]])&gt;0, IF(ISNUMBER(SEARCH("Added", Table1[[#This Row],[open_date]])), SUBSTITUTE(Table1[[#This Row],[open_date]], "Added ", ""), Table1[[#This Row],[open_date]]), NA())</f>
        <v>#N/A</v>
      </c>
      <c r="R898" t="e">
        <v>#N/A</v>
      </c>
      <c r="S898" t="s">
        <v>98</v>
      </c>
      <c r="T898" t="s">
        <v>2657</v>
      </c>
      <c r="U898" s="13">
        <v>650000</v>
      </c>
      <c r="V898" s="13" t="s">
        <v>2934</v>
      </c>
      <c r="W898">
        <v>138601343</v>
      </c>
      <c r="X898" t="s">
        <v>2658</v>
      </c>
      <c r="Y898" t="s">
        <v>2659</v>
      </c>
      <c r="Z898" t="s">
        <v>1279</v>
      </c>
      <c r="AA898" t="s">
        <v>37</v>
      </c>
      <c r="AB898">
        <v>820</v>
      </c>
      <c r="AC898" s="14" t="str">
        <f>"0"&amp;Table1[[#This Row],[zip_code]]</f>
        <v>0820</v>
      </c>
      <c r="AD898" s="1">
        <v>889822500</v>
      </c>
      <c r="AG898" t="s">
        <v>255</v>
      </c>
      <c r="AH898" t="str">
        <f>PROPER(Table1[[#This Row],[product_depth_DELETE]])</f>
        <v>Feature</v>
      </c>
      <c r="AI898">
        <v>6</v>
      </c>
      <c r="AJ898">
        <v>3</v>
      </c>
      <c r="AK898">
        <v>3</v>
      </c>
      <c r="AL898" s="2">
        <v>44708.662557870368</v>
      </c>
      <c r="AM898" s="15">
        <v>44708.662557870368</v>
      </c>
    </row>
    <row r="899" spans="1:39" x14ac:dyDescent="0.25">
      <c r="A899">
        <v>1351881</v>
      </c>
      <c r="B899" t="s">
        <v>696</v>
      </c>
      <c r="C899" t="str">
        <f>IF(Table1[[#This Row],[breadcrumb_ORIGINAL]]="Buy&gt;NT&gt;DARWIN CITY", SUBSTITUTE(Table1[[#This Row],[breadcrumb_ORIGINAL]], Table1[[#This Row],[breadcrumb_ORIGINAL]], "DARWIN CITY"), SUBSTITUTE(Table1[[#This Row],[breadcrumb_ORIGINAL]], Table1[[#This Row],[breadcrumb_ORIGINAL]], "DARWIN"))</f>
        <v>DARWIN</v>
      </c>
      <c r="D899" s="16" t="s">
        <v>3466</v>
      </c>
      <c r="E899" t="s">
        <v>697</v>
      </c>
      <c r="F899" s="3" t="s">
        <v>2924</v>
      </c>
      <c r="G899" t="s">
        <v>39</v>
      </c>
      <c r="H899" t="s">
        <v>2660</v>
      </c>
      <c r="I899" t="str">
        <f>IF(Table1[[#This Row],[building_size_ORIGINAL]]="","",LEFT(Table1[[#This Row],[building_size_ORIGINAL]], LEN(Table1[[#This Row],[building_size_ORIGINAL]])-LEN(RIGHT(Table1[[#This Row],[building_size_ORIGINAL]], 3))))</f>
        <v>87</v>
      </c>
      <c r="J899" s="19">
        <v>87</v>
      </c>
      <c r="L899" s="12" t="s">
        <v>2934</v>
      </c>
      <c r="M899" t="s">
        <v>2660</v>
      </c>
      <c r="N899" s="19">
        <v>87</v>
      </c>
      <c r="O899" s="19">
        <f>IF(Table1[[#This Row],[building_size_mВІ_cleaned]]&lt;&gt;Table1[[#This Row],[preferred_size_mBI_cleaned]], IF(Table1[[#This Row],[land_size_mBI_cleaned]]&lt;&gt;Table1[[#This Row],[preferred_size_mBI_cleaned]], 0, 1), 1)</f>
        <v>1</v>
      </c>
      <c r="Q899" t="e">
        <f>IF(LEN(Table1[[#This Row],[open_date]])&gt;0, IF(ISNUMBER(SEARCH("Added", Table1[[#This Row],[open_date]])), SUBSTITUTE(Table1[[#This Row],[open_date]], "Added ", ""), Table1[[#This Row],[open_date]]), NA())</f>
        <v>#N/A</v>
      </c>
      <c r="R899" t="e">
        <v>#N/A</v>
      </c>
      <c r="S899" t="s">
        <v>265</v>
      </c>
      <c r="T899" t="s">
        <v>2661</v>
      </c>
      <c r="U899" s="13">
        <v>200000</v>
      </c>
      <c r="V899" s="13" t="s">
        <v>3393</v>
      </c>
      <c r="W899">
        <v>138598923</v>
      </c>
      <c r="X899" t="s">
        <v>2662</v>
      </c>
      <c r="Y899" t="s">
        <v>2663</v>
      </c>
      <c r="Z899" t="s">
        <v>791</v>
      </c>
      <c r="AA899" t="s">
        <v>37</v>
      </c>
      <c r="AB899">
        <v>832</v>
      </c>
      <c r="AC899" s="14" t="str">
        <f>"0"&amp;Table1[[#This Row],[zip_code]]</f>
        <v>0832</v>
      </c>
      <c r="AD899" s="1">
        <v>417718149</v>
      </c>
      <c r="AG899" t="s">
        <v>255</v>
      </c>
      <c r="AH899" t="str">
        <f>PROPER(Table1[[#This Row],[product_depth_DELETE]])</f>
        <v>Feature</v>
      </c>
      <c r="AI899">
        <v>2</v>
      </c>
      <c r="AJ899">
        <v>1</v>
      </c>
      <c r="AK899">
        <v>0</v>
      </c>
      <c r="AL899" s="2">
        <v>44708.662557870368</v>
      </c>
      <c r="AM899" s="15">
        <v>44708.662557870368</v>
      </c>
    </row>
    <row r="900" spans="1:39" x14ac:dyDescent="0.25">
      <c r="A900">
        <v>1351882</v>
      </c>
      <c r="B900" t="s">
        <v>696</v>
      </c>
      <c r="C900" t="str">
        <f>IF(Table1[[#This Row],[breadcrumb_ORIGINAL]]="Buy&gt;NT&gt;DARWIN CITY", SUBSTITUTE(Table1[[#This Row],[breadcrumb_ORIGINAL]], Table1[[#This Row],[breadcrumb_ORIGINAL]], "DARWIN CITY"), SUBSTITUTE(Table1[[#This Row],[breadcrumb_ORIGINAL]], Table1[[#This Row],[breadcrumb_ORIGINAL]], "DARWIN"))</f>
        <v>DARWIN</v>
      </c>
      <c r="D900" s="16" t="s">
        <v>3466</v>
      </c>
      <c r="E900" t="s">
        <v>697</v>
      </c>
      <c r="F900" s="3" t="s">
        <v>2924</v>
      </c>
      <c r="G900" t="s">
        <v>29</v>
      </c>
      <c r="I900" t="str">
        <f>IF(Table1[[#This Row],[building_size_ORIGINAL]]="","",LEFT(Table1[[#This Row],[building_size_ORIGINAL]], LEN(Table1[[#This Row],[building_size_ORIGINAL]])-LEN(RIGHT(Table1[[#This Row],[building_size_ORIGINAL]], 3))))</f>
        <v/>
      </c>
      <c r="J900" s="11" t="s">
        <v>2934</v>
      </c>
      <c r="L900" s="12" t="s">
        <v>2934</v>
      </c>
      <c r="N900" t="s">
        <v>2934</v>
      </c>
      <c r="O900">
        <f>IF(Table1[[#This Row],[building_size_mВІ_cleaned]]&lt;&gt;Table1[[#This Row],[preferred_size_mBI_cleaned]], IF(Table1[[#This Row],[land_size_mBI_cleaned]]&lt;&gt;Table1[[#This Row],[preferred_size_mBI_cleaned]], 0, 1), 1)</f>
        <v>1</v>
      </c>
      <c r="Q900" t="e">
        <f>IF(LEN(Table1[[#This Row],[open_date]])&gt;0, IF(ISNUMBER(SEARCH("Added", Table1[[#This Row],[open_date]])), SUBSTITUTE(Table1[[#This Row],[open_date]], "Added ", ""), Table1[[#This Row],[open_date]]), NA())</f>
        <v>#N/A</v>
      </c>
      <c r="R900" t="e">
        <v>#N/A</v>
      </c>
      <c r="S900" t="s">
        <v>153</v>
      </c>
      <c r="T900" t="s">
        <v>1118</v>
      </c>
      <c r="U900" s="13">
        <v>385000</v>
      </c>
      <c r="V900" s="13" t="s">
        <v>2934</v>
      </c>
      <c r="W900">
        <v>138593719</v>
      </c>
      <c r="X900" t="s">
        <v>2664</v>
      </c>
      <c r="Y900" t="s">
        <v>2665</v>
      </c>
      <c r="Z900" t="s">
        <v>1321</v>
      </c>
      <c r="AA900" t="s">
        <v>37</v>
      </c>
      <c r="AB900">
        <v>820</v>
      </c>
      <c r="AC900" s="14" t="str">
        <f>"0"&amp;Table1[[#This Row],[zip_code]]</f>
        <v>0820</v>
      </c>
      <c r="AD900" s="1">
        <v>889970888</v>
      </c>
      <c r="AG900" t="s">
        <v>255</v>
      </c>
      <c r="AH900" t="str">
        <f>PROPER(Table1[[#This Row],[product_depth_DELETE]])</f>
        <v>Feature</v>
      </c>
      <c r="AI900">
        <v>2</v>
      </c>
      <c r="AJ900">
        <v>1</v>
      </c>
      <c r="AK900">
        <v>1</v>
      </c>
      <c r="AL900" s="2">
        <v>44708.662557870368</v>
      </c>
      <c r="AM900" s="15">
        <v>44708.662557870368</v>
      </c>
    </row>
    <row r="901" spans="1:39" x14ac:dyDescent="0.25">
      <c r="A901">
        <v>1351883</v>
      </c>
      <c r="B901" t="s">
        <v>696</v>
      </c>
      <c r="C901" t="str">
        <f>IF(Table1[[#This Row],[breadcrumb_ORIGINAL]]="Buy&gt;NT&gt;DARWIN CITY", SUBSTITUTE(Table1[[#This Row],[breadcrumb_ORIGINAL]], Table1[[#This Row],[breadcrumb_ORIGINAL]], "DARWIN CITY"), SUBSTITUTE(Table1[[#This Row],[breadcrumb_ORIGINAL]], Table1[[#This Row],[breadcrumb_ORIGINAL]], "DARWIN"))</f>
        <v>DARWIN</v>
      </c>
      <c r="D901" s="16" t="s">
        <v>3466</v>
      </c>
      <c r="E901" t="s">
        <v>697</v>
      </c>
      <c r="F901" s="3" t="s">
        <v>2924</v>
      </c>
      <c r="G901" t="s">
        <v>29</v>
      </c>
      <c r="I901" t="str">
        <f>IF(Table1[[#This Row],[building_size_ORIGINAL]]="","",LEFT(Table1[[#This Row],[building_size_ORIGINAL]], LEN(Table1[[#This Row],[building_size_ORIGINAL]])-LEN(RIGHT(Table1[[#This Row],[building_size_ORIGINAL]], 3))))</f>
        <v/>
      </c>
      <c r="J901" s="11" t="s">
        <v>2934</v>
      </c>
      <c r="L901" s="12" t="s">
        <v>2934</v>
      </c>
      <c r="N901" t="s">
        <v>2934</v>
      </c>
      <c r="O901">
        <f>IF(Table1[[#This Row],[building_size_mВІ_cleaned]]&lt;&gt;Table1[[#This Row],[preferred_size_mBI_cleaned]], IF(Table1[[#This Row],[land_size_mBI_cleaned]]&lt;&gt;Table1[[#This Row],[preferred_size_mBI_cleaned]], 0, 1), 1)</f>
        <v>1</v>
      </c>
      <c r="P901" t="s">
        <v>126</v>
      </c>
      <c r="Q901" t="str">
        <f>IF(LEN(Table1[[#This Row],[open_date]])&gt;0, IF(ISNUMBER(SEARCH("Added", Table1[[#This Row],[open_date]])), SUBSTITUTE(Table1[[#This Row],[open_date]], "Added ", ""), Table1[[#This Row],[open_date]]), NA())</f>
        <v>Under offer</v>
      </c>
      <c r="R901" t="s">
        <v>126</v>
      </c>
      <c r="S901" t="s">
        <v>1603</v>
      </c>
      <c r="T901" t="s">
        <v>2666</v>
      </c>
      <c r="U901" s="13">
        <v>500000</v>
      </c>
      <c r="V901" s="13" t="s">
        <v>3394</v>
      </c>
      <c r="W901">
        <v>138592811</v>
      </c>
      <c r="X901" t="s">
        <v>2667</v>
      </c>
      <c r="Y901" t="s">
        <v>2668</v>
      </c>
      <c r="Z901" t="s">
        <v>1016</v>
      </c>
      <c r="AA901" t="s">
        <v>37</v>
      </c>
      <c r="AB901">
        <v>830</v>
      </c>
      <c r="AC901" s="14" t="str">
        <f>"0"&amp;Table1[[#This Row],[zip_code]]</f>
        <v>0830</v>
      </c>
      <c r="AD901" t="s">
        <v>1607</v>
      </c>
      <c r="AG901" t="s">
        <v>255</v>
      </c>
      <c r="AH901" t="str">
        <f>PROPER(Table1[[#This Row],[product_depth_DELETE]])</f>
        <v>Feature</v>
      </c>
      <c r="AI901">
        <v>4</v>
      </c>
      <c r="AJ901">
        <v>2</v>
      </c>
      <c r="AK901">
        <v>2</v>
      </c>
      <c r="AL901" s="2">
        <v>44708.662557870368</v>
      </c>
      <c r="AM901" s="15">
        <v>44708.662557870368</v>
      </c>
    </row>
    <row r="902" spans="1:39" x14ac:dyDescent="0.25">
      <c r="A902">
        <v>1351884</v>
      </c>
      <c r="B902" t="s">
        <v>696</v>
      </c>
      <c r="C902" t="str">
        <f>IF(Table1[[#This Row],[breadcrumb_ORIGINAL]]="Buy&gt;NT&gt;DARWIN CITY", SUBSTITUTE(Table1[[#This Row],[breadcrumb_ORIGINAL]], Table1[[#This Row],[breadcrumb_ORIGINAL]], "DARWIN CITY"), SUBSTITUTE(Table1[[#This Row],[breadcrumb_ORIGINAL]], Table1[[#This Row],[breadcrumb_ORIGINAL]], "DARWIN"))</f>
        <v>DARWIN</v>
      </c>
      <c r="D902" s="16" t="s">
        <v>3466</v>
      </c>
      <c r="E902" t="s">
        <v>697</v>
      </c>
      <c r="F902" s="3" t="s">
        <v>2924</v>
      </c>
      <c r="G902" t="s">
        <v>29</v>
      </c>
      <c r="H902" t="s">
        <v>2669</v>
      </c>
      <c r="I902" t="str">
        <f>IF(Table1[[#This Row],[building_size_ORIGINAL]]="","",LEFT(Table1[[#This Row],[building_size_ORIGINAL]], LEN(Table1[[#This Row],[building_size_ORIGINAL]])-LEN(RIGHT(Table1[[#This Row],[building_size_ORIGINAL]], 3))))</f>
        <v>1,904.51</v>
      </c>
      <c r="J902" s="11" t="s">
        <v>2929</v>
      </c>
      <c r="K902" t="s">
        <v>2567</v>
      </c>
      <c r="L902" s="12" t="s">
        <v>2955</v>
      </c>
      <c r="M902" t="s">
        <v>2567</v>
      </c>
      <c r="N902" t="s">
        <v>2955</v>
      </c>
      <c r="O902">
        <f>IF(Table1[[#This Row],[building_size_mВІ_cleaned]]&lt;&gt;Table1[[#This Row],[preferred_size_mBI_cleaned]], IF(Table1[[#This Row],[land_size_mBI_cleaned]]&lt;&gt;Table1[[#This Row],[preferred_size_mBI_cleaned]], 0, 1), 1)</f>
        <v>1</v>
      </c>
      <c r="Q902" t="e">
        <f>IF(LEN(Table1[[#This Row],[open_date]])&gt;0, IF(ISNUMBER(SEARCH("Added", Table1[[#This Row],[open_date]])), SUBSTITUTE(Table1[[#This Row],[open_date]], "Added ", ""), Table1[[#This Row],[open_date]]), NA())</f>
        <v>#N/A</v>
      </c>
      <c r="R902" t="e">
        <v>#N/A</v>
      </c>
      <c r="S902" t="s">
        <v>2019</v>
      </c>
      <c r="T902" t="s">
        <v>2670</v>
      </c>
      <c r="U902" s="13">
        <v>570000</v>
      </c>
      <c r="V902" s="13" t="s">
        <v>3395</v>
      </c>
      <c r="W902">
        <v>138589227</v>
      </c>
      <c r="X902" t="s">
        <v>2671</v>
      </c>
      <c r="Y902" t="s">
        <v>2672</v>
      </c>
      <c r="Z902" t="s">
        <v>973</v>
      </c>
      <c r="AA902" t="s">
        <v>37</v>
      </c>
      <c r="AB902">
        <v>830</v>
      </c>
      <c r="AC902" s="14" t="str">
        <f>"0"&amp;Table1[[#This Row],[zip_code]]</f>
        <v>0830</v>
      </c>
      <c r="AD902">
        <v>1300547869</v>
      </c>
      <c r="AG902" t="s">
        <v>274</v>
      </c>
      <c r="AH902" t="str">
        <f>PROPER(Table1[[#This Row],[product_depth_DELETE]])</f>
        <v>Standard</v>
      </c>
      <c r="AI902">
        <v>3</v>
      </c>
      <c r="AJ902">
        <v>2</v>
      </c>
      <c r="AK902">
        <v>7</v>
      </c>
      <c r="AL902" s="2">
        <v>44708.662557870368</v>
      </c>
      <c r="AM902" s="15">
        <v>44708.662557870368</v>
      </c>
    </row>
    <row r="903" spans="1:39" x14ac:dyDescent="0.25">
      <c r="A903">
        <v>1351885</v>
      </c>
      <c r="B903" t="s">
        <v>696</v>
      </c>
      <c r="C903" t="str">
        <f>IF(Table1[[#This Row],[breadcrumb_ORIGINAL]]="Buy&gt;NT&gt;DARWIN CITY", SUBSTITUTE(Table1[[#This Row],[breadcrumb_ORIGINAL]], Table1[[#This Row],[breadcrumb_ORIGINAL]], "DARWIN CITY"), SUBSTITUTE(Table1[[#This Row],[breadcrumb_ORIGINAL]], Table1[[#This Row],[breadcrumb_ORIGINAL]], "DARWIN"))</f>
        <v>DARWIN</v>
      </c>
      <c r="D903" s="16" t="s">
        <v>3466</v>
      </c>
      <c r="E903" t="s">
        <v>697</v>
      </c>
      <c r="F903" s="3" t="s">
        <v>2924</v>
      </c>
      <c r="G903" t="s">
        <v>29</v>
      </c>
      <c r="I903" t="str">
        <f>IF(Table1[[#This Row],[building_size_ORIGINAL]]="","",LEFT(Table1[[#This Row],[building_size_ORIGINAL]], LEN(Table1[[#This Row],[building_size_ORIGINAL]])-LEN(RIGHT(Table1[[#This Row],[building_size_ORIGINAL]], 3))))</f>
        <v/>
      </c>
      <c r="J903" s="11" t="s">
        <v>2934</v>
      </c>
      <c r="L903" s="12" t="s">
        <v>2934</v>
      </c>
      <c r="N903" t="s">
        <v>2934</v>
      </c>
      <c r="O903">
        <f>IF(Table1[[#This Row],[building_size_mВІ_cleaned]]&lt;&gt;Table1[[#This Row],[preferred_size_mBI_cleaned]], IF(Table1[[#This Row],[land_size_mBI_cleaned]]&lt;&gt;Table1[[#This Row],[preferred_size_mBI_cleaned]], 0, 1), 1)</f>
        <v>1</v>
      </c>
      <c r="Q903" t="e">
        <f>IF(LEN(Table1[[#This Row],[open_date]])&gt;0, IF(ISNUMBER(SEARCH("Added", Table1[[#This Row],[open_date]])), SUBSTITUTE(Table1[[#This Row],[open_date]], "Added ", ""), Table1[[#This Row],[open_date]]), NA())</f>
        <v>#N/A</v>
      </c>
      <c r="R903" t="e">
        <v>#N/A</v>
      </c>
      <c r="S903" t="s">
        <v>412</v>
      </c>
      <c r="T903" t="s">
        <v>104</v>
      </c>
      <c r="U903" s="13">
        <v>625000</v>
      </c>
      <c r="V903" s="13" t="s">
        <v>2934</v>
      </c>
      <c r="W903">
        <v>138585627</v>
      </c>
      <c r="X903" t="s">
        <v>2673</v>
      </c>
      <c r="Y903" t="s">
        <v>2674</v>
      </c>
      <c r="Z903" t="s">
        <v>1030</v>
      </c>
      <c r="AA903" t="s">
        <v>37</v>
      </c>
      <c r="AB903">
        <v>810</v>
      </c>
      <c r="AC903" s="14" t="str">
        <f>"0"&amp;Table1[[#This Row],[zip_code]]</f>
        <v>0810</v>
      </c>
      <c r="AD903" s="1">
        <v>889422283</v>
      </c>
      <c r="AG903" t="s">
        <v>255</v>
      </c>
      <c r="AH903" t="str">
        <f>PROPER(Table1[[#This Row],[product_depth_DELETE]])</f>
        <v>Feature</v>
      </c>
      <c r="AI903">
        <v>5</v>
      </c>
      <c r="AJ903">
        <v>2</v>
      </c>
      <c r="AK903">
        <v>4</v>
      </c>
      <c r="AL903" s="2">
        <v>44708.662557870368</v>
      </c>
      <c r="AM903" s="15">
        <v>44708.662557870368</v>
      </c>
    </row>
    <row r="904" spans="1:39" x14ac:dyDescent="0.25">
      <c r="A904">
        <v>1351886</v>
      </c>
      <c r="B904" t="s">
        <v>696</v>
      </c>
      <c r="C904" t="str">
        <f>IF(Table1[[#This Row],[breadcrumb_ORIGINAL]]="Buy&gt;NT&gt;DARWIN CITY", SUBSTITUTE(Table1[[#This Row],[breadcrumb_ORIGINAL]], Table1[[#This Row],[breadcrumb_ORIGINAL]], "DARWIN CITY"), SUBSTITUTE(Table1[[#This Row],[breadcrumb_ORIGINAL]], Table1[[#This Row],[breadcrumb_ORIGINAL]], "DARWIN"))</f>
        <v>DARWIN</v>
      </c>
      <c r="D904" s="16" t="s">
        <v>3466</v>
      </c>
      <c r="E904" t="s">
        <v>697</v>
      </c>
      <c r="F904" s="3" t="s">
        <v>2924</v>
      </c>
      <c r="G904" t="s">
        <v>29</v>
      </c>
      <c r="I904" t="str">
        <f>IF(Table1[[#This Row],[building_size_ORIGINAL]]="","",LEFT(Table1[[#This Row],[building_size_ORIGINAL]], LEN(Table1[[#This Row],[building_size_ORIGINAL]])-LEN(RIGHT(Table1[[#This Row],[building_size_ORIGINAL]], 3))))</f>
        <v/>
      </c>
      <c r="J904" s="11" t="s">
        <v>2934</v>
      </c>
      <c r="K904" t="s">
        <v>1638</v>
      </c>
      <c r="L904" s="19">
        <v>640</v>
      </c>
      <c r="M904" t="s">
        <v>1638</v>
      </c>
      <c r="N904" s="19">
        <v>640</v>
      </c>
      <c r="O904" s="19">
        <f>IF(Table1[[#This Row],[building_size_mВІ_cleaned]]&lt;&gt;Table1[[#This Row],[preferred_size_mBI_cleaned]], IF(Table1[[#This Row],[land_size_mBI_cleaned]]&lt;&gt;Table1[[#This Row],[preferred_size_mBI_cleaned]], 0, 1), 1)</f>
        <v>1</v>
      </c>
      <c r="Q904" t="e">
        <f>IF(LEN(Table1[[#This Row],[open_date]])&gt;0, IF(ISNUMBER(SEARCH("Added", Table1[[#This Row],[open_date]])), SUBSTITUTE(Table1[[#This Row],[open_date]], "Added ", ""), Table1[[#This Row],[open_date]]), NA())</f>
        <v>#N/A</v>
      </c>
      <c r="R904" t="e">
        <v>#N/A</v>
      </c>
      <c r="S904" t="s">
        <v>265</v>
      </c>
      <c r="T904" t="s">
        <v>1553</v>
      </c>
      <c r="U904" s="13">
        <v>520000</v>
      </c>
      <c r="V904" s="13" t="s">
        <v>2934</v>
      </c>
      <c r="W904">
        <v>138584283</v>
      </c>
      <c r="X904" t="s">
        <v>2675</v>
      </c>
      <c r="Y904" t="s">
        <v>2676</v>
      </c>
      <c r="Z904" t="s">
        <v>781</v>
      </c>
      <c r="AA904" t="s">
        <v>37</v>
      </c>
      <c r="AB904">
        <v>832</v>
      </c>
      <c r="AC904" s="14" t="str">
        <f>"0"&amp;Table1[[#This Row],[zip_code]]</f>
        <v>0832</v>
      </c>
      <c r="AD904" s="1">
        <v>417718149</v>
      </c>
      <c r="AG904" t="s">
        <v>255</v>
      </c>
      <c r="AH904" t="str">
        <f>PROPER(Table1[[#This Row],[product_depth_DELETE]])</f>
        <v>Feature</v>
      </c>
      <c r="AI904">
        <v>3</v>
      </c>
      <c r="AJ904">
        <v>2</v>
      </c>
      <c r="AK904">
        <v>0</v>
      </c>
      <c r="AL904" s="2">
        <v>44708.662557870368</v>
      </c>
      <c r="AM904" s="15">
        <v>44708.662557870368</v>
      </c>
    </row>
    <row r="905" spans="1:39" x14ac:dyDescent="0.25">
      <c r="A905">
        <v>1351887</v>
      </c>
      <c r="B905" t="s">
        <v>696</v>
      </c>
      <c r="C905" t="str">
        <f>IF(Table1[[#This Row],[breadcrumb_ORIGINAL]]="Buy&gt;NT&gt;DARWIN CITY", SUBSTITUTE(Table1[[#This Row],[breadcrumb_ORIGINAL]], Table1[[#This Row],[breadcrumb_ORIGINAL]], "DARWIN CITY"), SUBSTITUTE(Table1[[#This Row],[breadcrumb_ORIGINAL]], Table1[[#This Row],[breadcrumb_ORIGINAL]], "DARWIN"))</f>
        <v>DARWIN</v>
      </c>
      <c r="D905" s="16" t="s">
        <v>3466</v>
      </c>
      <c r="E905" t="s">
        <v>697</v>
      </c>
      <c r="F905" s="3" t="s">
        <v>2924</v>
      </c>
      <c r="G905" t="s">
        <v>29</v>
      </c>
      <c r="H905" t="s">
        <v>2677</v>
      </c>
      <c r="I905" t="str">
        <f>IF(Table1[[#This Row],[building_size_ORIGINAL]]="","",LEFT(Table1[[#This Row],[building_size_ORIGINAL]], LEN(Table1[[#This Row],[building_size_ORIGINAL]])-LEN(RIGHT(Table1[[#This Row],[building_size_ORIGINAL]], 3))))</f>
        <v>272</v>
      </c>
      <c r="J905" s="19">
        <v>272</v>
      </c>
      <c r="K905" t="s">
        <v>862</v>
      </c>
      <c r="L905" s="19">
        <v>800</v>
      </c>
      <c r="M905" t="s">
        <v>862</v>
      </c>
      <c r="N905" s="19">
        <v>800</v>
      </c>
      <c r="O905" s="19">
        <f>IF(Table1[[#This Row],[building_size_mВІ_cleaned]]&lt;&gt;Table1[[#This Row],[preferred_size_mBI_cleaned]], IF(Table1[[#This Row],[land_size_mBI_cleaned]]&lt;&gt;Table1[[#This Row],[preferred_size_mBI_cleaned]], 0, 1), 1)</f>
        <v>1</v>
      </c>
      <c r="Q905" t="e">
        <f>IF(LEN(Table1[[#This Row],[open_date]])&gt;0, IF(ISNUMBER(SEARCH("Added", Table1[[#This Row],[open_date]])), SUBSTITUTE(Table1[[#This Row],[open_date]], "Added ", ""), Table1[[#This Row],[open_date]]), NA())</f>
        <v>#N/A</v>
      </c>
      <c r="R905" t="e">
        <v>#N/A</v>
      </c>
      <c r="S905" t="s">
        <v>265</v>
      </c>
      <c r="T905" t="s">
        <v>2678</v>
      </c>
      <c r="U905" s="13">
        <v>500000</v>
      </c>
      <c r="V905" s="13" t="s">
        <v>3396</v>
      </c>
      <c r="W905">
        <v>138583851</v>
      </c>
      <c r="X905" t="s">
        <v>2679</v>
      </c>
      <c r="Y905" t="s">
        <v>2680</v>
      </c>
      <c r="Z905" t="s">
        <v>1223</v>
      </c>
      <c r="AA905" t="s">
        <v>37</v>
      </c>
      <c r="AB905">
        <v>832</v>
      </c>
      <c r="AC905" s="14" t="str">
        <f>"0"&amp;Table1[[#This Row],[zip_code]]</f>
        <v>0832</v>
      </c>
      <c r="AD905" s="1">
        <v>417718149</v>
      </c>
      <c r="AG905" t="s">
        <v>255</v>
      </c>
      <c r="AH905" t="str">
        <f>PROPER(Table1[[#This Row],[product_depth_DELETE]])</f>
        <v>Feature</v>
      </c>
      <c r="AI905">
        <v>4</v>
      </c>
      <c r="AJ905">
        <v>3</v>
      </c>
      <c r="AK905">
        <v>0</v>
      </c>
      <c r="AL905" s="2">
        <v>44708.662557870368</v>
      </c>
      <c r="AM905" s="15">
        <v>44708.662557870368</v>
      </c>
    </row>
    <row r="906" spans="1:39" x14ac:dyDescent="0.25">
      <c r="A906">
        <v>1351888</v>
      </c>
      <c r="B906" t="s">
        <v>696</v>
      </c>
      <c r="C906" t="str">
        <f>IF(Table1[[#This Row],[breadcrumb_ORIGINAL]]="Buy&gt;NT&gt;DARWIN CITY", SUBSTITUTE(Table1[[#This Row],[breadcrumb_ORIGINAL]], Table1[[#This Row],[breadcrumb_ORIGINAL]], "DARWIN CITY"), SUBSTITUTE(Table1[[#This Row],[breadcrumb_ORIGINAL]], Table1[[#This Row],[breadcrumb_ORIGINAL]], "DARWIN"))</f>
        <v>DARWIN</v>
      </c>
      <c r="D906" s="16" t="s">
        <v>3466</v>
      </c>
      <c r="E906" t="s">
        <v>697</v>
      </c>
      <c r="F906" s="3" t="s">
        <v>2924</v>
      </c>
      <c r="G906" t="s">
        <v>39</v>
      </c>
      <c r="I906" t="str">
        <f>IF(Table1[[#This Row],[building_size_ORIGINAL]]="","",LEFT(Table1[[#This Row],[building_size_ORIGINAL]], LEN(Table1[[#This Row],[building_size_ORIGINAL]])-LEN(RIGHT(Table1[[#This Row],[building_size_ORIGINAL]], 3))))</f>
        <v/>
      </c>
      <c r="J906" s="11" t="s">
        <v>2934</v>
      </c>
      <c r="K906" t="s">
        <v>387</v>
      </c>
      <c r="L906" s="19">
        <v>117</v>
      </c>
      <c r="N906" t="s">
        <v>2934</v>
      </c>
      <c r="O906">
        <f>IF(Table1[[#This Row],[building_size_mВІ_cleaned]]&lt;&gt;Table1[[#This Row],[preferred_size_mBI_cleaned]], IF(Table1[[#This Row],[land_size_mBI_cleaned]]&lt;&gt;Table1[[#This Row],[preferred_size_mBI_cleaned]], 0, 1), 1)</f>
        <v>1</v>
      </c>
      <c r="Q906" t="e">
        <f>IF(LEN(Table1[[#This Row],[open_date]])&gt;0, IF(ISNUMBER(SEARCH("Added", Table1[[#This Row],[open_date]])), SUBSTITUTE(Table1[[#This Row],[open_date]], "Added ", ""), Table1[[#This Row],[open_date]]), NA())</f>
        <v>#N/A</v>
      </c>
      <c r="R906" t="e">
        <v>#N/A</v>
      </c>
      <c r="S906" t="s">
        <v>225</v>
      </c>
      <c r="T906" t="s">
        <v>2681</v>
      </c>
      <c r="U906" s="13">
        <v>345000</v>
      </c>
      <c r="V906" s="13" t="s">
        <v>3397</v>
      </c>
      <c r="W906">
        <v>138579507</v>
      </c>
      <c r="X906" t="s">
        <v>2682</v>
      </c>
      <c r="Y906" t="s">
        <v>2683</v>
      </c>
      <c r="Z906" t="s">
        <v>858</v>
      </c>
      <c r="AA906" t="s">
        <v>37</v>
      </c>
      <c r="AB906">
        <v>839</v>
      </c>
      <c r="AC906" s="14" t="str">
        <f>"0"&amp;Table1[[#This Row],[zip_code]]</f>
        <v>0839</v>
      </c>
      <c r="AD906" s="1">
        <v>438404848</v>
      </c>
      <c r="AG906" t="s">
        <v>38</v>
      </c>
      <c r="AH906" t="str">
        <f>PROPER(Table1[[#This Row],[product_depth_DELETE]])</f>
        <v>Premiere</v>
      </c>
      <c r="AI906">
        <v>2</v>
      </c>
      <c r="AJ906">
        <v>2</v>
      </c>
      <c r="AK906">
        <v>2</v>
      </c>
      <c r="AL906" s="2">
        <v>44708.662557870368</v>
      </c>
      <c r="AM906" s="15">
        <v>44708.662557870368</v>
      </c>
    </row>
    <row r="907" spans="1:39" x14ac:dyDescent="0.25">
      <c r="A907">
        <v>1351889</v>
      </c>
      <c r="B907" t="s">
        <v>696</v>
      </c>
      <c r="C907" t="str">
        <f>IF(Table1[[#This Row],[breadcrumb_ORIGINAL]]="Buy&gt;NT&gt;DARWIN CITY", SUBSTITUTE(Table1[[#This Row],[breadcrumb_ORIGINAL]], Table1[[#This Row],[breadcrumb_ORIGINAL]], "DARWIN CITY"), SUBSTITUTE(Table1[[#This Row],[breadcrumb_ORIGINAL]], Table1[[#This Row],[breadcrumb_ORIGINAL]], "DARWIN"))</f>
        <v>DARWIN</v>
      </c>
      <c r="D907" s="16" t="s">
        <v>3466</v>
      </c>
      <c r="E907" t="s">
        <v>697</v>
      </c>
      <c r="F907" s="3" t="s">
        <v>2924</v>
      </c>
      <c r="G907" t="s">
        <v>29</v>
      </c>
      <c r="I907" t="str">
        <f>IF(Table1[[#This Row],[building_size_ORIGINAL]]="","",LEFT(Table1[[#This Row],[building_size_ORIGINAL]], LEN(Table1[[#This Row],[building_size_ORIGINAL]])-LEN(RIGHT(Table1[[#This Row],[building_size_ORIGINAL]], 3))))</f>
        <v/>
      </c>
      <c r="J907" s="11" t="s">
        <v>2934</v>
      </c>
      <c r="K907" t="s">
        <v>1665</v>
      </c>
      <c r="L907" s="19">
        <v>782</v>
      </c>
      <c r="M907" t="s">
        <v>1665</v>
      </c>
      <c r="N907" s="19">
        <v>782</v>
      </c>
      <c r="O907" s="19">
        <f>IF(Table1[[#This Row],[building_size_mВІ_cleaned]]&lt;&gt;Table1[[#This Row],[preferred_size_mBI_cleaned]], IF(Table1[[#This Row],[land_size_mBI_cleaned]]&lt;&gt;Table1[[#This Row],[preferred_size_mBI_cleaned]], 0, 1), 1)</f>
        <v>1</v>
      </c>
      <c r="Q907" t="e">
        <f>IF(LEN(Table1[[#This Row],[open_date]])&gt;0, IF(ISNUMBER(SEARCH("Added", Table1[[#This Row],[open_date]])), SUBSTITUTE(Table1[[#This Row],[open_date]], "Added ", ""), Table1[[#This Row],[open_date]]), NA())</f>
        <v>#N/A</v>
      </c>
      <c r="R907" t="e">
        <v>#N/A</v>
      </c>
      <c r="S907" t="s">
        <v>278</v>
      </c>
      <c r="T907" t="s">
        <v>2684</v>
      </c>
      <c r="U907" s="13">
        <v>475000</v>
      </c>
      <c r="V907" s="13" t="s">
        <v>3398</v>
      </c>
      <c r="W907">
        <v>138579495</v>
      </c>
      <c r="X907" t="s">
        <v>2685</v>
      </c>
      <c r="Y907" t="s">
        <v>2686</v>
      </c>
      <c r="Z907" t="s">
        <v>781</v>
      </c>
      <c r="AA907" t="s">
        <v>37</v>
      </c>
      <c r="AB907">
        <v>832</v>
      </c>
      <c r="AC907" s="14" t="str">
        <f>"0"&amp;Table1[[#This Row],[zip_code]]</f>
        <v>0832</v>
      </c>
      <c r="AD907" s="1">
        <v>889811088</v>
      </c>
      <c r="AG907" t="s">
        <v>255</v>
      </c>
      <c r="AH907" t="str">
        <f>PROPER(Table1[[#This Row],[product_depth_DELETE]])</f>
        <v>Feature</v>
      </c>
      <c r="AI907">
        <v>3</v>
      </c>
      <c r="AJ907">
        <v>2</v>
      </c>
      <c r="AK907">
        <v>4</v>
      </c>
      <c r="AL907" s="2">
        <v>44708.662557870368</v>
      </c>
      <c r="AM907" s="15">
        <v>44708.662557870368</v>
      </c>
    </row>
    <row r="908" spans="1:39" x14ac:dyDescent="0.25">
      <c r="A908">
        <v>1351890</v>
      </c>
      <c r="B908" t="s">
        <v>696</v>
      </c>
      <c r="C908" t="str">
        <f>IF(Table1[[#This Row],[breadcrumb_ORIGINAL]]="Buy&gt;NT&gt;DARWIN CITY", SUBSTITUTE(Table1[[#This Row],[breadcrumb_ORIGINAL]], Table1[[#This Row],[breadcrumb_ORIGINAL]], "DARWIN CITY"), SUBSTITUTE(Table1[[#This Row],[breadcrumb_ORIGINAL]], Table1[[#This Row],[breadcrumb_ORIGINAL]], "DARWIN"))</f>
        <v>DARWIN</v>
      </c>
      <c r="D908" s="16" t="s">
        <v>3466</v>
      </c>
      <c r="E908" t="s">
        <v>697</v>
      </c>
      <c r="F908" s="3" t="s">
        <v>2924</v>
      </c>
      <c r="G908" t="s">
        <v>1168</v>
      </c>
      <c r="I908" t="str">
        <f>IF(Table1[[#This Row],[building_size_ORIGINAL]]="","",LEFT(Table1[[#This Row],[building_size_ORIGINAL]], LEN(Table1[[#This Row],[building_size_ORIGINAL]])-LEN(RIGHT(Table1[[#This Row],[building_size_ORIGINAL]], 3))))</f>
        <v/>
      </c>
      <c r="J908" s="11" t="s">
        <v>2934</v>
      </c>
      <c r="L908" s="12" t="s">
        <v>2934</v>
      </c>
      <c r="N908" t="s">
        <v>2934</v>
      </c>
      <c r="O908">
        <f>IF(Table1[[#This Row],[building_size_mВІ_cleaned]]&lt;&gt;Table1[[#This Row],[preferred_size_mBI_cleaned]], IF(Table1[[#This Row],[land_size_mBI_cleaned]]&lt;&gt;Table1[[#This Row],[preferred_size_mBI_cleaned]], 0, 1), 1)</f>
        <v>1</v>
      </c>
      <c r="Q908" t="e">
        <f>IF(LEN(Table1[[#This Row],[open_date]])&gt;0, IF(ISNUMBER(SEARCH("Added", Table1[[#This Row],[open_date]])), SUBSTITUTE(Table1[[#This Row],[open_date]], "Added ", ""), Table1[[#This Row],[open_date]]), NA())</f>
        <v>#N/A</v>
      </c>
      <c r="R908" t="e">
        <v>#N/A</v>
      </c>
      <c r="S908" t="s">
        <v>103</v>
      </c>
      <c r="T908" t="s">
        <v>2687</v>
      </c>
      <c r="U908" s="13">
        <v>360000</v>
      </c>
      <c r="V908" s="13" t="s">
        <v>2934</v>
      </c>
      <c r="W908">
        <v>138571859</v>
      </c>
      <c r="X908" t="s">
        <v>2688</v>
      </c>
      <c r="Y908" t="s">
        <v>2689</v>
      </c>
      <c r="Z908" t="s">
        <v>823</v>
      </c>
      <c r="AA908" t="s">
        <v>37</v>
      </c>
      <c r="AB908">
        <v>830</v>
      </c>
      <c r="AC908" s="14" t="str">
        <f>"0"&amp;Table1[[#This Row],[zip_code]]</f>
        <v>0830</v>
      </c>
      <c r="AD908">
        <v>416175735</v>
      </c>
      <c r="AG908" t="s">
        <v>255</v>
      </c>
      <c r="AH908" t="str">
        <f>PROPER(Table1[[#This Row],[product_depth_DELETE]])</f>
        <v>Feature</v>
      </c>
      <c r="AI908">
        <v>3</v>
      </c>
      <c r="AJ908">
        <v>2</v>
      </c>
      <c r="AK908">
        <v>2</v>
      </c>
      <c r="AL908" s="2">
        <v>44708.662557870368</v>
      </c>
      <c r="AM908" s="15">
        <v>44708.662557870368</v>
      </c>
    </row>
    <row r="909" spans="1:39" x14ac:dyDescent="0.25">
      <c r="A909">
        <v>1351891</v>
      </c>
      <c r="B909" t="s">
        <v>696</v>
      </c>
      <c r="C909" t="str">
        <f>IF(Table1[[#This Row],[breadcrumb_ORIGINAL]]="Buy&gt;NT&gt;DARWIN CITY", SUBSTITUTE(Table1[[#This Row],[breadcrumb_ORIGINAL]], Table1[[#This Row],[breadcrumb_ORIGINAL]], "DARWIN CITY"), SUBSTITUTE(Table1[[#This Row],[breadcrumb_ORIGINAL]], Table1[[#This Row],[breadcrumb_ORIGINAL]], "DARWIN"))</f>
        <v>DARWIN</v>
      </c>
      <c r="D909" s="16" t="s">
        <v>3466</v>
      </c>
      <c r="E909" t="s">
        <v>697</v>
      </c>
      <c r="F909" s="3" t="s">
        <v>2924</v>
      </c>
      <c r="G909" t="s">
        <v>29</v>
      </c>
      <c r="I909" t="str">
        <f>IF(Table1[[#This Row],[building_size_ORIGINAL]]="","",LEFT(Table1[[#This Row],[building_size_ORIGINAL]], LEN(Table1[[#This Row],[building_size_ORIGINAL]])-LEN(RIGHT(Table1[[#This Row],[building_size_ORIGINAL]], 3))))</f>
        <v/>
      </c>
      <c r="J909" s="11" t="s">
        <v>2934</v>
      </c>
      <c r="K909" t="s">
        <v>2690</v>
      </c>
      <c r="L909" s="19">
        <v>351</v>
      </c>
      <c r="M909" t="s">
        <v>2690</v>
      </c>
      <c r="N909" s="19">
        <v>351</v>
      </c>
      <c r="O909" s="19">
        <f>IF(Table1[[#This Row],[building_size_mВІ_cleaned]]&lt;&gt;Table1[[#This Row],[preferred_size_mBI_cleaned]], IF(Table1[[#This Row],[land_size_mBI_cleaned]]&lt;&gt;Table1[[#This Row],[preferred_size_mBI_cleaned]], 0, 1), 1)</f>
        <v>1</v>
      </c>
      <c r="Q909" t="e">
        <f>IF(LEN(Table1[[#This Row],[open_date]])&gt;0, IF(ISNUMBER(SEARCH("Added", Table1[[#This Row],[open_date]])), SUBSTITUTE(Table1[[#This Row],[open_date]], "Added ", ""), Table1[[#This Row],[open_date]]), NA())</f>
        <v>#N/A</v>
      </c>
      <c r="R909" t="e">
        <v>#N/A</v>
      </c>
      <c r="S909" t="s">
        <v>265</v>
      </c>
      <c r="T909" t="s">
        <v>241</v>
      </c>
      <c r="U909" s="13">
        <v>399000</v>
      </c>
      <c r="V909" s="13" t="s">
        <v>2934</v>
      </c>
      <c r="W909">
        <v>138571527</v>
      </c>
      <c r="X909" t="s">
        <v>2691</v>
      </c>
      <c r="Y909" t="s">
        <v>2692</v>
      </c>
      <c r="Z909" t="s">
        <v>820</v>
      </c>
      <c r="AA909" t="s">
        <v>37</v>
      </c>
      <c r="AB909">
        <v>832</v>
      </c>
      <c r="AC909" s="14" t="str">
        <f>"0"&amp;Table1[[#This Row],[zip_code]]</f>
        <v>0832</v>
      </c>
      <c r="AD909" s="1">
        <v>417718149</v>
      </c>
      <c r="AG909" t="s">
        <v>255</v>
      </c>
      <c r="AH909" t="str">
        <f>PROPER(Table1[[#This Row],[product_depth_DELETE]])</f>
        <v>Feature</v>
      </c>
      <c r="AI909">
        <v>3</v>
      </c>
      <c r="AJ909">
        <v>1</v>
      </c>
      <c r="AK909">
        <v>0</v>
      </c>
      <c r="AL909" s="2">
        <v>44708.662557870368</v>
      </c>
      <c r="AM909" s="15">
        <v>44708.662557870368</v>
      </c>
    </row>
    <row r="910" spans="1:39" x14ac:dyDescent="0.25">
      <c r="A910">
        <v>1351892</v>
      </c>
      <c r="B910" t="s">
        <v>696</v>
      </c>
      <c r="C910" t="str">
        <f>IF(Table1[[#This Row],[breadcrumb_ORIGINAL]]="Buy&gt;NT&gt;DARWIN CITY", SUBSTITUTE(Table1[[#This Row],[breadcrumb_ORIGINAL]], Table1[[#This Row],[breadcrumb_ORIGINAL]], "DARWIN CITY"), SUBSTITUTE(Table1[[#This Row],[breadcrumb_ORIGINAL]], Table1[[#This Row],[breadcrumb_ORIGINAL]], "DARWIN"))</f>
        <v>DARWIN</v>
      </c>
      <c r="D910" s="16" t="s">
        <v>3466</v>
      </c>
      <c r="E910" t="s">
        <v>697</v>
      </c>
      <c r="F910" s="3" t="s">
        <v>2924</v>
      </c>
      <c r="G910" t="s">
        <v>732</v>
      </c>
      <c r="I910" t="str">
        <f>IF(Table1[[#This Row],[building_size_ORIGINAL]]="","",LEFT(Table1[[#This Row],[building_size_ORIGINAL]], LEN(Table1[[#This Row],[building_size_ORIGINAL]])-LEN(RIGHT(Table1[[#This Row],[building_size_ORIGINAL]], 3))))</f>
        <v/>
      </c>
      <c r="J910" s="11" t="s">
        <v>2934</v>
      </c>
      <c r="L910" s="12" t="s">
        <v>2934</v>
      </c>
      <c r="N910" t="s">
        <v>2934</v>
      </c>
      <c r="O910">
        <f>IF(Table1[[#This Row],[building_size_mВІ_cleaned]]&lt;&gt;Table1[[#This Row],[preferred_size_mBI_cleaned]], IF(Table1[[#This Row],[land_size_mBI_cleaned]]&lt;&gt;Table1[[#This Row],[preferred_size_mBI_cleaned]], 0, 1), 1)</f>
        <v>1</v>
      </c>
      <c r="Q910" t="e">
        <f>IF(LEN(Table1[[#This Row],[open_date]])&gt;0, IF(ISNUMBER(SEARCH("Added", Table1[[#This Row],[open_date]])), SUBSTITUTE(Table1[[#This Row],[open_date]], "Added ", ""), Table1[[#This Row],[open_date]]), NA())</f>
        <v>#N/A</v>
      </c>
      <c r="R910" t="e">
        <v>#N/A</v>
      </c>
      <c r="S910" t="s">
        <v>157</v>
      </c>
      <c r="T910" t="s">
        <v>2693</v>
      </c>
      <c r="U910" s="13">
        <v>1100000</v>
      </c>
      <c r="V910" s="13" t="s">
        <v>3400</v>
      </c>
      <c r="W910">
        <v>138570979</v>
      </c>
      <c r="X910" t="s">
        <v>2694</v>
      </c>
      <c r="Y910" t="s">
        <v>2695</v>
      </c>
      <c r="Z910" t="s">
        <v>917</v>
      </c>
      <c r="AA910" t="s">
        <v>37</v>
      </c>
      <c r="AB910">
        <v>832</v>
      </c>
      <c r="AC910" s="14" t="str">
        <f>"0"&amp;Table1[[#This Row],[zip_code]]</f>
        <v>0832</v>
      </c>
      <c r="AD910" s="1">
        <v>450473710</v>
      </c>
      <c r="AG910" t="s">
        <v>38</v>
      </c>
      <c r="AH910" t="str">
        <f>PROPER(Table1[[#This Row],[product_depth_DELETE]])</f>
        <v>Premiere</v>
      </c>
      <c r="AI910">
        <v>6</v>
      </c>
      <c r="AJ910">
        <v>4</v>
      </c>
      <c r="AK910">
        <v>4</v>
      </c>
      <c r="AL910" s="2">
        <v>44708.662557870368</v>
      </c>
      <c r="AM910" s="15">
        <v>44708.662557870368</v>
      </c>
    </row>
    <row r="911" spans="1:39" x14ac:dyDescent="0.25">
      <c r="A911">
        <v>1351893</v>
      </c>
      <c r="B911" t="s">
        <v>696</v>
      </c>
      <c r="C911" t="str">
        <f>IF(Table1[[#This Row],[breadcrumb_ORIGINAL]]="Buy&gt;NT&gt;DARWIN CITY", SUBSTITUTE(Table1[[#This Row],[breadcrumb_ORIGINAL]], Table1[[#This Row],[breadcrumb_ORIGINAL]], "DARWIN CITY"), SUBSTITUTE(Table1[[#This Row],[breadcrumb_ORIGINAL]], Table1[[#This Row],[breadcrumb_ORIGINAL]], "DARWIN"))</f>
        <v>DARWIN</v>
      </c>
      <c r="D911" s="16" t="s">
        <v>3466</v>
      </c>
      <c r="E911" t="s">
        <v>697</v>
      </c>
      <c r="F911" s="3" t="s">
        <v>2924</v>
      </c>
      <c r="G911" t="s">
        <v>46</v>
      </c>
      <c r="H911" t="s">
        <v>379</v>
      </c>
      <c r="I911" t="str">
        <f>IF(Table1[[#This Row],[building_size_ORIGINAL]]="","",LEFT(Table1[[#This Row],[building_size_ORIGINAL]], LEN(Table1[[#This Row],[building_size_ORIGINAL]])-LEN(RIGHT(Table1[[#This Row],[building_size_ORIGINAL]], 3))))</f>
        <v>80</v>
      </c>
      <c r="J911" s="19">
        <v>80</v>
      </c>
      <c r="K911" t="s">
        <v>380</v>
      </c>
      <c r="L911" s="19">
        <v>92</v>
      </c>
      <c r="M911" t="s">
        <v>379</v>
      </c>
      <c r="N911" s="19">
        <v>80</v>
      </c>
      <c r="O911" s="19">
        <f>IF(Table1[[#This Row],[building_size_mВІ_cleaned]]&lt;&gt;Table1[[#This Row],[preferred_size_mBI_cleaned]], IF(Table1[[#This Row],[land_size_mBI_cleaned]]&lt;&gt;Table1[[#This Row],[preferred_size_mBI_cleaned]], 0, 1), 1)</f>
        <v>1</v>
      </c>
      <c r="Q911" t="e">
        <f>IF(LEN(Table1[[#This Row],[open_date]])&gt;0, IF(ISNUMBER(SEARCH("Added", Table1[[#This Row],[open_date]])), SUBSTITUTE(Table1[[#This Row],[open_date]], "Added ", ""), Table1[[#This Row],[open_date]]), NA())</f>
        <v>#N/A</v>
      </c>
      <c r="R911" t="e">
        <v>#N/A</v>
      </c>
      <c r="S911" t="s">
        <v>42</v>
      </c>
      <c r="T911" t="s">
        <v>381</v>
      </c>
      <c r="U911" s="13">
        <v>580000</v>
      </c>
      <c r="V911" s="13" t="s">
        <v>3033</v>
      </c>
      <c r="W911">
        <v>138568447</v>
      </c>
      <c r="X911" t="s">
        <v>382</v>
      </c>
      <c r="Y911" t="s">
        <v>383</v>
      </c>
      <c r="Z911" t="s">
        <v>36</v>
      </c>
      <c r="AA911" t="s">
        <v>37</v>
      </c>
      <c r="AB911">
        <v>800</v>
      </c>
      <c r="AC911" s="14" t="str">
        <f>"0"&amp;Table1[[#This Row],[zip_code]]</f>
        <v>0800</v>
      </c>
      <c r="AD911">
        <v>411724000</v>
      </c>
      <c r="AG911" t="s">
        <v>38</v>
      </c>
      <c r="AH911" t="str">
        <f>PROPER(Table1[[#This Row],[product_depth_DELETE]])</f>
        <v>Premiere</v>
      </c>
      <c r="AI911">
        <v>2</v>
      </c>
      <c r="AJ911">
        <v>2</v>
      </c>
      <c r="AK911">
        <v>2</v>
      </c>
      <c r="AL911" s="2">
        <v>44708.662557870368</v>
      </c>
      <c r="AM911" s="15">
        <v>44708.662557870368</v>
      </c>
    </row>
    <row r="912" spans="1:39" x14ac:dyDescent="0.25">
      <c r="A912">
        <v>1351894</v>
      </c>
      <c r="B912" t="s">
        <v>696</v>
      </c>
      <c r="C912" t="str">
        <f>IF(Table1[[#This Row],[breadcrumb_ORIGINAL]]="Buy&gt;NT&gt;DARWIN CITY", SUBSTITUTE(Table1[[#This Row],[breadcrumb_ORIGINAL]], Table1[[#This Row],[breadcrumb_ORIGINAL]], "DARWIN CITY"), SUBSTITUTE(Table1[[#This Row],[breadcrumb_ORIGINAL]], Table1[[#This Row],[breadcrumb_ORIGINAL]], "DARWIN"))</f>
        <v>DARWIN</v>
      </c>
      <c r="D912" s="16" t="s">
        <v>3466</v>
      </c>
      <c r="E912" t="s">
        <v>697</v>
      </c>
      <c r="F912" s="3" t="s">
        <v>2924</v>
      </c>
      <c r="G912" t="s">
        <v>748</v>
      </c>
      <c r="I912" t="str">
        <f>IF(Table1[[#This Row],[building_size_ORIGINAL]]="","",LEFT(Table1[[#This Row],[building_size_ORIGINAL]], LEN(Table1[[#This Row],[building_size_ORIGINAL]])-LEN(RIGHT(Table1[[#This Row],[building_size_ORIGINAL]], 3))))</f>
        <v/>
      </c>
      <c r="J912" s="11" t="s">
        <v>2934</v>
      </c>
      <c r="K912" t="s">
        <v>375</v>
      </c>
      <c r="L912" s="19">
        <v>242</v>
      </c>
      <c r="M912" t="s">
        <v>375</v>
      </c>
      <c r="N912" s="19">
        <v>242</v>
      </c>
      <c r="O912" s="19">
        <f>IF(Table1[[#This Row],[building_size_mВІ_cleaned]]&lt;&gt;Table1[[#This Row],[preferred_size_mBI_cleaned]], IF(Table1[[#This Row],[land_size_mBI_cleaned]]&lt;&gt;Table1[[#This Row],[preferred_size_mBI_cleaned]], 0, 1), 1)</f>
        <v>1</v>
      </c>
      <c r="Q912" t="e">
        <f>IF(LEN(Table1[[#This Row],[open_date]])&gt;0, IF(ISNUMBER(SEARCH("Added", Table1[[#This Row],[open_date]])), SUBSTITUTE(Table1[[#This Row],[open_date]], "Added ", ""), Table1[[#This Row],[open_date]]), NA())</f>
        <v>#N/A</v>
      </c>
      <c r="R912" t="e">
        <v>#N/A</v>
      </c>
      <c r="S912" t="s">
        <v>712</v>
      </c>
      <c r="T912" t="s">
        <v>2696</v>
      </c>
      <c r="U912" s="13">
        <v>409000</v>
      </c>
      <c r="V912" s="13" t="s">
        <v>2934</v>
      </c>
      <c r="W912">
        <v>138566059</v>
      </c>
      <c r="X912" t="s">
        <v>2697</v>
      </c>
      <c r="Y912" t="s">
        <v>2698</v>
      </c>
      <c r="Z912" t="s">
        <v>941</v>
      </c>
      <c r="AA912" t="s">
        <v>37</v>
      </c>
      <c r="AB912">
        <v>832</v>
      </c>
      <c r="AC912" s="14" t="str">
        <f>"0"&amp;Table1[[#This Row],[zip_code]]</f>
        <v>0832</v>
      </c>
      <c r="AD912" s="1">
        <v>889315000</v>
      </c>
      <c r="AG912" t="s">
        <v>38</v>
      </c>
      <c r="AH912" t="str">
        <f>PROPER(Table1[[#This Row],[product_depth_DELETE]])</f>
        <v>Premiere</v>
      </c>
      <c r="AI912">
        <v>3</v>
      </c>
      <c r="AJ912">
        <v>2</v>
      </c>
      <c r="AK912">
        <v>2</v>
      </c>
      <c r="AL912" s="2">
        <v>44708.662557870368</v>
      </c>
      <c r="AM912" s="15">
        <v>44708.662557870368</v>
      </c>
    </row>
    <row r="913" spans="1:39" x14ac:dyDescent="0.25">
      <c r="A913">
        <v>1351895</v>
      </c>
      <c r="B913" t="s">
        <v>696</v>
      </c>
      <c r="C913" t="str">
        <f>IF(Table1[[#This Row],[breadcrumb_ORIGINAL]]="Buy&gt;NT&gt;DARWIN CITY", SUBSTITUTE(Table1[[#This Row],[breadcrumb_ORIGINAL]], Table1[[#This Row],[breadcrumb_ORIGINAL]], "DARWIN CITY"), SUBSTITUTE(Table1[[#This Row],[breadcrumb_ORIGINAL]], Table1[[#This Row],[breadcrumb_ORIGINAL]], "DARWIN"))</f>
        <v>DARWIN</v>
      </c>
      <c r="D913" s="16" t="s">
        <v>3466</v>
      </c>
      <c r="E913" t="s">
        <v>697</v>
      </c>
      <c r="F913" s="3" t="s">
        <v>2924</v>
      </c>
      <c r="G913" t="s">
        <v>29</v>
      </c>
      <c r="I913" t="str">
        <f>IF(Table1[[#This Row],[building_size_ORIGINAL]]="","",LEFT(Table1[[#This Row],[building_size_ORIGINAL]], LEN(Table1[[#This Row],[building_size_ORIGINAL]])-LEN(RIGHT(Table1[[#This Row],[building_size_ORIGINAL]], 3))))</f>
        <v/>
      </c>
      <c r="J913" s="11" t="s">
        <v>2934</v>
      </c>
      <c r="K913" t="s">
        <v>2054</v>
      </c>
      <c r="L913" s="12" t="s">
        <v>2947</v>
      </c>
      <c r="M913" t="s">
        <v>2054</v>
      </c>
      <c r="N913" t="s">
        <v>2947</v>
      </c>
      <c r="O913">
        <f>IF(Table1[[#This Row],[building_size_mВІ_cleaned]]&lt;&gt;Table1[[#This Row],[preferred_size_mBI_cleaned]], IF(Table1[[#This Row],[land_size_mBI_cleaned]]&lt;&gt;Table1[[#This Row],[preferred_size_mBI_cleaned]], 0, 1), 1)</f>
        <v>1</v>
      </c>
      <c r="Q913" t="e">
        <f>IF(LEN(Table1[[#This Row],[open_date]])&gt;0, IF(ISNUMBER(SEARCH("Added", Table1[[#This Row],[open_date]])), SUBSTITUTE(Table1[[#This Row],[open_date]], "Added ", ""), Table1[[#This Row],[open_date]]), NA())</f>
        <v>#N/A</v>
      </c>
      <c r="R913" t="e">
        <v>#N/A</v>
      </c>
      <c r="S913" t="s">
        <v>1431</v>
      </c>
      <c r="T913" t="s">
        <v>2699</v>
      </c>
      <c r="U913" s="13">
        <v>470000</v>
      </c>
      <c r="V913" s="13" t="s">
        <v>3402</v>
      </c>
      <c r="W913">
        <v>138560167</v>
      </c>
      <c r="X913" t="s">
        <v>2700</v>
      </c>
      <c r="Y913" t="s">
        <v>2701</v>
      </c>
      <c r="Z913" t="s">
        <v>1065</v>
      </c>
      <c r="AA913" t="s">
        <v>37</v>
      </c>
      <c r="AB913">
        <v>838</v>
      </c>
      <c r="AC913" s="14" t="str">
        <f>"0"&amp;Table1[[#This Row],[zip_code]]</f>
        <v>0838</v>
      </c>
      <c r="AD913" s="1">
        <v>409768420</v>
      </c>
      <c r="AG913" t="s">
        <v>255</v>
      </c>
      <c r="AH913" t="str">
        <f>PROPER(Table1[[#This Row],[product_depth_DELETE]])</f>
        <v>Feature</v>
      </c>
      <c r="AI913">
        <v>3</v>
      </c>
      <c r="AJ913">
        <v>2</v>
      </c>
      <c r="AK913">
        <v>2</v>
      </c>
      <c r="AL913" s="2">
        <v>44708.662557870368</v>
      </c>
      <c r="AM913" s="15">
        <v>44708.662557870368</v>
      </c>
    </row>
    <row r="914" spans="1:39" x14ac:dyDescent="0.25">
      <c r="A914">
        <v>1351896</v>
      </c>
      <c r="B914" t="s">
        <v>696</v>
      </c>
      <c r="C914" t="str">
        <f>IF(Table1[[#This Row],[breadcrumb_ORIGINAL]]="Buy&gt;NT&gt;DARWIN CITY", SUBSTITUTE(Table1[[#This Row],[breadcrumb_ORIGINAL]], Table1[[#This Row],[breadcrumb_ORIGINAL]], "DARWIN CITY"), SUBSTITUTE(Table1[[#This Row],[breadcrumb_ORIGINAL]], Table1[[#This Row],[breadcrumb_ORIGINAL]], "DARWIN"))</f>
        <v>DARWIN</v>
      </c>
      <c r="D914" s="16" t="s">
        <v>3466</v>
      </c>
      <c r="E914" t="s">
        <v>697</v>
      </c>
      <c r="F914" s="3" t="s">
        <v>2924</v>
      </c>
      <c r="G914" t="s">
        <v>46</v>
      </c>
      <c r="H914" t="s">
        <v>2702</v>
      </c>
      <c r="I914" t="str">
        <f>IF(Table1[[#This Row],[building_size_ORIGINAL]]="","",LEFT(Table1[[#This Row],[building_size_ORIGINAL]], LEN(Table1[[#This Row],[building_size_ORIGINAL]])-LEN(RIGHT(Table1[[#This Row],[building_size_ORIGINAL]], 3))))</f>
        <v>86</v>
      </c>
      <c r="J914" s="19">
        <v>86</v>
      </c>
      <c r="L914" s="12" t="s">
        <v>2934</v>
      </c>
      <c r="M914" t="s">
        <v>2702</v>
      </c>
      <c r="N914" s="19">
        <v>86</v>
      </c>
      <c r="O914" s="19">
        <f>IF(Table1[[#This Row],[building_size_mВІ_cleaned]]&lt;&gt;Table1[[#This Row],[preferred_size_mBI_cleaned]], IF(Table1[[#This Row],[land_size_mBI_cleaned]]&lt;&gt;Table1[[#This Row],[preferred_size_mBI_cleaned]], 0, 1), 1)</f>
        <v>1</v>
      </c>
      <c r="Q914" t="e">
        <f>IF(LEN(Table1[[#This Row],[open_date]])&gt;0, IF(ISNUMBER(SEARCH("Added", Table1[[#This Row],[open_date]])), SUBSTITUTE(Table1[[#This Row],[open_date]], "Added ", ""), Table1[[#This Row],[open_date]]), NA())</f>
        <v>#N/A</v>
      </c>
      <c r="R914" t="e">
        <v>#N/A</v>
      </c>
      <c r="S914" t="s">
        <v>712</v>
      </c>
      <c r="T914" t="s">
        <v>2703</v>
      </c>
      <c r="U914" s="13">
        <v>283000</v>
      </c>
      <c r="V914" s="13" t="s">
        <v>2934</v>
      </c>
      <c r="W914">
        <v>121830758</v>
      </c>
      <c r="X914" t="s">
        <v>2704</v>
      </c>
      <c r="Y914" t="s">
        <v>2705</v>
      </c>
      <c r="Z914" t="s">
        <v>1321</v>
      </c>
      <c r="AA914" t="s">
        <v>37</v>
      </c>
      <c r="AB914">
        <v>820</v>
      </c>
      <c r="AC914" s="14" t="str">
        <f>"0"&amp;Table1[[#This Row],[zip_code]]</f>
        <v>0820</v>
      </c>
      <c r="AD914" s="1">
        <v>889315000</v>
      </c>
      <c r="AG914" t="s">
        <v>38</v>
      </c>
      <c r="AH914" t="str">
        <f>PROPER(Table1[[#This Row],[product_depth_DELETE]])</f>
        <v>Premiere</v>
      </c>
      <c r="AI914">
        <v>1</v>
      </c>
      <c r="AJ914">
        <v>1</v>
      </c>
      <c r="AK914">
        <v>1</v>
      </c>
      <c r="AL914" s="2">
        <v>44708.662557870368</v>
      </c>
      <c r="AM914" s="15">
        <v>44708.662557870368</v>
      </c>
    </row>
    <row r="915" spans="1:39" x14ac:dyDescent="0.25">
      <c r="A915">
        <v>1351897</v>
      </c>
      <c r="B915" t="s">
        <v>696</v>
      </c>
      <c r="C915" t="str">
        <f>IF(Table1[[#This Row],[breadcrumb_ORIGINAL]]="Buy&gt;NT&gt;DARWIN CITY", SUBSTITUTE(Table1[[#This Row],[breadcrumb_ORIGINAL]], Table1[[#This Row],[breadcrumb_ORIGINAL]], "DARWIN CITY"), SUBSTITUTE(Table1[[#This Row],[breadcrumb_ORIGINAL]], Table1[[#This Row],[breadcrumb_ORIGINAL]], "DARWIN"))</f>
        <v>DARWIN</v>
      </c>
      <c r="D915" s="16" t="s">
        <v>3466</v>
      </c>
      <c r="E915" t="s">
        <v>697</v>
      </c>
      <c r="F915" s="3" t="s">
        <v>2924</v>
      </c>
      <c r="G915" t="s">
        <v>29</v>
      </c>
      <c r="H915" t="s">
        <v>2706</v>
      </c>
      <c r="I915" t="str">
        <f>IF(Table1[[#This Row],[building_size_ORIGINAL]]="","",LEFT(Table1[[#This Row],[building_size_ORIGINAL]], LEN(Table1[[#This Row],[building_size_ORIGINAL]])-LEN(RIGHT(Table1[[#This Row],[building_size_ORIGINAL]], 3))))</f>
        <v>250</v>
      </c>
      <c r="J915" s="19">
        <v>250</v>
      </c>
      <c r="K915" t="s">
        <v>2296</v>
      </c>
      <c r="L915" s="12" t="s">
        <v>2950</v>
      </c>
      <c r="M915" t="s">
        <v>2296</v>
      </c>
      <c r="N915" t="s">
        <v>2950</v>
      </c>
      <c r="O915">
        <f>IF(Table1[[#This Row],[building_size_mВІ_cleaned]]&lt;&gt;Table1[[#This Row],[preferred_size_mBI_cleaned]], IF(Table1[[#This Row],[land_size_mBI_cleaned]]&lt;&gt;Table1[[#This Row],[preferred_size_mBI_cleaned]], 0, 1), 1)</f>
        <v>1</v>
      </c>
      <c r="P915" t="s">
        <v>126</v>
      </c>
      <c r="Q915" t="str">
        <f>IF(LEN(Table1[[#This Row],[open_date]])&gt;0, IF(ISNUMBER(SEARCH("Added", Table1[[#This Row],[open_date]])), SUBSTITUTE(Table1[[#This Row],[open_date]], "Added ", ""), Table1[[#This Row],[open_date]]), NA())</f>
        <v>Under offer</v>
      </c>
      <c r="R915" t="s">
        <v>126</v>
      </c>
      <c r="S915" t="s">
        <v>712</v>
      </c>
      <c r="T915" t="s">
        <v>127</v>
      </c>
      <c r="U915" s="13" t="s">
        <v>2934</v>
      </c>
      <c r="V915" s="13" t="s">
        <v>2979</v>
      </c>
      <c r="W915">
        <v>138558047</v>
      </c>
      <c r="X915" t="s">
        <v>2707</v>
      </c>
      <c r="Y915" t="s">
        <v>2708</v>
      </c>
      <c r="Z915" t="s">
        <v>1223</v>
      </c>
      <c r="AA915" t="s">
        <v>37</v>
      </c>
      <c r="AB915">
        <v>832</v>
      </c>
      <c r="AC915" s="14" t="str">
        <f>"0"&amp;Table1[[#This Row],[zip_code]]</f>
        <v>0832</v>
      </c>
      <c r="AD915" s="1">
        <v>889315000</v>
      </c>
      <c r="AG915" t="s">
        <v>38</v>
      </c>
      <c r="AH915" t="str">
        <f>PROPER(Table1[[#This Row],[product_depth_DELETE]])</f>
        <v>Premiere</v>
      </c>
      <c r="AI915">
        <v>4</v>
      </c>
      <c r="AJ915">
        <v>2</v>
      </c>
      <c r="AK915">
        <v>2</v>
      </c>
      <c r="AL915" s="2">
        <v>44708.662557870368</v>
      </c>
      <c r="AM915" s="15">
        <v>44708.662557870368</v>
      </c>
    </row>
    <row r="916" spans="1:39" x14ac:dyDescent="0.25">
      <c r="A916">
        <v>1351898</v>
      </c>
      <c r="B916" t="s">
        <v>696</v>
      </c>
      <c r="C916" t="str">
        <f>IF(Table1[[#This Row],[breadcrumb_ORIGINAL]]="Buy&gt;NT&gt;DARWIN CITY", SUBSTITUTE(Table1[[#This Row],[breadcrumb_ORIGINAL]], Table1[[#This Row],[breadcrumb_ORIGINAL]], "DARWIN CITY"), SUBSTITUTE(Table1[[#This Row],[breadcrumb_ORIGINAL]], Table1[[#This Row],[breadcrumb_ORIGINAL]], "DARWIN"))</f>
        <v>DARWIN</v>
      </c>
      <c r="D916" s="16" t="s">
        <v>3466</v>
      </c>
      <c r="E916" t="s">
        <v>697</v>
      </c>
      <c r="F916" s="3" t="s">
        <v>2924</v>
      </c>
      <c r="G916" t="s">
        <v>29</v>
      </c>
      <c r="I916" t="str">
        <f>IF(Table1[[#This Row],[building_size_ORIGINAL]]="","",LEFT(Table1[[#This Row],[building_size_ORIGINAL]], LEN(Table1[[#This Row],[building_size_ORIGINAL]])-LEN(RIGHT(Table1[[#This Row],[building_size_ORIGINAL]], 3))))</f>
        <v/>
      </c>
      <c r="J916" s="11" t="s">
        <v>2934</v>
      </c>
      <c r="L916" s="12" t="s">
        <v>2934</v>
      </c>
      <c r="N916" t="s">
        <v>2934</v>
      </c>
      <c r="O916">
        <f>IF(Table1[[#This Row],[building_size_mВІ_cleaned]]&lt;&gt;Table1[[#This Row],[preferred_size_mBI_cleaned]], IF(Table1[[#This Row],[land_size_mBI_cleaned]]&lt;&gt;Table1[[#This Row],[preferred_size_mBI_cleaned]], 0, 1), 1)</f>
        <v>1</v>
      </c>
      <c r="Q916" t="e">
        <f>IF(LEN(Table1[[#This Row],[open_date]])&gt;0, IF(ISNUMBER(SEARCH("Added", Table1[[#This Row],[open_date]])), SUBSTITUTE(Table1[[#This Row],[open_date]], "Added ", ""), Table1[[#This Row],[open_date]]), NA())</f>
        <v>#N/A</v>
      </c>
      <c r="R916" t="e">
        <v>#N/A</v>
      </c>
      <c r="S916" t="s">
        <v>408</v>
      </c>
      <c r="T916" t="s">
        <v>2709</v>
      </c>
      <c r="U916" s="13">
        <v>699000</v>
      </c>
      <c r="V916" s="13" t="s">
        <v>3404</v>
      </c>
      <c r="W916">
        <v>138557711</v>
      </c>
      <c r="X916" t="s">
        <v>2710</v>
      </c>
      <c r="Y916" t="s">
        <v>2711</v>
      </c>
      <c r="Z916" t="s">
        <v>776</v>
      </c>
      <c r="AA916" t="s">
        <v>37</v>
      </c>
      <c r="AB916">
        <v>810</v>
      </c>
      <c r="AC916" s="14" t="str">
        <f>"0"&amp;Table1[[#This Row],[zip_code]]</f>
        <v>0810</v>
      </c>
      <c r="AD916" s="1">
        <v>1300114970</v>
      </c>
      <c r="AG916" t="s">
        <v>274</v>
      </c>
      <c r="AH916" t="str">
        <f>PROPER(Table1[[#This Row],[product_depth_DELETE]])</f>
        <v>Standard</v>
      </c>
      <c r="AI916">
        <v>4</v>
      </c>
      <c r="AJ916">
        <v>2</v>
      </c>
      <c r="AK916">
        <v>2</v>
      </c>
      <c r="AL916" s="2">
        <v>44708.662557870368</v>
      </c>
      <c r="AM916" s="15">
        <v>44708.662557870368</v>
      </c>
    </row>
    <row r="917" spans="1:39" x14ac:dyDescent="0.25">
      <c r="A917">
        <v>1351899</v>
      </c>
      <c r="B917" t="s">
        <v>696</v>
      </c>
      <c r="C917" t="str">
        <f>IF(Table1[[#This Row],[breadcrumb_ORIGINAL]]="Buy&gt;NT&gt;DARWIN CITY", SUBSTITUTE(Table1[[#This Row],[breadcrumb_ORIGINAL]], Table1[[#This Row],[breadcrumb_ORIGINAL]], "DARWIN CITY"), SUBSTITUTE(Table1[[#This Row],[breadcrumb_ORIGINAL]], Table1[[#This Row],[breadcrumb_ORIGINAL]], "DARWIN"))</f>
        <v>DARWIN</v>
      </c>
      <c r="D917" s="16" t="s">
        <v>3466</v>
      </c>
      <c r="E917" t="s">
        <v>697</v>
      </c>
      <c r="F917" s="3" t="s">
        <v>2924</v>
      </c>
      <c r="G917" t="s">
        <v>29</v>
      </c>
      <c r="I917" t="str">
        <f>IF(Table1[[#This Row],[building_size_ORIGINAL]]="","",LEFT(Table1[[#This Row],[building_size_ORIGINAL]], LEN(Table1[[#This Row],[building_size_ORIGINAL]])-LEN(RIGHT(Table1[[#This Row],[building_size_ORIGINAL]], 3))))</f>
        <v/>
      </c>
      <c r="J917" s="11" t="s">
        <v>2934</v>
      </c>
      <c r="L917" s="12" t="s">
        <v>2934</v>
      </c>
      <c r="N917" t="s">
        <v>2934</v>
      </c>
      <c r="O917">
        <f>IF(Table1[[#This Row],[building_size_mВІ_cleaned]]&lt;&gt;Table1[[#This Row],[preferred_size_mBI_cleaned]], IF(Table1[[#This Row],[land_size_mBI_cleaned]]&lt;&gt;Table1[[#This Row],[preferred_size_mBI_cleaned]], 0, 1), 1)</f>
        <v>1</v>
      </c>
      <c r="P917" t="s">
        <v>126</v>
      </c>
      <c r="Q917" t="str">
        <f>IF(LEN(Table1[[#This Row],[open_date]])&gt;0, IF(ISNUMBER(SEARCH("Added", Table1[[#This Row],[open_date]])), SUBSTITUTE(Table1[[#This Row],[open_date]], "Added ", ""), Table1[[#This Row],[open_date]]), NA())</f>
        <v>Under offer</v>
      </c>
      <c r="R917" t="s">
        <v>126</v>
      </c>
      <c r="S917" t="s">
        <v>82</v>
      </c>
      <c r="T917" t="s">
        <v>127</v>
      </c>
      <c r="U917" s="13" t="s">
        <v>2934</v>
      </c>
      <c r="V917" s="13" t="s">
        <v>2979</v>
      </c>
      <c r="W917">
        <v>138557279</v>
      </c>
      <c r="X917" t="s">
        <v>2712</v>
      </c>
      <c r="Y917" t="s">
        <v>2713</v>
      </c>
      <c r="Z917" t="s">
        <v>716</v>
      </c>
      <c r="AA917" t="s">
        <v>37</v>
      </c>
      <c r="AB917">
        <v>830</v>
      </c>
      <c r="AC917" s="14" t="str">
        <f>"0"&amp;Table1[[#This Row],[zip_code]]</f>
        <v>0830</v>
      </c>
      <c r="AD917" s="1">
        <v>889433000</v>
      </c>
      <c r="AG917" t="s">
        <v>38</v>
      </c>
      <c r="AH917" t="str">
        <f>PROPER(Table1[[#This Row],[product_depth_DELETE]])</f>
        <v>Premiere</v>
      </c>
      <c r="AI917">
        <v>4</v>
      </c>
      <c r="AJ917">
        <v>2</v>
      </c>
      <c r="AK917">
        <v>2</v>
      </c>
      <c r="AL917" s="2">
        <v>44708.662557870368</v>
      </c>
      <c r="AM917" s="15">
        <v>44708.662557870368</v>
      </c>
    </row>
    <row r="918" spans="1:39" x14ac:dyDescent="0.25">
      <c r="A918">
        <v>1351900</v>
      </c>
      <c r="B918" t="s">
        <v>696</v>
      </c>
      <c r="C918" t="str">
        <f>IF(Table1[[#This Row],[breadcrumb_ORIGINAL]]="Buy&gt;NT&gt;DARWIN CITY", SUBSTITUTE(Table1[[#This Row],[breadcrumb_ORIGINAL]], Table1[[#This Row],[breadcrumb_ORIGINAL]], "DARWIN CITY"), SUBSTITUTE(Table1[[#This Row],[breadcrumb_ORIGINAL]], Table1[[#This Row],[breadcrumb_ORIGINAL]], "DARWIN"))</f>
        <v>DARWIN</v>
      </c>
      <c r="D918" s="16" t="s">
        <v>3466</v>
      </c>
      <c r="E918" t="s">
        <v>697</v>
      </c>
      <c r="F918" s="3" t="s">
        <v>2924</v>
      </c>
      <c r="G918" t="s">
        <v>748</v>
      </c>
      <c r="H918" t="s">
        <v>855</v>
      </c>
      <c r="I918" t="str">
        <f>IF(Table1[[#This Row],[building_size_ORIGINAL]]="","",LEFT(Table1[[#This Row],[building_size_ORIGINAL]], LEN(Table1[[#This Row],[building_size_ORIGINAL]])-LEN(RIGHT(Table1[[#This Row],[building_size_ORIGINAL]], 3))))</f>
        <v>103</v>
      </c>
      <c r="J918" s="19">
        <v>103</v>
      </c>
      <c r="K918" t="s">
        <v>1236</v>
      </c>
      <c r="L918" s="19">
        <v>212</v>
      </c>
      <c r="M918" t="s">
        <v>855</v>
      </c>
      <c r="N918" s="19">
        <v>103</v>
      </c>
      <c r="O918" s="19">
        <f>IF(Table1[[#This Row],[building_size_mВІ_cleaned]]&lt;&gt;Table1[[#This Row],[preferred_size_mBI_cleaned]], IF(Table1[[#This Row],[land_size_mBI_cleaned]]&lt;&gt;Table1[[#This Row],[preferred_size_mBI_cleaned]], 0, 1), 1)</f>
        <v>1</v>
      </c>
      <c r="Q918" t="e">
        <f>IF(LEN(Table1[[#This Row],[open_date]])&gt;0, IF(ISNUMBER(SEARCH("Added", Table1[[#This Row],[open_date]])), SUBSTITUTE(Table1[[#This Row],[open_date]], "Added ", ""), Table1[[#This Row],[open_date]]), NA())</f>
        <v>#N/A</v>
      </c>
      <c r="R918" t="e">
        <v>#N/A</v>
      </c>
      <c r="S918" t="s">
        <v>311</v>
      </c>
      <c r="T918" t="s">
        <v>2714</v>
      </c>
      <c r="U918" s="13">
        <v>390000</v>
      </c>
      <c r="V918" s="13" t="s">
        <v>3440</v>
      </c>
      <c r="W918">
        <v>138557035</v>
      </c>
      <c r="X918" t="s">
        <v>2715</v>
      </c>
      <c r="Y918" t="s">
        <v>2716</v>
      </c>
      <c r="Z918" t="s">
        <v>941</v>
      </c>
      <c r="AA918" t="s">
        <v>37</v>
      </c>
      <c r="AB918">
        <v>832</v>
      </c>
      <c r="AC918" s="14" t="str">
        <f>"0"&amp;Table1[[#This Row],[zip_code]]</f>
        <v>0832</v>
      </c>
      <c r="AD918" s="1">
        <v>1300299377</v>
      </c>
      <c r="AG918" t="s">
        <v>274</v>
      </c>
      <c r="AH918" t="str">
        <f>PROPER(Table1[[#This Row],[product_depth_DELETE]])</f>
        <v>Standard</v>
      </c>
      <c r="AI918">
        <v>3</v>
      </c>
      <c r="AJ918">
        <v>2</v>
      </c>
      <c r="AK918">
        <v>2</v>
      </c>
      <c r="AL918" s="2">
        <v>44708.662557870368</v>
      </c>
      <c r="AM918" s="15">
        <v>44708.662557870368</v>
      </c>
    </row>
    <row r="919" spans="1:39" x14ac:dyDescent="0.25">
      <c r="A919">
        <v>1351901</v>
      </c>
      <c r="B919" t="s">
        <v>696</v>
      </c>
      <c r="C919" t="str">
        <f>IF(Table1[[#This Row],[breadcrumb_ORIGINAL]]="Buy&gt;NT&gt;DARWIN CITY", SUBSTITUTE(Table1[[#This Row],[breadcrumb_ORIGINAL]], Table1[[#This Row],[breadcrumb_ORIGINAL]], "DARWIN CITY"), SUBSTITUTE(Table1[[#This Row],[breadcrumb_ORIGINAL]], Table1[[#This Row],[breadcrumb_ORIGINAL]], "DARWIN"))</f>
        <v>DARWIN</v>
      </c>
      <c r="D919" s="16" t="s">
        <v>3466</v>
      </c>
      <c r="E919" t="s">
        <v>697</v>
      </c>
      <c r="F919" s="3" t="s">
        <v>2924</v>
      </c>
      <c r="G919" t="s">
        <v>29</v>
      </c>
      <c r="I919" t="str">
        <f>IF(Table1[[#This Row],[building_size_ORIGINAL]]="","",LEFT(Table1[[#This Row],[building_size_ORIGINAL]], LEN(Table1[[#This Row],[building_size_ORIGINAL]])-LEN(RIGHT(Table1[[#This Row],[building_size_ORIGINAL]], 3))))</f>
        <v/>
      </c>
      <c r="J919" s="11" t="s">
        <v>2934</v>
      </c>
      <c r="K919" t="s">
        <v>1037</v>
      </c>
      <c r="L919" s="19">
        <v>838</v>
      </c>
      <c r="M919" t="s">
        <v>1037</v>
      </c>
      <c r="N919" s="19">
        <v>838</v>
      </c>
      <c r="O919" s="19">
        <f>IF(Table1[[#This Row],[building_size_mВІ_cleaned]]&lt;&gt;Table1[[#This Row],[preferred_size_mBI_cleaned]], IF(Table1[[#This Row],[land_size_mBI_cleaned]]&lt;&gt;Table1[[#This Row],[preferred_size_mBI_cleaned]], 0, 1), 1)</f>
        <v>1</v>
      </c>
      <c r="Q919" t="e">
        <f>IF(LEN(Table1[[#This Row],[open_date]])&gt;0, IF(ISNUMBER(SEARCH("Added", Table1[[#This Row],[open_date]])), SUBSTITUTE(Table1[[#This Row],[open_date]], "Added ", ""), Table1[[#This Row],[open_date]]), NA())</f>
        <v>#N/A</v>
      </c>
      <c r="R919" t="e">
        <v>#N/A</v>
      </c>
      <c r="S919" t="s">
        <v>82</v>
      </c>
      <c r="T919" t="s">
        <v>2717</v>
      </c>
      <c r="U919" s="13">
        <v>615000</v>
      </c>
      <c r="V919" s="13" t="s">
        <v>2934</v>
      </c>
      <c r="W919">
        <v>138551947</v>
      </c>
      <c r="X919" t="s">
        <v>2718</v>
      </c>
      <c r="Y919" t="s">
        <v>2719</v>
      </c>
      <c r="Z919" t="s">
        <v>798</v>
      </c>
      <c r="AA919" t="s">
        <v>37</v>
      </c>
      <c r="AB919">
        <v>812</v>
      </c>
      <c r="AC919" s="14" t="str">
        <f>"0"&amp;Table1[[#This Row],[zip_code]]</f>
        <v>0812</v>
      </c>
      <c r="AD919" s="1">
        <v>889433000</v>
      </c>
      <c r="AG919" t="s">
        <v>38</v>
      </c>
      <c r="AH919" t="str">
        <f>PROPER(Table1[[#This Row],[product_depth_DELETE]])</f>
        <v>Premiere</v>
      </c>
      <c r="AI919">
        <v>3</v>
      </c>
      <c r="AJ919">
        <v>1</v>
      </c>
      <c r="AK919">
        <v>2</v>
      </c>
      <c r="AL919" s="2">
        <v>44708.662557870368</v>
      </c>
      <c r="AM919" s="15">
        <v>44708.662557870368</v>
      </c>
    </row>
    <row r="920" spans="1:39" x14ac:dyDescent="0.25">
      <c r="A920">
        <v>1351902</v>
      </c>
      <c r="B920" t="s">
        <v>696</v>
      </c>
      <c r="C920" t="str">
        <f>IF(Table1[[#This Row],[breadcrumb_ORIGINAL]]="Buy&gt;NT&gt;DARWIN CITY", SUBSTITUTE(Table1[[#This Row],[breadcrumb_ORIGINAL]], Table1[[#This Row],[breadcrumb_ORIGINAL]], "DARWIN CITY"), SUBSTITUTE(Table1[[#This Row],[breadcrumb_ORIGINAL]], Table1[[#This Row],[breadcrumb_ORIGINAL]], "DARWIN"))</f>
        <v>DARWIN</v>
      </c>
      <c r="D920" s="16" t="s">
        <v>3466</v>
      </c>
      <c r="E920" t="s">
        <v>697</v>
      </c>
      <c r="F920" s="3" t="s">
        <v>2924</v>
      </c>
      <c r="G920" t="s">
        <v>748</v>
      </c>
      <c r="I920" t="str">
        <f>IF(Table1[[#This Row],[building_size_ORIGINAL]]="","",LEFT(Table1[[#This Row],[building_size_ORIGINAL]], LEN(Table1[[#This Row],[building_size_ORIGINAL]])-LEN(RIGHT(Table1[[#This Row],[building_size_ORIGINAL]], 3))))</f>
        <v/>
      </c>
      <c r="J920" s="11" t="s">
        <v>2934</v>
      </c>
      <c r="K920" t="s">
        <v>2720</v>
      </c>
      <c r="L920" s="19">
        <v>284</v>
      </c>
      <c r="M920" t="s">
        <v>2720</v>
      </c>
      <c r="N920" s="19">
        <v>284</v>
      </c>
      <c r="O920" s="19">
        <f>IF(Table1[[#This Row],[building_size_mВІ_cleaned]]&lt;&gt;Table1[[#This Row],[preferred_size_mBI_cleaned]], IF(Table1[[#This Row],[land_size_mBI_cleaned]]&lt;&gt;Table1[[#This Row],[preferred_size_mBI_cleaned]], 0, 1), 1)</f>
        <v>1</v>
      </c>
      <c r="Q920" t="e">
        <f>IF(LEN(Table1[[#This Row],[open_date]])&gt;0, IF(ISNUMBER(SEARCH("Added", Table1[[#This Row],[open_date]])), SUBSTITUTE(Table1[[#This Row],[open_date]], "Added ", ""), Table1[[#This Row],[open_date]]), NA())</f>
        <v>#N/A</v>
      </c>
      <c r="R920" t="e">
        <v>#N/A</v>
      </c>
      <c r="S920" t="s">
        <v>225</v>
      </c>
      <c r="T920" t="s">
        <v>2721</v>
      </c>
      <c r="U920" s="13">
        <v>645000</v>
      </c>
      <c r="V920" s="13" t="s">
        <v>2934</v>
      </c>
      <c r="W920">
        <v>138550347</v>
      </c>
      <c r="X920" t="s">
        <v>2722</v>
      </c>
      <c r="Y920" t="s">
        <v>2723</v>
      </c>
      <c r="Z920" t="s">
        <v>707</v>
      </c>
      <c r="AA920" t="s">
        <v>37</v>
      </c>
      <c r="AB920">
        <v>820</v>
      </c>
      <c r="AC920" s="14" t="str">
        <f>"0"&amp;Table1[[#This Row],[zip_code]]</f>
        <v>0820</v>
      </c>
      <c r="AD920" s="1">
        <v>438404848</v>
      </c>
      <c r="AG920" t="s">
        <v>38</v>
      </c>
      <c r="AH920" t="str">
        <f>PROPER(Table1[[#This Row],[product_depth_DELETE]])</f>
        <v>Premiere</v>
      </c>
      <c r="AI920">
        <v>3</v>
      </c>
      <c r="AJ920">
        <v>3</v>
      </c>
      <c r="AK920">
        <v>2</v>
      </c>
      <c r="AL920" s="2">
        <v>44708.662557870368</v>
      </c>
      <c r="AM920" s="15">
        <v>44708.662557870368</v>
      </c>
    </row>
    <row r="921" spans="1:39" x14ac:dyDescent="0.25">
      <c r="A921">
        <v>1351903</v>
      </c>
      <c r="B921" t="s">
        <v>696</v>
      </c>
      <c r="C921" t="str">
        <f>IF(Table1[[#This Row],[breadcrumb_ORIGINAL]]="Buy&gt;NT&gt;DARWIN CITY", SUBSTITUTE(Table1[[#This Row],[breadcrumb_ORIGINAL]], Table1[[#This Row],[breadcrumb_ORIGINAL]], "DARWIN CITY"), SUBSTITUTE(Table1[[#This Row],[breadcrumb_ORIGINAL]], Table1[[#This Row],[breadcrumb_ORIGINAL]], "DARWIN"))</f>
        <v>DARWIN</v>
      </c>
      <c r="D921" s="16" t="s">
        <v>3466</v>
      </c>
      <c r="E921" t="s">
        <v>697</v>
      </c>
      <c r="F921" s="3" t="s">
        <v>2924</v>
      </c>
      <c r="G921" t="s">
        <v>29</v>
      </c>
      <c r="I921" t="str">
        <f>IF(Table1[[#This Row],[building_size_ORIGINAL]]="","",LEFT(Table1[[#This Row],[building_size_ORIGINAL]], LEN(Table1[[#This Row],[building_size_ORIGINAL]])-LEN(RIGHT(Table1[[#This Row],[building_size_ORIGINAL]], 3))))</f>
        <v/>
      </c>
      <c r="J921" s="11" t="s">
        <v>2934</v>
      </c>
      <c r="K921" t="s">
        <v>2724</v>
      </c>
      <c r="L921" s="19">
        <v>852</v>
      </c>
      <c r="M921" t="s">
        <v>2724</v>
      </c>
      <c r="N921" s="19">
        <v>852</v>
      </c>
      <c r="O921" s="19">
        <f>IF(Table1[[#This Row],[building_size_mВІ_cleaned]]&lt;&gt;Table1[[#This Row],[preferred_size_mBI_cleaned]], IF(Table1[[#This Row],[land_size_mBI_cleaned]]&lt;&gt;Table1[[#This Row],[preferred_size_mBI_cleaned]], 0, 1), 1)</f>
        <v>1</v>
      </c>
      <c r="Q921" t="e">
        <f>IF(LEN(Table1[[#This Row],[open_date]])&gt;0, IF(ISNUMBER(SEARCH("Added", Table1[[#This Row],[open_date]])), SUBSTITUTE(Table1[[#This Row],[open_date]], "Added ", ""), Table1[[#This Row],[open_date]]), NA())</f>
        <v>#N/A</v>
      </c>
      <c r="R921" t="e">
        <v>#N/A</v>
      </c>
      <c r="S921" t="s">
        <v>1079</v>
      </c>
      <c r="T921" t="s">
        <v>835</v>
      </c>
      <c r="U921" s="13">
        <v>599000</v>
      </c>
      <c r="V921" s="13" t="s">
        <v>2934</v>
      </c>
      <c r="W921">
        <v>138548191</v>
      </c>
      <c r="X921" t="s">
        <v>2725</v>
      </c>
      <c r="Y921" t="s">
        <v>2726</v>
      </c>
      <c r="Z921" t="s">
        <v>743</v>
      </c>
      <c r="AA921" t="s">
        <v>37</v>
      </c>
      <c r="AB921">
        <v>830</v>
      </c>
      <c r="AC921" s="14" t="str">
        <f>"0"&amp;Table1[[#This Row],[zip_code]]</f>
        <v>0830</v>
      </c>
      <c r="AD921">
        <v>422315897</v>
      </c>
      <c r="AG921" t="s">
        <v>255</v>
      </c>
      <c r="AH921" t="str">
        <f>PROPER(Table1[[#This Row],[product_depth_DELETE]])</f>
        <v>Feature</v>
      </c>
      <c r="AI921">
        <v>4</v>
      </c>
      <c r="AJ921">
        <v>2</v>
      </c>
      <c r="AK921">
        <v>6</v>
      </c>
      <c r="AL921" s="2">
        <v>44708.662557870368</v>
      </c>
      <c r="AM921" s="15">
        <v>44708.662557870368</v>
      </c>
    </row>
    <row r="922" spans="1:39" x14ac:dyDescent="0.25">
      <c r="A922">
        <v>1351904</v>
      </c>
      <c r="B922" t="s">
        <v>696</v>
      </c>
      <c r="C922" t="str">
        <f>IF(Table1[[#This Row],[breadcrumb_ORIGINAL]]="Buy&gt;NT&gt;DARWIN CITY", SUBSTITUTE(Table1[[#This Row],[breadcrumb_ORIGINAL]], Table1[[#This Row],[breadcrumb_ORIGINAL]], "DARWIN CITY"), SUBSTITUTE(Table1[[#This Row],[breadcrumb_ORIGINAL]], Table1[[#This Row],[breadcrumb_ORIGINAL]], "DARWIN"))</f>
        <v>DARWIN</v>
      </c>
      <c r="D922" s="16" t="s">
        <v>3466</v>
      </c>
      <c r="E922" t="s">
        <v>697</v>
      </c>
      <c r="F922" s="3" t="s">
        <v>2924</v>
      </c>
      <c r="G922" t="s">
        <v>46</v>
      </c>
      <c r="H922" t="s">
        <v>1256</v>
      </c>
      <c r="I922" t="str">
        <f>IF(Table1[[#This Row],[building_size_ORIGINAL]]="","",LEFT(Table1[[#This Row],[building_size_ORIGINAL]], LEN(Table1[[#This Row],[building_size_ORIGINAL]])-LEN(RIGHT(Table1[[#This Row],[building_size_ORIGINAL]], 3))))</f>
        <v>189</v>
      </c>
      <c r="J922" s="19">
        <v>189</v>
      </c>
      <c r="K922" t="s">
        <v>1256</v>
      </c>
      <c r="L922" s="19">
        <v>189</v>
      </c>
      <c r="M922" t="s">
        <v>1256</v>
      </c>
      <c r="N922" s="19">
        <v>189</v>
      </c>
      <c r="O922" s="19">
        <f>IF(Table1[[#This Row],[building_size_mВІ_cleaned]]&lt;&gt;Table1[[#This Row],[preferred_size_mBI_cleaned]], IF(Table1[[#This Row],[land_size_mBI_cleaned]]&lt;&gt;Table1[[#This Row],[preferred_size_mBI_cleaned]], 0, 1), 1)</f>
        <v>1</v>
      </c>
      <c r="P922" t="s">
        <v>126</v>
      </c>
      <c r="Q922" t="str">
        <f>IF(LEN(Table1[[#This Row],[open_date]])&gt;0, IF(ISNUMBER(SEARCH("Added", Table1[[#This Row],[open_date]])), SUBSTITUTE(Table1[[#This Row],[open_date]], "Added ", ""), Table1[[#This Row],[open_date]]), NA())</f>
        <v>Under offer</v>
      </c>
      <c r="R922" t="s">
        <v>126</v>
      </c>
      <c r="S922" t="s">
        <v>217</v>
      </c>
      <c r="T922" t="s">
        <v>191</v>
      </c>
      <c r="U922" s="13" t="s">
        <v>2934</v>
      </c>
      <c r="V922" s="13" t="s">
        <v>2993</v>
      </c>
      <c r="W922">
        <v>138542635</v>
      </c>
      <c r="X922" t="s">
        <v>2727</v>
      </c>
      <c r="Y922" t="s">
        <v>2728</v>
      </c>
      <c r="Z922" t="s">
        <v>844</v>
      </c>
      <c r="AA922" t="s">
        <v>37</v>
      </c>
      <c r="AB922">
        <v>820</v>
      </c>
      <c r="AC922" s="14" t="str">
        <f>"0"&amp;Table1[[#This Row],[zip_code]]</f>
        <v>0820</v>
      </c>
      <c r="AD922" s="1">
        <v>889433500</v>
      </c>
      <c r="AG922" t="s">
        <v>255</v>
      </c>
      <c r="AH922" t="str">
        <f>PROPER(Table1[[#This Row],[product_depth_DELETE]])</f>
        <v>Feature</v>
      </c>
      <c r="AI922">
        <v>3</v>
      </c>
      <c r="AJ922">
        <v>2</v>
      </c>
      <c r="AK922">
        <v>2</v>
      </c>
      <c r="AL922" s="2">
        <v>44708.662557870368</v>
      </c>
      <c r="AM922" s="15">
        <v>44708.662557870368</v>
      </c>
    </row>
    <row r="923" spans="1:39" x14ac:dyDescent="0.25">
      <c r="A923">
        <v>1351905</v>
      </c>
      <c r="B923" t="s">
        <v>696</v>
      </c>
      <c r="C923" t="str">
        <f>IF(Table1[[#This Row],[breadcrumb_ORIGINAL]]="Buy&gt;NT&gt;DARWIN CITY", SUBSTITUTE(Table1[[#This Row],[breadcrumb_ORIGINAL]], Table1[[#This Row],[breadcrumb_ORIGINAL]], "DARWIN CITY"), SUBSTITUTE(Table1[[#This Row],[breadcrumb_ORIGINAL]], Table1[[#This Row],[breadcrumb_ORIGINAL]], "DARWIN"))</f>
        <v>DARWIN</v>
      </c>
      <c r="D923" s="16" t="s">
        <v>3466</v>
      </c>
      <c r="E923" t="s">
        <v>697</v>
      </c>
      <c r="F923" s="3" t="s">
        <v>2924</v>
      </c>
      <c r="G923" t="s">
        <v>29</v>
      </c>
      <c r="H923" t="s">
        <v>2729</v>
      </c>
      <c r="I923" t="str">
        <f>IF(Table1[[#This Row],[building_size_ORIGINAL]]="","",LEFT(Table1[[#This Row],[building_size_ORIGINAL]], LEN(Table1[[#This Row],[building_size_ORIGINAL]])-LEN(RIGHT(Table1[[#This Row],[building_size_ORIGINAL]], 3))))</f>
        <v>227</v>
      </c>
      <c r="J923" s="19">
        <v>227</v>
      </c>
      <c r="K923" t="s">
        <v>2730</v>
      </c>
      <c r="L923" s="19">
        <v>876</v>
      </c>
      <c r="M923" t="s">
        <v>2730</v>
      </c>
      <c r="N923" s="19">
        <v>876</v>
      </c>
      <c r="O923" s="19">
        <f>IF(Table1[[#This Row],[building_size_mВІ_cleaned]]&lt;&gt;Table1[[#This Row],[preferred_size_mBI_cleaned]], IF(Table1[[#This Row],[land_size_mBI_cleaned]]&lt;&gt;Table1[[#This Row],[preferred_size_mBI_cleaned]], 0, 1), 1)</f>
        <v>1</v>
      </c>
      <c r="Q923" t="e">
        <f>IF(LEN(Table1[[#This Row],[open_date]])&gt;0, IF(ISNUMBER(SEARCH("Added", Table1[[#This Row],[open_date]])), SUBSTITUTE(Table1[[#This Row],[open_date]], "Added ", ""), Table1[[#This Row],[open_date]]), NA())</f>
        <v>#N/A</v>
      </c>
      <c r="R923" t="e">
        <v>#N/A</v>
      </c>
      <c r="S923" t="s">
        <v>1532</v>
      </c>
      <c r="T923" t="s">
        <v>2717</v>
      </c>
      <c r="U923" s="13">
        <v>615000</v>
      </c>
      <c r="V923" s="13" t="s">
        <v>2934</v>
      </c>
      <c r="W923">
        <v>138540743</v>
      </c>
      <c r="X923" t="s">
        <v>2731</v>
      </c>
      <c r="Y923" t="s">
        <v>2732</v>
      </c>
      <c r="Z923" t="s">
        <v>1223</v>
      </c>
      <c r="AA923" t="s">
        <v>37</v>
      </c>
      <c r="AB923">
        <v>832</v>
      </c>
      <c r="AC923" s="14" t="str">
        <f>"0"&amp;Table1[[#This Row],[zip_code]]</f>
        <v>0832</v>
      </c>
      <c r="AD923" s="1">
        <v>889312005</v>
      </c>
      <c r="AG923" t="s">
        <v>274</v>
      </c>
      <c r="AH923" t="str">
        <f>PROPER(Table1[[#This Row],[product_depth_DELETE]])</f>
        <v>Standard</v>
      </c>
      <c r="AI923">
        <v>4</v>
      </c>
      <c r="AJ923">
        <v>2</v>
      </c>
      <c r="AK923">
        <v>2</v>
      </c>
      <c r="AL923" s="2">
        <v>44708.662557870368</v>
      </c>
      <c r="AM923" s="15">
        <v>44708.662557870368</v>
      </c>
    </row>
    <row r="924" spans="1:39" x14ac:dyDescent="0.25">
      <c r="A924">
        <v>1351906</v>
      </c>
      <c r="B924" t="s">
        <v>696</v>
      </c>
      <c r="C924" t="str">
        <f>IF(Table1[[#This Row],[breadcrumb_ORIGINAL]]="Buy&gt;NT&gt;DARWIN CITY", SUBSTITUTE(Table1[[#This Row],[breadcrumb_ORIGINAL]], Table1[[#This Row],[breadcrumb_ORIGINAL]], "DARWIN CITY"), SUBSTITUTE(Table1[[#This Row],[breadcrumb_ORIGINAL]], Table1[[#This Row],[breadcrumb_ORIGINAL]], "DARWIN"))</f>
        <v>DARWIN</v>
      </c>
      <c r="D924" s="16" t="s">
        <v>3466</v>
      </c>
      <c r="E924" t="s">
        <v>697</v>
      </c>
      <c r="F924" s="3" t="s">
        <v>2924</v>
      </c>
      <c r="G924" t="s">
        <v>29</v>
      </c>
      <c r="I924" t="str">
        <f>IF(Table1[[#This Row],[building_size_ORIGINAL]]="","",LEFT(Table1[[#This Row],[building_size_ORIGINAL]], LEN(Table1[[#This Row],[building_size_ORIGINAL]])-LEN(RIGHT(Table1[[#This Row],[building_size_ORIGINAL]], 3))))</f>
        <v/>
      </c>
      <c r="J924" s="11" t="s">
        <v>2934</v>
      </c>
      <c r="K924" t="s">
        <v>2733</v>
      </c>
      <c r="L924" s="19">
        <v>834</v>
      </c>
      <c r="M924" t="s">
        <v>2733</v>
      </c>
      <c r="N924" s="19">
        <v>834</v>
      </c>
      <c r="O924" s="19">
        <f>IF(Table1[[#This Row],[building_size_mВІ_cleaned]]&lt;&gt;Table1[[#This Row],[preferred_size_mBI_cleaned]], IF(Table1[[#This Row],[land_size_mBI_cleaned]]&lt;&gt;Table1[[#This Row],[preferred_size_mBI_cleaned]], 0, 1), 1)</f>
        <v>1</v>
      </c>
      <c r="Q924" t="e">
        <f>IF(LEN(Table1[[#This Row],[open_date]])&gt;0, IF(ISNUMBER(SEARCH("Added", Table1[[#This Row],[open_date]])), SUBSTITUTE(Table1[[#This Row],[open_date]], "Added ", ""), Table1[[#This Row],[open_date]]), NA())</f>
        <v>#N/A</v>
      </c>
      <c r="R924" t="e">
        <v>#N/A</v>
      </c>
      <c r="S924" t="s">
        <v>93</v>
      </c>
      <c r="T924" t="s">
        <v>559</v>
      </c>
      <c r="U924" s="13">
        <v>370000</v>
      </c>
      <c r="V924" s="13" t="s">
        <v>2934</v>
      </c>
      <c r="W924">
        <v>138537739</v>
      </c>
      <c r="X924" t="s">
        <v>2734</v>
      </c>
      <c r="Y924" t="s">
        <v>2735</v>
      </c>
      <c r="Z924" t="s">
        <v>798</v>
      </c>
      <c r="AA924" t="s">
        <v>37</v>
      </c>
      <c r="AB924">
        <v>812</v>
      </c>
      <c r="AC924" s="14" t="str">
        <f>"0"&amp;Table1[[#This Row],[zip_code]]</f>
        <v>0812</v>
      </c>
      <c r="AD924" s="1">
        <v>889460500</v>
      </c>
      <c r="AG924" t="s">
        <v>38</v>
      </c>
      <c r="AH924" t="str">
        <f>PROPER(Table1[[#This Row],[product_depth_DELETE]])</f>
        <v>Premiere</v>
      </c>
      <c r="AI924">
        <v>1</v>
      </c>
      <c r="AJ924">
        <v>1</v>
      </c>
      <c r="AK924">
        <v>3</v>
      </c>
      <c r="AL924" s="2">
        <v>44708.662557870368</v>
      </c>
      <c r="AM924" s="15">
        <v>44708.662557870368</v>
      </c>
    </row>
    <row r="925" spans="1:39" x14ac:dyDescent="0.25">
      <c r="A925">
        <v>1351907</v>
      </c>
      <c r="B925" t="s">
        <v>696</v>
      </c>
      <c r="C925" t="str">
        <f>IF(Table1[[#This Row],[breadcrumb_ORIGINAL]]="Buy&gt;NT&gt;DARWIN CITY", SUBSTITUTE(Table1[[#This Row],[breadcrumb_ORIGINAL]], Table1[[#This Row],[breadcrumb_ORIGINAL]], "DARWIN CITY"), SUBSTITUTE(Table1[[#This Row],[breadcrumb_ORIGINAL]], Table1[[#This Row],[breadcrumb_ORIGINAL]], "DARWIN"))</f>
        <v>DARWIN</v>
      </c>
      <c r="D925" s="16" t="s">
        <v>3466</v>
      </c>
      <c r="E925" t="s">
        <v>697</v>
      </c>
      <c r="F925" s="3" t="s">
        <v>2924</v>
      </c>
      <c r="G925" t="s">
        <v>29</v>
      </c>
      <c r="H925" t="s">
        <v>2459</v>
      </c>
      <c r="I925" t="str">
        <f>IF(Table1[[#This Row],[building_size_ORIGINAL]]="","",LEFT(Table1[[#This Row],[building_size_ORIGINAL]], LEN(Table1[[#This Row],[building_size_ORIGINAL]])-LEN(RIGHT(Table1[[#This Row],[building_size_ORIGINAL]], 3))))</f>
        <v>149</v>
      </c>
      <c r="J925" s="19">
        <v>149</v>
      </c>
      <c r="K925" t="s">
        <v>1306</v>
      </c>
      <c r="L925" s="19">
        <v>804</v>
      </c>
      <c r="M925" t="s">
        <v>1306</v>
      </c>
      <c r="N925" s="19">
        <v>804</v>
      </c>
      <c r="O925" s="19">
        <f>IF(Table1[[#This Row],[building_size_mВІ_cleaned]]&lt;&gt;Table1[[#This Row],[preferred_size_mBI_cleaned]], IF(Table1[[#This Row],[land_size_mBI_cleaned]]&lt;&gt;Table1[[#This Row],[preferred_size_mBI_cleaned]], 0, 1), 1)</f>
        <v>1</v>
      </c>
      <c r="Q925" t="e">
        <f>IF(LEN(Table1[[#This Row],[open_date]])&gt;0, IF(ISNUMBER(SEARCH("Added", Table1[[#This Row],[open_date]])), SUBSTITUTE(Table1[[#This Row],[open_date]], "Added ", ""), Table1[[#This Row],[open_date]]), NA())</f>
        <v>#N/A</v>
      </c>
      <c r="R925" t="e">
        <v>#N/A</v>
      </c>
      <c r="S925" t="s">
        <v>1973</v>
      </c>
      <c r="T925" t="s">
        <v>1902</v>
      </c>
      <c r="U925" s="13">
        <v>515000</v>
      </c>
      <c r="V925" s="13" t="s">
        <v>2934</v>
      </c>
      <c r="W925">
        <v>138534939</v>
      </c>
      <c r="X925" t="s">
        <v>2736</v>
      </c>
      <c r="Y925" t="s">
        <v>2737</v>
      </c>
      <c r="Z925" t="s">
        <v>743</v>
      </c>
      <c r="AA925" t="s">
        <v>37</v>
      </c>
      <c r="AB925">
        <v>830</v>
      </c>
      <c r="AC925" s="14" t="str">
        <f>"0"&amp;Table1[[#This Row],[zip_code]]</f>
        <v>0830</v>
      </c>
      <c r="AD925" s="1">
        <v>889822400</v>
      </c>
      <c r="AG925" t="s">
        <v>38</v>
      </c>
      <c r="AH925" t="str">
        <f>PROPER(Table1[[#This Row],[product_depth_DELETE]])</f>
        <v>Premiere</v>
      </c>
      <c r="AI925">
        <v>4</v>
      </c>
      <c r="AJ925">
        <v>2</v>
      </c>
      <c r="AK925">
        <v>2</v>
      </c>
      <c r="AL925" s="2">
        <v>44708.662557870368</v>
      </c>
      <c r="AM925" s="15">
        <v>44708.662557870368</v>
      </c>
    </row>
    <row r="926" spans="1:39" x14ac:dyDescent="0.25">
      <c r="A926">
        <v>1351908</v>
      </c>
      <c r="B926" t="s">
        <v>696</v>
      </c>
      <c r="C926" t="str">
        <f>IF(Table1[[#This Row],[breadcrumb_ORIGINAL]]="Buy&gt;NT&gt;DARWIN CITY", SUBSTITUTE(Table1[[#This Row],[breadcrumb_ORIGINAL]], Table1[[#This Row],[breadcrumb_ORIGINAL]], "DARWIN CITY"), SUBSTITUTE(Table1[[#This Row],[breadcrumb_ORIGINAL]], Table1[[#This Row],[breadcrumb_ORIGINAL]], "DARWIN"))</f>
        <v>DARWIN</v>
      </c>
      <c r="D926" s="16" t="s">
        <v>3466</v>
      </c>
      <c r="E926" t="s">
        <v>697</v>
      </c>
      <c r="F926" s="3" t="s">
        <v>2924</v>
      </c>
      <c r="G926" t="s">
        <v>29</v>
      </c>
      <c r="H926" t="s">
        <v>2738</v>
      </c>
      <c r="I926" t="str">
        <f>IF(Table1[[#This Row],[building_size_ORIGINAL]]="","",LEFT(Table1[[#This Row],[building_size_ORIGINAL]], LEN(Table1[[#This Row],[building_size_ORIGINAL]])-LEN(RIGHT(Table1[[#This Row],[building_size_ORIGINAL]], 3))))</f>
        <v>224</v>
      </c>
      <c r="J926" s="19">
        <v>224</v>
      </c>
      <c r="K926" t="s">
        <v>2174</v>
      </c>
      <c r="L926" s="19">
        <v>720</v>
      </c>
      <c r="M926" t="s">
        <v>2174</v>
      </c>
      <c r="N926" s="19">
        <v>720</v>
      </c>
      <c r="O926" s="19">
        <f>IF(Table1[[#This Row],[building_size_mВІ_cleaned]]&lt;&gt;Table1[[#This Row],[preferred_size_mBI_cleaned]], IF(Table1[[#This Row],[land_size_mBI_cleaned]]&lt;&gt;Table1[[#This Row],[preferred_size_mBI_cleaned]], 0, 1), 1)</f>
        <v>1</v>
      </c>
      <c r="Q926" t="e">
        <f>IF(LEN(Table1[[#This Row],[open_date]])&gt;0, IF(ISNUMBER(SEARCH("Added", Table1[[#This Row],[open_date]])), SUBSTITUTE(Table1[[#This Row],[open_date]], "Added ", ""), Table1[[#This Row],[open_date]]), NA())</f>
        <v>#N/A</v>
      </c>
      <c r="R926" t="e">
        <v>#N/A</v>
      </c>
      <c r="S926" t="s">
        <v>712</v>
      </c>
      <c r="T926" t="s">
        <v>2739</v>
      </c>
      <c r="U926" s="13">
        <v>675000</v>
      </c>
      <c r="V926" s="13" t="s">
        <v>2934</v>
      </c>
      <c r="W926">
        <v>108530451</v>
      </c>
      <c r="X926" t="s">
        <v>2740</v>
      </c>
      <c r="Y926" t="s">
        <v>2741</v>
      </c>
      <c r="Z926" t="s">
        <v>1016</v>
      </c>
      <c r="AA926" t="s">
        <v>37</v>
      </c>
      <c r="AB926">
        <v>830</v>
      </c>
      <c r="AC926" s="14" t="str">
        <f>"0"&amp;Table1[[#This Row],[zip_code]]</f>
        <v>0830</v>
      </c>
      <c r="AD926" s="1">
        <v>889315000</v>
      </c>
      <c r="AG926" t="s">
        <v>38</v>
      </c>
      <c r="AH926" t="str">
        <f>PROPER(Table1[[#This Row],[product_depth_DELETE]])</f>
        <v>Premiere</v>
      </c>
      <c r="AI926">
        <v>4</v>
      </c>
      <c r="AJ926">
        <v>2</v>
      </c>
      <c r="AK926">
        <v>2</v>
      </c>
      <c r="AL926" s="2">
        <v>44708.662557870368</v>
      </c>
      <c r="AM926" s="15">
        <v>44708.662557870368</v>
      </c>
    </row>
    <row r="927" spans="1:39" x14ac:dyDescent="0.25">
      <c r="A927">
        <v>1351909</v>
      </c>
      <c r="B927" t="s">
        <v>696</v>
      </c>
      <c r="C927" t="str">
        <f>IF(Table1[[#This Row],[breadcrumb_ORIGINAL]]="Buy&gt;NT&gt;DARWIN CITY", SUBSTITUTE(Table1[[#This Row],[breadcrumb_ORIGINAL]], Table1[[#This Row],[breadcrumb_ORIGINAL]], "DARWIN CITY"), SUBSTITUTE(Table1[[#This Row],[breadcrumb_ORIGINAL]], Table1[[#This Row],[breadcrumb_ORIGINAL]], "DARWIN"))</f>
        <v>DARWIN</v>
      </c>
      <c r="D927" s="16" t="s">
        <v>3466</v>
      </c>
      <c r="E927" t="s">
        <v>697</v>
      </c>
      <c r="F927" s="3" t="s">
        <v>2924</v>
      </c>
      <c r="G927" t="s">
        <v>29</v>
      </c>
      <c r="I927" t="str">
        <f>IF(Table1[[#This Row],[building_size_ORIGINAL]]="","",LEFT(Table1[[#This Row],[building_size_ORIGINAL]], LEN(Table1[[#This Row],[building_size_ORIGINAL]])-LEN(RIGHT(Table1[[#This Row],[building_size_ORIGINAL]], 3))))</f>
        <v/>
      </c>
      <c r="J927" s="11" t="s">
        <v>2934</v>
      </c>
      <c r="L927" s="12" t="s">
        <v>2934</v>
      </c>
      <c r="N927" t="s">
        <v>2934</v>
      </c>
      <c r="O927">
        <f>IF(Table1[[#This Row],[building_size_mВІ_cleaned]]&lt;&gt;Table1[[#This Row],[preferred_size_mBI_cleaned]], IF(Table1[[#This Row],[land_size_mBI_cleaned]]&lt;&gt;Table1[[#This Row],[preferred_size_mBI_cleaned]], 0, 1), 1)</f>
        <v>1</v>
      </c>
      <c r="P927" t="s">
        <v>126</v>
      </c>
      <c r="Q927" t="str">
        <f>IF(LEN(Table1[[#This Row],[open_date]])&gt;0, IF(ISNUMBER(SEARCH("Added", Table1[[#This Row],[open_date]])), SUBSTITUTE(Table1[[#This Row],[open_date]], "Added ", ""), Table1[[#This Row],[open_date]]), NA())</f>
        <v>Under offer</v>
      </c>
      <c r="R927" t="s">
        <v>126</v>
      </c>
      <c r="S927" t="s">
        <v>2277</v>
      </c>
      <c r="T927" t="s">
        <v>229</v>
      </c>
      <c r="U927" s="13">
        <v>289000</v>
      </c>
      <c r="V927" s="13" t="s">
        <v>2934</v>
      </c>
      <c r="W927">
        <v>138532675</v>
      </c>
      <c r="X927" t="s">
        <v>2742</v>
      </c>
      <c r="Y927" t="s">
        <v>2743</v>
      </c>
      <c r="Z927" t="s">
        <v>1223</v>
      </c>
      <c r="AA927" t="s">
        <v>37</v>
      </c>
      <c r="AB927">
        <v>832</v>
      </c>
      <c r="AC927" s="14" t="str">
        <f>"0"&amp;Table1[[#This Row],[zip_code]]</f>
        <v>0832</v>
      </c>
      <c r="AD927" s="1">
        <v>889833943</v>
      </c>
      <c r="AG927" t="s">
        <v>274</v>
      </c>
      <c r="AH927" t="str">
        <f>PROPER(Table1[[#This Row],[product_depth_DELETE]])</f>
        <v>Standard</v>
      </c>
      <c r="AI927">
        <v>2</v>
      </c>
      <c r="AJ927">
        <v>2</v>
      </c>
      <c r="AK927">
        <v>2</v>
      </c>
      <c r="AL927" s="2">
        <v>44708.662557870368</v>
      </c>
      <c r="AM927" s="15">
        <v>44708.662557870368</v>
      </c>
    </row>
    <row r="928" spans="1:39" x14ac:dyDescent="0.25">
      <c r="A928">
        <v>1351910</v>
      </c>
      <c r="B928" t="s">
        <v>696</v>
      </c>
      <c r="C928" t="str">
        <f>IF(Table1[[#This Row],[breadcrumb_ORIGINAL]]="Buy&gt;NT&gt;DARWIN CITY", SUBSTITUTE(Table1[[#This Row],[breadcrumb_ORIGINAL]], Table1[[#This Row],[breadcrumb_ORIGINAL]], "DARWIN CITY"), SUBSTITUTE(Table1[[#This Row],[breadcrumb_ORIGINAL]], Table1[[#This Row],[breadcrumb_ORIGINAL]], "DARWIN"))</f>
        <v>DARWIN</v>
      </c>
      <c r="D928" s="16" t="s">
        <v>3466</v>
      </c>
      <c r="E928" t="s">
        <v>697</v>
      </c>
      <c r="F928" s="3" t="s">
        <v>2924</v>
      </c>
      <c r="G928" t="s">
        <v>29</v>
      </c>
      <c r="I928" t="str">
        <f>IF(Table1[[#This Row],[building_size_ORIGINAL]]="","",LEFT(Table1[[#This Row],[building_size_ORIGINAL]], LEN(Table1[[#This Row],[building_size_ORIGINAL]])-LEN(RIGHT(Table1[[#This Row],[building_size_ORIGINAL]], 3))))</f>
        <v/>
      </c>
      <c r="J928" s="11" t="s">
        <v>2934</v>
      </c>
      <c r="K928" t="s">
        <v>744</v>
      </c>
      <c r="L928" s="19">
        <v>823</v>
      </c>
      <c r="M928" t="s">
        <v>744</v>
      </c>
      <c r="N928" s="19">
        <v>823</v>
      </c>
      <c r="O928" s="19">
        <f>IF(Table1[[#This Row],[building_size_mВІ_cleaned]]&lt;&gt;Table1[[#This Row],[preferred_size_mBI_cleaned]], IF(Table1[[#This Row],[land_size_mBI_cleaned]]&lt;&gt;Table1[[#This Row],[preferred_size_mBI_cleaned]], 0, 1), 1)</f>
        <v>1</v>
      </c>
      <c r="P928" t="s">
        <v>126</v>
      </c>
      <c r="Q928" t="str">
        <f>IF(LEN(Table1[[#This Row],[open_date]])&gt;0, IF(ISNUMBER(SEARCH("Added", Table1[[#This Row],[open_date]])), SUBSTITUTE(Table1[[#This Row],[open_date]], "Added ", ""), Table1[[#This Row],[open_date]]), NA())</f>
        <v>Under offer</v>
      </c>
      <c r="R928" t="s">
        <v>126</v>
      </c>
      <c r="S928" t="s">
        <v>2277</v>
      </c>
      <c r="T928" t="s">
        <v>644</v>
      </c>
      <c r="U928" s="13">
        <v>480000</v>
      </c>
      <c r="V928" s="13" t="s">
        <v>2934</v>
      </c>
      <c r="W928">
        <v>138532507</v>
      </c>
      <c r="X928" t="s">
        <v>2744</v>
      </c>
      <c r="Y928" t="s">
        <v>2745</v>
      </c>
      <c r="Z928" t="s">
        <v>973</v>
      </c>
      <c r="AA928" t="s">
        <v>37</v>
      </c>
      <c r="AB928">
        <v>830</v>
      </c>
      <c r="AC928" s="14" t="str">
        <f>"0"&amp;Table1[[#This Row],[zip_code]]</f>
        <v>0830</v>
      </c>
      <c r="AD928" s="1">
        <v>889833943</v>
      </c>
      <c r="AG928" t="s">
        <v>274</v>
      </c>
      <c r="AH928" t="str">
        <f>PROPER(Table1[[#This Row],[product_depth_DELETE]])</f>
        <v>Standard</v>
      </c>
      <c r="AI928">
        <v>3</v>
      </c>
      <c r="AJ928">
        <v>2</v>
      </c>
      <c r="AK928">
        <v>3</v>
      </c>
      <c r="AL928" s="2">
        <v>44708.662557870368</v>
      </c>
      <c r="AM928" s="15">
        <v>44708.662557870368</v>
      </c>
    </row>
    <row r="929" spans="1:39" x14ac:dyDescent="0.25">
      <c r="A929">
        <v>1351911</v>
      </c>
      <c r="B929" t="s">
        <v>696</v>
      </c>
      <c r="C929" t="str">
        <f>IF(Table1[[#This Row],[breadcrumb_ORIGINAL]]="Buy&gt;NT&gt;DARWIN CITY", SUBSTITUTE(Table1[[#This Row],[breadcrumb_ORIGINAL]], Table1[[#This Row],[breadcrumb_ORIGINAL]], "DARWIN CITY"), SUBSTITUTE(Table1[[#This Row],[breadcrumb_ORIGINAL]], Table1[[#This Row],[breadcrumb_ORIGINAL]], "DARWIN"))</f>
        <v>DARWIN</v>
      </c>
      <c r="D929" s="16" t="s">
        <v>3466</v>
      </c>
      <c r="E929" t="s">
        <v>697</v>
      </c>
      <c r="F929" s="3" t="s">
        <v>2924</v>
      </c>
      <c r="G929" t="s">
        <v>46</v>
      </c>
      <c r="H929" t="s">
        <v>1669</v>
      </c>
      <c r="I929" t="str">
        <f>IF(Table1[[#This Row],[building_size_ORIGINAL]]="","",LEFT(Table1[[#This Row],[building_size_ORIGINAL]], LEN(Table1[[#This Row],[building_size_ORIGINAL]])-LEN(RIGHT(Table1[[#This Row],[building_size_ORIGINAL]], 3))))</f>
        <v>188</v>
      </c>
      <c r="J929" s="19">
        <v>188</v>
      </c>
      <c r="L929" s="12" t="s">
        <v>2934</v>
      </c>
      <c r="M929" t="s">
        <v>1669</v>
      </c>
      <c r="N929" s="19">
        <v>188</v>
      </c>
      <c r="O929" s="19">
        <f>IF(Table1[[#This Row],[building_size_mВІ_cleaned]]&lt;&gt;Table1[[#This Row],[preferred_size_mBI_cleaned]], IF(Table1[[#This Row],[land_size_mBI_cleaned]]&lt;&gt;Table1[[#This Row],[preferred_size_mBI_cleaned]], 0, 1), 1)</f>
        <v>1</v>
      </c>
      <c r="Q929" t="e">
        <f>IF(LEN(Table1[[#This Row],[open_date]])&gt;0, IF(ISNUMBER(SEARCH("Added", Table1[[#This Row],[open_date]])), SUBSTITUTE(Table1[[#This Row],[open_date]], "Added ", ""), Table1[[#This Row],[open_date]]), NA())</f>
        <v>#N/A</v>
      </c>
      <c r="R929" t="e">
        <v>#N/A</v>
      </c>
      <c r="S929" t="s">
        <v>93</v>
      </c>
      <c r="T929" t="s">
        <v>2746</v>
      </c>
      <c r="U929" s="13">
        <v>500000</v>
      </c>
      <c r="V929" s="13" t="s">
        <v>3408</v>
      </c>
      <c r="W929">
        <v>138529151</v>
      </c>
      <c r="X929" t="s">
        <v>2747</v>
      </c>
      <c r="Y929" t="s">
        <v>2748</v>
      </c>
      <c r="Z929" t="s">
        <v>1101</v>
      </c>
      <c r="AA929" t="s">
        <v>37</v>
      </c>
      <c r="AB929">
        <v>820</v>
      </c>
      <c r="AC929" s="14" t="str">
        <f>"0"&amp;Table1[[#This Row],[zip_code]]</f>
        <v>0820</v>
      </c>
      <c r="AD929" s="1">
        <v>889460500</v>
      </c>
      <c r="AG929" t="s">
        <v>38</v>
      </c>
      <c r="AH929" t="str">
        <f>PROPER(Table1[[#This Row],[product_depth_DELETE]])</f>
        <v>Premiere</v>
      </c>
      <c r="AI929">
        <v>3</v>
      </c>
      <c r="AJ929">
        <v>2</v>
      </c>
      <c r="AK929">
        <v>2</v>
      </c>
      <c r="AL929" s="2">
        <v>44708.662557870368</v>
      </c>
      <c r="AM929" s="15">
        <v>44708.662557870368</v>
      </c>
    </row>
    <row r="930" spans="1:39" x14ac:dyDescent="0.25">
      <c r="A930">
        <v>1351912</v>
      </c>
      <c r="B930" t="s">
        <v>696</v>
      </c>
      <c r="C930" t="str">
        <f>IF(Table1[[#This Row],[breadcrumb_ORIGINAL]]="Buy&gt;NT&gt;DARWIN CITY", SUBSTITUTE(Table1[[#This Row],[breadcrumb_ORIGINAL]], Table1[[#This Row],[breadcrumb_ORIGINAL]], "DARWIN CITY"), SUBSTITUTE(Table1[[#This Row],[breadcrumb_ORIGINAL]], Table1[[#This Row],[breadcrumb_ORIGINAL]], "DARWIN"))</f>
        <v>DARWIN</v>
      </c>
      <c r="D930" s="16" t="s">
        <v>3466</v>
      </c>
      <c r="E930" t="s">
        <v>697</v>
      </c>
      <c r="F930" s="3" t="s">
        <v>2924</v>
      </c>
      <c r="G930" t="s">
        <v>46</v>
      </c>
      <c r="I930" t="str">
        <f>IF(Table1[[#This Row],[building_size_ORIGINAL]]="","",LEFT(Table1[[#This Row],[building_size_ORIGINAL]], LEN(Table1[[#This Row],[building_size_ORIGINAL]])-LEN(RIGHT(Table1[[#This Row],[building_size_ORIGINAL]], 3))))</f>
        <v/>
      </c>
      <c r="J930" s="11" t="s">
        <v>2934</v>
      </c>
      <c r="K930" t="s">
        <v>345</v>
      </c>
      <c r="L930" s="19">
        <v>158</v>
      </c>
      <c r="M930" t="s">
        <v>345</v>
      </c>
      <c r="N930" s="19">
        <v>158</v>
      </c>
      <c r="O930" s="19">
        <f>IF(Table1[[#This Row],[building_size_mВІ_cleaned]]&lt;&gt;Table1[[#This Row],[preferred_size_mBI_cleaned]], IF(Table1[[#This Row],[land_size_mBI_cleaned]]&lt;&gt;Table1[[#This Row],[preferred_size_mBI_cleaned]], 0, 1), 1)</f>
        <v>1</v>
      </c>
      <c r="Q930" t="e">
        <f>IF(LEN(Table1[[#This Row],[open_date]])&gt;0, IF(ISNUMBER(SEARCH("Added", Table1[[#This Row],[open_date]])), SUBSTITUTE(Table1[[#This Row],[open_date]], "Added ", ""), Table1[[#This Row],[open_date]]), NA())</f>
        <v>#N/A</v>
      </c>
      <c r="R930" t="e">
        <v>#N/A</v>
      </c>
      <c r="S930" t="s">
        <v>93</v>
      </c>
      <c r="T930" t="s">
        <v>119</v>
      </c>
      <c r="U930" s="13" t="s">
        <v>2934</v>
      </c>
      <c r="V930" s="13" t="s">
        <v>2978</v>
      </c>
      <c r="W930">
        <v>138523563</v>
      </c>
      <c r="X930" t="s">
        <v>2749</v>
      </c>
      <c r="Y930" t="s">
        <v>2750</v>
      </c>
      <c r="Z930" t="s">
        <v>844</v>
      </c>
      <c r="AA930" t="s">
        <v>37</v>
      </c>
      <c r="AB930">
        <v>820</v>
      </c>
      <c r="AC930" s="14" t="str">
        <f>"0"&amp;Table1[[#This Row],[zip_code]]</f>
        <v>0820</v>
      </c>
      <c r="AD930" s="1">
        <v>889460500</v>
      </c>
      <c r="AG930" t="s">
        <v>38</v>
      </c>
      <c r="AH930" t="str">
        <f>PROPER(Table1[[#This Row],[product_depth_DELETE]])</f>
        <v>Premiere</v>
      </c>
      <c r="AI930">
        <v>2</v>
      </c>
      <c r="AJ930">
        <v>2</v>
      </c>
      <c r="AK930">
        <v>2</v>
      </c>
      <c r="AL930" s="2">
        <v>44708.662557870368</v>
      </c>
      <c r="AM930" s="15">
        <v>44708.662557870368</v>
      </c>
    </row>
    <row r="931" spans="1:39" x14ac:dyDescent="0.25">
      <c r="A931">
        <v>1351913</v>
      </c>
      <c r="B931" t="s">
        <v>696</v>
      </c>
      <c r="C931" t="str">
        <f>IF(Table1[[#This Row],[breadcrumb_ORIGINAL]]="Buy&gt;NT&gt;DARWIN CITY", SUBSTITUTE(Table1[[#This Row],[breadcrumb_ORIGINAL]], Table1[[#This Row],[breadcrumb_ORIGINAL]], "DARWIN CITY"), SUBSTITUTE(Table1[[#This Row],[breadcrumb_ORIGINAL]], Table1[[#This Row],[breadcrumb_ORIGINAL]], "DARWIN"))</f>
        <v>DARWIN</v>
      </c>
      <c r="D931" s="16" t="s">
        <v>3466</v>
      </c>
      <c r="E931" t="s">
        <v>697</v>
      </c>
      <c r="F931" s="3" t="s">
        <v>2924</v>
      </c>
      <c r="G931" t="s">
        <v>46</v>
      </c>
      <c r="H931" t="s">
        <v>140</v>
      </c>
      <c r="I931" t="str">
        <f>IF(Table1[[#This Row],[building_size_ORIGINAL]]="","",LEFT(Table1[[#This Row],[building_size_ORIGINAL]], LEN(Table1[[#This Row],[building_size_ORIGINAL]])-LEN(RIGHT(Table1[[#This Row],[building_size_ORIGINAL]], 3))))</f>
        <v>93</v>
      </c>
      <c r="J931" s="19">
        <v>93</v>
      </c>
      <c r="L931" s="12" t="s">
        <v>2934</v>
      </c>
      <c r="M931" t="s">
        <v>140</v>
      </c>
      <c r="N931" s="19">
        <v>93</v>
      </c>
      <c r="O931" s="19">
        <f>IF(Table1[[#This Row],[building_size_mВІ_cleaned]]&lt;&gt;Table1[[#This Row],[preferred_size_mBI_cleaned]], IF(Table1[[#This Row],[land_size_mBI_cleaned]]&lt;&gt;Table1[[#This Row],[preferred_size_mBI_cleaned]], 0, 1), 1)</f>
        <v>1</v>
      </c>
      <c r="Q931" t="e">
        <f>IF(LEN(Table1[[#This Row],[open_date]])&gt;0, IF(ISNUMBER(SEARCH("Added", Table1[[#This Row],[open_date]])), SUBSTITUTE(Table1[[#This Row],[open_date]], "Added ", ""), Table1[[#This Row],[open_date]]), NA())</f>
        <v>#N/A</v>
      </c>
      <c r="R931" t="e">
        <v>#N/A</v>
      </c>
      <c r="S931" t="s">
        <v>181</v>
      </c>
      <c r="T931" t="s">
        <v>2751</v>
      </c>
      <c r="U931" s="13">
        <v>299000</v>
      </c>
      <c r="V931" s="13" t="s">
        <v>3409</v>
      </c>
      <c r="W931">
        <v>138518031</v>
      </c>
      <c r="X931" t="s">
        <v>2752</v>
      </c>
      <c r="Y931" t="s">
        <v>2753</v>
      </c>
      <c r="Z931" t="s">
        <v>809</v>
      </c>
      <c r="AA931" t="s">
        <v>37</v>
      </c>
      <c r="AB931">
        <v>810</v>
      </c>
      <c r="AC931" s="14" t="str">
        <f>"0"&amp;Table1[[#This Row],[zip_code]]</f>
        <v>0810</v>
      </c>
      <c r="AD931" s="1">
        <v>889418941</v>
      </c>
      <c r="AG931" t="s">
        <v>38</v>
      </c>
      <c r="AH931" t="str">
        <f>PROPER(Table1[[#This Row],[product_depth_DELETE]])</f>
        <v>Premiere</v>
      </c>
      <c r="AI931">
        <v>2</v>
      </c>
      <c r="AJ931">
        <v>2</v>
      </c>
      <c r="AK931">
        <v>1</v>
      </c>
      <c r="AL931" s="2">
        <v>44708.662557870368</v>
      </c>
      <c r="AM931" s="15">
        <v>44708.662557870368</v>
      </c>
    </row>
    <row r="932" spans="1:39" x14ac:dyDescent="0.25">
      <c r="A932">
        <v>1351914</v>
      </c>
      <c r="B932" t="s">
        <v>696</v>
      </c>
      <c r="C932" t="str">
        <f>IF(Table1[[#This Row],[breadcrumb_ORIGINAL]]="Buy&gt;NT&gt;DARWIN CITY", SUBSTITUTE(Table1[[#This Row],[breadcrumb_ORIGINAL]], Table1[[#This Row],[breadcrumb_ORIGINAL]], "DARWIN CITY"), SUBSTITUTE(Table1[[#This Row],[breadcrumb_ORIGINAL]], Table1[[#This Row],[breadcrumb_ORIGINAL]], "DARWIN"))</f>
        <v>DARWIN</v>
      </c>
      <c r="D932" s="16" t="s">
        <v>3466</v>
      </c>
      <c r="E932" t="s">
        <v>697</v>
      </c>
      <c r="F932" s="3" t="s">
        <v>2924</v>
      </c>
      <c r="G932" t="s">
        <v>29</v>
      </c>
      <c r="H932" t="s">
        <v>2485</v>
      </c>
      <c r="I932" t="str">
        <f>IF(Table1[[#This Row],[building_size_ORIGINAL]]="","",LEFT(Table1[[#This Row],[building_size_ORIGINAL]], LEN(Table1[[#This Row],[building_size_ORIGINAL]])-LEN(RIGHT(Table1[[#This Row],[building_size_ORIGINAL]], 3))))</f>
        <v>215</v>
      </c>
      <c r="J932" s="19">
        <v>215</v>
      </c>
      <c r="K932" t="s">
        <v>2754</v>
      </c>
      <c r="L932" s="19">
        <v>634</v>
      </c>
      <c r="M932" t="s">
        <v>2754</v>
      </c>
      <c r="N932" s="19">
        <v>634</v>
      </c>
      <c r="O932" s="19">
        <f>IF(Table1[[#This Row],[building_size_mВІ_cleaned]]&lt;&gt;Table1[[#This Row],[preferred_size_mBI_cleaned]], IF(Table1[[#This Row],[land_size_mBI_cleaned]]&lt;&gt;Table1[[#This Row],[preferred_size_mBI_cleaned]], 0, 1), 1)</f>
        <v>1</v>
      </c>
      <c r="Q932" t="e">
        <f>IF(LEN(Table1[[#This Row],[open_date]])&gt;0, IF(ISNUMBER(SEARCH("Added", Table1[[#This Row],[open_date]])), SUBSTITUTE(Table1[[#This Row],[open_date]], "Added ", ""), Table1[[#This Row],[open_date]]), NA())</f>
        <v>#N/A</v>
      </c>
      <c r="R932" t="e">
        <v>#N/A</v>
      </c>
      <c r="S932" t="s">
        <v>1532</v>
      </c>
      <c r="T932" t="s">
        <v>2717</v>
      </c>
      <c r="U932" s="13">
        <v>615000</v>
      </c>
      <c r="V932" s="13" t="s">
        <v>2934</v>
      </c>
      <c r="W932">
        <v>138517875</v>
      </c>
      <c r="X932" t="s">
        <v>2755</v>
      </c>
      <c r="Y932" t="s">
        <v>2756</v>
      </c>
      <c r="Z932" t="s">
        <v>941</v>
      </c>
      <c r="AA932" t="s">
        <v>37</v>
      </c>
      <c r="AB932">
        <v>832</v>
      </c>
      <c r="AC932" s="14" t="str">
        <f>"0"&amp;Table1[[#This Row],[zip_code]]</f>
        <v>0832</v>
      </c>
      <c r="AD932" s="1">
        <v>889312005</v>
      </c>
      <c r="AG932" t="s">
        <v>274</v>
      </c>
      <c r="AH932" t="str">
        <f>PROPER(Table1[[#This Row],[product_depth_DELETE]])</f>
        <v>Standard</v>
      </c>
      <c r="AI932">
        <v>4</v>
      </c>
      <c r="AJ932">
        <v>2</v>
      </c>
      <c r="AK932">
        <v>2</v>
      </c>
      <c r="AL932" s="2">
        <v>44708.662557870368</v>
      </c>
      <c r="AM932" s="15">
        <v>44708.662557870368</v>
      </c>
    </row>
    <row r="933" spans="1:39" x14ac:dyDescent="0.25">
      <c r="A933">
        <v>1351915</v>
      </c>
      <c r="B933" t="s">
        <v>696</v>
      </c>
      <c r="C933" t="str">
        <f>IF(Table1[[#This Row],[breadcrumb_ORIGINAL]]="Buy&gt;NT&gt;DARWIN CITY", SUBSTITUTE(Table1[[#This Row],[breadcrumb_ORIGINAL]], Table1[[#This Row],[breadcrumb_ORIGINAL]], "DARWIN CITY"), SUBSTITUTE(Table1[[#This Row],[breadcrumb_ORIGINAL]], Table1[[#This Row],[breadcrumb_ORIGINAL]], "DARWIN"))</f>
        <v>DARWIN</v>
      </c>
      <c r="D933" s="16" t="s">
        <v>3466</v>
      </c>
      <c r="E933" t="s">
        <v>697</v>
      </c>
      <c r="F933" s="3" t="s">
        <v>2924</v>
      </c>
      <c r="G933" t="s">
        <v>29</v>
      </c>
      <c r="H933" t="s">
        <v>2214</v>
      </c>
      <c r="I933" t="str">
        <f>IF(Table1[[#This Row],[building_size_ORIGINAL]]="","",LEFT(Table1[[#This Row],[building_size_ORIGINAL]], LEN(Table1[[#This Row],[building_size_ORIGINAL]])-LEN(RIGHT(Table1[[#This Row],[building_size_ORIGINAL]], 3))))</f>
        <v>193</v>
      </c>
      <c r="J933" s="19">
        <v>193</v>
      </c>
      <c r="K933" t="s">
        <v>2757</v>
      </c>
      <c r="L933" s="19">
        <v>754</v>
      </c>
      <c r="M933" t="s">
        <v>2757</v>
      </c>
      <c r="N933" s="19">
        <v>754</v>
      </c>
      <c r="O933" s="19">
        <f>IF(Table1[[#This Row],[building_size_mВІ_cleaned]]&lt;&gt;Table1[[#This Row],[preferred_size_mBI_cleaned]], IF(Table1[[#This Row],[land_size_mBI_cleaned]]&lt;&gt;Table1[[#This Row],[preferred_size_mBI_cleaned]], 0, 1), 1)</f>
        <v>1</v>
      </c>
      <c r="P933" t="s">
        <v>126</v>
      </c>
      <c r="Q933" t="str">
        <f>IF(LEN(Table1[[#This Row],[open_date]])&gt;0, IF(ISNUMBER(SEARCH("Added", Table1[[#This Row],[open_date]])), SUBSTITUTE(Table1[[#This Row],[open_date]], "Added ", ""), Table1[[#This Row],[open_date]]), NA())</f>
        <v>Under offer</v>
      </c>
      <c r="R933" t="s">
        <v>126</v>
      </c>
      <c r="S933" t="s">
        <v>181</v>
      </c>
      <c r="T933" t="s">
        <v>127</v>
      </c>
      <c r="U933" s="13" t="s">
        <v>2934</v>
      </c>
      <c r="V933" s="13" t="s">
        <v>2979</v>
      </c>
      <c r="W933">
        <v>138516935</v>
      </c>
      <c r="X933" t="s">
        <v>2758</v>
      </c>
      <c r="Y933" t="s">
        <v>2759</v>
      </c>
      <c r="Z933" t="s">
        <v>809</v>
      </c>
      <c r="AA933" t="s">
        <v>37</v>
      </c>
      <c r="AB933">
        <v>810</v>
      </c>
      <c r="AC933" s="14" t="str">
        <f>"0"&amp;Table1[[#This Row],[zip_code]]</f>
        <v>0810</v>
      </c>
      <c r="AD933" s="1">
        <v>889418941</v>
      </c>
      <c r="AG933" t="s">
        <v>38</v>
      </c>
      <c r="AH933" t="str">
        <f>PROPER(Table1[[#This Row],[product_depth_DELETE]])</f>
        <v>Premiere</v>
      </c>
      <c r="AI933">
        <v>4</v>
      </c>
      <c r="AJ933">
        <v>2</v>
      </c>
      <c r="AK933">
        <v>2</v>
      </c>
      <c r="AL933" s="2">
        <v>44708.662557870368</v>
      </c>
      <c r="AM933" s="15">
        <v>44708.662557870368</v>
      </c>
    </row>
    <row r="934" spans="1:39" x14ac:dyDescent="0.25">
      <c r="A934">
        <v>1351916</v>
      </c>
      <c r="B934" t="s">
        <v>696</v>
      </c>
      <c r="C934" t="str">
        <f>IF(Table1[[#This Row],[breadcrumb_ORIGINAL]]="Buy&gt;NT&gt;DARWIN CITY", SUBSTITUTE(Table1[[#This Row],[breadcrumb_ORIGINAL]], Table1[[#This Row],[breadcrumb_ORIGINAL]], "DARWIN CITY"), SUBSTITUTE(Table1[[#This Row],[breadcrumb_ORIGINAL]], Table1[[#This Row],[breadcrumb_ORIGINAL]], "DARWIN"))</f>
        <v>DARWIN</v>
      </c>
      <c r="D934" s="16" t="s">
        <v>3466</v>
      </c>
      <c r="E934" t="s">
        <v>697</v>
      </c>
      <c r="F934" s="3" t="s">
        <v>2924</v>
      </c>
      <c r="G934" t="s">
        <v>46</v>
      </c>
      <c r="H934" t="s">
        <v>326</v>
      </c>
      <c r="I934" t="str">
        <f>IF(Table1[[#This Row],[building_size_ORIGINAL]]="","",LEFT(Table1[[#This Row],[building_size_ORIGINAL]], LEN(Table1[[#This Row],[building_size_ORIGINAL]])-LEN(RIGHT(Table1[[#This Row],[building_size_ORIGINAL]], 3))))</f>
        <v>66</v>
      </c>
      <c r="J934" s="19">
        <v>66</v>
      </c>
      <c r="L934" s="12" t="s">
        <v>2934</v>
      </c>
      <c r="M934" t="s">
        <v>326</v>
      </c>
      <c r="N934" s="19">
        <v>66</v>
      </c>
      <c r="O934" s="19">
        <f>IF(Table1[[#This Row],[building_size_mВІ_cleaned]]&lt;&gt;Table1[[#This Row],[preferred_size_mBI_cleaned]], IF(Table1[[#This Row],[land_size_mBI_cleaned]]&lt;&gt;Table1[[#This Row],[preferred_size_mBI_cleaned]], 0, 1), 1)</f>
        <v>1</v>
      </c>
      <c r="Q934" t="e">
        <f>IF(LEN(Table1[[#This Row],[open_date]])&gt;0, IF(ISNUMBER(SEARCH("Added", Table1[[#This Row],[open_date]])), SUBSTITUTE(Table1[[#This Row],[open_date]], "Added ", ""), Table1[[#This Row],[open_date]]), NA())</f>
        <v>#N/A</v>
      </c>
      <c r="R934" t="e">
        <v>#N/A</v>
      </c>
      <c r="S934" t="s">
        <v>93</v>
      </c>
      <c r="T934" t="s">
        <v>2760</v>
      </c>
      <c r="U934" s="13">
        <v>260000</v>
      </c>
      <c r="V934" s="13" t="s">
        <v>3410</v>
      </c>
      <c r="W934">
        <v>138507327</v>
      </c>
      <c r="X934" t="s">
        <v>2761</v>
      </c>
      <c r="Y934" t="s">
        <v>2762</v>
      </c>
      <c r="Z934" t="s">
        <v>1178</v>
      </c>
      <c r="AA934" t="s">
        <v>37</v>
      </c>
      <c r="AB934">
        <v>810</v>
      </c>
      <c r="AC934" s="14" t="str">
        <f>"0"&amp;Table1[[#This Row],[zip_code]]</f>
        <v>0810</v>
      </c>
      <c r="AD934" s="1">
        <v>889460500</v>
      </c>
      <c r="AG934" t="s">
        <v>38</v>
      </c>
      <c r="AH934" t="str">
        <f>PROPER(Table1[[#This Row],[product_depth_DELETE]])</f>
        <v>Premiere</v>
      </c>
      <c r="AI934">
        <v>2</v>
      </c>
      <c r="AJ934">
        <v>1</v>
      </c>
      <c r="AK934">
        <v>1</v>
      </c>
      <c r="AL934" s="2">
        <v>44708.662557870368</v>
      </c>
      <c r="AM934" s="15">
        <v>44708.662557870368</v>
      </c>
    </row>
    <row r="935" spans="1:39" x14ac:dyDescent="0.25">
      <c r="A935">
        <v>1351917</v>
      </c>
      <c r="B935" t="s">
        <v>696</v>
      </c>
      <c r="C935" t="str">
        <f>IF(Table1[[#This Row],[breadcrumb_ORIGINAL]]="Buy&gt;NT&gt;DARWIN CITY", SUBSTITUTE(Table1[[#This Row],[breadcrumb_ORIGINAL]], Table1[[#This Row],[breadcrumb_ORIGINAL]], "DARWIN CITY"), SUBSTITUTE(Table1[[#This Row],[breadcrumb_ORIGINAL]], Table1[[#This Row],[breadcrumb_ORIGINAL]], "DARWIN"))</f>
        <v>DARWIN</v>
      </c>
      <c r="D935" s="16" t="s">
        <v>3466</v>
      </c>
      <c r="E935" t="s">
        <v>697</v>
      </c>
      <c r="F935" s="3" t="s">
        <v>2924</v>
      </c>
      <c r="G935" t="s">
        <v>29</v>
      </c>
      <c r="H935" t="s">
        <v>1795</v>
      </c>
      <c r="I935" t="str">
        <f>IF(Table1[[#This Row],[building_size_ORIGINAL]]="","",LEFT(Table1[[#This Row],[building_size_ORIGINAL]], LEN(Table1[[#This Row],[building_size_ORIGINAL]])-LEN(RIGHT(Table1[[#This Row],[building_size_ORIGINAL]], 3))))</f>
        <v>170</v>
      </c>
      <c r="J935" s="19">
        <v>170</v>
      </c>
      <c r="K935" t="s">
        <v>2211</v>
      </c>
      <c r="L935" s="19">
        <v>974</v>
      </c>
      <c r="M935" t="s">
        <v>2211</v>
      </c>
      <c r="N935" s="19">
        <v>974</v>
      </c>
      <c r="O935" s="19">
        <f>IF(Table1[[#This Row],[building_size_mВІ_cleaned]]&lt;&gt;Table1[[#This Row],[preferred_size_mBI_cleaned]], IF(Table1[[#This Row],[land_size_mBI_cleaned]]&lt;&gt;Table1[[#This Row],[preferred_size_mBI_cleaned]], 0, 1), 1)</f>
        <v>1</v>
      </c>
      <c r="Q935" t="e">
        <f>IF(LEN(Table1[[#This Row],[open_date]])&gt;0, IF(ISNUMBER(SEARCH("Added", Table1[[#This Row],[open_date]])), SUBSTITUTE(Table1[[#This Row],[open_date]], "Added ", ""), Table1[[#This Row],[open_date]]), NA())</f>
        <v>#N/A</v>
      </c>
      <c r="R935" t="e">
        <v>#N/A</v>
      </c>
      <c r="S935" t="s">
        <v>408</v>
      </c>
      <c r="T935" t="s">
        <v>2739</v>
      </c>
      <c r="U935" s="13">
        <v>675000</v>
      </c>
      <c r="V935" s="13" t="s">
        <v>2934</v>
      </c>
      <c r="W935">
        <v>138504247</v>
      </c>
      <c r="X935" t="s">
        <v>2763</v>
      </c>
      <c r="Y935" t="s">
        <v>2764</v>
      </c>
      <c r="Z935" t="s">
        <v>2370</v>
      </c>
      <c r="AA935" t="s">
        <v>37</v>
      </c>
      <c r="AB935">
        <v>810</v>
      </c>
      <c r="AC935" s="14" t="str">
        <f>"0"&amp;Table1[[#This Row],[zip_code]]</f>
        <v>0810</v>
      </c>
      <c r="AD935" s="1">
        <v>1300114970</v>
      </c>
      <c r="AG935" t="s">
        <v>274</v>
      </c>
      <c r="AH935" t="str">
        <f>PROPER(Table1[[#This Row],[product_depth_DELETE]])</f>
        <v>Standard</v>
      </c>
      <c r="AI935">
        <v>4</v>
      </c>
      <c r="AJ935">
        <v>3</v>
      </c>
      <c r="AK935">
        <v>2</v>
      </c>
      <c r="AL935" s="2">
        <v>44708.662557870368</v>
      </c>
      <c r="AM935" s="15">
        <v>44708.662557870368</v>
      </c>
    </row>
    <row r="936" spans="1:39" x14ac:dyDescent="0.25">
      <c r="A936">
        <v>1351918</v>
      </c>
      <c r="B936" t="s">
        <v>696</v>
      </c>
      <c r="C936" t="str">
        <f>IF(Table1[[#This Row],[breadcrumb_ORIGINAL]]="Buy&gt;NT&gt;DARWIN CITY", SUBSTITUTE(Table1[[#This Row],[breadcrumb_ORIGINAL]], Table1[[#This Row],[breadcrumb_ORIGINAL]], "DARWIN CITY"), SUBSTITUTE(Table1[[#This Row],[breadcrumb_ORIGINAL]], Table1[[#This Row],[breadcrumb_ORIGINAL]], "DARWIN"))</f>
        <v>DARWIN</v>
      </c>
      <c r="D936" s="16" t="s">
        <v>3466</v>
      </c>
      <c r="E936" t="s">
        <v>697</v>
      </c>
      <c r="F936" s="3" t="s">
        <v>2924</v>
      </c>
      <c r="G936" t="s">
        <v>29</v>
      </c>
      <c r="I936" t="str">
        <f>IF(Table1[[#This Row],[building_size_ORIGINAL]]="","",LEFT(Table1[[#This Row],[building_size_ORIGINAL]], LEN(Table1[[#This Row],[building_size_ORIGINAL]])-LEN(RIGHT(Table1[[#This Row],[building_size_ORIGINAL]], 3))))</f>
        <v/>
      </c>
      <c r="J936" s="11" t="s">
        <v>2934</v>
      </c>
      <c r="K936" t="s">
        <v>2765</v>
      </c>
      <c r="L936" s="19">
        <v>708</v>
      </c>
      <c r="M936" t="s">
        <v>2765</v>
      </c>
      <c r="N936" s="19">
        <v>708</v>
      </c>
      <c r="O936" s="19">
        <f>IF(Table1[[#This Row],[building_size_mВІ_cleaned]]&lt;&gt;Table1[[#This Row],[preferred_size_mBI_cleaned]], IF(Table1[[#This Row],[land_size_mBI_cleaned]]&lt;&gt;Table1[[#This Row],[preferred_size_mBI_cleaned]], 0, 1), 1)</f>
        <v>1</v>
      </c>
      <c r="Q936" t="e">
        <f>IF(LEN(Table1[[#This Row],[open_date]])&gt;0, IF(ISNUMBER(SEARCH("Added", Table1[[#This Row],[open_date]])), SUBSTITUTE(Table1[[#This Row],[open_date]], "Added ", ""), Table1[[#This Row],[open_date]]), NA())</f>
        <v>#N/A</v>
      </c>
      <c r="R936" t="e">
        <v>#N/A</v>
      </c>
      <c r="S936" t="s">
        <v>98</v>
      </c>
      <c r="T936" t="s">
        <v>1902</v>
      </c>
      <c r="U936" s="13">
        <v>515000</v>
      </c>
      <c r="V936" s="13" t="s">
        <v>2934</v>
      </c>
      <c r="W936">
        <v>138502895</v>
      </c>
      <c r="X936" t="s">
        <v>2766</v>
      </c>
      <c r="Y936" t="s">
        <v>2767</v>
      </c>
      <c r="Z936" t="s">
        <v>781</v>
      </c>
      <c r="AA936" t="s">
        <v>37</v>
      </c>
      <c r="AB936">
        <v>832</v>
      </c>
      <c r="AC936" s="14" t="str">
        <f>"0"&amp;Table1[[#This Row],[zip_code]]</f>
        <v>0832</v>
      </c>
      <c r="AD936" s="1">
        <v>889822500</v>
      </c>
      <c r="AG936" t="s">
        <v>255</v>
      </c>
      <c r="AH936" t="str">
        <f>PROPER(Table1[[#This Row],[product_depth_DELETE]])</f>
        <v>Feature</v>
      </c>
      <c r="AI936">
        <v>3</v>
      </c>
      <c r="AJ936">
        <v>2</v>
      </c>
      <c r="AK936">
        <v>2</v>
      </c>
      <c r="AL936" s="2">
        <v>44708.662557870368</v>
      </c>
      <c r="AM936" s="15">
        <v>44708.662557870368</v>
      </c>
    </row>
    <row r="937" spans="1:39" x14ac:dyDescent="0.25">
      <c r="A937">
        <v>1351919</v>
      </c>
      <c r="B937" t="s">
        <v>696</v>
      </c>
      <c r="C937" t="str">
        <f>IF(Table1[[#This Row],[breadcrumb_ORIGINAL]]="Buy&gt;NT&gt;DARWIN CITY", SUBSTITUTE(Table1[[#This Row],[breadcrumb_ORIGINAL]], Table1[[#This Row],[breadcrumb_ORIGINAL]], "DARWIN CITY"), SUBSTITUTE(Table1[[#This Row],[breadcrumb_ORIGINAL]], Table1[[#This Row],[breadcrumb_ORIGINAL]], "DARWIN"))</f>
        <v>DARWIN</v>
      </c>
      <c r="D937" s="16" t="s">
        <v>3466</v>
      </c>
      <c r="E937" t="s">
        <v>697</v>
      </c>
      <c r="F937" s="3" t="s">
        <v>2924</v>
      </c>
      <c r="G937" t="s">
        <v>29</v>
      </c>
      <c r="I937" t="str">
        <f>IF(Table1[[#This Row],[building_size_ORIGINAL]]="","",LEFT(Table1[[#This Row],[building_size_ORIGINAL]], LEN(Table1[[#This Row],[building_size_ORIGINAL]])-LEN(RIGHT(Table1[[#This Row],[building_size_ORIGINAL]], 3))))</f>
        <v/>
      </c>
      <c r="J937" s="11" t="s">
        <v>2934</v>
      </c>
      <c r="L937" s="12" t="s">
        <v>2934</v>
      </c>
      <c r="N937" t="s">
        <v>2934</v>
      </c>
      <c r="O937">
        <f>IF(Table1[[#This Row],[building_size_mВІ_cleaned]]&lt;&gt;Table1[[#This Row],[preferred_size_mBI_cleaned]], IF(Table1[[#This Row],[land_size_mBI_cleaned]]&lt;&gt;Table1[[#This Row],[preferred_size_mBI_cleaned]], 0, 1), 1)</f>
        <v>1</v>
      </c>
      <c r="P937" t="s">
        <v>126</v>
      </c>
      <c r="Q937" t="str">
        <f>IF(LEN(Table1[[#This Row],[open_date]])&gt;0, IF(ISNUMBER(SEARCH("Added", Table1[[#This Row],[open_date]])), SUBSTITUTE(Table1[[#This Row],[open_date]], "Added ", ""), Table1[[#This Row],[open_date]]), NA())</f>
        <v>Under offer</v>
      </c>
      <c r="R937" t="s">
        <v>126</v>
      </c>
      <c r="S937" t="s">
        <v>82</v>
      </c>
      <c r="T937" t="s">
        <v>127</v>
      </c>
      <c r="U937" s="13" t="s">
        <v>2934</v>
      </c>
      <c r="V937" s="13" t="s">
        <v>2979</v>
      </c>
      <c r="W937">
        <v>138501907</v>
      </c>
      <c r="X937" t="s">
        <v>2768</v>
      </c>
      <c r="Y937" t="s">
        <v>2769</v>
      </c>
      <c r="Z937" t="s">
        <v>2370</v>
      </c>
      <c r="AA937" t="s">
        <v>37</v>
      </c>
      <c r="AB937">
        <v>810</v>
      </c>
      <c r="AC937" s="14" t="str">
        <f>"0"&amp;Table1[[#This Row],[zip_code]]</f>
        <v>0810</v>
      </c>
      <c r="AD937" s="1">
        <v>889433000</v>
      </c>
      <c r="AG937" t="s">
        <v>38</v>
      </c>
      <c r="AH937" t="str">
        <f>PROPER(Table1[[#This Row],[product_depth_DELETE]])</f>
        <v>Premiere</v>
      </c>
      <c r="AI937">
        <v>6</v>
      </c>
      <c r="AJ937">
        <v>2</v>
      </c>
      <c r="AK937">
        <v>4</v>
      </c>
      <c r="AL937" s="2">
        <v>44708.662557870368</v>
      </c>
      <c r="AM937" s="15">
        <v>44708.662557870368</v>
      </c>
    </row>
    <row r="938" spans="1:39" x14ac:dyDescent="0.25">
      <c r="A938">
        <v>1351920</v>
      </c>
      <c r="B938" t="s">
        <v>696</v>
      </c>
      <c r="C938" t="str">
        <f>IF(Table1[[#This Row],[breadcrumb_ORIGINAL]]="Buy&gt;NT&gt;DARWIN CITY", SUBSTITUTE(Table1[[#This Row],[breadcrumb_ORIGINAL]], Table1[[#This Row],[breadcrumb_ORIGINAL]], "DARWIN CITY"), SUBSTITUTE(Table1[[#This Row],[breadcrumb_ORIGINAL]], Table1[[#This Row],[breadcrumb_ORIGINAL]], "DARWIN"))</f>
        <v>DARWIN</v>
      </c>
      <c r="D938" s="16" t="s">
        <v>3466</v>
      </c>
      <c r="E938" t="s">
        <v>697</v>
      </c>
      <c r="F938" s="3" t="s">
        <v>2924</v>
      </c>
      <c r="G938" t="s">
        <v>29</v>
      </c>
      <c r="H938" t="s">
        <v>40</v>
      </c>
      <c r="I938" t="str">
        <f>IF(Table1[[#This Row],[building_size_ORIGINAL]]="","",LEFT(Table1[[#This Row],[building_size_ORIGINAL]], LEN(Table1[[#This Row],[building_size_ORIGINAL]])-LEN(RIGHT(Table1[[#This Row],[building_size_ORIGINAL]], 3))))</f>
        <v>171</v>
      </c>
      <c r="J938" s="19">
        <v>171</v>
      </c>
      <c r="K938" t="s">
        <v>2770</v>
      </c>
      <c r="L938" s="19">
        <v>316</v>
      </c>
      <c r="M938" t="s">
        <v>2770</v>
      </c>
      <c r="N938" s="19">
        <v>316</v>
      </c>
      <c r="O938" s="19">
        <f>IF(Table1[[#This Row],[building_size_mВІ_cleaned]]&lt;&gt;Table1[[#This Row],[preferred_size_mBI_cleaned]], IF(Table1[[#This Row],[land_size_mBI_cleaned]]&lt;&gt;Table1[[#This Row],[preferred_size_mBI_cleaned]], 0, 1), 1)</f>
        <v>1</v>
      </c>
      <c r="P938" t="s">
        <v>126</v>
      </c>
      <c r="Q938" t="str">
        <f>IF(LEN(Table1[[#This Row],[open_date]])&gt;0, IF(ISNUMBER(SEARCH("Added", Table1[[#This Row],[open_date]])), SUBSTITUTE(Table1[[#This Row],[open_date]], "Added ", ""), Table1[[#This Row],[open_date]]), NA())</f>
        <v>Under offer</v>
      </c>
      <c r="R938" t="s">
        <v>126</v>
      </c>
      <c r="S938" t="s">
        <v>408</v>
      </c>
      <c r="T938" t="s">
        <v>2771</v>
      </c>
      <c r="U938" s="13">
        <v>545000</v>
      </c>
      <c r="V938" s="13" t="s">
        <v>2934</v>
      </c>
      <c r="W938">
        <v>138500535</v>
      </c>
      <c r="X938" t="s">
        <v>2772</v>
      </c>
      <c r="Y938" t="s">
        <v>2773</v>
      </c>
      <c r="Z938" t="s">
        <v>917</v>
      </c>
      <c r="AA938" t="s">
        <v>37</v>
      </c>
      <c r="AB938">
        <v>832</v>
      </c>
      <c r="AC938" s="14" t="str">
        <f>"0"&amp;Table1[[#This Row],[zip_code]]</f>
        <v>0832</v>
      </c>
      <c r="AD938" s="1">
        <v>1300114970</v>
      </c>
      <c r="AG938" t="s">
        <v>274</v>
      </c>
      <c r="AH938" t="str">
        <f>PROPER(Table1[[#This Row],[product_depth_DELETE]])</f>
        <v>Standard</v>
      </c>
      <c r="AI938">
        <v>3</v>
      </c>
      <c r="AJ938">
        <v>2</v>
      </c>
      <c r="AK938">
        <v>2</v>
      </c>
      <c r="AL938" s="2">
        <v>44708.662557870368</v>
      </c>
      <c r="AM938" s="15">
        <v>44708.662557870368</v>
      </c>
    </row>
    <row r="939" spans="1:39" x14ac:dyDescent="0.25">
      <c r="A939">
        <v>1351921</v>
      </c>
      <c r="B939" t="s">
        <v>696</v>
      </c>
      <c r="C939" t="str">
        <f>IF(Table1[[#This Row],[breadcrumb_ORIGINAL]]="Buy&gt;NT&gt;DARWIN CITY", SUBSTITUTE(Table1[[#This Row],[breadcrumb_ORIGINAL]], Table1[[#This Row],[breadcrumb_ORIGINAL]], "DARWIN CITY"), SUBSTITUTE(Table1[[#This Row],[breadcrumb_ORIGINAL]], Table1[[#This Row],[breadcrumb_ORIGINAL]], "DARWIN"))</f>
        <v>DARWIN</v>
      </c>
      <c r="D939" s="16" t="s">
        <v>3466</v>
      </c>
      <c r="E939" t="s">
        <v>697</v>
      </c>
      <c r="F939" s="3" t="s">
        <v>2924</v>
      </c>
      <c r="G939" t="s">
        <v>46</v>
      </c>
      <c r="I939" t="str">
        <f>IF(Table1[[#This Row],[building_size_ORIGINAL]]="","",LEFT(Table1[[#This Row],[building_size_ORIGINAL]], LEN(Table1[[#This Row],[building_size_ORIGINAL]])-LEN(RIGHT(Table1[[#This Row],[building_size_ORIGINAL]], 3))))</f>
        <v/>
      </c>
      <c r="J939" s="11" t="s">
        <v>2934</v>
      </c>
      <c r="L939" s="12" t="s">
        <v>2934</v>
      </c>
      <c r="N939" t="s">
        <v>2934</v>
      </c>
      <c r="O939">
        <f>IF(Table1[[#This Row],[building_size_mВІ_cleaned]]&lt;&gt;Table1[[#This Row],[preferred_size_mBI_cleaned]], IF(Table1[[#This Row],[land_size_mBI_cleaned]]&lt;&gt;Table1[[#This Row],[preferred_size_mBI_cleaned]], 0, 1), 1)</f>
        <v>1</v>
      </c>
      <c r="Q939" t="e">
        <f>IF(LEN(Table1[[#This Row],[open_date]])&gt;0, IF(ISNUMBER(SEARCH("Added", Table1[[#This Row],[open_date]])), SUBSTITUTE(Table1[[#This Row],[open_date]], "Added ", ""), Table1[[#This Row],[open_date]]), NA())</f>
        <v>#N/A</v>
      </c>
      <c r="R939" t="e">
        <v>#N/A</v>
      </c>
      <c r="S939" t="s">
        <v>225</v>
      </c>
      <c r="T939" t="s">
        <v>1038</v>
      </c>
      <c r="U939" s="13" t="s">
        <v>2934</v>
      </c>
      <c r="V939" s="13" t="s">
        <v>3154</v>
      </c>
      <c r="W939">
        <v>138495575</v>
      </c>
      <c r="X939" t="s">
        <v>2774</v>
      </c>
      <c r="Y939" t="s">
        <v>2775</v>
      </c>
      <c r="Z939" t="s">
        <v>731</v>
      </c>
      <c r="AA939" t="s">
        <v>37</v>
      </c>
      <c r="AB939">
        <v>810</v>
      </c>
      <c r="AC939" s="14" t="str">
        <f>"0"&amp;Table1[[#This Row],[zip_code]]</f>
        <v>0810</v>
      </c>
      <c r="AD939" s="1">
        <v>438404848</v>
      </c>
      <c r="AG939" t="s">
        <v>38</v>
      </c>
      <c r="AH939" t="str">
        <f>PROPER(Table1[[#This Row],[product_depth_DELETE]])</f>
        <v>Premiere</v>
      </c>
      <c r="AI939">
        <v>1</v>
      </c>
      <c r="AJ939">
        <v>1</v>
      </c>
      <c r="AK939">
        <v>1</v>
      </c>
      <c r="AL939" s="2">
        <v>44708.662557870368</v>
      </c>
      <c r="AM939" s="15">
        <v>44708.662557870368</v>
      </c>
    </row>
    <row r="940" spans="1:39" x14ac:dyDescent="0.25">
      <c r="A940">
        <v>1351922</v>
      </c>
      <c r="B940" t="s">
        <v>696</v>
      </c>
      <c r="C940" t="str">
        <f>IF(Table1[[#This Row],[breadcrumb_ORIGINAL]]="Buy&gt;NT&gt;DARWIN CITY", SUBSTITUTE(Table1[[#This Row],[breadcrumb_ORIGINAL]], Table1[[#This Row],[breadcrumb_ORIGINAL]], "DARWIN CITY"), SUBSTITUTE(Table1[[#This Row],[breadcrumb_ORIGINAL]], Table1[[#This Row],[breadcrumb_ORIGINAL]], "DARWIN"))</f>
        <v>DARWIN</v>
      </c>
      <c r="D940" s="16" t="s">
        <v>3466</v>
      </c>
      <c r="E940" t="s">
        <v>697</v>
      </c>
      <c r="F940" s="3" t="s">
        <v>2924</v>
      </c>
      <c r="G940" t="s">
        <v>39</v>
      </c>
      <c r="I940" t="str">
        <f>IF(Table1[[#This Row],[building_size_ORIGINAL]]="","",LEFT(Table1[[#This Row],[building_size_ORIGINAL]], LEN(Table1[[#This Row],[building_size_ORIGINAL]])-LEN(RIGHT(Table1[[#This Row],[building_size_ORIGINAL]], 3))))</f>
        <v/>
      </c>
      <c r="J940" s="11" t="s">
        <v>2934</v>
      </c>
      <c r="L940" s="12" t="s">
        <v>2934</v>
      </c>
      <c r="N940" t="s">
        <v>2934</v>
      </c>
      <c r="O940">
        <f>IF(Table1[[#This Row],[building_size_mВІ_cleaned]]&lt;&gt;Table1[[#This Row],[preferred_size_mBI_cleaned]], IF(Table1[[#This Row],[land_size_mBI_cleaned]]&lt;&gt;Table1[[#This Row],[preferred_size_mBI_cleaned]], 0, 1), 1)</f>
        <v>1</v>
      </c>
      <c r="Q940" t="e">
        <f>IF(LEN(Table1[[#This Row],[open_date]])&gt;0, IF(ISNUMBER(SEARCH("Added", Table1[[#This Row],[open_date]])), SUBSTITUTE(Table1[[#This Row],[open_date]], "Added ", ""), Table1[[#This Row],[open_date]]), NA())</f>
        <v>#N/A</v>
      </c>
      <c r="R940" t="e">
        <v>#N/A</v>
      </c>
      <c r="S940" t="s">
        <v>31</v>
      </c>
      <c r="T940" t="s">
        <v>384</v>
      </c>
      <c r="U940" s="13">
        <v>470000</v>
      </c>
      <c r="V940" s="13" t="s">
        <v>2934</v>
      </c>
      <c r="W940">
        <v>138491115</v>
      </c>
      <c r="X940" t="s">
        <v>385</v>
      </c>
      <c r="Y940" t="s">
        <v>386</v>
      </c>
      <c r="Z940" t="s">
        <v>36</v>
      </c>
      <c r="AA940" t="s">
        <v>37</v>
      </c>
      <c r="AB940">
        <v>800</v>
      </c>
      <c r="AC940" s="14" t="str">
        <f>"0"&amp;Table1[[#This Row],[zip_code]]</f>
        <v>0800</v>
      </c>
      <c r="AD940" s="1">
        <v>889418289</v>
      </c>
      <c r="AG940" t="s">
        <v>255</v>
      </c>
      <c r="AH940" t="str">
        <f>PROPER(Table1[[#This Row],[product_depth_DELETE]])</f>
        <v>Feature</v>
      </c>
      <c r="AI940">
        <v>3</v>
      </c>
      <c r="AJ940">
        <v>2</v>
      </c>
      <c r="AK940">
        <v>1</v>
      </c>
      <c r="AL940" s="2">
        <v>44708.662557870368</v>
      </c>
      <c r="AM940" s="15">
        <v>44708.662557870368</v>
      </c>
    </row>
    <row r="941" spans="1:39" x14ac:dyDescent="0.25">
      <c r="A941">
        <v>1351923</v>
      </c>
      <c r="B941" t="s">
        <v>696</v>
      </c>
      <c r="C941" t="str">
        <f>IF(Table1[[#This Row],[breadcrumb_ORIGINAL]]="Buy&gt;NT&gt;DARWIN CITY", SUBSTITUTE(Table1[[#This Row],[breadcrumb_ORIGINAL]], Table1[[#This Row],[breadcrumb_ORIGINAL]], "DARWIN CITY"), SUBSTITUTE(Table1[[#This Row],[breadcrumb_ORIGINAL]], Table1[[#This Row],[breadcrumb_ORIGINAL]], "DARWIN"))</f>
        <v>DARWIN</v>
      </c>
      <c r="D941" s="16" t="s">
        <v>3466</v>
      </c>
      <c r="E941" t="s">
        <v>697</v>
      </c>
      <c r="F941" s="3" t="s">
        <v>2924</v>
      </c>
      <c r="G941" t="s">
        <v>39</v>
      </c>
      <c r="I941" t="str">
        <f>IF(Table1[[#This Row],[building_size_ORIGINAL]]="","",LEFT(Table1[[#This Row],[building_size_ORIGINAL]], LEN(Table1[[#This Row],[building_size_ORIGINAL]])-LEN(RIGHT(Table1[[#This Row],[building_size_ORIGINAL]], 3))))</f>
        <v/>
      </c>
      <c r="J941" s="11" t="s">
        <v>2934</v>
      </c>
      <c r="K941" t="s">
        <v>387</v>
      </c>
      <c r="L941" s="19">
        <v>117</v>
      </c>
      <c r="N941" t="s">
        <v>2934</v>
      </c>
      <c r="O941">
        <f>IF(Table1[[#This Row],[building_size_mВІ_cleaned]]&lt;&gt;Table1[[#This Row],[preferred_size_mBI_cleaned]], IF(Table1[[#This Row],[land_size_mBI_cleaned]]&lt;&gt;Table1[[#This Row],[preferred_size_mBI_cleaned]], 0, 1), 1)</f>
        <v>1</v>
      </c>
      <c r="Q941" t="e">
        <f>IF(LEN(Table1[[#This Row],[open_date]])&gt;0, IF(ISNUMBER(SEARCH("Added", Table1[[#This Row],[open_date]])), SUBSTITUTE(Table1[[#This Row],[open_date]], "Added ", ""), Table1[[#This Row],[open_date]]), NA())</f>
        <v>#N/A</v>
      </c>
      <c r="R941" t="e">
        <v>#N/A</v>
      </c>
      <c r="S941" t="s">
        <v>209</v>
      </c>
      <c r="T941" t="s">
        <v>333</v>
      </c>
      <c r="U941" s="13">
        <v>539000</v>
      </c>
      <c r="V941" s="13" t="s">
        <v>3024</v>
      </c>
      <c r="W941">
        <v>138490143</v>
      </c>
      <c r="X941" t="s">
        <v>388</v>
      </c>
      <c r="Y941" t="s">
        <v>389</v>
      </c>
      <c r="Z941" t="s">
        <v>36</v>
      </c>
      <c r="AA941" t="s">
        <v>37</v>
      </c>
      <c r="AB941">
        <v>800</v>
      </c>
      <c r="AC941" s="14" t="str">
        <f>"0"&amp;Table1[[#This Row],[zip_code]]</f>
        <v>0800</v>
      </c>
      <c r="AD941" s="1">
        <v>889428942</v>
      </c>
      <c r="AG941" t="s">
        <v>255</v>
      </c>
      <c r="AH941" t="str">
        <f>PROPER(Table1[[#This Row],[product_depth_DELETE]])</f>
        <v>Feature</v>
      </c>
      <c r="AI941">
        <v>2</v>
      </c>
      <c r="AJ941">
        <v>2</v>
      </c>
      <c r="AK941">
        <v>1</v>
      </c>
      <c r="AL941" s="2">
        <v>44708.662557870368</v>
      </c>
      <c r="AM941" s="15">
        <v>44708.662557870368</v>
      </c>
    </row>
    <row r="942" spans="1:39" x14ac:dyDescent="0.25">
      <c r="A942">
        <v>1351924</v>
      </c>
      <c r="B942" t="s">
        <v>696</v>
      </c>
      <c r="C942" t="str">
        <f>IF(Table1[[#This Row],[breadcrumb_ORIGINAL]]="Buy&gt;NT&gt;DARWIN CITY", SUBSTITUTE(Table1[[#This Row],[breadcrumb_ORIGINAL]], Table1[[#This Row],[breadcrumb_ORIGINAL]], "DARWIN CITY"), SUBSTITUTE(Table1[[#This Row],[breadcrumb_ORIGINAL]], Table1[[#This Row],[breadcrumb_ORIGINAL]], "DARWIN"))</f>
        <v>DARWIN</v>
      </c>
      <c r="D942" s="16" t="s">
        <v>3466</v>
      </c>
      <c r="E942" t="s">
        <v>697</v>
      </c>
      <c r="F942" s="3" t="s">
        <v>2924</v>
      </c>
      <c r="G942" t="s">
        <v>29</v>
      </c>
      <c r="I942" t="str">
        <f>IF(Table1[[#This Row],[building_size_ORIGINAL]]="","",LEFT(Table1[[#This Row],[building_size_ORIGINAL]], LEN(Table1[[#This Row],[building_size_ORIGINAL]])-LEN(RIGHT(Table1[[#This Row],[building_size_ORIGINAL]], 3))))</f>
        <v/>
      </c>
      <c r="J942" s="11" t="s">
        <v>2934</v>
      </c>
      <c r="L942" s="12" t="s">
        <v>2934</v>
      </c>
      <c r="N942" t="s">
        <v>2934</v>
      </c>
      <c r="O942">
        <f>IF(Table1[[#This Row],[building_size_mВІ_cleaned]]&lt;&gt;Table1[[#This Row],[preferred_size_mBI_cleaned]], IF(Table1[[#This Row],[land_size_mBI_cleaned]]&lt;&gt;Table1[[#This Row],[preferred_size_mBI_cleaned]], 0, 1), 1)</f>
        <v>1</v>
      </c>
      <c r="Q942" t="e">
        <f>IF(LEN(Table1[[#This Row],[open_date]])&gt;0, IF(ISNUMBER(SEARCH("Added", Table1[[#This Row],[open_date]])), SUBSTITUTE(Table1[[#This Row],[open_date]], "Added ", ""), Table1[[#This Row],[open_date]]), NA())</f>
        <v>#N/A</v>
      </c>
      <c r="R942" t="e">
        <v>#N/A</v>
      </c>
      <c r="S942" t="s">
        <v>82</v>
      </c>
      <c r="T942" t="s">
        <v>186</v>
      </c>
      <c r="U942" s="13">
        <v>475000</v>
      </c>
      <c r="V942" s="13" t="s">
        <v>2934</v>
      </c>
      <c r="W942">
        <v>138488975</v>
      </c>
      <c r="X942" t="s">
        <v>2776</v>
      </c>
      <c r="Y942" t="s">
        <v>2777</v>
      </c>
      <c r="Z942" t="s">
        <v>791</v>
      </c>
      <c r="AA942" t="s">
        <v>37</v>
      </c>
      <c r="AB942">
        <v>832</v>
      </c>
      <c r="AC942" s="14" t="str">
        <f>"0"&amp;Table1[[#This Row],[zip_code]]</f>
        <v>0832</v>
      </c>
      <c r="AD942" s="1">
        <v>889433000</v>
      </c>
      <c r="AG942" t="s">
        <v>38</v>
      </c>
      <c r="AH942" t="str">
        <f>PROPER(Table1[[#This Row],[product_depth_DELETE]])</f>
        <v>Premiere</v>
      </c>
      <c r="AI942">
        <v>3</v>
      </c>
      <c r="AJ942">
        <v>1</v>
      </c>
      <c r="AK942">
        <v>2</v>
      </c>
      <c r="AL942" s="2">
        <v>44708.662557870368</v>
      </c>
      <c r="AM942" s="15">
        <v>44708.662557870368</v>
      </c>
    </row>
    <row r="943" spans="1:39" x14ac:dyDescent="0.25">
      <c r="A943">
        <v>1351925</v>
      </c>
      <c r="B943" t="s">
        <v>696</v>
      </c>
      <c r="C943" t="str">
        <f>IF(Table1[[#This Row],[breadcrumb_ORIGINAL]]="Buy&gt;NT&gt;DARWIN CITY", SUBSTITUTE(Table1[[#This Row],[breadcrumb_ORIGINAL]], Table1[[#This Row],[breadcrumb_ORIGINAL]], "DARWIN CITY"), SUBSTITUTE(Table1[[#This Row],[breadcrumb_ORIGINAL]], Table1[[#This Row],[breadcrumb_ORIGINAL]], "DARWIN"))</f>
        <v>DARWIN</v>
      </c>
      <c r="D943" s="16" t="s">
        <v>3466</v>
      </c>
      <c r="E943" t="s">
        <v>697</v>
      </c>
      <c r="F943" s="3" t="s">
        <v>2924</v>
      </c>
      <c r="G943" t="s">
        <v>1168</v>
      </c>
      <c r="I943" t="str">
        <f>IF(Table1[[#This Row],[building_size_ORIGINAL]]="","",LEFT(Table1[[#This Row],[building_size_ORIGINAL]], LEN(Table1[[#This Row],[building_size_ORIGINAL]])-LEN(RIGHT(Table1[[#This Row],[building_size_ORIGINAL]], 3))))</f>
        <v/>
      </c>
      <c r="J943" s="11" t="s">
        <v>2934</v>
      </c>
      <c r="K943" t="s">
        <v>2778</v>
      </c>
      <c r="L943" s="19">
        <v>397</v>
      </c>
      <c r="M943" t="s">
        <v>2778</v>
      </c>
      <c r="N943" s="19">
        <v>397</v>
      </c>
      <c r="O943" s="19">
        <f>IF(Table1[[#This Row],[building_size_mВІ_cleaned]]&lt;&gt;Table1[[#This Row],[preferred_size_mBI_cleaned]], IF(Table1[[#This Row],[land_size_mBI_cleaned]]&lt;&gt;Table1[[#This Row],[preferred_size_mBI_cleaned]], 0, 1), 1)</f>
        <v>1</v>
      </c>
      <c r="P943" t="s">
        <v>126</v>
      </c>
      <c r="Q943" t="str">
        <f>IF(LEN(Table1[[#This Row],[open_date]])&gt;0, IF(ISNUMBER(SEARCH("Added", Table1[[#This Row],[open_date]])), SUBSTITUTE(Table1[[#This Row],[open_date]], "Added ", ""), Table1[[#This Row],[open_date]]), NA())</f>
        <v>Under offer</v>
      </c>
      <c r="R943" t="s">
        <v>126</v>
      </c>
      <c r="S943" t="s">
        <v>293</v>
      </c>
      <c r="T943" t="s">
        <v>986</v>
      </c>
      <c r="U943" s="13" t="s">
        <v>2934</v>
      </c>
      <c r="V943" s="13" t="s">
        <v>3147</v>
      </c>
      <c r="W943">
        <v>138488711</v>
      </c>
      <c r="X943" t="s">
        <v>2779</v>
      </c>
      <c r="Y943" t="s">
        <v>2780</v>
      </c>
      <c r="Z943" t="s">
        <v>791</v>
      </c>
      <c r="AA943" t="s">
        <v>37</v>
      </c>
      <c r="AB943">
        <v>832</v>
      </c>
      <c r="AC943" s="14" t="str">
        <f>"0"&amp;Table1[[#This Row],[zip_code]]</f>
        <v>0832</v>
      </c>
      <c r="AD943" s="1">
        <v>1300850855</v>
      </c>
      <c r="AG943" t="s">
        <v>274</v>
      </c>
      <c r="AH943" t="str">
        <f>PROPER(Table1[[#This Row],[product_depth_DELETE]])</f>
        <v>Standard</v>
      </c>
      <c r="AI943">
        <v>3</v>
      </c>
      <c r="AJ943">
        <v>2</v>
      </c>
      <c r="AK943">
        <v>2</v>
      </c>
      <c r="AL943" s="2">
        <v>44708.662557870368</v>
      </c>
      <c r="AM943" s="15">
        <v>44708.662557870368</v>
      </c>
    </row>
    <row r="944" spans="1:39" x14ac:dyDescent="0.25">
      <c r="A944">
        <v>1351926</v>
      </c>
      <c r="B944" t="s">
        <v>696</v>
      </c>
      <c r="C944" t="str">
        <f>IF(Table1[[#This Row],[breadcrumb_ORIGINAL]]="Buy&gt;NT&gt;DARWIN CITY", SUBSTITUTE(Table1[[#This Row],[breadcrumb_ORIGINAL]], Table1[[#This Row],[breadcrumb_ORIGINAL]], "DARWIN CITY"), SUBSTITUTE(Table1[[#This Row],[breadcrumb_ORIGINAL]], Table1[[#This Row],[breadcrumb_ORIGINAL]], "DARWIN"))</f>
        <v>DARWIN</v>
      </c>
      <c r="D944" s="16" t="s">
        <v>3466</v>
      </c>
      <c r="E944" t="s">
        <v>697</v>
      </c>
      <c r="F944" s="3" t="s">
        <v>2924</v>
      </c>
      <c r="G944" t="s">
        <v>39</v>
      </c>
      <c r="I944" t="str">
        <f>IF(Table1[[#This Row],[building_size_ORIGINAL]]="","",LEFT(Table1[[#This Row],[building_size_ORIGINAL]], LEN(Table1[[#This Row],[building_size_ORIGINAL]])-LEN(RIGHT(Table1[[#This Row],[building_size_ORIGINAL]], 3))))</f>
        <v/>
      </c>
      <c r="J944" s="11" t="s">
        <v>2934</v>
      </c>
      <c r="L944" s="12" t="s">
        <v>2934</v>
      </c>
      <c r="N944" t="s">
        <v>2934</v>
      </c>
      <c r="O944">
        <f>IF(Table1[[#This Row],[building_size_mВІ_cleaned]]&lt;&gt;Table1[[#This Row],[preferred_size_mBI_cleaned]], IF(Table1[[#This Row],[land_size_mBI_cleaned]]&lt;&gt;Table1[[#This Row],[preferred_size_mBI_cleaned]], 0, 1), 1)</f>
        <v>1</v>
      </c>
      <c r="Q944" t="e">
        <f>IF(LEN(Table1[[#This Row],[open_date]])&gt;0, IF(ISNUMBER(SEARCH("Added", Table1[[#This Row],[open_date]])), SUBSTITUTE(Table1[[#This Row],[open_date]], "Added ", ""), Table1[[#This Row],[open_date]]), NA())</f>
        <v>#N/A</v>
      </c>
      <c r="R944" t="e">
        <v>#N/A</v>
      </c>
      <c r="S944" t="s">
        <v>554</v>
      </c>
      <c r="T944" t="s">
        <v>462</v>
      </c>
      <c r="U944" s="13">
        <v>360000</v>
      </c>
      <c r="V944" s="13" t="s">
        <v>3053</v>
      </c>
      <c r="W944">
        <v>138487679</v>
      </c>
      <c r="X944" t="s">
        <v>2781</v>
      </c>
      <c r="Y944" t="s">
        <v>2782</v>
      </c>
      <c r="Z944" t="s">
        <v>1178</v>
      </c>
      <c r="AA944" t="s">
        <v>37</v>
      </c>
      <c r="AB944">
        <v>810</v>
      </c>
      <c r="AC944" s="14" t="str">
        <f>"0"&amp;Table1[[#This Row],[zip_code]]</f>
        <v>0810</v>
      </c>
      <c r="AD944">
        <v>421073034</v>
      </c>
      <c r="AG944" t="s">
        <v>255</v>
      </c>
      <c r="AH944" t="str">
        <f>PROPER(Table1[[#This Row],[product_depth_DELETE]])</f>
        <v>Feature</v>
      </c>
      <c r="AI944">
        <v>3</v>
      </c>
      <c r="AJ944">
        <v>1</v>
      </c>
      <c r="AK944">
        <v>1</v>
      </c>
      <c r="AL944" s="2">
        <v>44708.662557870368</v>
      </c>
      <c r="AM944" s="15">
        <v>44708.662557870368</v>
      </c>
    </row>
    <row r="945" spans="1:39" x14ac:dyDescent="0.25">
      <c r="A945">
        <v>1351927</v>
      </c>
      <c r="B945" t="s">
        <v>696</v>
      </c>
      <c r="C945" t="str">
        <f>IF(Table1[[#This Row],[breadcrumb_ORIGINAL]]="Buy&gt;NT&gt;DARWIN CITY", SUBSTITUTE(Table1[[#This Row],[breadcrumb_ORIGINAL]], Table1[[#This Row],[breadcrumb_ORIGINAL]], "DARWIN CITY"), SUBSTITUTE(Table1[[#This Row],[breadcrumb_ORIGINAL]], Table1[[#This Row],[breadcrumb_ORIGINAL]], "DARWIN"))</f>
        <v>DARWIN</v>
      </c>
      <c r="D945" s="16" t="s">
        <v>3466</v>
      </c>
      <c r="E945" t="s">
        <v>697</v>
      </c>
      <c r="F945" s="3" t="s">
        <v>2924</v>
      </c>
      <c r="G945" t="s">
        <v>29</v>
      </c>
      <c r="I945" t="str">
        <f>IF(Table1[[#This Row],[building_size_ORIGINAL]]="","",LEFT(Table1[[#This Row],[building_size_ORIGINAL]], LEN(Table1[[#This Row],[building_size_ORIGINAL]])-LEN(RIGHT(Table1[[#This Row],[building_size_ORIGINAL]], 3))))</f>
        <v/>
      </c>
      <c r="J945" s="11" t="s">
        <v>2934</v>
      </c>
      <c r="K945" t="s">
        <v>1646</v>
      </c>
      <c r="L945" s="19">
        <v>827</v>
      </c>
      <c r="M945" t="s">
        <v>1646</v>
      </c>
      <c r="N945" s="19">
        <v>827</v>
      </c>
      <c r="O945" s="19">
        <f>IF(Table1[[#This Row],[building_size_mВІ_cleaned]]&lt;&gt;Table1[[#This Row],[preferred_size_mBI_cleaned]], IF(Table1[[#This Row],[land_size_mBI_cleaned]]&lt;&gt;Table1[[#This Row],[preferred_size_mBI_cleaned]], 0, 1), 1)</f>
        <v>1</v>
      </c>
      <c r="Q945" t="e">
        <f>IF(LEN(Table1[[#This Row],[open_date]])&gt;0, IF(ISNUMBER(SEARCH("Added", Table1[[#This Row],[open_date]])), SUBSTITUTE(Table1[[#This Row],[open_date]], "Added ", ""), Table1[[#This Row],[open_date]]), NA())</f>
        <v>#N/A</v>
      </c>
      <c r="R945" t="e">
        <v>#N/A</v>
      </c>
      <c r="S945" t="s">
        <v>1499</v>
      </c>
      <c r="T945" t="s">
        <v>524</v>
      </c>
      <c r="U945" s="13">
        <v>449000</v>
      </c>
      <c r="V945" s="13" t="s">
        <v>2934</v>
      </c>
      <c r="W945">
        <v>138487583</v>
      </c>
      <c r="X945" t="s">
        <v>2783</v>
      </c>
      <c r="Y945" t="s">
        <v>2784</v>
      </c>
      <c r="Z945" t="s">
        <v>973</v>
      </c>
      <c r="AA945" t="s">
        <v>37</v>
      </c>
      <c r="AB945">
        <v>830</v>
      </c>
      <c r="AC945" s="14" t="str">
        <f>"0"&amp;Table1[[#This Row],[zip_code]]</f>
        <v>0830</v>
      </c>
      <c r="AD945" s="1">
        <v>418895345</v>
      </c>
      <c r="AG945" t="s">
        <v>255</v>
      </c>
      <c r="AH945" t="str">
        <f>PROPER(Table1[[#This Row],[product_depth_DELETE]])</f>
        <v>Feature</v>
      </c>
      <c r="AI945">
        <v>3</v>
      </c>
      <c r="AJ945">
        <v>1</v>
      </c>
      <c r="AK945">
        <v>2</v>
      </c>
      <c r="AL945" s="2">
        <v>44708.662557870368</v>
      </c>
      <c r="AM945" s="15">
        <v>44708.662557870368</v>
      </c>
    </row>
    <row r="946" spans="1:39" x14ac:dyDescent="0.25">
      <c r="A946">
        <v>1351928</v>
      </c>
      <c r="B946" t="s">
        <v>696</v>
      </c>
      <c r="C946" t="str">
        <f>IF(Table1[[#This Row],[breadcrumb_ORIGINAL]]="Buy&gt;NT&gt;DARWIN CITY", SUBSTITUTE(Table1[[#This Row],[breadcrumb_ORIGINAL]], Table1[[#This Row],[breadcrumb_ORIGINAL]], "DARWIN CITY"), SUBSTITUTE(Table1[[#This Row],[breadcrumb_ORIGINAL]], Table1[[#This Row],[breadcrumb_ORIGINAL]], "DARWIN"))</f>
        <v>DARWIN</v>
      </c>
      <c r="D946" s="16" t="s">
        <v>3466</v>
      </c>
      <c r="E946" t="s">
        <v>697</v>
      </c>
      <c r="F946" s="3" t="s">
        <v>2924</v>
      </c>
      <c r="G946" t="s">
        <v>29</v>
      </c>
      <c r="I946" t="str">
        <f>IF(Table1[[#This Row],[building_size_ORIGINAL]]="","",LEFT(Table1[[#This Row],[building_size_ORIGINAL]], LEN(Table1[[#This Row],[building_size_ORIGINAL]])-LEN(RIGHT(Table1[[#This Row],[building_size_ORIGINAL]], 3))))</f>
        <v/>
      </c>
      <c r="J946" s="11" t="s">
        <v>2934</v>
      </c>
      <c r="K946" t="s">
        <v>2785</v>
      </c>
      <c r="L946" s="19">
        <v>312</v>
      </c>
      <c r="M946" t="s">
        <v>2785</v>
      </c>
      <c r="N946" s="19">
        <v>312</v>
      </c>
      <c r="O946" s="19">
        <f>IF(Table1[[#This Row],[building_size_mВІ_cleaned]]&lt;&gt;Table1[[#This Row],[preferred_size_mBI_cleaned]], IF(Table1[[#This Row],[land_size_mBI_cleaned]]&lt;&gt;Table1[[#This Row],[preferred_size_mBI_cleaned]], 0, 1), 1)</f>
        <v>1</v>
      </c>
      <c r="Q946" t="e">
        <f>IF(LEN(Table1[[#This Row],[open_date]])&gt;0, IF(ISNUMBER(SEARCH("Added", Table1[[#This Row],[open_date]])), SUBSTITUTE(Table1[[#This Row],[open_date]], "Added ", ""), Table1[[#This Row],[open_date]]), NA())</f>
        <v>#N/A</v>
      </c>
      <c r="R946" t="e">
        <v>#N/A</v>
      </c>
      <c r="S946" t="s">
        <v>1499</v>
      </c>
      <c r="T946" t="s">
        <v>2075</v>
      </c>
      <c r="U946" s="13">
        <v>479000</v>
      </c>
      <c r="V946" s="13" t="s">
        <v>2934</v>
      </c>
      <c r="W946">
        <v>138486915</v>
      </c>
      <c r="X946" t="s">
        <v>2786</v>
      </c>
      <c r="Y946" t="s">
        <v>2787</v>
      </c>
      <c r="Z946" t="s">
        <v>820</v>
      </c>
      <c r="AA946" t="s">
        <v>37</v>
      </c>
      <c r="AB946">
        <v>832</v>
      </c>
      <c r="AC946" s="14" t="str">
        <f>"0"&amp;Table1[[#This Row],[zip_code]]</f>
        <v>0832</v>
      </c>
      <c r="AD946" s="1">
        <v>418895345</v>
      </c>
      <c r="AG946" t="s">
        <v>255</v>
      </c>
      <c r="AH946" t="str">
        <f>PROPER(Table1[[#This Row],[product_depth_DELETE]])</f>
        <v>Feature</v>
      </c>
      <c r="AI946">
        <v>3</v>
      </c>
      <c r="AJ946">
        <v>1</v>
      </c>
      <c r="AK946">
        <v>2</v>
      </c>
      <c r="AL946" s="2">
        <v>44708.662557870368</v>
      </c>
      <c r="AM946" s="15">
        <v>44708.662557870368</v>
      </c>
    </row>
    <row r="947" spans="1:39" x14ac:dyDescent="0.25">
      <c r="A947">
        <v>1351929</v>
      </c>
      <c r="B947" t="s">
        <v>696</v>
      </c>
      <c r="C947" t="str">
        <f>IF(Table1[[#This Row],[breadcrumb_ORIGINAL]]="Buy&gt;NT&gt;DARWIN CITY", SUBSTITUTE(Table1[[#This Row],[breadcrumb_ORIGINAL]], Table1[[#This Row],[breadcrumb_ORIGINAL]], "DARWIN CITY"), SUBSTITUTE(Table1[[#This Row],[breadcrumb_ORIGINAL]], Table1[[#This Row],[breadcrumb_ORIGINAL]], "DARWIN"))</f>
        <v>DARWIN</v>
      </c>
      <c r="D947" s="16" t="s">
        <v>3466</v>
      </c>
      <c r="E947" t="s">
        <v>697</v>
      </c>
      <c r="F947" s="3" t="s">
        <v>2924</v>
      </c>
      <c r="G947" t="s">
        <v>46</v>
      </c>
      <c r="I947" t="str">
        <f>IF(Table1[[#This Row],[building_size_ORIGINAL]]="","",LEFT(Table1[[#This Row],[building_size_ORIGINAL]], LEN(Table1[[#This Row],[building_size_ORIGINAL]])-LEN(RIGHT(Table1[[#This Row],[building_size_ORIGINAL]], 3))))</f>
        <v/>
      </c>
      <c r="J947" s="11" t="s">
        <v>2934</v>
      </c>
      <c r="L947" s="12" t="s">
        <v>2934</v>
      </c>
      <c r="N947" t="s">
        <v>2934</v>
      </c>
      <c r="O947">
        <f>IF(Table1[[#This Row],[building_size_mВІ_cleaned]]&lt;&gt;Table1[[#This Row],[preferred_size_mBI_cleaned]], IF(Table1[[#This Row],[land_size_mBI_cleaned]]&lt;&gt;Table1[[#This Row],[preferred_size_mBI_cleaned]], 0, 1), 1)</f>
        <v>1</v>
      </c>
      <c r="Q947" t="e">
        <f>IF(LEN(Table1[[#This Row],[open_date]])&gt;0, IF(ISNUMBER(SEARCH("Added", Table1[[#This Row],[open_date]])), SUBSTITUTE(Table1[[#This Row],[open_date]], "Added ", ""), Table1[[#This Row],[open_date]]), NA())</f>
        <v>#N/A</v>
      </c>
      <c r="R947" t="e">
        <v>#N/A</v>
      </c>
      <c r="S947" t="s">
        <v>177</v>
      </c>
      <c r="T947" t="s">
        <v>559</v>
      </c>
      <c r="U947" s="13">
        <v>370000</v>
      </c>
      <c r="V947" s="13" t="s">
        <v>2934</v>
      </c>
      <c r="W947">
        <v>138486551</v>
      </c>
      <c r="X947" t="s">
        <v>2788</v>
      </c>
      <c r="Y947" t="s">
        <v>2789</v>
      </c>
      <c r="Z947" t="s">
        <v>781</v>
      </c>
      <c r="AA947" t="s">
        <v>37</v>
      </c>
      <c r="AB947">
        <v>832</v>
      </c>
      <c r="AC947" s="14" t="str">
        <f>"0"&amp;Table1[[#This Row],[zip_code]]</f>
        <v>0832</v>
      </c>
      <c r="AD947" s="1">
        <v>889831800</v>
      </c>
      <c r="AG947" t="s">
        <v>255</v>
      </c>
      <c r="AH947" t="str">
        <f>PROPER(Table1[[#This Row],[product_depth_DELETE]])</f>
        <v>Feature</v>
      </c>
      <c r="AI947">
        <v>2</v>
      </c>
      <c r="AJ947">
        <v>1</v>
      </c>
      <c r="AK947">
        <v>2</v>
      </c>
      <c r="AL947" s="2">
        <v>44708.662557870368</v>
      </c>
      <c r="AM947" s="15">
        <v>44708.662557870368</v>
      </c>
    </row>
    <row r="948" spans="1:39" x14ac:dyDescent="0.25">
      <c r="A948">
        <v>1351930</v>
      </c>
      <c r="B948" t="s">
        <v>696</v>
      </c>
      <c r="C948" t="str">
        <f>IF(Table1[[#This Row],[breadcrumb_ORIGINAL]]="Buy&gt;NT&gt;DARWIN CITY", SUBSTITUTE(Table1[[#This Row],[breadcrumb_ORIGINAL]], Table1[[#This Row],[breadcrumb_ORIGINAL]], "DARWIN CITY"), SUBSTITUTE(Table1[[#This Row],[breadcrumb_ORIGINAL]], Table1[[#This Row],[breadcrumb_ORIGINAL]], "DARWIN"))</f>
        <v>DARWIN</v>
      </c>
      <c r="D948" s="16" t="s">
        <v>3466</v>
      </c>
      <c r="E948" t="s">
        <v>697</v>
      </c>
      <c r="F948" s="3" t="s">
        <v>2924</v>
      </c>
      <c r="G948" t="s">
        <v>46</v>
      </c>
      <c r="I948" t="str">
        <f>IF(Table1[[#This Row],[building_size_ORIGINAL]]="","",LEFT(Table1[[#This Row],[building_size_ORIGINAL]], LEN(Table1[[#This Row],[building_size_ORIGINAL]])-LEN(RIGHT(Table1[[#This Row],[building_size_ORIGINAL]], 3))))</f>
        <v/>
      </c>
      <c r="J948" s="11" t="s">
        <v>2934</v>
      </c>
      <c r="L948" s="12" t="s">
        <v>2934</v>
      </c>
      <c r="N948" t="s">
        <v>2934</v>
      </c>
      <c r="O948">
        <f>IF(Table1[[#This Row],[building_size_mВІ_cleaned]]&lt;&gt;Table1[[#This Row],[preferred_size_mBI_cleaned]], IF(Table1[[#This Row],[land_size_mBI_cleaned]]&lt;&gt;Table1[[#This Row],[preferred_size_mBI_cleaned]], 0, 1), 1)</f>
        <v>1</v>
      </c>
      <c r="Q948" t="e">
        <f>IF(LEN(Table1[[#This Row],[open_date]])&gt;0, IF(ISNUMBER(SEARCH("Added", Table1[[#This Row],[open_date]])), SUBSTITUTE(Table1[[#This Row],[open_date]], "Added ", ""), Table1[[#This Row],[open_date]]), NA())</f>
        <v>#N/A</v>
      </c>
      <c r="R948" t="e">
        <v>#N/A</v>
      </c>
      <c r="S948" t="s">
        <v>185</v>
      </c>
      <c r="T948" t="s">
        <v>390</v>
      </c>
      <c r="U948" s="13">
        <v>519000</v>
      </c>
      <c r="V948" s="13" t="s">
        <v>2934</v>
      </c>
      <c r="W948">
        <v>138483943</v>
      </c>
      <c r="X948" t="s">
        <v>391</v>
      </c>
      <c r="Y948" t="s">
        <v>392</v>
      </c>
      <c r="Z948" t="s">
        <v>36</v>
      </c>
      <c r="AA948" t="s">
        <v>37</v>
      </c>
      <c r="AB948">
        <v>800</v>
      </c>
      <c r="AC948" s="14" t="str">
        <f>"0"&amp;Table1[[#This Row],[zip_code]]</f>
        <v>0800</v>
      </c>
      <c r="AD948" s="1">
        <v>889240900</v>
      </c>
      <c r="AG948" t="s">
        <v>38</v>
      </c>
      <c r="AH948" t="str">
        <f>PROPER(Table1[[#This Row],[product_depth_DELETE]])</f>
        <v>Premiere</v>
      </c>
      <c r="AI948">
        <v>2</v>
      </c>
      <c r="AJ948">
        <v>2</v>
      </c>
      <c r="AK948">
        <v>2</v>
      </c>
      <c r="AL948" s="2">
        <v>44708.662557870368</v>
      </c>
      <c r="AM948" s="15">
        <v>44708.662557870368</v>
      </c>
    </row>
    <row r="949" spans="1:39" x14ac:dyDescent="0.25">
      <c r="A949">
        <v>1351931</v>
      </c>
      <c r="B949" t="s">
        <v>696</v>
      </c>
      <c r="C949" t="str">
        <f>IF(Table1[[#This Row],[breadcrumb_ORIGINAL]]="Buy&gt;NT&gt;DARWIN CITY", SUBSTITUTE(Table1[[#This Row],[breadcrumb_ORIGINAL]], Table1[[#This Row],[breadcrumb_ORIGINAL]], "DARWIN CITY"), SUBSTITUTE(Table1[[#This Row],[breadcrumb_ORIGINAL]], Table1[[#This Row],[breadcrumb_ORIGINAL]], "DARWIN"))</f>
        <v>DARWIN</v>
      </c>
      <c r="D949" s="16" t="s">
        <v>3466</v>
      </c>
      <c r="E949" t="s">
        <v>697</v>
      </c>
      <c r="F949" s="3" t="s">
        <v>2924</v>
      </c>
      <c r="G949" t="s">
        <v>29</v>
      </c>
      <c r="I949" t="str">
        <f>IF(Table1[[#This Row],[building_size_ORIGINAL]]="","",LEFT(Table1[[#This Row],[building_size_ORIGINAL]], LEN(Table1[[#This Row],[building_size_ORIGINAL]])-LEN(RIGHT(Table1[[#This Row],[building_size_ORIGINAL]], 3))))</f>
        <v/>
      </c>
      <c r="J949" s="11" t="s">
        <v>2934</v>
      </c>
      <c r="L949" s="12" t="s">
        <v>2934</v>
      </c>
      <c r="N949" t="s">
        <v>2934</v>
      </c>
      <c r="O949">
        <f>IF(Table1[[#This Row],[building_size_mВІ_cleaned]]&lt;&gt;Table1[[#This Row],[preferred_size_mBI_cleaned]], IF(Table1[[#This Row],[land_size_mBI_cleaned]]&lt;&gt;Table1[[#This Row],[preferred_size_mBI_cleaned]], 0, 1), 1)</f>
        <v>1</v>
      </c>
      <c r="P949" t="s">
        <v>126</v>
      </c>
      <c r="Q949" t="str">
        <f>IF(LEN(Table1[[#This Row],[open_date]])&gt;0, IF(ISNUMBER(SEARCH("Added", Table1[[#This Row],[open_date]])), SUBSTITUTE(Table1[[#This Row],[open_date]], "Added ", ""), Table1[[#This Row],[open_date]]), NA())</f>
        <v>Under offer</v>
      </c>
      <c r="R949" t="s">
        <v>126</v>
      </c>
      <c r="S949" t="s">
        <v>816</v>
      </c>
      <c r="T949" t="s">
        <v>1881</v>
      </c>
      <c r="U949" s="13">
        <v>540000</v>
      </c>
      <c r="V949" s="13" t="s">
        <v>2934</v>
      </c>
      <c r="W949">
        <v>138478459</v>
      </c>
      <c r="X949" t="s">
        <v>2790</v>
      </c>
      <c r="Y949" t="s">
        <v>2791</v>
      </c>
      <c r="Z949" t="s">
        <v>941</v>
      </c>
      <c r="AA949" t="s">
        <v>37</v>
      </c>
      <c r="AB949">
        <v>832</v>
      </c>
      <c r="AC949" s="14" t="str">
        <f>"0"&amp;Table1[[#This Row],[zip_code]]</f>
        <v>0832</v>
      </c>
      <c r="AD949">
        <v>889453340</v>
      </c>
      <c r="AG949" t="s">
        <v>255</v>
      </c>
      <c r="AH949" t="str">
        <f>PROPER(Table1[[#This Row],[product_depth_DELETE]])</f>
        <v>Feature</v>
      </c>
      <c r="AI949">
        <v>4</v>
      </c>
      <c r="AJ949">
        <v>2</v>
      </c>
      <c r="AK949">
        <v>2</v>
      </c>
      <c r="AL949" s="2">
        <v>44708.662557870368</v>
      </c>
      <c r="AM949" s="15">
        <v>44708.662557870368</v>
      </c>
    </row>
    <row r="950" spans="1:39" x14ac:dyDescent="0.25">
      <c r="A950">
        <v>1351932</v>
      </c>
      <c r="B950" t="s">
        <v>696</v>
      </c>
      <c r="C950" t="str">
        <f>IF(Table1[[#This Row],[breadcrumb_ORIGINAL]]="Buy&gt;NT&gt;DARWIN CITY", SUBSTITUTE(Table1[[#This Row],[breadcrumb_ORIGINAL]], Table1[[#This Row],[breadcrumb_ORIGINAL]], "DARWIN CITY"), SUBSTITUTE(Table1[[#This Row],[breadcrumb_ORIGINAL]], Table1[[#This Row],[breadcrumb_ORIGINAL]], "DARWIN"))</f>
        <v>DARWIN</v>
      </c>
      <c r="D950" s="16" t="s">
        <v>3466</v>
      </c>
      <c r="E950" t="s">
        <v>697</v>
      </c>
      <c r="F950" s="3" t="s">
        <v>2924</v>
      </c>
      <c r="G950" t="s">
        <v>46</v>
      </c>
      <c r="I950" t="str">
        <f>IF(Table1[[#This Row],[building_size_ORIGINAL]]="","",LEFT(Table1[[#This Row],[building_size_ORIGINAL]], LEN(Table1[[#This Row],[building_size_ORIGINAL]])-LEN(RIGHT(Table1[[#This Row],[building_size_ORIGINAL]], 3))))</f>
        <v/>
      </c>
      <c r="J950" s="11" t="s">
        <v>2934</v>
      </c>
      <c r="K950" t="s">
        <v>393</v>
      </c>
      <c r="L950" s="19">
        <v>50</v>
      </c>
      <c r="M950" t="s">
        <v>393</v>
      </c>
      <c r="N950" s="19">
        <v>50</v>
      </c>
      <c r="O950" s="19">
        <f>IF(Table1[[#This Row],[building_size_mВІ_cleaned]]&lt;&gt;Table1[[#This Row],[preferred_size_mBI_cleaned]], IF(Table1[[#This Row],[land_size_mBI_cleaned]]&lt;&gt;Table1[[#This Row],[preferred_size_mBI_cleaned]], 0, 1), 1)</f>
        <v>1</v>
      </c>
      <c r="Q950" t="e">
        <f>IF(LEN(Table1[[#This Row],[open_date]])&gt;0, IF(ISNUMBER(SEARCH("Added", Table1[[#This Row],[open_date]])), SUBSTITUTE(Table1[[#This Row],[open_date]], "Added ", ""), Table1[[#This Row],[open_date]]), NA())</f>
        <v>#N/A</v>
      </c>
      <c r="R950" t="e">
        <v>#N/A</v>
      </c>
      <c r="S950" t="s">
        <v>185</v>
      </c>
      <c r="T950" t="s">
        <v>394</v>
      </c>
      <c r="U950" s="13">
        <v>219000</v>
      </c>
      <c r="V950" s="13" t="s">
        <v>2934</v>
      </c>
      <c r="W950">
        <v>138466843</v>
      </c>
      <c r="X950" t="s">
        <v>395</v>
      </c>
      <c r="Y950" t="s">
        <v>396</v>
      </c>
      <c r="Z950" t="s">
        <v>36</v>
      </c>
      <c r="AA950" t="s">
        <v>37</v>
      </c>
      <c r="AB950">
        <v>800</v>
      </c>
      <c r="AC950" s="14" t="str">
        <f>"0"&amp;Table1[[#This Row],[zip_code]]</f>
        <v>0800</v>
      </c>
      <c r="AD950" s="1">
        <v>889240900</v>
      </c>
      <c r="AG950" t="s">
        <v>38</v>
      </c>
      <c r="AH950" t="str">
        <f>PROPER(Table1[[#This Row],[product_depth_DELETE]])</f>
        <v>Premiere</v>
      </c>
      <c r="AI950">
        <v>1</v>
      </c>
      <c r="AJ950">
        <v>1</v>
      </c>
      <c r="AK950">
        <v>1</v>
      </c>
      <c r="AL950" s="2">
        <v>44708.662557870368</v>
      </c>
      <c r="AM950" s="15">
        <v>44708.662557870368</v>
      </c>
    </row>
    <row r="951" spans="1:39" x14ac:dyDescent="0.25">
      <c r="A951">
        <v>1351933</v>
      </c>
      <c r="B951" t="s">
        <v>696</v>
      </c>
      <c r="C951" t="str">
        <f>IF(Table1[[#This Row],[breadcrumb_ORIGINAL]]="Buy&gt;NT&gt;DARWIN CITY", SUBSTITUTE(Table1[[#This Row],[breadcrumb_ORIGINAL]], Table1[[#This Row],[breadcrumb_ORIGINAL]], "DARWIN CITY"), SUBSTITUTE(Table1[[#This Row],[breadcrumb_ORIGINAL]], Table1[[#This Row],[breadcrumb_ORIGINAL]], "DARWIN"))</f>
        <v>DARWIN</v>
      </c>
      <c r="D951" s="16" t="s">
        <v>3466</v>
      </c>
      <c r="E951" t="s">
        <v>697</v>
      </c>
      <c r="F951" s="3" t="s">
        <v>2924</v>
      </c>
      <c r="G951" t="s">
        <v>704</v>
      </c>
      <c r="I951" t="str">
        <f>IF(Table1[[#This Row],[building_size_ORIGINAL]]="","",LEFT(Table1[[#This Row],[building_size_ORIGINAL]], LEN(Table1[[#This Row],[building_size_ORIGINAL]])-LEN(RIGHT(Table1[[#This Row],[building_size_ORIGINAL]], 3))))</f>
        <v/>
      </c>
      <c r="J951" s="11" t="s">
        <v>2934</v>
      </c>
      <c r="K951" t="s">
        <v>787</v>
      </c>
      <c r="L951" s="19">
        <v>815</v>
      </c>
      <c r="M951" t="s">
        <v>787</v>
      </c>
      <c r="N951" s="19">
        <v>815</v>
      </c>
      <c r="O951" s="19">
        <f>IF(Table1[[#This Row],[building_size_mВІ_cleaned]]&lt;&gt;Table1[[#This Row],[preferred_size_mBI_cleaned]], IF(Table1[[#This Row],[land_size_mBI_cleaned]]&lt;&gt;Table1[[#This Row],[preferred_size_mBI_cleaned]], 0, 1), 1)</f>
        <v>1</v>
      </c>
      <c r="Q951" t="e">
        <f>IF(LEN(Table1[[#This Row],[open_date]])&gt;0, IF(ISNUMBER(SEARCH("Added", Table1[[#This Row],[open_date]])), SUBSTITUTE(Table1[[#This Row],[open_date]], "Added ", ""), Table1[[#This Row],[open_date]]), NA())</f>
        <v>#N/A</v>
      </c>
      <c r="R951" t="e">
        <v>#N/A</v>
      </c>
      <c r="S951" t="s">
        <v>408</v>
      </c>
      <c r="T951" t="s">
        <v>2792</v>
      </c>
      <c r="U951" s="13">
        <v>385000</v>
      </c>
      <c r="V951" s="13" t="s">
        <v>3412</v>
      </c>
      <c r="W951">
        <v>203232055</v>
      </c>
      <c r="X951" t="s">
        <v>2793</v>
      </c>
      <c r="Y951" t="s">
        <v>2794</v>
      </c>
      <c r="Z951" t="s">
        <v>707</v>
      </c>
      <c r="AA951" t="s">
        <v>37</v>
      </c>
      <c r="AB951">
        <v>820</v>
      </c>
      <c r="AC951" s="14" t="str">
        <f>"0"&amp;Table1[[#This Row],[zip_code]]</f>
        <v>0820</v>
      </c>
      <c r="AD951" s="1">
        <v>1300114970</v>
      </c>
      <c r="AG951" t="s">
        <v>274</v>
      </c>
      <c r="AH951" t="str">
        <f>PROPER(Table1[[#This Row],[product_depth_DELETE]])</f>
        <v>Standard</v>
      </c>
      <c r="AL951" s="2">
        <v>44708.662557870368</v>
      </c>
      <c r="AM951" s="15">
        <v>44708.662557870368</v>
      </c>
    </row>
    <row r="952" spans="1:39" x14ac:dyDescent="0.25">
      <c r="A952">
        <v>1351934</v>
      </c>
      <c r="B952" t="s">
        <v>696</v>
      </c>
      <c r="C952" t="str">
        <f>IF(Table1[[#This Row],[breadcrumb_ORIGINAL]]="Buy&gt;NT&gt;DARWIN CITY", SUBSTITUTE(Table1[[#This Row],[breadcrumb_ORIGINAL]], Table1[[#This Row],[breadcrumb_ORIGINAL]], "DARWIN CITY"), SUBSTITUTE(Table1[[#This Row],[breadcrumb_ORIGINAL]], Table1[[#This Row],[breadcrumb_ORIGINAL]], "DARWIN"))</f>
        <v>DARWIN</v>
      </c>
      <c r="D952" s="16" t="s">
        <v>3466</v>
      </c>
      <c r="E952" t="s">
        <v>697</v>
      </c>
      <c r="F952" s="3" t="s">
        <v>2924</v>
      </c>
      <c r="G952" t="s">
        <v>29</v>
      </c>
      <c r="I952" t="str">
        <f>IF(Table1[[#This Row],[building_size_ORIGINAL]]="","",LEFT(Table1[[#This Row],[building_size_ORIGINAL]], LEN(Table1[[#This Row],[building_size_ORIGINAL]])-LEN(RIGHT(Table1[[#This Row],[building_size_ORIGINAL]], 3))))</f>
        <v/>
      </c>
      <c r="J952" s="11" t="s">
        <v>2934</v>
      </c>
      <c r="K952" t="s">
        <v>2795</v>
      </c>
      <c r="L952" s="19">
        <v>1.9</v>
      </c>
      <c r="M952" t="s">
        <v>2795</v>
      </c>
      <c r="N952" s="19">
        <v>1.9</v>
      </c>
      <c r="O952" s="19">
        <f>IF(Table1[[#This Row],[building_size_mВІ_cleaned]]&lt;&gt;Table1[[#This Row],[preferred_size_mBI_cleaned]], IF(Table1[[#This Row],[land_size_mBI_cleaned]]&lt;&gt;Table1[[#This Row],[preferred_size_mBI_cleaned]], 0, 1), 1)</f>
        <v>1</v>
      </c>
      <c r="P952" t="s">
        <v>126</v>
      </c>
      <c r="Q952" t="str">
        <f>IF(LEN(Table1[[#This Row],[open_date]])&gt;0, IF(ISNUMBER(SEARCH("Added", Table1[[#This Row],[open_date]])), SUBSTITUTE(Table1[[#This Row],[open_date]], "Added ", ""), Table1[[#This Row],[open_date]]), NA())</f>
        <v>Under offer</v>
      </c>
      <c r="R952" t="s">
        <v>126</v>
      </c>
      <c r="S952" t="s">
        <v>477</v>
      </c>
      <c r="T952" t="s">
        <v>2796</v>
      </c>
      <c r="U952" s="13">
        <v>700000</v>
      </c>
      <c r="V952" s="13" t="s">
        <v>3413</v>
      </c>
      <c r="W952">
        <v>129202186</v>
      </c>
      <c r="X952" t="s">
        <v>2797</v>
      </c>
      <c r="Y952" t="s">
        <v>2798</v>
      </c>
      <c r="Z952" t="s">
        <v>1162</v>
      </c>
      <c r="AA952" t="s">
        <v>37</v>
      </c>
      <c r="AB952">
        <v>835</v>
      </c>
      <c r="AC952" s="14" t="str">
        <f>"0"&amp;Table1[[#This Row],[zip_code]]</f>
        <v>0835</v>
      </c>
      <c r="AD952" s="1">
        <v>889831266</v>
      </c>
      <c r="AG952" t="s">
        <v>255</v>
      </c>
      <c r="AH952" t="str">
        <f>PROPER(Table1[[#This Row],[product_depth_DELETE]])</f>
        <v>Feature</v>
      </c>
      <c r="AI952">
        <v>4</v>
      </c>
      <c r="AJ952">
        <v>2</v>
      </c>
      <c r="AK952">
        <v>4</v>
      </c>
      <c r="AL952" s="2">
        <v>44708.662557870368</v>
      </c>
      <c r="AM952" s="15">
        <v>44708.662557870368</v>
      </c>
    </row>
    <row r="953" spans="1:39" x14ac:dyDescent="0.25">
      <c r="A953">
        <v>1351935</v>
      </c>
      <c r="B953" t="s">
        <v>696</v>
      </c>
      <c r="C953" t="str">
        <f>IF(Table1[[#This Row],[breadcrumb_ORIGINAL]]="Buy&gt;NT&gt;DARWIN CITY", SUBSTITUTE(Table1[[#This Row],[breadcrumb_ORIGINAL]], Table1[[#This Row],[breadcrumb_ORIGINAL]], "DARWIN CITY"), SUBSTITUTE(Table1[[#This Row],[breadcrumb_ORIGINAL]], Table1[[#This Row],[breadcrumb_ORIGINAL]], "DARWIN"))</f>
        <v>DARWIN</v>
      </c>
      <c r="D953" s="16" t="s">
        <v>3466</v>
      </c>
      <c r="E953" t="s">
        <v>697</v>
      </c>
      <c r="F953" s="3" t="s">
        <v>2924</v>
      </c>
      <c r="G953" t="s">
        <v>29</v>
      </c>
      <c r="I953" t="str">
        <f>IF(Table1[[#This Row],[building_size_ORIGINAL]]="","",LEFT(Table1[[#This Row],[building_size_ORIGINAL]], LEN(Table1[[#This Row],[building_size_ORIGINAL]])-LEN(RIGHT(Table1[[#This Row],[building_size_ORIGINAL]], 3))))</f>
        <v/>
      </c>
      <c r="J953" s="11" t="s">
        <v>2934</v>
      </c>
      <c r="K953" t="s">
        <v>2190</v>
      </c>
      <c r="L953" s="19">
        <v>783</v>
      </c>
      <c r="M953" t="s">
        <v>2190</v>
      </c>
      <c r="N953" s="19">
        <v>783</v>
      </c>
      <c r="O953" s="19">
        <f>IF(Table1[[#This Row],[building_size_mВІ_cleaned]]&lt;&gt;Table1[[#This Row],[preferred_size_mBI_cleaned]], IF(Table1[[#This Row],[land_size_mBI_cleaned]]&lt;&gt;Table1[[#This Row],[preferred_size_mBI_cleaned]], 0, 1), 1)</f>
        <v>1</v>
      </c>
      <c r="P953" t="s">
        <v>126</v>
      </c>
      <c r="Q953" t="str">
        <f>IF(LEN(Table1[[#This Row],[open_date]])&gt;0, IF(ISNUMBER(SEARCH("Added", Table1[[#This Row],[open_date]])), SUBSTITUTE(Table1[[#This Row],[open_date]], "Added ", ""), Table1[[#This Row],[open_date]]), NA())</f>
        <v>Under offer</v>
      </c>
      <c r="R953" t="s">
        <v>126</v>
      </c>
      <c r="S953" t="s">
        <v>265</v>
      </c>
      <c r="T953" t="s">
        <v>639</v>
      </c>
      <c r="U953" s="13">
        <v>499000</v>
      </c>
      <c r="V953" s="13" t="s">
        <v>2934</v>
      </c>
      <c r="W953">
        <v>138454103</v>
      </c>
      <c r="X953" t="s">
        <v>2799</v>
      </c>
      <c r="Y953" t="s">
        <v>2800</v>
      </c>
      <c r="Z953" t="s">
        <v>791</v>
      </c>
      <c r="AA953" t="s">
        <v>37</v>
      </c>
      <c r="AB953">
        <v>832</v>
      </c>
      <c r="AC953" s="14" t="str">
        <f>"0"&amp;Table1[[#This Row],[zip_code]]</f>
        <v>0832</v>
      </c>
      <c r="AD953" s="1">
        <v>417718149</v>
      </c>
      <c r="AG953" t="s">
        <v>255</v>
      </c>
      <c r="AH953" t="str">
        <f>PROPER(Table1[[#This Row],[product_depth_DELETE]])</f>
        <v>Feature</v>
      </c>
      <c r="AI953">
        <v>3</v>
      </c>
      <c r="AJ953">
        <v>1</v>
      </c>
      <c r="AK953">
        <v>0</v>
      </c>
      <c r="AL953" s="2">
        <v>44708.662557870368</v>
      </c>
      <c r="AM953" s="15">
        <v>44708.662557870368</v>
      </c>
    </row>
    <row r="954" spans="1:39" x14ac:dyDescent="0.25">
      <c r="A954">
        <v>1351936</v>
      </c>
      <c r="B954" t="s">
        <v>696</v>
      </c>
      <c r="C954" t="str">
        <f>IF(Table1[[#This Row],[breadcrumb_ORIGINAL]]="Buy&gt;NT&gt;DARWIN CITY", SUBSTITUTE(Table1[[#This Row],[breadcrumb_ORIGINAL]], Table1[[#This Row],[breadcrumb_ORIGINAL]], "DARWIN CITY"), SUBSTITUTE(Table1[[#This Row],[breadcrumb_ORIGINAL]], Table1[[#This Row],[breadcrumb_ORIGINAL]], "DARWIN"))</f>
        <v>DARWIN</v>
      </c>
      <c r="D954" s="16" t="s">
        <v>3466</v>
      </c>
      <c r="E954" t="s">
        <v>697</v>
      </c>
      <c r="F954" s="3" t="s">
        <v>2924</v>
      </c>
      <c r="G954" t="s">
        <v>29</v>
      </c>
      <c r="H954" t="s">
        <v>1730</v>
      </c>
      <c r="I954" t="str">
        <f>IF(Table1[[#This Row],[building_size_ORIGINAL]]="","",LEFT(Table1[[#This Row],[building_size_ORIGINAL]], LEN(Table1[[#This Row],[building_size_ORIGINAL]])-LEN(RIGHT(Table1[[#This Row],[building_size_ORIGINAL]], 3))))</f>
        <v>1,000</v>
      </c>
      <c r="J954" s="11" t="s">
        <v>2930</v>
      </c>
      <c r="K954" t="s">
        <v>755</v>
      </c>
      <c r="L954" s="19">
        <v>2</v>
      </c>
      <c r="M954" t="s">
        <v>755</v>
      </c>
      <c r="N954" s="19">
        <v>2</v>
      </c>
      <c r="O954" s="19">
        <f>IF(Table1[[#This Row],[building_size_mВІ_cleaned]]&lt;&gt;Table1[[#This Row],[preferred_size_mBI_cleaned]], IF(Table1[[#This Row],[land_size_mBI_cleaned]]&lt;&gt;Table1[[#This Row],[preferred_size_mBI_cleaned]], 0, 1), 1)</f>
        <v>1</v>
      </c>
      <c r="P954" t="s">
        <v>126</v>
      </c>
      <c r="Q954" t="str">
        <f>IF(LEN(Table1[[#This Row],[open_date]])&gt;0, IF(ISNUMBER(SEARCH("Added", Table1[[#This Row],[open_date]])), SUBSTITUTE(Table1[[#This Row],[open_date]], "Added ", ""), Table1[[#This Row],[open_date]]), NA())</f>
        <v>Under offer</v>
      </c>
      <c r="R954" t="s">
        <v>126</v>
      </c>
      <c r="S954" t="s">
        <v>671</v>
      </c>
      <c r="T954" t="s">
        <v>2801</v>
      </c>
      <c r="U954" s="13">
        <v>1200000</v>
      </c>
      <c r="V954" s="13" t="s">
        <v>3414</v>
      </c>
      <c r="W954">
        <v>138452951</v>
      </c>
      <c r="X954" t="s">
        <v>2802</v>
      </c>
      <c r="Y954" t="s">
        <v>2803</v>
      </c>
      <c r="Z954" t="s">
        <v>1317</v>
      </c>
      <c r="AA954" t="s">
        <v>37</v>
      </c>
      <c r="AB954">
        <v>836</v>
      </c>
      <c r="AC954" s="14" t="str">
        <f>"0"&amp;Table1[[#This Row],[zip_code]]</f>
        <v>0836</v>
      </c>
      <c r="AD954" s="1">
        <v>889831888</v>
      </c>
      <c r="AG954" t="s">
        <v>255</v>
      </c>
      <c r="AH954" t="str">
        <f>PROPER(Table1[[#This Row],[product_depth_DELETE]])</f>
        <v>Feature</v>
      </c>
      <c r="AI954">
        <v>5</v>
      </c>
      <c r="AJ954">
        <v>3</v>
      </c>
      <c r="AK954">
        <v>8</v>
      </c>
      <c r="AL954" s="2">
        <v>44708.662557870368</v>
      </c>
      <c r="AM954" s="15">
        <v>44708.662557870368</v>
      </c>
    </row>
    <row r="955" spans="1:39" x14ac:dyDescent="0.25">
      <c r="A955">
        <v>1351937</v>
      </c>
      <c r="B955" t="s">
        <v>696</v>
      </c>
      <c r="C955" t="str">
        <f>IF(Table1[[#This Row],[breadcrumb_ORIGINAL]]="Buy&gt;NT&gt;DARWIN CITY", SUBSTITUTE(Table1[[#This Row],[breadcrumb_ORIGINAL]], Table1[[#This Row],[breadcrumb_ORIGINAL]], "DARWIN CITY"), SUBSTITUTE(Table1[[#This Row],[breadcrumb_ORIGINAL]], Table1[[#This Row],[breadcrumb_ORIGINAL]], "DARWIN"))</f>
        <v>DARWIN</v>
      </c>
      <c r="D955" s="16" t="s">
        <v>3466</v>
      </c>
      <c r="E955" t="s">
        <v>697</v>
      </c>
      <c r="F955" s="3" t="s">
        <v>2924</v>
      </c>
      <c r="G955" t="s">
        <v>2804</v>
      </c>
      <c r="I955" t="str">
        <f>IF(Table1[[#This Row],[building_size_ORIGINAL]]="","",LEFT(Table1[[#This Row],[building_size_ORIGINAL]], LEN(Table1[[#This Row],[building_size_ORIGINAL]])-LEN(RIGHT(Table1[[#This Row],[building_size_ORIGINAL]], 3))))</f>
        <v/>
      </c>
      <c r="J955" s="11" t="s">
        <v>2934</v>
      </c>
      <c r="K955" t="s">
        <v>2805</v>
      </c>
      <c r="L955" s="19">
        <v>3.6</v>
      </c>
      <c r="M955" t="s">
        <v>2805</v>
      </c>
      <c r="N955" s="19">
        <v>3.6</v>
      </c>
      <c r="O955" s="19">
        <f>IF(Table1[[#This Row],[building_size_mВІ_cleaned]]&lt;&gt;Table1[[#This Row],[preferred_size_mBI_cleaned]], IF(Table1[[#This Row],[land_size_mBI_cleaned]]&lt;&gt;Table1[[#This Row],[preferred_size_mBI_cleaned]], 0, 1), 1)</f>
        <v>1</v>
      </c>
      <c r="Q955" t="e">
        <f>IF(LEN(Table1[[#This Row],[open_date]])&gt;0, IF(ISNUMBER(SEARCH("Added", Table1[[#This Row],[open_date]])), SUBSTITUTE(Table1[[#This Row],[open_date]], "Added ", ""), Table1[[#This Row],[open_date]]), NA())</f>
        <v>#N/A</v>
      </c>
      <c r="R955" t="e">
        <v>#N/A</v>
      </c>
      <c r="S955" t="s">
        <v>79</v>
      </c>
      <c r="T955" t="s">
        <v>1110</v>
      </c>
      <c r="U955" s="13" t="s">
        <v>2934</v>
      </c>
      <c r="V955" s="13" t="s">
        <v>3167</v>
      </c>
      <c r="W955">
        <v>700183419</v>
      </c>
      <c r="X955" t="s">
        <v>2806</v>
      </c>
      <c r="Y955" t="s">
        <v>2807</v>
      </c>
      <c r="Z955" t="s">
        <v>759</v>
      </c>
      <c r="AA955" t="s">
        <v>37</v>
      </c>
      <c r="AB955">
        <v>836</v>
      </c>
      <c r="AC955" s="14" t="str">
        <f>"0"&amp;Table1[[#This Row],[zip_code]]</f>
        <v>0836</v>
      </c>
      <c r="AD955" s="1">
        <v>889433000</v>
      </c>
      <c r="AG955" t="s">
        <v>38</v>
      </c>
      <c r="AH955" t="str">
        <f>PROPER(Table1[[#This Row],[product_depth_DELETE]])</f>
        <v>Premiere</v>
      </c>
      <c r="AI955">
        <v>5</v>
      </c>
      <c r="AJ955">
        <v>2</v>
      </c>
      <c r="AK955">
        <v>4</v>
      </c>
      <c r="AL955" s="2">
        <v>44708.662557870368</v>
      </c>
      <c r="AM955" s="15">
        <v>44708.662557870368</v>
      </c>
    </row>
    <row r="956" spans="1:39" x14ac:dyDescent="0.25">
      <c r="A956">
        <v>1351938</v>
      </c>
      <c r="B956" t="s">
        <v>696</v>
      </c>
      <c r="C956" t="str">
        <f>IF(Table1[[#This Row],[breadcrumb_ORIGINAL]]="Buy&gt;NT&gt;DARWIN CITY", SUBSTITUTE(Table1[[#This Row],[breadcrumb_ORIGINAL]], Table1[[#This Row],[breadcrumb_ORIGINAL]], "DARWIN CITY"), SUBSTITUTE(Table1[[#This Row],[breadcrumb_ORIGINAL]], Table1[[#This Row],[breadcrumb_ORIGINAL]], "DARWIN"))</f>
        <v>DARWIN</v>
      </c>
      <c r="D956" s="16" t="s">
        <v>3466</v>
      </c>
      <c r="E956" t="s">
        <v>697</v>
      </c>
      <c r="F956" s="3" t="s">
        <v>2924</v>
      </c>
      <c r="G956" t="s">
        <v>29</v>
      </c>
      <c r="I956" t="str">
        <f>IF(Table1[[#This Row],[building_size_ORIGINAL]]="","",LEFT(Table1[[#This Row],[building_size_ORIGINAL]], LEN(Table1[[#This Row],[building_size_ORIGINAL]])-LEN(RIGHT(Table1[[#This Row],[building_size_ORIGINAL]], 3))))</f>
        <v/>
      </c>
      <c r="J956" s="11" t="s">
        <v>2934</v>
      </c>
      <c r="K956" t="s">
        <v>1306</v>
      </c>
      <c r="L956" s="19">
        <v>804</v>
      </c>
      <c r="M956" t="s">
        <v>1306</v>
      </c>
      <c r="N956" s="19">
        <v>804</v>
      </c>
      <c r="O956" s="19">
        <f>IF(Table1[[#This Row],[building_size_mВІ_cleaned]]&lt;&gt;Table1[[#This Row],[preferred_size_mBI_cleaned]], IF(Table1[[#This Row],[land_size_mBI_cleaned]]&lt;&gt;Table1[[#This Row],[preferred_size_mBI_cleaned]], 0, 1), 1)</f>
        <v>1</v>
      </c>
      <c r="Q956" t="e">
        <f>IF(LEN(Table1[[#This Row],[open_date]])&gt;0, IF(ISNUMBER(SEARCH("Added", Table1[[#This Row],[open_date]])), SUBSTITUTE(Table1[[#This Row],[open_date]], "Added ", ""), Table1[[#This Row],[open_date]]), NA())</f>
        <v>#N/A</v>
      </c>
      <c r="R956" t="e">
        <v>#N/A</v>
      </c>
      <c r="S956" t="s">
        <v>209</v>
      </c>
      <c r="T956" t="s">
        <v>2808</v>
      </c>
      <c r="U956" s="13">
        <v>539000</v>
      </c>
      <c r="V956" s="13" t="s">
        <v>3415</v>
      </c>
      <c r="W956">
        <v>138452507</v>
      </c>
      <c r="X956" t="s">
        <v>2809</v>
      </c>
      <c r="Y956" t="s">
        <v>2810</v>
      </c>
      <c r="Z956" t="s">
        <v>1092</v>
      </c>
      <c r="AA956" t="s">
        <v>37</v>
      </c>
      <c r="AB956">
        <v>812</v>
      </c>
      <c r="AC956" s="14" t="str">
        <f>"0"&amp;Table1[[#This Row],[zip_code]]</f>
        <v>0812</v>
      </c>
      <c r="AD956" s="1">
        <v>889428942</v>
      </c>
      <c r="AG956" t="s">
        <v>255</v>
      </c>
      <c r="AH956" t="str">
        <f>PROPER(Table1[[#This Row],[product_depth_DELETE]])</f>
        <v>Feature</v>
      </c>
      <c r="AI956">
        <v>3</v>
      </c>
      <c r="AJ956">
        <v>1</v>
      </c>
      <c r="AK956">
        <v>2</v>
      </c>
      <c r="AL956" s="2">
        <v>44708.662557870368</v>
      </c>
      <c r="AM956" s="15">
        <v>44708.662557870368</v>
      </c>
    </row>
    <row r="957" spans="1:39" x14ac:dyDescent="0.25">
      <c r="A957">
        <v>1351939</v>
      </c>
      <c r="B957" t="s">
        <v>696</v>
      </c>
      <c r="C957" t="str">
        <f>IF(Table1[[#This Row],[breadcrumb_ORIGINAL]]="Buy&gt;NT&gt;DARWIN CITY", SUBSTITUTE(Table1[[#This Row],[breadcrumb_ORIGINAL]], Table1[[#This Row],[breadcrumb_ORIGINAL]], "DARWIN CITY"), SUBSTITUTE(Table1[[#This Row],[breadcrumb_ORIGINAL]], Table1[[#This Row],[breadcrumb_ORIGINAL]], "DARWIN"))</f>
        <v>DARWIN</v>
      </c>
      <c r="D957" s="16" t="s">
        <v>3466</v>
      </c>
      <c r="E957" t="s">
        <v>697</v>
      </c>
      <c r="F957" s="3" t="s">
        <v>2924</v>
      </c>
      <c r="G957" t="s">
        <v>29</v>
      </c>
      <c r="I957" t="str">
        <f>IF(Table1[[#This Row],[building_size_ORIGINAL]]="","",LEFT(Table1[[#This Row],[building_size_ORIGINAL]], LEN(Table1[[#This Row],[building_size_ORIGINAL]])-LEN(RIGHT(Table1[[#This Row],[building_size_ORIGINAL]], 3))))</f>
        <v/>
      </c>
      <c r="J957" s="11" t="s">
        <v>2934</v>
      </c>
      <c r="L957" s="12" t="s">
        <v>2934</v>
      </c>
      <c r="N957" t="s">
        <v>2934</v>
      </c>
      <c r="O957">
        <f>IF(Table1[[#This Row],[building_size_mВІ_cleaned]]&lt;&gt;Table1[[#This Row],[preferred_size_mBI_cleaned]], IF(Table1[[#This Row],[land_size_mBI_cleaned]]&lt;&gt;Table1[[#This Row],[preferred_size_mBI_cleaned]], 0, 1), 1)</f>
        <v>1</v>
      </c>
      <c r="P957" t="s">
        <v>126</v>
      </c>
      <c r="Q957" t="str">
        <f>IF(LEN(Table1[[#This Row],[open_date]])&gt;0, IF(ISNUMBER(SEARCH("Added", Table1[[#This Row],[open_date]])), SUBSTITUTE(Table1[[#This Row],[open_date]], "Added ", ""), Table1[[#This Row],[open_date]]), NA())</f>
        <v>Under offer</v>
      </c>
      <c r="R957" t="s">
        <v>126</v>
      </c>
      <c r="S957" t="s">
        <v>31</v>
      </c>
      <c r="T957" t="s">
        <v>2811</v>
      </c>
      <c r="U957" s="13">
        <v>600000</v>
      </c>
      <c r="V957" s="13" t="s">
        <v>3416</v>
      </c>
      <c r="W957">
        <v>138452407</v>
      </c>
      <c r="X957" t="s">
        <v>2812</v>
      </c>
      <c r="Y957" t="s">
        <v>2813</v>
      </c>
      <c r="Z957" t="s">
        <v>1016</v>
      </c>
      <c r="AA957" t="s">
        <v>37</v>
      </c>
      <c r="AB957">
        <v>830</v>
      </c>
      <c r="AC957" s="14" t="str">
        <f>"0"&amp;Table1[[#This Row],[zip_code]]</f>
        <v>0830</v>
      </c>
      <c r="AD957" s="1">
        <v>889418289</v>
      </c>
      <c r="AG957" t="s">
        <v>255</v>
      </c>
      <c r="AH957" t="str">
        <f>PROPER(Table1[[#This Row],[product_depth_DELETE]])</f>
        <v>Feature</v>
      </c>
      <c r="AI957">
        <v>4</v>
      </c>
      <c r="AJ957">
        <v>2</v>
      </c>
      <c r="AK957">
        <v>2</v>
      </c>
      <c r="AL957" s="2">
        <v>44708.662557870368</v>
      </c>
      <c r="AM957" s="15">
        <v>44708.662557870368</v>
      </c>
    </row>
    <row r="958" spans="1:39" x14ac:dyDescent="0.25">
      <c r="A958">
        <v>1351940</v>
      </c>
      <c r="B958" t="s">
        <v>696</v>
      </c>
      <c r="C958" t="str">
        <f>IF(Table1[[#This Row],[breadcrumb_ORIGINAL]]="Buy&gt;NT&gt;DARWIN CITY", SUBSTITUTE(Table1[[#This Row],[breadcrumb_ORIGINAL]], Table1[[#This Row],[breadcrumb_ORIGINAL]], "DARWIN CITY"), SUBSTITUTE(Table1[[#This Row],[breadcrumb_ORIGINAL]], Table1[[#This Row],[breadcrumb_ORIGINAL]], "DARWIN"))</f>
        <v>DARWIN</v>
      </c>
      <c r="D958" s="16" t="s">
        <v>3466</v>
      </c>
      <c r="E958" t="s">
        <v>697</v>
      </c>
      <c r="F958" s="3" t="s">
        <v>2924</v>
      </c>
      <c r="G958" t="s">
        <v>39</v>
      </c>
      <c r="I958" t="str">
        <f>IF(Table1[[#This Row],[building_size_ORIGINAL]]="","",LEFT(Table1[[#This Row],[building_size_ORIGINAL]], LEN(Table1[[#This Row],[building_size_ORIGINAL]])-LEN(RIGHT(Table1[[#This Row],[building_size_ORIGINAL]], 3))))</f>
        <v/>
      </c>
      <c r="J958" s="11" t="s">
        <v>2934</v>
      </c>
      <c r="L958" s="12" t="s">
        <v>2934</v>
      </c>
      <c r="N958" t="s">
        <v>2934</v>
      </c>
      <c r="O958">
        <f>IF(Table1[[#This Row],[building_size_mВІ_cleaned]]&lt;&gt;Table1[[#This Row],[preferred_size_mBI_cleaned]], IF(Table1[[#This Row],[land_size_mBI_cleaned]]&lt;&gt;Table1[[#This Row],[preferred_size_mBI_cleaned]], 0, 1), 1)</f>
        <v>1</v>
      </c>
      <c r="Q958" t="e">
        <f>IF(LEN(Table1[[#This Row],[open_date]])&gt;0, IF(ISNUMBER(SEARCH("Added", Table1[[#This Row],[open_date]])), SUBSTITUTE(Table1[[#This Row],[open_date]], "Added ", ""), Table1[[#This Row],[open_date]]), NA())</f>
        <v>#N/A</v>
      </c>
      <c r="R958" t="e">
        <v>#N/A</v>
      </c>
      <c r="S958" t="s">
        <v>232</v>
      </c>
      <c r="T958" t="s">
        <v>397</v>
      </c>
      <c r="U958" s="13">
        <v>235000</v>
      </c>
      <c r="V958" s="13" t="s">
        <v>3037</v>
      </c>
      <c r="W958">
        <v>138450183</v>
      </c>
      <c r="X958" t="s">
        <v>398</v>
      </c>
      <c r="Y958" t="s">
        <v>399</v>
      </c>
      <c r="Z958" t="s">
        <v>36</v>
      </c>
      <c r="AA958" t="s">
        <v>37</v>
      </c>
      <c r="AB958">
        <v>800</v>
      </c>
      <c r="AC958" s="14" t="str">
        <f>"0"&amp;Table1[[#This Row],[zip_code]]</f>
        <v>0800</v>
      </c>
      <c r="AD958">
        <v>451125286</v>
      </c>
      <c r="AG958" t="s">
        <v>255</v>
      </c>
      <c r="AH958" t="str">
        <f>PROPER(Table1[[#This Row],[product_depth_DELETE]])</f>
        <v>Feature</v>
      </c>
      <c r="AI958">
        <v>1</v>
      </c>
      <c r="AJ958">
        <v>1</v>
      </c>
      <c r="AK958">
        <v>1</v>
      </c>
      <c r="AL958" s="2">
        <v>44708.662557870368</v>
      </c>
      <c r="AM958" s="15">
        <v>44708.662557870368</v>
      </c>
    </row>
    <row r="959" spans="1:39" x14ac:dyDescent="0.25">
      <c r="A959">
        <v>1351941</v>
      </c>
      <c r="B959" t="s">
        <v>696</v>
      </c>
      <c r="C959" t="str">
        <f>IF(Table1[[#This Row],[breadcrumb_ORIGINAL]]="Buy&gt;NT&gt;DARWIN CITY", SUBSTITUTE(Table1[[#This Row],[breadcrumb_ORIGINAL]], Table1[[#This Row],[breadcrumb_ORIGINAL]], "DARWIN CITY"), SUBSTITUTE(Table1[[#This Row],[breadcrumb_ORIGINAL]], Table1[[#This Row],[breadcrumb_ORIGINAL]], "DARWIN"))</f>
        <v>DARWIN</v>
      </c>
      <c r="D959" s="16" t="s">
        <v>3466</v>
      </c>
      <c r="E959" t="s">
        <v>697</v>
      </c>
      <c r="F959" s="3" t="s">
        <v>2924</v>
      </c>
      <c r="G959" t="s">
        <v>29</v>
      </c>
      <c r="I959" t="str">
        <f>IF(Table1[[#This Row],[building_size_ORIGINAL]]="","",LEFT(Table1[[#This Row],[building_size_ORIGINAL]], LEN(Table1[[#This Row],[building_size_ORIGINAL]])-LEN(RIGHT(Table1[[#This Row],[building_size_ORIGINAL]], 3))))</f>
        <v/>
      </c>
      <c r="J959" s="11" t="s">
        <v>2934</v>
      </c>
      <c r="L959" s="12" t="s">
        <v>2934</v>
      </c>
      <c r="N959" t="s">
        <v>2934</v>
      </c>
      <c r="O959">
        <f>IF(Table1[[#This Row],[building_size_mВІ_cleaned]]&lt;&gt;Table1[[#This Row],[preferred_size_mBI_cleaned]], IF(Table1[[#This Row],[land_size_mBI_cleaned]]&lt;&gt;Table1[[#This Row],[preferred_size_mBI_cleaned]], 0, 1), 1)</f>
        <v>1</v>
      </c>
      <c r="Q959" t="e">
        <f>IF(LEN(Table1[[#This Row],[open_date]])&gt;0, IF(ISNUMBER(SEARCH("Added", Table1[[#This Row],[open_date]])), SUBSTITUTE(Table1[[#This Row],[open_date]], "Added ", ""), Table1[[#This Row],[open_date]]), NA())</f>
        <v>#N/A</v>
      </c>
      <c r="R959" t="e">
        <v>#N/A</v>
      </c>
      <c r="S959" t="s">
        <v>265</v>
      </c>
      <c r="T959" t="s">
        <v>2814</v>
      </c>
      <c r="U959" s="13">
        <v>499000</v>
      </c>
      <c r="V959" s="13" t="s">
        <v>3417</v>
      </c>
      <c r="W959">
        <v>138445635</v>
      </c>
      <c r="X959" t="s">
        <v>2815</v>
      </c>
      <c r="Y959" t="s">
        <v>2816</v>
      </c>
      <c r="Z959" t="s">
        <v>725</v>
      </c>
      <c r="AA959" t="s">
        <v>37</v>
      </c>
      <c r="AB959">
        <v>836</v>
      </c>
      <c r="AC959" s="14" t="str">
        <f>"0"&amp;Table1[[#This Row],[zip_code]]</f>
        <v>0836</v>
      </c>
      <c r="AD959" s="1">
        <v>417718149</v>
      </c>
      <c r="AG959" t="s">
        <v>255</v>
      </c>
      <c r="AH959" t="str">
        <f>PROPER(Table1[[#This Row],[product_depth_DELETE]])</f>
        <v>Feature</v>
      </c>
      <c r="AI959">
        <v>2</v>
      </c>
      <c r="AJ959">
        <v>1</v>
      </c>
      <c r="AK959">
        <v>0</v>
      </c>
      <c r="AL959" s="2">
        <v>44708.662557870368</v>
      </c>
      <c r="AM959" s="15">
        <v>44708.662557870368</v>
      </c>
    </row>
    <row r="960" spans="1:39" x14ac:dyDescent="0.25">
      <c r="A960">
        <v>1351942</v>
      </c>
      <c r="B960" t="s">
        <v>696</v>
      </c>
      <c r="C960" t="str">
        <f>IF(Table1[[#This Row],[breadcrumb_ORIGINAL]]="Buy&gt;NT&gt;DARWIN CITY", SUBSTITUTE(Table1[[#This Row],[breadcrumb_ORIGINAL]], Table1[[#This Row],[breadcrumb_ORIGINAL]], "DARWIN CITY"), SUBSTITUTE(Table1[[#This Row],[breadcrumb_ORIGINAL]], Table1[[#This Row],[breadcrumb_ORIGINAL]], "DARWIN"))</f>
        <v>DARWIN</v>
      </c>
      <c r="D960" s="16" t="s">
        <v>3466</v>
      </c>
      <c r="E960" t="s">
        <v>697</v>
      </c>
      <c r="F960" s="3" t="s">
        <v>2924</v>
      </c>
      <c r="G960" t="s">
        <v>29</v>
      </c>
      <c r="H960" t="s">
        <v>2634</v>
      </c>
      <c r="I960" t="str">
        <f>IF(Table1[[#This Row],[building_size_ORIGINAL]]="","",LEFT(Table1[[#This Row],[building_size_ORIGINAL]], LEN(Table1[[#This Row],[building_size_ORIGINAL]])-LEN(RIGHT(Table1[[#This Row],[building_size_ORIGINAL]], 3))))</f>
        <v>360</v>
      </c>
      <c r="J960" s="19">
        <v>360</v>
      </c>
      <c r="K960" t="s">
        <v>1459</v>
      </c>
      <c r="L960" s="19">
        <v>9.6999999999999993</v>
      </c>
      <c r="M960" t="s">
        <v>1459</v>
      </c>
      <c r="N960" s="19">
        <v>9.6999999999999993</v>
      </c>
      <c r="O960" s="19">
        <f>IF(Table1[[#This Row],[building_size_mВІ_cleaned]]&lt;&gt;Table1[[#This Row],[preferred_size_mBI_cleaned]], IF(Table1[[#This Row],[land_size_mBI_cleaned]]&lt;&gt;Table1[[#This Row],[preferred_size_mBI_cleaned]], 0, 1), 1)</f>
        <v>1</v>
      </c>
      <c r="Q960" t="e">
        <f>IF(LEN(Table1[[#This Row],[open_date]])&gt;0, IF(ISNUMBER(SEARCH("Added", Table1[[#This Row],[open_date]])), SUBSTITUTE(Table1[[#This Row],[open_date]], "Added ", ""), Table1[[#This Row],[open_date]]), NA())</f>
        <v>#N/A</v>
      </c>
      <c r="R960" t="e">
        <v>#N/A</v>
      </c>
      <c r="S960" t="s">
        <v>228</v>
      </c>
      <c r="T960" t="s">
        <v>2817</v>
      </c>
      <c r="U960" s="13">
        <v>1150000</v>
      </c>
      <c r="V960" s="13" t="s">
        <v>2934</v>
      </c>
      <c r="W960">
        <v>138443023</v>
      </c>
      <c r="X960" t="s">
        <v>2818</v>
      </c>
      <c r="Y960" t="s">
        <v>2819</v>
      </c>
      <c r="Z960" t="s">
        <v>1395</v>
      </c>
      <c r="AA960" t="s">
        <v>37</v>
      </c>
      <c r="AB960">
        <v>822</v>
      </c>
      <c r="AC960" s="14" t="str">
        <f>"0"&amp;Table1[[#This Row],[zip_code]]</f>
        <v>0822</v>
      </c>
      <c r="AD960" s="1">
        <v>889419959</v>
      </c>
      <c r="AG960" t="s">
        <v>255</v>
      </c>
      <c r="AH960" t="str">
        <f>PROPER(Table1[[#This Row],[product_depth_DELETE]])</f>
        <v>Feature</v>
      </c>
      <c r="AI960">
        <v>3</v>
      </c>
      <c r="AJ960">
        <v>2</v>
      </c>
      <c r="AK960">
        <v>12</v>
      </c>
      <c r="AL960" s="2">
        <v>44708.662557870368</v>
      </c>
      <c r="AM960" s="15">
        <v>44708.662557870368</v>
      </c>
    </row>
    <row r="961" spans="1:39" x14ac:dyDescent="0.25">
      <c r="A961">
        <v>1351943</v>
      </c>
      <c r="B961" t="s">
        <v>696</v>
      </c>
      <c r="C961" t="str">
        <f>IF(Table1[[#This Row],[breadcrumb_ORIGINAL]]="Buy&gt;NT&gt;DARWIN CITY", SUBSTITUTE(Table1[[#This Row],[breadcrumb_ORIGINAL]], Table1[[#This Row],[breadcrumb_ORIGINAL]], "DARWIN CITY"), SUBSTITUTE(Table1[[#This Row],[breadcrumb_ORIGINAL]], Table1[[#This Row],[breadcrumb_ORIGINAL]], "DARWIN"))</f>
        <v>DARWIN</v>
      </c>
      <c r="D961" s="16" t="s">
        <v>3466</v>
      </c>
      <c r="E961" t="s">
        <v>697</v>
      </c>
      <c r="F961" s="3" t="s">
        <v>2924</v>
      </c>
      <c r="G961" t="s">
        <v>748</v>
      </c>
      <c r="I961" t="str">
        <f>IF(Table1[[#This Row],[building_size_ORIGINAL]]="","",LEFT(Table1[[#This Row],[building_size_ORIGINAL]], LEN(Table1[[#This Row],[building_size_ORIGINAL]])-LEN(RIGHT(Table1[[#This Row],[building_size_ORIGINAL]], 3))))</f>
        <v/>
      </c>
      <c r="J961" s="11" t="s">
        <v>2934</v>
      </c>
      <c r="L961" s="12" t="s">
        <v>2934</v>
      </c>
      <c r="N961" t="s">
        <v>2934</v>
      </c>
      <c r="O961">
        <f>IF(Table1[[#This Row],[building_size_mВІ_cleaned]]&lt;&gt;Table1[[#This Row],[preferred_size_mBI_cleaned]], IF(Table1[[#This Row],[land_size_mBI_cleaned]]&lt;&gt;Table1[[#This Row],[preferred_size_mBI_cleaned]], 0, 1), 1)</f>
        <v>1</v>
      </c>
      <c r="Q961" t="e">
        <f>IF(LEN(Table1[[#This Row],[open_date]])&gt;0, IF(ISNUMBER(SEARCH("Added", Table1[[#This Row],[open_date]])), SUBSTITUTE(Table1[[#This Row],[open_date]], "Added ", ""), Table1[[#This Row],[open_date]]), NA())</f>
        <v>#N/A</v>
      </c>
      <c r="R961" t="e">
        <v>#N/A</v>
      </c>
      <c r="S961" t="s">
        <v>408</v>
      </c>
      <c r="T961" t="s">
        <v>2820</v>
      </c>
      <c r="U961" s="13">
        <v>699000</v>
      </c>
      <c r="V961" s="13" t="s">
        <v>2934</v>
      </c>
      <c r="W961">
        <v>138439219</v>
      </c>
      <c r="X961" t="s">
        <v>2821</v>
      </c>
      <c r="Y961" t="s">
        <v>2822</v>
      </c>
      <c r="Z961" t="s">
        <v>707</v>
      </c>
      <c r="AA961" t="s">
        <v>37</v>
      </c>
      <c r="AB961">
        <v>820</v>
      </c>
      <c r="AC961" s="14" t="str">
        <f>"0"&amp;Table1[[#This Row],[zip_code]]</f>
        <v>0820</v>
      </c>
      <c r="AD961" s="1">
        <v>1300114970</v>
      </c>
      <c r="AG961" t="s">
        <v>274</v>
      </c>
      <c r="AH961" t="str">
        <f>PROPER(Table1[[#This Row],[product_depth_DELETE]])</f>
        <v>Standard</v>
      </c>
      <c r="AI961">
        <v>3</v>
      </c>
      <c r="AJ961">
        <v>2</v>
      </c>
      <c r="AK961">
        <v>2</v>
      </c>
      <c r="AL961" s="2">
        <v>44708.662557870368</v>
      </c>
      <c r="AM961" s="15">
        <v>44708.662557870368</v>
      </c>
    </row>
    <row r="962" spans="1:39" x14ac:dyDescent="0.25">
      <c r="A962">
        <v>1351944</v>
      </c>
      <c r="B962" t="s">
        <v>696</v>
      </c>
      <c r="C962" t="str">
        <f>IF(Table1[[#This Row],[breadcrumb_ORIGINAL]]="Buy&gt;NT&gt;DARWIN CITY", SUBSTITUTE(Table1[[#This Row],[breadcrumb_ORIGINAL]], Table1[[#This Row],[breadcrumb_ORIGINAL]], "DARWIN CITY"), SUBSTITUTE(Table1[[#This Row],[breadcrumb_ORIGINAL]], Table1[[#This Row],[breadcrumb_ORIGINAL]], "DARWIN"))</f>
        <v>DARWIN</v>
      </c>
      <c r="D962" s="16" t="s">
        <v>3466</v>
      </c>
      <c r="E962" t="s">
        <v>697</v>
      </c>
      <c r="F962" s="3" t="s">
        <v>2924</v>
      </c>
      <c r="G962" t="s">
        <v>46</v>
      </c>
      <c r="I962" t="str">
        <f>IF(Table1[[#This Row],[building_size_ORIGINAL]]="","",LEFT(Table1[[#This Row],[building_size_ORIGINAL]], LEN(Table1[[#This Row],[building_size_ORIGINAL]])-LEN(RIGHT(Table1[[#This Row],[building_size_ORIGINAL]], 3))))</f>
        <v/>
      </c>
      <c r="J962" s="11" t="s">
        <v>2934</v>
      </c>
      <c r="K962" t="s">
        <v>1511</v>
      </c>
      <c r="L962" s="19">
        <v>126</v>
      </c>
      <c r="M962" t="s">
        <v>1511</v>
      </c>
      <c r="N962" s="19">
        <v>126</v>
      </c>
      <c r="O962" s="19">
        <f>IF(Table1[[#This Row],[building_size_mВІ_cleaned]]&lt;&gt;Table1[[#This Row],[preferred_size_mBI_cleaned]], IF(Table1[[#This Row],[land_size_mBI_cleaned]]&lt;&gt;Table1[[#This Row],[preferred_size_mBI_cleaned]], 0, 1), 1)</f>
        <v>1</v>
      </c>
      <c r="Q962" t="e">
        <f>IF(LEN(Table1[[#This Row],[open_date]])&gt;0, IF(ISNUMBER(SEARCH("Added", Table1[[#This Row],[open_date]])), SUBSTITUTE(Table1[[#This Row],[open_date]], "Added ", ""), Table1[[#This Row],[open_date]]), NA())</f>
        <v>#N/A</v>
      </c>
      <c r="R962" t="e">
        <v>#N/A</v>
      </c>
      <c r="S962" t="s">
        <v>93</v>
      </c>
      <c r="T962" t="s">
        <v>2823</v>
      </c>
      <c r="U962" s="13">
        <v>395000</v>
      </c>
      <c r="V962" s="13" t="s">
        <v>3419</v>
      </c>
      <c r="W962">
        <v>138438907</v>
      </c>
      <c r="X962" t="s">
        <v>2824</v>
      </c>
      <c r="Y962" t="s">
        <v>2825</v>
      </c>
      <c r="Z962" t="s">
        <v>1135</v>
      </c>
      <c r="AA962" t="s">
        <v>37</v>
      </c>
      <c r="AB962">
        <v>820</v>
      </c>
      <c r="AC962" s="14" t="str">
        <f>"0"&amp;Table1[[#This Row],[zip_code]]</f>
        <v>0820</v>
      </c>
      <c r="AD962" s="1">
        <v>889460500</v>
      </c>
      <c r="AG962" t="s">
        <v>255</v>
      </c>
      <c r="AH962" t="str">
        <f>PROPER(Table1[[#This Row],[product_depth_DELETE]])</f>
        <v>Feature</v>
      </c>
      <c r="AI962">
        <v>2</v>
      </c>
      <c r="AJ962">
        <v>1</v>
      </c>
      <c r="AK962">
        <v>2</v>
      </c>
      <c r="AL962" s="2">
        <v>44708.662557870368</v>
      </c>
      <c r="AM962" s="15">
        <v>44708.662557870368</v>
      </c>
    </row>
    <row r="963" spans="1:39" x14ac:dyDescent="0.25">
      <c r="A963">
        <v>1351945</v>
      </c>
      <c r="B963" t="s">
        <v>696</v>
      </c>
      <c r="C963" t="str">
        <f>IF(Table1[[#This Row],[breadcrumb_ORIGINAL]]="Buy&gt;NT&gt;DARWIN CITY", SUBSTITUTE(Table1[[#This Row],[breadcrumb_ORIGINAL]], Table1[[#This Row],[breadcrumb_ORIGINAL]], "DARWIN CITY"), SUBSTITUTE(Table1[[#This Row],[breadcrumb_ORIGINAL]], Table1[[#This Row],[breadcrumb_ORIGINAL]], "DARWIN"))</f>
        <v>DARWIN</v>
      </c>
      <c r="D963" s="16" t="s">
        <v>3466</v>
      </c>
      <c r="E963" t="s">
        <v>697</v>
      </c>
      <c r="F963" s="3" t="s">
        <v>2924</v>
      </c>
      <c r="G963" t="s">
        <v>46</v>
      </c>
      <c r="I963" t="str">
        <f>IF(Table1[[#This Row],[building_size_ORIGINAL]]="","",LEFT(Table1[[#This Row],[building_size_ORIGINAL]], LEN(Table1[[#This Row],[building_size_ORIGINAL]])-LEN(RIGHT(Table1[[#This Row],[building_size_ORIGINAL]], 3))))</f>
        <v/>
      </c>
      <c r="J963" s="11" t="s">
        <v>2934</v>
      </c>
      <c r="K963" t="s">
        <v>2826</v>
      </c>
      <c r="L963" s="19">
        <v>322</v>
      </c>
      <c r="M963" t="s">
        <v>2826</v>
      </c>
      <c r="N963" s="19">
        <v>322</v>
      </c>
      <c r="O963" s="19">
        <f>IF(Table1[[#This Row],[building_size_mВІ_cleaned]]&lt;&gt;Table1[[#This Row],[preferred_size_mBI_cleaned]], IF(Table1[[#This Row],[land_size_mBI_cleaned]]&lt;&gt;Table1[[#This Row],[preferred_size_mBI_cleaned]], 0, 1), 1)</f>
        <v>1</v>
      </c>
      <c r="Q963" t="e">
        <f>IF(LEN(Table1[[#This Row],[open_date]])&gt;0, IF(ISNUMBER(SEARCH("Added", Table1[[#This Row],[open_date]])), SUBSTITUTE(Table1[[#This Row],[open_date]], "Added ", ""), Table1[[#This Row],[open_date]]), NA())</f>
        <v>#N/A</v>
      </c>
      <c r="R963" t="e">
        <v>#N/A</v>
      </c>
      <c r="S963" t="s">
        <v>123</v>
      </c>
      <c r="T963" t="s">
        <v>2827</v>
      </c>
      <c r="U963" s="13">
        <v>645000</v>
      </c>
      <c r="V963" s="13" t="s">
        <v>3442</v>
      </c>
      <c r="W963">
        <v>138435283</v>
      </c>
      <c r="X963" t="s">
        <v>2828</v>
      </c>
      <c r="Y963" t="s">
        <v>2829</v>
      </c>
      <c r="Z963" t="s">
        <v>707</v>
      </c>
      <c r="AA963" t="s">
        <v>37</v>
      </c>
      <c r="AB963">
        <v>820</v>
      </c>
      <c r="AC963" s="14" t="str">
        <f>"0"&amp;Table1[[#This Row],[zip_code]]</f>
        <v>0820</v>
      </c>
      <c r="AD963" s="1">
        <v>889328858</v>
      </c>
      <c r="AG963" t="s">
        <v>38</v>
      </c>
      <c r="AH963" t="str">
        <f>PROPER(Table1[[#This Row],[product_depth_DELETE]])</f>
        <v>Premiere</v>
      </c>
      <c r="AI963">
        <v>3</v>
      </c>
      <c r="AJ963">
        <v>3</v>
      </c>
      <c r="AK963">
        <v>3</v>
      </c>
      <c r="AL963" s="2">
        <v>44708.662557870368</v>
      </c>
      <c r="AM963" s="15">
        <v>44708.662557870368</v>
      </c>
    </row>
    <row r="964" spans="1:39" x14ac:dyDescent="0.25">
      <c r="A964">
        <v>1351946</v>
      </c>
      <c r="B964" t="s">
        <v>696</v>
      </c>
      <c r="C964" t="str">
        <f>IF(Table1[[#This Row],[breadcrumb_ORIGINAL]]="Buy&gt;NT&gt;DARWIN CITY", SUBSTITUTE(Table1[[#This Row],[breadcrumb_ORIGINAL]], Table1[[#This Row],[breadcrumb_ORIGINAL]], "DARWIN CITY"), SUBSTITUTE(Table1[[#This Row],[breadcrumb_ORIGINAL]], Table1[[#This Row],[breadcrumb_ORIGINAL]], "DARWIN"))</f>
        <v>DARWIN</v>
      </c>
      <c r="D964" s="16" t="s">
        <v>3466</v>
      </c>
      <c r="E964" t="s">
        <v>697</v>
      </c>
      <c r="F964" s="3" t="s">
        <v>2924</v>
      </c>
      <c r="G964" t="s">
        <v>46</v>
      </c>
      <c r="I964" t="str">
        <f>IF(Table1[[#This Row],[building_size_ORIGINAL]]="","",LEFT(Table1[[#This Row],[building_size_ORIGINAL]], LEN(Table1[[#This Row],[building_size_ORIGINAL]])-LEN(RIGHT(Table1[[#This Row],[building_size_ORIGINAL]], 3))))</f>
        <v/>
      </c>
      <c r="J964" s="11" t="s">
        <v>2934</v>
      </c>
      <c r="L964" s="12" t="s">
        <v>2934</v>
      </c>
      <c r="N964" t="s">
        <v>2934</v>
      </c>
      <c r="O964">
        <f>IF(Table1[[#This Row],[building_size_mВІ_cleaned]]&lt;&gt;Table1[[#This Row],[preferred_size_mBI_cleaned]], IF(Table1[[#This Row],[land_size_mBI_cleaned]]&lt;&gt;Table1[[#This Row],[preferred_size_mBI_cleaned]], 0, 1), 1)</f>
        <v>1</v>
      </c>
      <c r="Q964" t="e">
        <f>IF(LEN(Table1[[#This Row],[open_date]])&gt;0, IF(ISNUMBER(SEARCH("Added", Table1[[#This Row],[open_date]])), SUBSTITUTE(Table1[[#This Row],[open_date]], "Added ", ""), Table1[[#This Row],[open_date]]), NA())</f>
        <v>#N/A</v>
      </c>
      <c r="R964" t="e">
        <v>#N/A</v>
      </c>
      <c r="S964" t="s">
        <v>412</v>
      </c>
      <c r="T964" t="s">
        <v>1013</v>
      </c>
      <c r="U964" s="13">
        <v>269000</v>
      </c>
      <c r="V964" s="13" t="s">
        <v>2934</v>
      </c>
      <c r="W964">
        <v>138433851</v>
      </c>
      <c r="X964" t="s">
        <v>2830</v>
      </c>
      <c r="Y964" t="s">
        <v>2831</v>
      </c>
      <c r="Z964" t="s">
        <v>844</v>
      </c>
      <c r="AA964" t="s">
        <v>37</v>
      </c>
      <c r="AB964">
        <v>820</v>
      </c>
      <c r="AC964" s="14" t="str">
        <f>"0"&amp;Table1[[#This Row],[zip_code]]</f>
        <v>0820</v>
      </c>
      <c r="AD964" s="1">
        <v>889422283</v>
      </c>
      <c r="AG964" t="s">
        <v>274</v>
      </c>
      <c r="AH964" t="str">
        <f>PROPER(Table1[[#This Row],[product_depth_DELETE]])</f>
        <v>Standard</v>
      </c>
      <c r="AI964">
        <v>2</v>
      </c>
      <c r="AJ964">
        <v>1</v>
      </c>
      <c r="AK964">
        <v>1</v>
      </c>
      <c r="AL964" s="2">
        <v>44708.662557870368</v>
      </c>
      <c r="AM964" s="15">
        <v>44708.662557870368</v>
      </c>
    </row>
    <row r="965" spans="1:39" x14ac:dyDescent="0.25">
      <c r="A965">
        <v>1351947</v>
      </c>
      <c r="B965" t="s">
        <v>696</v>
      </c>
      <c r="C965" t="str">
        <f>IF(Table1[[#This Row],[breadcrumb_ORIGINAL]]="Buy&gt;NT&gt;DARWIN CITY", SUBSTITUTE(Table1[[#This Row],[breadcrumb_ORIGINAL]], Table1[[#This Row],[breadcrumb_ORIGINAL]], "DARWIN CITY"), SUBSTITUTE(Table1[[#This Row],[breadcrumb_ORIGINAL]], Table1[[#This Row],[breadcrumb_ORIGINAL]], "DARWIN"))</f>
        <v>DARWIN</v>
      </c>
      <c r="D965" s="16" t="s">
        <v>3466</v>
      </c>
      <c r="E965" t="s">
        <v>697</v>
      </c>
      <c r="F965" s="3" t="s">
        <v>2924</v>
      </c>
      <c r="G965" t="s">
        <v>732</v>
      </c>
      <c r="I965" t="str">
        <f>IF(Table1[[#This Row],[building_size_ORIGINAL]]="","",LEFT(Table1[[#This Row],[building_size_ORIGINAL]], LEN(Table1[[#This Row],[building_size_ORIGINAL]])-LEN(RIGHT(Table1[[#This Row],[building_size_ORIGINAL]], 3))))</f>
        <v/>
      </c>
      <c r="J965" s="11" t="s">
        <v>2934</v>
      </c>
      <c r="L965" s="12" t="s">
        <v>2934</v>
      </c>
      <c r="N965" t="s">
        <v>2934</v>
      </c>
      <c r="O965">
        <f>IF(Table1[[#This Row],[building_size_mВІ_cleaned]]&lt;&gt;Table1[[#This Row],[preferred_size_mBI_cleaned]], IF(Table1[[#This Row],[land_size_mBI_cleaned]]&lt;&gt;Table1[[#This Row],[preferred_size_mBI_cleaned]], 0, 1), 1)</f>
        <v>1</v>
      </c>
      <c r="Q965" t="e">
        <f>IF(LEN(Table1[[#This Row],[open_date]])&gt;0, IF(ISNUMBER(SEARCH("Added", Table1[[#This Row],[open_date]])), SUBSTITUTE(Table1[[#This Row],[open_date]], "Added ", ""), Table1[[#This Row],[open_date]]), NA())</f>
        <v>#N/A</v>
      </c>
      <c r="R965" t="e">
        <v>#N/A</v>
      </c>
      <c r="S965" t="s">
        <v>408</v>
      </c>
      <c r="T965" t="s">
        <v>2832</v>
      </c>
      <c r="U965" s="13">
        <v>3990000</v>
      </c>
      <c r="V965" s="13" t="s">
        <v>2934</v>
      </c>
      <c r="W965">
        <v>138433543</v>
      </c>
      <c r="X965" t="s">
        <v>2833</v>
      </c>
      <c r="Y965" t="s">
        <v>2834</v>
      </c>
      <c r="Z965" t="s">
        <v>707</v>
      </c>
      <c r="AA965" t="s">
        <v>37</v>
      </c>
      <c r="AB965">
        <v>820</v>
      </c>
      <c r="AC965" s="14" t="str">
        <f>"0"&amp;Table1[[#This Row],[zip_code]]</f>
        <v>0820</v>
      </c>
      <c r="AD965" s="1">
        <v>1300114970</v>
      </c>
      <c r="AG965" t="s">
        <v>274</v>
      </c>
      <c r="AH965" t="str">
        <f>PROPER(Table1[[#This Row],[product_depth_DELETE]])</f>
        <v>Standard</v>
      </c>
      <c r="AI965">
        <v>2</v>
      </c>
      <c r="AJ965">
        <v>1</v>
      </c>
      <c r="AK965">
        <v>1</v>
      </c>
      <c r="AL965" s="2">
        <v>44708.662557870368</v>
      </c>
      <c r="AM965" s="15">
        <v>44708.662557870368</v>
      </c>
    </row>
    <row r="966" spans="1:39" x14ac:dyDescent="0.25">
      <c r="A966">
        <v>1351948</v>
      </c>
      <c r="B966" t="s">
        <v>696</v>
      </c>
      <c r="C966" t="str">
        <f>IF(Table1[[#This Row],[breadcrumb_ORIGINAL]]="Buy&gt;NT&gt;DARWIN CITY", SUBSTITUTE(Table1[[#This Row],[breadcrumb_ORIGINAL]], Table1[[#This Row],[breadcrumb_ORIGINAL]], "DARWIN CITY"), SUBSTITUTE(Table1[[#This Row],[breadcrumb_ORIGINAL]], Table1[[#This Row],[breadcrumb_ORIGINAL]], "DARWIN"))</f>
        <v>DARWIN</v>
      </c>
      <c r="D966" s="16" t="s">
        <v>3466</v>
      </c>
      <c r="E966" t="s">
        <v>697</v>
      </c>
      <c r="F966" s="3" t="s">
        <v>2924</v>
      </c>
      <c r="G966" t="s">
        <v>46</v>
      </c>
      <c r="H966" t="s">
        <v>2835</v>
      </c>
      <c r="I966" t="str">
        <f>IF(Table1[[#This Row],[building_size_ORIGINAL]]="","",LEFT(Table1[[#This Row],[building_size_ORIGINAL]], LEN(Table1[[#This Row],[building_size_ORIGINAL]])-LEN(RIGHT(Table1[[#This Row],[building_size_ORIGINAL]], 3))))</f>
        <v>133</v>
      </c>
      <c r="J966" s="19">
        <v>133</v>
      </c>
      <c r="L966" s="12" t="s">
        <v>2934</v>
      </c>
      <c r="M966" t="s">
        <v>2835</v>
      </c>
      <c r="N966" s="19">
        <v>133</v>
      </c>
      <c r="O966" s="19">
        <f>IF(Table1[[#This Row],[building_size_mВІ_cleaned]]&lt;&gt;Table1[[#This Row],[preferred_size_mBI_cleaned]], IF(Table1[[#This Row],[land_size_mBI_cleaned]]&lt;&gt;Table1[[#This Row],[preferred_size_mBI_cleaned]], 0, 1), 1)</f>
        <v>1</v>
      </c>
      <c r="P966" t="s">
        <v>126</v>
      </c>
      <c r="Q966" t="str">
        <f>IF(LEN(Table1[[#This Row],[open_date]])&gt;0, IF(ISNUMBER(SEARCH("Added", Table1[[#This Row],[open_date]])), SUBSTITUTE(Table1[[#This Row],[open_date]], "Added ", ""), Table1[[#This Row],[open_date]]), NA())</f>
        <v>Under offer</v>
      </c>
      <c r="R966" t="s">
        <v>126</v>
      </c>
      <c r="S966" t="s">
        <v>408</v>
      </c>
      <c r="T966" t="s">
        <v>2836</v>
      </c>
      <c r="U966" s="13">
        <v>419000</v>
      </c>
      <c r="V966" s="13" t="s">
        <v>3421</v>
      </c>
      <c r="W966">
        <v>138431255</v>
      </c>
      <c r="X966" t="s">
        <v>2837</v>
      </c>
      <c r="Y966" t="s">
        <v>2838</v>
      </c>
      <c r="Z966" t="s">
        <v>731</v>
      </c>
      <c r="AA966" t="s">
        <v>37</v>
      </c>
      <c r="AB966">
        <v>810</v>
      </c>
      <c r="AC966" s="14" t="str">
        <f>"0"&amp;Table1[[#This Row],[zip_code]]</f>
        <v>0810</v>
      </c>
      <c r="AD966" s="1">
        <v>1300114970</v>
      </c>
      <c r="AG966" t="s">
        <v>274</v>
      </c>
      <c r="AH966" t="str">
        <f>PROPER(Table1[[#This Row],[product_depth_DELETE]])</f>
        <v>Standard</v>
      </c>
      <c r="AI966">
        <v>2</v>
      </c>
      <c r="AJ966">
        <v>2</v>
      </c>
      <c r="AK966">
        <v>2</v>
      </c>
      <c r="AL966" s="2">
        <v>44708.662557870368</v>
      </c>
      <c r="AM966" s="15">
        <v>44708.662557870368</v>
      </c>
    </row>
    <row r="967" spans="1:39" x14ac:dyDescent="0.25">
      <c r="A967">
        <v>1351949</v>
      </c>
      <c r="B967" t="s">
        <v>696</v>
      </c>
      <c r="C967" t="str">
        <f>IF(Table1[[#This Row],[breadcrumb_ORIGINAL]]="Buy&gt;NT&gt;DARWIN CITY", SUBSTITUTE(Table1[[#This Row],[breadcrumb_ORIGINAL]], Table1[[#This Row],[breadcrumb_ORIGINAL]], "DARWIN CITY"), SUBSTITUTE(Table1[[#This Row],[breadcrumb_ORIGINAL]], Table1[[#This Row],[breadcrumb_ORIGINAL]], "DARWIN"))</f>
        <v>DARWIN</v>
      </c>
      <c r="D967" s="16" t="s">
        <v>3466</v>
      </c>
      <c r="E967" t="s">
        <v>697</v>
      </c>
      <c r="F967" s="3" t="s">
        <v>2924</v>
      </c>
      <c r="G967" t="s">
        <v>46</v>
      </c>
      <c r="I967" t="str">
        <f>IF(Table1[[#This Row],[building_size_ORIGINAL]]="","",LEFT(Table1[[#This Row],[building_size_ORIGINAL]], LEN(Table1[[#This Row],[building_size_ORIGINAL]])-LEN(RIGHT(Table1[[#This Row],[building_size_ORIGINAL]], 3))))</f>
        <v/>
      </c>
      <c r="J967" s="11" t="s">
        <v>2934</v>
      </c>
      <c r="L967" s="12" t="s">
        <v>2934</v>
      </c>
      <c r="N967" t="s">
        <v>2934</v>
      </c>
      <c r="O967">
        <f>IF(Table1[[#This Row],[building_size_mВІ_cleaned]]&lt;&gt;Table1[[#This Row],[preferred_size_mBI_cleaned]], IF(Table1[[#This Row],[land_size_mBI_cleaned]]&lt;&gt;Table1[[#This Row],[preferred_size_mBI_cleaned]], 0, 1), 1)</f>
        <v>1</v>
      </c>
      <c r="Q967" t="e">
        <f>IF(LEN(Table1[[#This Row],[open_date]])&gt;0, IF(ISNUMBER(SEARCH("Added", Table1[[#This Row],[open_date]])), SUBSTITUTE(Table1[[#This Row],[open_date]], "Added ", ""), Table1[[#This Row],[open_date]]), NA())</f>
        <v>#N/A</v>
      </c>
      <c r="R967" t="e">
        <v>#N/A</v>
      </c>
      <c r="S967" t="s">
        <v>554</v>
      </c>
      <c r="T967" t="s">
        <v>2411</v>
      </c>
      <c r="U967" s="13">
        <v>380000</v>
      </c>
      <c r="V967" s="13" t="s">
        <v>3358</v>
      </c>
      <c r="W967">
        <v>138431123</v>
      </c>
      <c r="X967" t="s">
        <v>2839</v>
      </c>
      <c r="Y967" t="s">
        <v>2840</v>
      </c>
      <c r="Z967" t="s">
        <v>1030</v>
      </c>
      <c r="AA967" t="s">
        <v>37</v>
      </c>
      <c r="AB967">
        <v>810</v>
      </c>
      <c r="AC967" s="14" t="str">
        <f>"0"&amp;Table1[[#This Row],[zip_code]]</f>
        <v>0810</v>
      </c>
      <c r="AD967">
        <v>421073034</v>
      </c>
      <c r="AG967" t="s">
        <v>255</v>
      </c>
      <c r="AH967" t="str">
        <f>PROPER(Table1[[#This Row],[product_depth_DELETE]])</f>
        <v>Feature</v>
      </c>
      <c r="AI967">
        <v>2</v>
      </c>
      <c r="AJ967">
        <v>1</v>
      </c>
      <c r="AK967">
        <v>2</v>
      </c>
      <c r="AL967" s="2">
        <v>44708.662557870368</v>
      </c>
      <c r="AM967" s="15">
        <v>44708.662557870368</v>
      </c>
    </row>
    <row r="968" spans="1:39" x14ac:dyDescent="0.25">
      <c r="A968">
        <v>1351950</v>
      </c>
      <c r="B968" t="s">
        <v>696</v>
      </c>
      <c r="C968" t="str">
        <f>IF(Table1[[#This Row],[breadcrumb_ORIGINAL]]="Buy&gt;NT&gt;DARWIN CITY", SUBSTITUTE(Table1[[#This Row],[breadcrumb_ORIGINAL]], Table1[[#This Row],[breadcrumb_ORIGINAL]], "DARWIN CITY"), SUBSTITUTE(Table1[[#This Row],[breadcrumb_ORIGINAL]], Table1[[#This Row],[breadcrumb_ORIGINAL]], "DARWIN"))</f>
        <v>DARWIN</v>
      </c>
      <c r="D968" s="16" t="s">
        <v>3466</v>
      </c>
      <c r="E968" t="s">
        <v>697</v>
      </c>
      <c r="F968" s="3" t="s">
        <v>2924</v>
      </c>
      <c r="G968" t="s">
        <v>39</v>
      </c>
      <c r="H968" t="s">
        <v>491</v>
      </c>
      <c r="I968" t="str">
        <f>IF(Table1[[#This Row],[building_size_ORIGINAL]]="","",LEFT(Table1[[#This Row],[building_size_ORIGINAL]], LEN(Table1[[#This Row],[building_size_ORIGINAL]])-LEN(RIGHT(Table1[[#This Row],[building_size_ORIGINAL]], 3))))</f>
        <v>135</v>
      </c>
      <c r="J968" s="19">
        <v>135</v>
      </c>
      <c r="L968" s="12" t="s">
        <v>2934</v>
      </c>
      <c r="M968" t="s">
        <v>491</v>
      </c>
      <c r="N968" s="19">
        <v>135</v>
      </c>
      <c r="O968" s="19">
        <f>IF(Table1[[#This Row],[building_size_mВІ_cleaned]]&lt;&gt;Table1[[#This Row],[preferred_size_mBI_cleaned]], IF(Table1[[#This Row],[land_size_mBI_cleaned]]&lt;&gt;Table1[[#This Row],[preferred_size_mBI_cleaned]], 0, 1), 1)</f>
        <v>1</v>
      </c>
      <c r="Q968" t="e">
        <f>IF(LEN(Table1[[#This Row],[open_date]])&gt;0, IF(ISNUMBER(SEARCH("Added", Table1[[#This Row],[open_date]])), SUBSTITUTE(Table1[[#This Row],[open_date]], "Added ", ""), Table1[[#This Row],[open_date]]), NA())</f>
        <v>#N/A</v>
      </c>
      <c r="R968" t="e">
        <v>#N/A</v>
      </c>
      <c r="S968" t="s">
        <v>311</v>
      </c>
      <c r="T968" t="s">
        <v>667</v>
      </c>
      <c r="U968" s="13">
        <v>430000</v>
      </c>
      <c r="V968" s="13" t="s">
        <v>2934</v>
      </c>
      <c r="W968">
        <v>138428675</v>
      </c>
      <c r="X968" t="s">
        <v>845</v>
      </c>
      <c r="Y968" t="s">
        <v>846</v>
      </c>
      <c r="Z968" t="s">
        <v>737</v>
      </c>
      <c r="AA968" t="s">
        <v>37</v>
      </c>
      <c r="AB968">
        <v>810</v>
      </c>
      <c r="AC968" s="14" t="str">
        <f>"0"&amp;Table1[[#This Row],[zip_code]]</f>
        <v>0810</v>
      </c>
      <c r="AD968" s="1">
        <v>1300299377</v>
      </c>
      <c r="AG968" t="s">
        <v>274</v>
      </c>
      <c r="AH968" t="str">
        <f>PROPER(Table1[[#This Row],[product_depth_DELETE]])</f>
        <v>Standard</v>
      </c>
      <c r="AI968">
        <v>2</v>
      </c>
      <c r="AJ968">
        <v>2</v>
      </c>
      <c r="AK968">
        <v>2</v>
      </c>
      <c r="AL968" s="2">
        <v>44708.662557870368</v>
      </c>
      <c r="AM968" s="15">
        <v>44708.662557870368</v>
      </c>
    </row>
    <row r="969" spans="1:39" x14ac:dyDescent="0.25">
      <c r="A969">
        <v>1351951</v>
      </c>
      <c r="B969" t="s">
        <v>696</v>
      </c>
      <c r="C969" t="str">
        <f>IF(Table1[[#This Row],[breadcrumb_ORIGINAL]]="Buy&gt;NT&gt;DARWIN CITY", SUBSTITUTE(Table1[[#This Row],[breadcrumb_ORIGINAL]], Table1[[#This Row],[breadcrumb_ORIGINAL]], "DARWIN CITY"), SUBSTITUTE(Table1[[#This Row],[breadcrumb_ORIGINAL]], Table1[[#This Row],[breadcrumb_ORIGINAL]], "DARWIN"))</f>
        <v>DARWIN</v>
      </c>
      <c r="D969" s="16" t="s">
        <v>3466</v>
      </c>
      <c r="E969" t="s">
        <v>697</v>
      </c>
      <c r="F969" s="3" t="s">
        <v>2924</v>
      </c>
      <c r="G969" t="s">
        <v>29</v>
      </c>
      <c r="I969" t="str">
        <f>IF(Table1[[#This Row],[building_size_ORIGINAL]]="","",LEFT(Table1[[#This Row],[building_size_ORIGINAL]], LEN(Table1[[#This Row],[building_size_ORIGINAL]])-LEN(RIGHT(Table1[[#This Row],[building_size_ORIGINAL]], 3))))</f>
        <v/>
      </c>
      <c r="J969" s="11" t="s">
        <v>2934</v>
      </c>
      <c r="K969" t="s">
        <v>989</v>
      </c>
      <c r="L969" s="19">
        <v>124</v>
      </c>
      <c r="M969" t="s">
        <v>989</v>
      </c>
      <c r="N969" s="19">
        <v>124</v>
      </c>
      <c r="O969" s="19">
        <f>IF(Table1[[#This Row],[building_size_mВІ_cleaned]]&lt;&gt;Table1[[#This Row],[preferred_size_mBI_cleaned]], IF(Table1[[#This Row],[land_size_mBI_cleaned]]&lt;&gt;Table1[[#This Row],[preferred_size_mBI_cleaned]], 0, 1), 1)</f>
        <v>1</v>
      </c>
      <c r="Q969" t="e">
        <f>IF(LEN(Table1[[#This Row],[open_date]])&gt;0, IF(ISNUMBER(SEARCH("Added", Table1[[#This Row],[open_date]])), SUBSTITUTE(Table1[[#This Row],[open_date]], "Added ", ""), Table1[[#This Row],[open_date]]), NA())</f>
        <v>#N/A</v>
      </c>
      <c r="R969" t="e">
        <v>#N/A</v>
      </c>
      <c r="S969" t="s">
        <v>123</v>
      </c>
      <c r="T969" t="s">
        <v>2841</v>
      </c>
      <c r="U969" s="13">
        <v>244000</v>
      </c>
      <c r="V969" s="13" t="s">
        <v>2934</v>
      </c>
      <c r="W969">
        <v>138411891</v>
      </c>
      <c r="X969" t="s">
        <v>2842</v>
      </c>
      <c r="Y969" t="s">
        <v>2843</v>
      </c>
      <c r="Z969" t="s">
        <v>941</v>
      </c>
      <c r="AA969" t="s">
        <v>37</v>
      </c>
      <c r="AB969">
        <v>832</v>
      </c>
      <c r="AC969" s="14" t="str">
        <f>"0"&amp;Table1[[#This Row],[zip_code]]</f>
        <v>0832</v>
      </c>
      <c r="AD969" s="1">
        <v>889328858</v>
      </c>
      <c r="AG969" t="s">
        <v>38</v>
      </c>
      <c r="AH969" t="str">
        <f>PROPER(Table1[[#This Row],[product_depth_DELETE]])</f>
        <v>Premiere</v>
      </c>
      <c r="AI969">
        <v>2</v>
      </c>
      <c r="AJ969">
        <v>1</v>
      </c>
      <c r="AK969">
        <v>2</v>
      </c>
      <c r="AL969" s="2">
        <v>44708.662557870368</v>
      </c>
      <c r="AM969" s="15">
        <v>44708.662557870368</v>
      </c>
    </row>
    <row r="970" spans="1:39" x14ac:dyDescent="0.25">
      <c r="A970">
        <v>1351952</v>
      </c>
      <c r="B970" t="s">
        <v>696</v>
      </c>
      <c r="C970" t="str">
        <f>IF(Table1[[#This Row],[breadcrumb_ORIGINAL]]="Buy&gt;NT&gt;DARWIN CITY", SUBSTITUTE(Table1[[#This Row],[breadcrumb_ORIGINAL]], Table1[[#This Row],[breadcrumb_ORIGINAL]], "DARWIN CITY"), SUBSTITUTE(Table1[[#This Row],[breadcrumb_ORIGINAL]], Table1[[#This Row],[breadcrumb_ORIGINAL]], "DARWIN"))</f>
        <v>DARWIN</v>
      </c>
      <c r="D970" s="16" t="s">
        <v>3466</v>
      </c>
      <c r="E970" t="s">
        <v>697</v>
      </c>
      <c r="F970" s="3" t="s">
        <v>2924</v>
      </c>
      <c r="G970" t="s">
        <v>29</v>
      </c>
      <c r="I970" t="str">
        <f>IF(Table1[[#This Row],[building_size_ORIGINAL]]="","",LEFT(Table1[[#This Row],[building_size_ORIGINAL]], LEN(Table1[[#This Row],[building_size_ORIGINAL]])-LEN(RIGHT(Table1[[#This Row],[building_size_ORIGINAL]], 3))))</f>
        <v/>
      </c>
      <c r="J970" s="11" t="s">
        <v>2934</v>
      </c>
      <c r="L970" s="12" t="s">
        <v>2934</v>
      </c>
      <c r="N970" t="s">
        <v>2934</v>
      </c>
      <c r="O970">
        <f>IF(Table1[[#This Row],[building_size_mВІ_cleaned]]&lt;&gt;Table1[[#This Row],[preferred_size_mBI_cleaned]], IF(Table1[[#This Row],[land_size_mBI_cleaned]]&lt;&gt;Table1[[#This Row],[preferred_size_mBI_cleaned]], 0, 1), 1)</f>
        <v>1</v>
      </c>
      <c r="P970" t="s">
        <v>126</v>
      </c>
      <c r="Q970" t="str">
        <f>IF(LEN(Table1[[#This Row],[open_date]])&gt;0, IF(ISNUMBER(SEARCH("Added", Table1[[#This Row],[open_date]])), SUBSTITUTE(Table1[[#This Row],[open_date]], "Added ", ""), Table1[[#This Row],[open_date]]), NA())</f>
        <v>Under offer</v>
      </c>
      <c r="R970" t="s">
        <v>126</v>
      </c>
      <c r="S970" t="s">
        <v>412</v>
      </c>
      <c r="T970" t="s">
        <v>835</v>
      </c>
      <c r="U970" s="13">
        <v>599000</v>
      </c>
      <c r="V970" s="13" t="s">
        <v>2934</v>
      </c>
      <c r="W970">
        <v>138411811</v>
      </c>
      <c r="X970" t="s">
        <v>2844</v>
      </c>
      <c r="Y970" t="s">
        <v>2845</v>
      </c>
      <c r="Z970" t="s">
        <v>703</v>
      </c>
      <c r="AA970" t="s">
        <v>37</v>
      </c>
      <c r="AB970">
        <v>812</v>
      </c>
      <c r="AC970" s="14" t="str">
        <f>"0"&amp;Table1[[#This Row],[zip_code]]</f>
        <v>0812</v>
      </c>
      <c r="AD970" s="1">
        <v>889422283</v>
      </c>
      <c r="AG970" t="s">
        <v>274</v>
      </c>
      <c r="AH970" t="str">
        <f>PROPER(Table1[[#This Row],[product_depth_DELETE]])</f>
        <v>Standard</v>
      </c>
      <c r="AI970">
        <v>3</v>
      </c>
      <c r="AJ970">
        <v>2</v>
      </c>
      <c r="AK970">
        <v>2</v>
      </c>
      <c r="AL970" s="2">
        <v>44708.662557870368</v>
      </c>
      <c r="AM970" s="15">
        <v>44708.662557870368</v>
      </c>
    </row>
    <row r="971" spans="1:39" x14ac:dyDescent="0.25">
      <c r="A971">
        <v>1351953</v>
      </c>
      <c r="B971" t="s">
        <v>696</v>
      </c>
      <c r="C971" t="str">
        <f>IF(Table1[[#This Row],[breadcrumb_ORIGINAL]]="Buy&gt;NT&gt;DARWIN CITY", SUBSTITUTE(Table1[[#This Row],[breadcrumb_ORIGINAL]], Table1[[#This Row],[breadcrumb_ORIGINAL]], "DARWIN CITY"), SUBSTITUTE(Table1[[#This Row],[breadcrumb_ORIGINAL]], Table1[[#This Row],[breadcrumb_ORIGINAL]], "DARWIN"))</f>
        <v>DARWIN</v>
      </c>
      <c r="D971" s="16" t="s">
        <v>3466</v>
      </c>
      <c r="E971" t="s">
        <v>697</v>
      </c>
      <c r="F971" s="3" t="s">
        <v>2924</v>
      </c>
      <c r="G971" t="s">
        <v>39</v>
      </c>
      <c r="I971" t="str">
        <f>IF(Table1[[#This Row],[building_size_ORIGINAL]]="","",LEFT(Table1[[#This Row],[building_size_ORIGINAL]], LEN(Table1[[#This Row],[building_size_ORIGINAL]])-LEN(RIGHT(Table1[[#This Row],[building_size_ORIGINAL]], 3))))</f>
        <v/>
      </c>
      <c r="J971" s="11" t="s">
        <v>2934</v>
      </c>
      <c r="L971" s="12" t="s">
        <v>2934</v>
      </c>
      <c r="N971" t="s">
        <v>2934</v>
      </c>
      <c r="O971">
        <f>IF(Table1[[#This Row],[building_size_mВІ_cleaned]]&lt;&gt;Table1[[#This Row],[preferred_size_mBI_cleaned]], IF(Table1[[#This Row],[land_size_mBI_cleaned]]&lt;&gt;Table1[[#This Row],[preferred_size_mBI_cleaned]], 0, 1), 1)</f>
        <v>1</v>
      </c>
      <c r="Q971" t="e">
        <f>IF(LEN(Table1[[#This Row],[open_date]])&gt;0, IF(ISNUMBER(SEARCH("Added", Table1[[#This Row],[open_date]])), SUBSTITUTE(Table1[[#This Row],[open_date]], "Added ", ""), Table1[[#This Row],[open_date]]), NA())</f>
        <v>#N/A</v>
      </c>
      <c r="R971" t="e">
        <v>#N/A</v>
      </c>
      <c r="S971" t="s">
        <v>82</v>
      </c>
      <c r="T971" t="s">
        <v>2846</v>
      </c>
      <c r="U971" s="13">
        <v>480000</v>
      </c>
      <c r="V971" s="13" t="s">
        <v>3423</v>
      </c>
      <c r="W971">
        <v>138411091</v>
      </c>
      <c r="X971" t="s">
        <v>2847</v>
      </c>
      <c r="Y971" t="s">
        <v>2848</v>
      </c>
      <c r="Z971" t="s">
        <v>737</v>
      </c>
      <c r="AA971" t="s">
        <v>37</v>
      </c>
      <c r="AB971">
        <v>810</v>
      </c>
      <c r="AC971" s="14" t="str">
        <f>"0"&amp;Table1[[#This Row],[zip_code]]</f>
        <v>0810</v>
      </c>
      <c r="AD971" s="1">
        <v>889433000</v>
      </c>
      <c r="AG971" t="s">
        <v>38</v>
      </c>
      <c r="AH971" t="str">
        <f>PROPER(Table1[[#This Row],[product_depth_DELETE]])</f>
        <v>Premiere</v>
      </c>
      <c r="AI971">
        <v>2</v>
      </c>
      <c r="AJ971">
        <v>2</v>
      </c>
      <c r="AK971">
        <v>2</v>
      </c>
      <c r="AL971" s="2">
        <v>44708.662557870368</v>
      </c>
      <c r="AM971" s="15">
        <v>44708.662557870368</v>
      </c>
    </row>
    <row r="972" spans="1:39" x14ac:dyDescent="0.25">
      <c r="A972">
        <v>1351954</v>
      </c>
      <c r="B972" t="s">
        <v>696</v>
      </c>
      <c r="C972" t="str">
        <f>IF(Table1[[#This Row],[breadcrumb_ORIGINAL]]="Buy&gt;NT&gt;DARWIN CITY", SUBSTITUTE(Table1[[#This Row],[breadcrumb_ORIGINAL]], Table1[[#This Row],[breadcrumb_ORIGINAL]], "DARWIN CITY"), SUBSTITUTE(Table1[[#This Row],[breadcrumb_ORIGINAL]], Table1[[#This Row],[breadcrumb_ORIGINAL]], "DARWIN"))</f>
        <v>DARWIN</v>
      </c>
      <c r="D972" s="16" t="s">
        <v>3466</v>
      </c>
      <c r="E972" t="s">
        <v>697</v>
      </c>
      <c r="F972" s="3" t="s">
        <v>2924</v>
      </c>
      <c r="G972" t="s">
        <v>29</v>
      </c>
      <c r="H972" t="s">
        <v>2382</v>
      </c>
      <c r="I972" t="str">
        <f>IF(Table1[[#This Row],[building_size_ORIGINAL]]="","",LEFT(Table1[[#This Row],[building_size_ORIGINAL]], LEN(Table1[[#This Row],[building_size_ORIGINAL]])-LEN(RIGHT(Table1[[#This Row],[building_size_ORIGINAL]], 3))))</f>
        <v>186.3</v>
      </c>
      <c r="J972" s="19">
        <v>186.3</v>
      </c>
      <c r="K972" t="s">
        <v>2634</v>
      </c>
      <c r="L972" s="19">
        <v>360</v>
      </c>
      <c r="M972" t="s">
        <v>2634</v>
      </c>
      <c r="N972" s="19">
        <v>360</v>
      </c>
      <c r="O972" s="19">
        <f>IF(Table1[[#This Row],[building_size_mВІ_cleaned]]&lt;&gt;Table1[[#This Row],[preferred_size_mBI_cleaned]], IF(Table1[[#This Row],[land_size_mBI_cleaned]]&lt;&gt;Table1[[#This Row],[preferred_size_mBI_cleaned]], 0, 1), 1)</f>
        <v>1</v>
      </c>
      <c r="Q972" t="e">
        <f>IF(LEN(Table1[[#This Row],[open_date]])&gt;0, IF(ISNUMBER(SEARCH("Added", Table1[[#This Row],[open_date]])), SUBSTITUTE(Table1[[#This Row],[open_date]], "Added ", ""), Table1[[#This Row],[open_date]]), NA())</f>
        <v>#N/A</v>
      </c>
      <c r="R972" t="e">
        <v>#N/A</v>
      </c>
      <c r="S972" t="s">
        <v>1963</v>
      </c>
      <c r="T972" t="s">
        <v>788</v>
      </c>
      <c r="U972" s="13">
        <v>560000</v>
      </c>
      <c r="V972" s="13" t="s">
        <v>2934</v>
      </c>
      <c r="W972">
        <v>138408951</v>
      </c>
      <c r="X972" t="s">
        <v>2849</v>
      </c>
      <c r="Y972" t="s">
        <v>2850</v>
      </c>
      <c r="Z972" t="s">
        <v>917</v>
      </c>
      <c r="AA972" t="s">
        <v>37</v>
      </c>
      <c r="AB972">
        <v>832</v>
      </c>
      <c r="AC972" s="14" t="str">
        <f>"0"&amp;Table1[[#This Row],[zip_code]]</f>
        <v>0832</v>
      </c>
      <c r="AD972" s="1">
        <v>889834326</v>
      </c>
      <c r="AG972" t="s">
        <v>274</v>
      </c>
      <c r="AH972" t="str">
        <f>PROPER(Table1[[#This Row],[product_depth_DELETE]])</f>
        <v>Standard</v>
      </c>
      <c r="AI972">
        <v>3</v>
      </c>
      <c r="AJ972">
        <v>2</v>
      </c>
      <c r="AK972">
        <v>2</v>
      </c>
      <c r="AL972" s="2">
        <v>44708.662557870368</v>
      </c>
      <c r="AM972" s="15">
        <v>44708.662557870368</v>
      </c>
    </row>
    <row r="973" spans="1:39" x14ac:dyDescent="0.25">
      <c r="A973">
        <v>1351955</v>
      </c>
      <c r="B973" t="s">
        <v>696</v>
      </c>
      <c r="C973" t="str">
        <f>IF(Table1[[#This Row],[breadcrumb_ORIGINAL]]="Buy&gt;NT&gt;DARWIN CITY", SUBSTITUTE(Table1[[#This Row],[breadcrumb_ORIGINAL]], Table1[[#This Row],[breadcrumb_ORIGINAL]], "DARWIN CITY"), SUBSTITUTE(Table1[[#This Row],[breadcrumb_ORIGINAL]], Table1[[#This Row],[breadcrumb_ORIGINAL]], "DARWIN"))</f>
        <v>DARWIN</v>
      </c>
      <c r="D973" s="16" t="s">
        <v>3466</v>
      </c>
      <c r="E973" t="s">
        <v>697</v>
      </c>
      <c r="F973" s="3" t="s">
        <v>2924</v>
      </c>
      <c r="G973" t="s">
        <v>39</v>
      </c>
      <c r="I973" t="str">
        <f>IF(Table1[[#This Row],[building_size_ORIGINAL]]="","",LEFT(Table1[[#This Row],[building_size_ORIGINAL]], LEN(Table1[[#This Row],[building_size_ORIGINAL]])-LEN(RIGHT(Table1[[#This Row],[building_size_ORIGINAL]], 3))))</f>
        <v/>
      </c>
      <c r="J973" s="11" t="s">
        <v>2934</v>
      </c>
      <c r="L973" s="12" t="s">
        <v>2934</v>
      </c>
      <c r="N973" t="s">
        <v>2934</v>
      </c>
      <c r="O973">
        <f>IF(Table1[[#This Row],[building_size_mВІ_cleaned]]&lt;&gt;Table1[[#This Row],[preferred_size_mBI_cleaned]], IF(Table1[[#This Row],[land_size_mBI_cleaned]]&lt;&gt;Table1[[#This Row],[preferred_size_mBI_cleaned]], 0, 1), 1)</f>
        <v>1</v>
      </c>
      <c r="Q973" t="e">
        <f>IF(LEN(Table1[[#This Row],[open_date]])&gt;0, IF(ISNUMBER(SEARCH("Added", Table1[[#This Row],[open_date]])), SUBSTITUTE(Table1[[#This Row],[open_date]], "Added ", ""), Table1[[#This Row],[open_date]]), NA())</f>
        <v>#N/A</v>
      </c>
      <c r="R973" t="e">
        <v>#N/A</v>
      </c>
      <c r="S973" t="s">
        <v>228</v>
      </c>
      <c r="T973" t="s">
        <v>400</v>
      </c>
      <c r="U973" s="13">
        <v>315000</v>
      </c>
      <c r="V973" s="13" t="s">
        <v>2934</v>
      </c>
      <c r="W973">
        <v>138408243</v>
      </c>
      <c r="X973" t="s">
        <v>401</v>
      </c>
      <c r="Y973" t="s">
        <v>402</v>
      </c>
      <c r="Z973" t="s">
        <v>36</v>
      </c>
      <c r="AA973" t="s">
        <v>37</v>
      </c>
      <c r="AB973">
        <v>800</v>
      </c>
      <c r="AC973" s="14" t="str">
        <f>"0"&amp;Table1[[#This Row],[zip_code]]</f>
        <v>0800</v>
      </c>
      <c r="AD973" s="1">
        <v>889419959</v>
      </c>
      <c r="AG973" t="s">
        <v>255</v>
      </c>
      <c r="AH973" t="str">
        <f>PROPER(Table1[[#This Row],[product_depth_DELETE]])</f>
        <v>Feature</v>
      </c>
      <c r="AI973">
        <v>1</v>
      </c>
      <c r="AJ973">
        <v>1</v>
      </c>
      <c r="AK973">
        <v>1</v>
      </c>
      <c r="AL973" s="2">
        <v>44708.662557870368</v>
      </c>
      <c r="AM973" s="15">
        <v>44708.662557870368</v>
      </c>
    </row>
    <row r="974" spans="1:39" x14ac:dyDescent="0.25">
      <c r="A974">
        <v>1351956</v>
      </c>
      <c r="B974" t="s">
        <v>696</v>
      </c>
      <c r="C974" t="str">
        <f>IF(Table1[[#This Row],[breadcrumb_ORIGINAL]]="Buy&gt;NT&gt;DARWIN CITY", SUBSTITUTE(Table1[[#This Row],[breadcrumb_ORIGINAL]], Table1[[#This Row],[breadcrumb_ORIGINAL]], "DARWIN CITY"), SUBSTITUTE(Table1[[#This Row],[breadcrumb_ORIGINAL]], Table1[[#This Row],[breadcrumb_ORIGINAL]], "DARWIN"))</f>
        <v>DARWIN</v>
      </c>
      <c r="D974" s="16" t="s">
        <v>3466</v>
      </c>
      <c r="E974" t="s">
        <v>697</v>
      </c>
      <c r="F974" s="3" t="s">
        <v>2924</v>
      </c>
      <c r="G974" t="s">
        <v>39</v>
      </c>
      <c r="I974" t="str">
        <f>IF(Table1[[#This Row],[building_size_ORIGINAL]]="","",LEFT(Table1[[#This Row],[building_size_ORIGINAL]], LEN(Table1[[#This Row],[building_size_ORIGINAL]])-LEN(RIGHT(Table1[[#This Row],[building_size_ORIGINAL]], 3))))</f>
        <v/>
      </c>
      <c r="J974" s="11" t="s">
        <v>2934</v>
      </c>
      <c r="L974" s="12" t="s">
        <v>2934</v>
      </c>
      <c r="N974" t="s">
        <v>2934</v>
      </c>
      <c r="O974">
        <f>IF(Table1[[#This Row],[building_size_mВІ_cleaned]]&lt;&gt;Table1[[#This Row],[preferred_size_mBI_cleaned]], IF(Table1[[#This Row],[land_size_mBI_cleaned]]&lt;&gt;Table1[[#This Row],[preferred_size_mBI_cleaned]], 0, 1), 1)</f>
        <v>1</v>
      </c>
      <c r="Q974" t="e">
        <f>IF(LEN(Table1[[#This Row],[open_date]])&gt;0, IF(ISNUMBER(SEARCH("Added", Table1[[#This Row],[open_date]])), SUBSTITUTE(Table1[[#This Row],[open_date]], "Added ", ""), Table1[[#This Row],[open_date]]), NA())</f>
        <v>#N/A</v>
      </c>
      <c r="R974" t="e">
        <v>#N/A</v>
      </c>
      <c r="S974" t="s">
        <v>554</v>
      </c>
      <c r="T974" t="s">
        <v>2851</v>
      </c>
      <c r="U974" s="13">
        <v>585000</v>
      </c>
      <c r="V974" s="13" t="s">
        <v>3450</v>
      </c>
      <c r="W974">
        <v>138406359</v>
      </c>
      <c r="X974" t="s">
        <v>2852</v>
      </c>
      <c r="Y974" t="s">
        <v>2853</v>
      </c>
      <c r="Z974" t="s">
        <v>731</v>
      </c>
      <c r="AA974" t="s">
        <v>37</v>
      </c>
      <c r="AB974">
        <v>810</v>
      </c>
      <c r="AC974" s="14" t="str">
        <f>"0"&amp;Table1[[#This Row],[zip_code]]</f>
        <v>0810</v>
      </c>
      <c r="AD974">
        <v>421073034</v>
      </c>
      <c r="AG974" t="s">
        <v>255</v>
      </c>
      <c r="AH974" t="str">
        <f>PROPER(Table1[[#This Row],[product_depth_DELETE]])</f>
        <v>Feature</v>
      </c>
      <c r="AI974">
        <v>3</v>
      </c>
      <c r="AJ974">
        <v>2</v>
      </c>
      <c r="AK974">
        <v>2</v>
      </c>
      <c r="AL974" s="2">
        <v>44708.662557870368</v>
      </c>
      <c r="AM974" s="15">
        <v>44708.662557870368</v>
      </c>
    </row>
    <row r="975" spans="1:39" x14ac:dyDescent="0.25">
      <c r="A975">
        <v>1351957</v>
      </c>
      <c r="B975" t="s">
        <v>696</v>
      </c>
      <c r="C975" t="str">
        <f>IF(Table1[[#This Row],[breadcrumb_ORIGINAL]]="Buy&gt;NT&gt;DARWIN CITY", SUBSTITUTE(Table1[[#This Row],[breadcrumb_ORIGINAL]], Table1[[#This Row],[breadcrumb_ORIGINAL]], "DARWIN CITY"), SUBSTITUTE(Table1[[#This Row],[breadcrumb_ORIGINAL]], Table1[[#This Row],[breadcrumb_ORIGINAL]], "DARWIN"))</f>
        <v>DARWIN</v>
      </c>
      <c r="D975" s="16" t="s">
        <v>3466</v>
      </c>
      <c r="E975" t="s">
        <v>697</v>
      </c>
      <c r="F975" s="3" t="s">
        <v>2924</v>
      </c>
      <c r="G975" t="s">
        <v>985</v>
      </c>
      <c r="H975" t="s">
        <v>259</v>
      </c>
      <c r="I975" t="str">
        <f>IF(Table1[[#This Row],[building_size_ORIGINAL]]="","",LEFT(Table1[[#This Row],[building_size_ORIGINAL]], LEN(Table1[[#This Row],[building_size_ORIGINAL]])-LEN(RIGHT(Table1[[#This Row],[building_size_ORIGINAL]], 3))))</f>
        <v>260</v>
      </c>
      <c r="J975" s="19">
        <v>260</v>
      </c>
      <c r="K975" t="s">
        <v>2854</v>
      </c>
      <c r="L975" s="19">
        <v>17</v>
      </c>
      <c r="M975" t="s">
        <v>2854</v>
      </c>
      <c r="N975" s="19">
        <v>17</v>
      </c>
      <c r="O975" s="19">
        <f>IF(Table1[[#This Row],[building_size_mВІ_cleaned]]&lt;&gt;Table1[[#This Row],[preferred_size_mBI_cleaned]], IF(Table1[[#This Row],[land_size_mBI_cleaned]]&lt;&gt;Table1[[#This Row],[preferred_size_mBI_cleaned]], 0, 1), 1)</f>
        <v>1</v>
      </c>
      <c r="Q975" t="e">
        <f>IF(LEN(Table1[[#This Row],[open_date]])&gt;0, IF(ISNUMBER(SEARCH("Added", Table1[[#This Row],[open_date]])), SUBSTITUTE(Table1[[#This Row],[open_date]], "Added ", ""), Table1[[#This Row],[open_date]]), NA())</f>
        <v>#N/A</v>
      </c>
      <c r="R975" t="e">
        <v>#N/A</v>
      </c>
      <c r="S975" t="s">
        <v>311</v>
      </c>
      <c r="T975" t="s">
        <v>2855</v>
      </c>
      <c r="U975" s="13">
        <v>1550000</v>
      </c>
      <c r="V975" s="13" t="s">
        <v>2934</v>
      </c>
      <c r="W975">
        <v>138406027</v>
      </c>
      <c r="X975" t="s">
        <v>2856</v>
      </c>
      <c r="Y975" t="s">
        <v>2857</v>
      </c>
      <c r="Z975" t="s">
        <v>1065</v>
      </c>
      <c r="AA975" t="s">
        <v>37</v>
      </c>
      <c r="AB975">
        <v>838</v>
      </c>
      <c r="AC975" s="14" t="str">
        <f>"0"&amp;Table1[[#This Row],[zip_code]]</f>
        <v>0838</v>
      </c>
      <c r="AD975" s="1">
        <v>1300299377</v>
      </c>
      <c r="AG975" t="s">
        <v>274</v>
      </c>
      <c r="AH975" t="str">
        <f>PROPER(Table1[[#This Row],[product_depth_DELETE]])</f>
        <v>Standard</v>
      </c>
      <c r="AI975">
        <v>4</v>
      </c>
      <c r="AJ975">
        <v>4</v>
      </c>
      <c r="AK975">
        <v>8</v>
      </c>
      <c r="AL975" s="2">
        <v>44708.662557870368</v>
      </c>
      <c r="AM975" s="15">
        <v>44708.662557870368</v>
      </c>
    </row>
    <row r="976" spans="1:39" x14ac:dyDescent="0.25">
      <c r="A976">
        <v>1351958</v>
      </c>
      <c r="B976" t="s">
        <v>696</v>
      </c>
      <c r="C976" t="str">
        <f>IF(Table1[[#This Row],[breadcrumb_ORIGINAL]]="Buy&gt;NT&gt;DARWIN CITY", SUBSTITUTE(Table1[[#This Row],[breadcrumb_ORIGINAL]], Table1[[#This Row],[breadcrumb_ORIGINAL]], "DARWIN CITY"), SUBSTITUTE(Table1[[#This Row],[breadcrumb_ORIGINAL]], Table1[[#This Row],[breadcrumb_ORIGINAL]], "DARWIN"))</f>
        <v>DARWIN</v>
      </c>
      <c r="D976" s="16" t="s">
        <v>3466</v>
      </c>
      <c r="E976" t="s">
        <v>697</v>
      </c>
      <c r="F976" s="3" t="s">
        <v>2924</v>
      </c>
      <c r="G976" t="s">
        <v>46</v>
      </c>
      <c r="I976" t="str">
        <f>IF(Table1[[#This Row],[building_size_ORIGINAL]]="","",LEFT(Table1[[#This Row],[building_size_ORIGINAL]], LEN(Table1[[#This Row],[building_size_ORIGINAL]])-LEN(RIGHT(Table1[[#This Row],[building_size_ORIGINAL]], 3))))</f>
        <v/>
      </c>
      <c r="J976" s="11" t="s">
        <v>2934</v>
      </c>
      <c r="L976" s="12" t="s">
        <v>2934</v>
      </c>
      <c r="N976" t="s">
        <v>2934</v>
      </c>
      <c r="O976">
        <f>IF(Table1[[#This Row],[building_size_mВІ_cleaned]]&lt;&gt;Table1[[#This Row],[preferred_size_mBI_cleaned]], IF(Table1[[#This Row],[land_size_mBI_cleaned]]&lt;&gt;Table1[[#This Row],[preferred_size_mBI_cleaned]], 0, 1), 1)</f>
        <v>1</v>
      </c>
      <c r="Q976" t="e">
        <f>IF(LEN(Table1[[#This Row],[open_date]])&gt;0, IF(ISNUMBER(SEARCH("Added", Table1[[#This Row],[open_date]])), SUBSTITUTE(Table1[[#This Row],[open_date]], "Added ", ""), Table1[[#This Row],[open_date]]), NA())</f>
        <v>#N/A</v>
      </c>
      <c r="R976" t="e">
        <v>#N/A</v>
      </c>
      <c r="S976" t="s">
        <v>403</v>
      </c>
      <c r="T976" t="s">
        <v>404</v>
      </c>
      <c r="U976" s="13">
        <v>450000</v>
      </c>
      <c r="V976" s="13" t="s">
        <v>3039</v>
      </c>
      <c r="W976">
        <v>138405187</v>
      </c>
      <c r="X976" t="s">
        <v>405</v>
      </c>
      <c r="Y976" t="s">
        <v>406</v>
      </c>
      <c r="Z976" t="s">
        <v>36</v>
      </c>
      <c r="AA976" t="s">
        <v>37</v>
      </c>
      <c r="AB976">
        <v>800</v>
      </c>
      <c r="AC976" s="14" t="str">
        <f>"0"&amp;Table1[[#This Row],[zip_code]]</f>
        <v>0800</v>
      </c>
      <c r="AD976" s="1">
        <v>889828282</v>
      </c>
      <c r="AG976" t="s">
        <v>255</v>
      </c>
      <c r="AH976" t="str">
        <f>PROPER(Table1[[#This Row],[product_depth_DELETE]])</f>
        <v>Feature</v>
      </c>
      <c r="AI976">
        <v>3</v>
      </c>
      <c r="AJ976">
        <v>2</v>
      </c>
      <c r="AK976">
        <v>2</v>
      </c>
      <c r="AL976" s="2">
        <v>44708.662557870368</v>
      </c>
      <c r="AM976" s="15">
        <v>44708.662557870368</v>
      </c>
    </row>
    <row r="977" spans="1:39" x14ac:dyDescent="0.25">
      <c r="A977">
        <v>1351959</v>
      </c>
      <c r="B977" t="s">
        <v>696</v>
      </c>
      <c r="C977" t="str">
        <f>IF(Table1[[#This Row],[breadcrumb_ORIGINAL]]="Buy&gt;NT&gt;DARWIN CITY", SUBSTITUTE(Table1[[#This Row],[breadcrumb_ORIGINAL]], Table1[[#This Row],[breadcrumb_ORIGINAL]], "DARWIN CITY"), SUBSTITUTE(Table1[[#This Row],[breadcrumb_ORIGINAL]], Table1[[#This Row],[breadcrumb_ORIGINAL]], "DARWIN"))</f>
        <v>DARWIN</v>
      </c>
      <c r="D977" s="16" t="s">
        <v>3466</v>
      </c>
      <c r="E977" t="s">
        <v>697</v>
      </c>
      <c r="F977" s="3" t="s">
        <v>2924</v>
      </c>
      <c r="G977" t="s">
        <v>29</v>
      </c>
      <c r="I977" t="str">
        <f>IF(Table1[[#This Row],[building_size_ORIGINAL]]="","",LEFT(Table1[[#This Row],[building_size_ORIGINAL]], LEN(Table1[[#This Row],[building_size_ORIGINAL]])-LEN(RIGHT(Table1[[#This Row],[building_size_ORIGINAL]], 3))))</f>
        <v/>
      </c>
      <c r="J977" s="11" t="s">
        <v>2934</v>
      </c>
      <c r="L977" s="12" t="s">
        <v>2934</v>
      </c>
      <c r="N977" t="s">
        <v>2934</v>
      </c>
      <c r="O977">
        <f>IF(Table1[[#This Row],[building_size_mВІ_cleaned]]&lt;&gt;Table1[[#This Row],[preferred_size_mBI_cleaned]], IF(Table1[[#This Row],[land_size_mBI_cleaned]]&lt;&gt;Table1[[#This Row],[preferred_size_mBI_cleaned]], 0, 1), 1)</f>
        <v>1</v>
      </c>
      <c r="P977" t="s">
        <v>126</v>
      </c>
      <c r="Q977" t="str">
        <f>IF(LEN(Table1[[#This Row],[open_date]])&gt;0, IF(ISNUMBER(SEARCH("Added", Table1[[#This Row],[open_date]])), SUBSTITUTE(Table1[[#This Row],[open_date]], "Added ", ""), Table1[[#This Row],[open_date]]), NA())</f>
        <v>Under offer</v>
      </c>
      <c r="R977" t="s">
        <v>126</v>
      </c>
      <c r="S977" t="s">
        <v>1973</v>
      </c>
      <c r="T977" t="s">
        <v>986</v>
      </c>
      <c r="U977" s="13" t="s">
        <v>2934</v>
      </c>
      <c r="V977" s="13" t="s">
        <v>3147</v>
      </c>
      <c r="W977">
        <v>138403927</v>
      </c>
      <c r="X977" t="s">
        <v>2858</v>
      </c>
      <c r="Y977" t="s">
        <v>2859</v>
      </c>
      <c r="Z977" t="s">
        <v>820</v>
      </c>
      <c r="AA977" t="s">
        <v>37</v>
      </c>
      <c r="AB977">
        <v>832</v>
      </c>
      <c r="AC977" s="14" t="str">
        <f>"0"&amp;Table1[[#This Row],[zip_code]]</f>
        <v>0832</v>
      </c>
      <c r="AD977" s="1">
        <v>889822400</v>
      </c>
      <c r="AG977" t="s">
        <v>38</v>
      </c>
      <c r="AH977" t="str">
        <f>PROPER(Table1[[#This Row],[product_depth_DELETE]])</f>
        <v>Premiere</v>
      </c>
      <c r="AI977">
        <v>4</v>
      </c>
      <c r="AJ977">
        <v>2</v>
      </c>
      <c r="AK977">
        <v>2</v>
      </c>
      <c r="AL977" s="2">
        <v>44708.662557870368</v>
      </c>
      <c r="AM977" s="15">
        <v>44708.662557870368</v>
      </c>
    </row>
    <row r="978" spans="1:39" x14ac:dyDescent="0.25">
      <c r="A978">
        <v>1351960</v>
      </c>
      <c r="B978" t="s">
        <v>696</v>
      </c>
      <c r="C978" t="str">
        <f>IF(Table1[[#This Row],[breadcrumb_ORIGINAL]]="Buy&gt;NT&gt;DARWIN CITY", SUBSTITUTE(Table1[[#This Row],[breadcrumb_ORIGINAL]], Table1[[#This Row],[breadcrumb_ORIGINAL]], "DARWIN CITY"), SUBSTITUTE(Table1[[#This Row],[breadcrumb_ORIGINAL]], Table1[[#This Row],[breadcrumb_ORIGINAL]], "DARWIN"))</f>
        <v>DARWIN</v>
      </c>
      <c r="D978" s="16" t="s">
        <v>3466</v>
      </c>
      <c r="E978" t="s">
        <v>697</v>
      </c>
      <c r="F978" s="3" t="s">
        <v>2924</v>
      </c>
      <c r="G978" t="s">
        <v>29</v>
      </c>
      <c r="I978" t="str">
        <f>IF(Table1[[#This Row],[building_size_ORIGINAL]]="","",LEFT(Table1[[#This Row],[building_size_ORIGINAL]], LEN(Table1[[#This Row],[building_size_ORIGINAL]])-LEN(RIGHT(Table1[[#This Row],[building_size_ORIGINAL]], 3))))</f>
        <v/>
      </c>
      <c r="J978" s="11" t="s">
        <v>2934</v>
      </c>
      <c r="K978" t="s">
        <v>862</v>
      </c>
      <c r="L978" s="19">
        <v>800</v>
      </c>
      <c r="M978" t="s">
        <v>862</v>
      </c>
      <c r="N978" s="19">
        <v>800</v>
      </c>
      <c r="O978" s="19">
        <f>IF(Table1[[#This Row],[building_size_mВІ_cleaned]]&lt;&gt;Table1[[#This Row],[preferred_size_mBI_cleaned]], IF(Table1[[#This Row],[land_size_mBI_cleaned]]&lt;&gt;Table1[[#This Row],[preferred_size_mBI_cleaned]], 0, 1), 1)</f>
        <v>1</v>
      </c>
      <c r="Q978" t="e">
        <f>IF(LEN(Table1[[#This Row],[open_date]])&gt;0, IF(ISNUMBER(SEARCH("Added", Table1[[#This Row],[open_date]])), SUBSTITUTE(Table1[[#This Row],[open_date]], "Added ", ""), Table1[[#This Row],[open_date]]), NA())</f>
        <v>#N/A</v>
      </c>
      <c r="R978" t="e">
        <v>#N/A</v>
      </c>
      <c r="S978" t="s">
        <v>311</v>
      </c>
      <c r="T978" t="s">
        <v>2860</v>
      </c>
      <c r="U978" s="13">
        <v>630000</v>
      </c>
      <c r="V978" s="13" t="s">
        <v>3425</v>
      </c>
      <c r="W978">
        <v>138403919</v>
      </c>
      <c r="X978" t="s">
        <v>2861</v>
      </c>
      <c r="Y978" t="s">
        <v>2862</v>
      </c>
      <c r="Z978" t="s">
        <v>703</v>
      </c>
      <c r="AA978" t="s">
        <v>37</v>
      </c>
      <c r="AB978">
        <v>812</v>
      </c>
      <c r="AC978" s="14" t="str">
        <f>"0"&amp;Table1[[#This Row],[zip_code]]</f>
        <v>0812</v>
      </c>
      <c r="AD978" s="1">
        <v>1300299377</v>
      </c>
      <c r="AG978" t="s">
        <v>274</v>
      </c>
      <c r="AH978" t="str">
        <f>PROPER(Table1[[#This Row],[product_depth_DELETE]])</f>
        <v>Standard</v>
      </c>
      <c r="AI978">
        <v>5</v>
      </c>
      <c r="AJ978">
        <v>2</v>
      </c>
      <c r="AK978">
        <v>2</v>
      </c>
      <c r="AL978" s="2">
        <v>44708.662557870368</v>
      </c>
      <c r="AM978" s="15">
        <v>44708.662557870368</v>
      </c>
    </row>
    <row r="979" spans="1:39" x14ac:dyDescent="0.25">
      <c r="A979">
        <v>1351961</v>
      </c>
      <c r="B979" t="s">
        <v>696</v>
      </c>
      <c r="C979" t="str">
        <f>IF(Table1[[#This Row],[breadcrumb_ORIGINAL]]="Buy&gt;NT&gt;DARWIN CITY", SUBSTITUTE(Table1[[#This Row],[breadcrumb_ORIGINAL]], Table1[[#This Row],[breadcrumb_ORIGINAL]], "DARWIN CITY"), SUBSTITUTE(Table1[[#This Row],[breadcrumb_ORIGINAL]], Table1[[#This Row],[breadcrumb_ORIGINAL]], "DARWIN"))</f>
        <v>DARWIN</v>
      </c>
      <c r="D979" s="16" t="s">
        <v>3466</v>
      </c>
      <c r="E979" t="s">
        <v>697</v>
      </c>
      <c r="F979" s="3" t="s">
        <v>2924</v>
      </c>
      <c r="G979" t="s">
        <v>29</v>
      </c>
      <c r="I979" t="str">
        <f>IF(Table1[[#This Row],[building_size_ORIGINAL]]="","",LEFT(Table1[[#This Row],[building_size_ORIGINAL]], LEN(Table1[[#This Row],[building_size_ORIGINAL]])-LEN(RIGHT(Table1[[#This Row],[building_size_ORIGINAL]], 3))))</f>
        <v/>
      </c>
      <c r="J979" s="11" t="s">
        <v>2934</v>
      </c>
      <c r="K979" t="s">
        <v>794</v>
      </c>
      <c r="L979" s="19">
        <v>801</v>
      </c>
      <c r="M979" t="s">
        <v>794</v>
      </c>
      <c r="N979" s="19">
        <v>801</v>
      </c>
      <c r="O979" s="19">
        <f>IF(Table1[[#This Row],[building_size_mВІ_cleaned]]&lt;&gt;Table1[[#This Row],[preferred_size_mBI_cleaned]], IF(Table1[[#This Row],[land_size_mBI_cleaned]]&lt;&gt;Table1[[#This Row],[preferred_size_mBI_cleaned]], 0, 1), 1)</f>
        <v>1</v>
      </c>
      <c r="P979" t="s">
        <v>126</v>
      </c>
      <c r="Q979" t="str">
        <f>IF(LEN(Table1[[#This Row],[open_date]])&gt;0, IF(ISNUMBER(SEARCH("Added", Table1[[#This Row],[open_date]])), SUBSTITUTE(Table1[[#This Row],[open_date]], "Added ", ""), Table1[[#This Row],[open_date]]), NA())</f>
        <v>Under offer</v>
      </c>
      <c r="R979" t="s">
        <v>126</v>
      </c>
      <c r="S979" t="s">
        <v>477</v>
      </c>
      <c r="T979" t="s">
        <v>2863</v>
      </c>
      <c r="U979" s="13">
        <v>300000</v>
      </c>
      <c r="V979" s="13" t="s">
        <v>3426</v>
      </c>
      <c r="W979">
        <v>138402127</v>
      </c>
      <c r="X979" t="s">
        <v>2864</v>
      </c>
      <c r="Y979" t="s">
        <v>2865</v>
      </c>
      <c r="Z979" t="s">
        <v>743</v>
      </c>
      <c r="AA979" t="s">
        <v>37</v>
      </c>
      <c r="AB979">
        <v>830</v>
      </c>
      <c r="AC979" s="14" t="str">
        <f>"0"&amp;Table1[[#This Row],[zip_code]]</f>
        <v>0830</v>
      </c>
      <c r="AD979" s="1">
        <v>889831266</v>
      </c>
      <c r="AG979" t="s">
        <v>255</v>
      </c>
      <c r="AH979" t="str">
        <f>PROPER(Table1[[#This Row],[product_depth_DELETE]])</f>
        <v>Feature</v>
      </c>
      <c r="AI979">
        <v>3</v>
      </c>
      <c r="AJ979">
        <v>1</v>
      </c>
      <c r="AK979">
        <v>0</v>
      </c>
      <c r="AL979" s="2">
        <v>44708.662557870368</v>
      </c>
      <c r="AM979" s="15">
        <v>44708.662557870368</v>
      </c>
    </row>
    <row r="980" spans="1:39" x14ac:dyDescent="0.25">
      <c r="A980">
        <v>1351962</v>
      </c>
      <c r="B980" t="s">
        <v>696</v>
      </c>
      <c r="C980" t="str">
        <f>IF(Table1[[#This Row],[breadcrumb_ORIGINAL]]="Buy&gt;NT&gt;DARWIN CITY", SUBSTITUTE(Table1[[#This Row],[breadcrumb_ORIGINAL]], Table1[[#This Row],[breadcrumb_ORIGINAL]], "DARWIN CITY"), SUBSTITUTE(Table1[[#This Row],[breadcrumb_ORIGINAL]], Table1[[#This Row],[breadcrumb_ORIGINAL]], "DARWIN"))</f>
        <v>DARWIN</v>
      </c>
      <c r="D980" s="16" t="s">
        <v>3466</v>
      </c>
      <c r="E980" t="s">
        <v>697</v>
      </c>
      <c r="F980" s="3" t="s">
        <v>2924</v>
      </c>
      <c r="G980" t="s">
        <v>29</v>
      </c>
      <c r="H980" t="s">
        <v>2866</v>
      </c>
      <c r="I980" t="str">
        <f>IF(Table1[[#This Row],[building_size_ORIGINAL]]="","",LEFT(Table1[[#This Row],[building_size_ORIGINAL]], LEN(Table1[[#This Row],[building_size_ORIGINAL]])-LEN(RIGHT(Table1[[#This Row],[building_size_ORIGINAL]], 3))))</f>
        <v>288</v>
      </c>
      <c r="J980" s="19">
        <v>288</v>
      </c>
      <c r="K980" t="s">
        <v>755</v>
      </c>
      <c r="L980" s="19">
        <v>2</v>
      </c>
      <c r="M980" t="s">
        <v>755</v>
      </c>
      <c r="N980" s="19">
        <v>2</v>
      </c>
      <c r="O980" s="19">
        <f>IF(Table1[[#This Row],[building_size_mВІ_cleaned]]&lt;&gt;Table1[[#This Row],[preferred_size_mBI_cleaned]], IF(Table1[[#This Row],[land_size_mBI_cleaned]]&lt;&gt;Table1[[#This Row],[preferred_size_mBI_cleaned]], 0, 1), 1)</f>
        <v>1</v>
      </c>
      <c r="Q980" t="e">
        <f>IF(LEN(Table1[[#This Row],[open_date]])&gt;0, IF(ISNUMBER(SEARCH("Added", Table1[[#This Row],[open_date]])), SUBSTITUTE(Table1[[#This Row],[open_date]], "Added ", ""), Table1[[#This Row],[open_date]]), NA())</f>
        <v>#N/A</v>
      </c>
      <c r="R980" t="e">
        <v>#N/A</v>
      </c>
      <c r="S980" t="s">
        <v>2019</v>
      </c>
      <c r="T980" t="s">
        <v>608</v>
      </c>
      <c r="U980" s="13">
        <v>685000</v>
      </c>
      <c r="V980" s="13" t="s">
        <v>2934</v>
      </c>
      <c r="W980">
        <v>129583726</v>
      </c>
      <c r="X980" t="s">
        <v>2867</v>
      </c>
      <c r="Y980" t="s">
        <v>2868</v>
      </c>
      <c r="Z980" t="s">
        <v>1162</v>
      </c>
      <c r="AA980" t="s">
        <v>37</v>
      </c>
      <c r="AB980">
        <v>835</v>
      </c>
      <c r="AC980" s="14" t="str">
        <f>"0"&amp;Table1[[#This Row],[zip_code]]</f>
        <v>0835</v>
      </c>
      <c r="AD980">
        <v>1300547869</v>
      </c>
      <c r="AG980" t="s">
        <v>274</v>
      </c>
      <c r="AH980" t="str">
        <f>PROPER(Table1[[#This Row],[product_depth_DELETE]])</f>
        <v>Standard</v>
      </c>
      <c r="AI980">
        <v>3</v>
      </c>
      <c r="AJ980">
        <v>1</v>
      </c>
      <c r="AK980">
        <v>10</v>
      </c>
      <c r="AL980" s="2">
        <v>44708.662557870368</v>
      </c>
      <c r="AM980" s="15">
        <v>44708.662557870368</v>
      </c>
    </row>
    <row r="981" spans="1:39" x14ac:dyDescent="0.25">
      <c r="A981">
        <v>1351963</v>
      </c>
      <c r="B981" t="s">
        <v>696</v>
      </c>
      <c r="C981" t="str">
        <f>IF(Table1[[#This Row],[breadcrumb_ORIGINAL]]="Buy&gt;NT&gt;DARWIN CITY", SUBSTITUTE(Table1[[#This Row],[breadcrumb_ORIGINAL]], Table1[[#This Row],[breadcrumb_ORIGINAL]], "DARWIN CITY"), SUBSTITUTE(Table1[[#This Row],[breadcrumb_ORIGINAL]], Table1[[#This Row],[breadcrumb_ORIGINAL]], "DARWIN"))</f>
        <v>DARWIN</v>
      </c>
      <c r="D981" s="16" t="s">
        <v>3466</v>
      </c>
      <c r="E981" t="s">
        <v>697</v>
      </c>
      <c r="F981" s="3" t="s">
        <v>2924</v>
      </c>
      <c r="G981" t="s">
        <v>39</v>
      </c>
      <c r="I981" t="str">
        <f>IF(Table1[[#This Row],[building_size_ORIGINAL]]="","",LEFT(Table1[[#This Row],[building_size_ORIGINAL]], LEN(Table1[[#This Row],[building_size_ORIGINAL]])-LEN(RIGHT(Table1[[#This Row],[building_size_ORIGINAL]], 3))))</f>
        <v/>
      </c>
      <c r="J981" s="11" t="s">
        <v>2934</v>
      </c>
      <c r="L981" s="12" t="s">
        <v>2934</v>
      </c>
      <c r="N981" t="s">
        <v>2934</v>
      </c>
      <c r="O981">
        <f>IF(Table1[[#This Row],[building_size_mВІ_cleaned]]&lt;&gt;Table1[[#This Row],[preferred_size_mBI_cleaned]], IF(Table1[[#This Row],[land_size_mBI_cleaned]]&lt;&gt;Table1[[#This Row],[preferred_size_mBI_cleaned]], 0, 1), 1)</f>
        <v>1</v>
      </c>
      <c r="P981" t="s">
        <v>126</v>
      </c>
      <c r="Q981" t="str">
        <f>IF(LEN(Table1[[#This Row],[open_date]])&gt;0, IF(ISNUMBER(SEARCH("Added", Table1[[#This Row],[open_date]])), SUBSTITUTE(Table1[[#This Row],[open_date]], "Added ", ""), Table1[[#This Row],[open_date]]), NA())</f>
        <v>Under offer</v>
      </c>
      <c r="R981" t="s">
        <v>126</v>
      </c>
      <c r="S981" t="s">
        <v>82</v>
      </c>
      <c r="T981" t="s">
        <v>127</v>
      </c>
      <c r="U981" s="13" t="s">
        <v>2934</v>
      </c>
      <c r="V981" s="13" t="s">
        <v>2979</v>
      </c>
      <c r="W981">
        <v>138399235</v>
      </c>
      <c r="X981" t="s">
        <v>2869</v>
      </c>
      <c r="Y981" t="s">
        <v>2870</v>
      </c>
      <c r="Z981" t="s">
        <v>844</v>
      </c>
      <c r="AA981" t="s">
        <v>37</v>
      </c>
      <c r="AB981">
        <v>820</v>
      </c>
      <c r="AC981" s="14" t="str">
        <f>"0"&amp;Table1[[#This Row],[zip_code]]</f>
        <v>0820</v>
      </c>
      <c r="AD981" s="1">
        <v>889433000</v>
      </c>
      <c r="AG981" t="s">
        <v>38</v>
      </c>
      <c r="AH981" t="str">
        <f>PROPER(Table1[[#This Row],[product_depth_DELETE]])</f>
        <v>Premiere</v>
      </c>
      <c r="AI981">
        <v>1</v>
      </c>
      <c r="AJ981">
        <v>1</v>
      </c>
      <c r="AK981">
        <v>2</v>
      </c>
      <c r="AL981" s="2">
        <v>44708.662557870368</v>
      </c>
      <c r="AM981" s="15">
        <v>44708.662557870368</v>
      </c>
    </row>
    <row r="982" spans="1:39" x14ac:dyDescent="0.25">
      <c r="A982">
        <v>1351964</v>
      </c>
      <c r="B982" t="s">
        <v>696</v>
      </c>
      <c r="C982" t="str">
        <f>IF(Table1[[#This Row],[breadcrumb_ORIGINAL]]="Buy&gt;NT&gt;DARWIN CITY", SUBSTITUTE(Table1[[#This Row],[breadcrumb_ORIGINAL]], Table1[[#This Row],[breadcrumb_ORIGINAL]], "DARWIN CITY"), SUBSTITUTE(Table1[[#This Row],[breadcrumb_ORIGINAL]], Table1[[#This Row],[breadcrumb_ORIGINAL]], "DARWIN"))</f>
        <v>DARWIN</v>
      </c>
      <c r="D982" s="16" t="s">
        <v>3466</v>
      </c>
      <c r="E982" t="s">
        <v>697</v>
      </c>
      <c r="F982" s="3" t="s">
        <v>2924</v>
      </c>
      <c r="G982" t="s">
        <v>29</v>
      </c>
      <c r="H982" t="s">
        <v>999</v>
      </c>
      <c r="I982" t="str">
        <f>IF(Table1[[#This Row],[building_size_ORIGINAL]]="","",LEFT(Table1[[#This Row],[building_size_ORIGINAL]], LEN(Table1[[#This Row],[building_size_ORIGINAL]])-LEN(RIGHT(Table1[[#This Row],[building_size_ORIGINAL]], 3))))</f>
        <v>208</v>
      </c>
      <c r="J982" s="19">
        <v>208</v>
      </c>
      <c r="K982" t="s">
        <v>2871</v>
      </c>
      <c r="L982" s="19">
        <v>309</v>
      </c>
      <c r="M982" t="s">
        <v>2871</v>
      </c>
      <c r="N982" s="19">
        <v>309</v>
      </c>
      <c r="O982" s="19">
        <f>IF(Table1[[#This Row],[building_size_mВІ_cleaned]]&lt;&gt;Table1[[#This Row],[preferred_size_mBI_cleaned]], IF(Table1[[#This Row],[land_size_mBI_cleaned]]&lt;&gt;Table1[[#This Row],[preferred_size_mBI_cleaned]], 0, 1), 1)</f>
        <v>1</v>
      </c>
      <c r="P982" t="s">
        <v>126</v>
      </c>
      <c r="Q982" t="str">
        <f>IF(LEN(Table1[[#This Row],[open_date]])&gt;0, IF(ISNUMBER(SEARCH("Added", Table1[[#This Row],[open_date]])), SUBSTITUTE(Table1[[#This Row],[open_date]], "Added ", ""), Table1[[#This Row],[open_date]]), NA())</f>
        <v>Under offer</v>
      </c>
      <c r="R982" t="s">
        <v>126</v>
      </c>
      <c r="S982" t="s">
        <v>123</v>
      </c>
      <c r="T982" t="s">
        <v>2872</v>
      </c>
      <c r="U982" s="13">
        <v>469000</v>
      </c>
      <c r="V982" s="13" t="s">
        <v>2934</v>
      </c>
      <c r="W982">
        <v>138399015</v>
      </c>
      <c r="X982" t="s">
        <v>2873</v>
      </c>
      <c r="Y982" t="s">
        <v>2874</v>
      </c>
      <c r="Z982" t="s">
        <v>781</v>
      </c>
      <c r="AA982" t="s">
        <v>37</v>
      </c>
      <c r="AB982">
        <v>832</v>
      </c>
      <c r="AC982" s="14" t="str">
        <f>"0"&amp;Table1[[#This Row],[zip_code]]</f>
        <v>0832</v>
      </c>
      <c r="AD982" s="1">
        <v>889328858</v>
      </c>
      <c r="AG982" t="s">
        <v>38</v>
      </c>
      <c r="AH982" t="str">
        <f>PROPER(Table1[[#This Row],[product_depth_DELETE]])</f>
        <v>Premiere</v>
      </c>
      <c r="AI982">
        <v>3</v>
      </c>
      <c r="AJ982">
        <v>2</v>
      </c>
      <c r="AK982">
        <v>2</v>
      </c>
      <c r="AL982" s="2">
        <v>44708.662557870368</v>
      </c>
      <c r="AM982" s="15">
        <v>44708.662557870368</v>
      </c>
    </row>
    <row r="983" spans="1:39" x14ac:dyDescent="0.25">
      <c r="A983">
        <v>1351965</v>
      </c>
      <c r="B983" t="s">
        <v>696</v>
      </c>
      <c r="C983" t="str">
        <f>IF(Table1[[#This Row],[breadcrumb_ORIGINAL]]="Buy&gt;NT&gt;DARWIN CITY", SUBSTITUTE(Table1[[#This Row],[breadcrumb_ORIGINAL]], Table1[[#This Row],[breadcrumb_ORIGINAL]], "DARWIN CITY"), SUBSTITUTE(Table1[[#This Row],[breadcrumb_ORIGINAL]], Table1[[#This Row],[breadcrumb_ORIGINAL]], "DARWIN"))</f>
        <v>DARWIN</v>
      </c>
      <c r="D983" s="16" t="s">
        <v>3466</v>
      </c>
      <c r="E983" t="s">
        <v>697</v>
      </c>
      <c r="F983" s="3" t="s">
        <v>2924</v>
      </c>
      <c r="G983" t="s">
        <v>39</v>
      </c>
      <c r="H983" t="s">
        <v>407</v>
      </c>
      <c r="I983" t="str">
        <f>IF(Table1[[#This Row],[building_size_ORIGINAL]]="","",LEFT(Table1[[#This Row],[building_size_ORIGINAL]], LEN(Table1[[#This Row],[building_size_ORIGINAL]])-LEN(RIGHT(Table1[[#This Row],[building_size_ORIGINAL]], 3))))</f>
        <v>200</v>
      </c>
      <c r="J983" s="19">
        <v>200</v>
      </c>
      <c r="L983" s="12" t="s">
        <v>2934</v>
      </c>
      <c r="M983" t="s">
        <v>407</v>
      </c>
      <c r="N983" s="19">
        <v>200</v>
      </c>
      <c r="O983" s="19">
        <f>IF(Table1[[#This Row],[building_size_mВІ_cleaned]]&lt;&gt;Table1[[#This Row],[preferred_size_mBI_cleaned]], IF(Table1[[#This Row],[land_size_mBI_cleaned]]&lt;&gt;Table1[[#This Row],[preferred_size_mBI_cleaned]], 0, 1), 1)</f>
        <v>1</v>
      </c>
      <c r="Q983" t="e">
        <f>IF(LEN(Table1[[#This Row],[open_date]])&gt;0, IF(ISNUMBER(SEARCH("Added", Table1[[#This Row],[open_date]])), SUBSTITUTE(Table1[[#This Row],[open_date]], "Added ", ""), Table1[[#This Row],[open_date]]), NA())</f>
        <v>#N/A</v>
      </c>
      <c r="R983" t="e">
        <v>#N/A</v>
      </c>
      <c r="S983" t="s">
        <v>408</v>
      </c>
      <c r="T983" t="s">
        <v>409</v>
      </c>
      <c r="U983" s="13" t="s">
        <v>2934</v>
      </c>
      <c r="V983" s="13" t="s">
        <v>3040</v>
      </c>
      <c r="W983">
        <v>138397515</v>
      </c>
      <c r="X983" t="s">
        <v>410</v>
      </c>
      <c r="Y983" t="s">
        <v>411</v>
      </c>
      <c r="Z983" t="s">
        <v>36</v>
      </c>
      <c r="AA983" t="s">
        <v>37</v>
      </c>
      <c r="AB983">
        <v>800</v>
      </c>
      <c r="AC983" s="14" t="str">
        <f>"0"&amp;Table1[[#This Row],[zip_code]]</f>
        <v>0800</v>
      </c>
      <c r="AD983" s="1">
        <v>1300114970</v>
      </c>
      <c r="AG983" t="s">
        <v>274</v>
      </c>
      <c r="AH983" t="str">
        <f>PROPER(Table1[[#This Row],[product_depth_DELETE]])</f>
        <v>Standard</v>
      </c>
      <c r="AI983">
        <v>3</v>
      </c>
      <c r="AJ983">
        <v>2</v>
      </c>
      <c r="AK983">
        <v>2</v>
      </c>
      <c r="AL983" s="2">
        <v>44708.662557870368</v>
      </c>
      <c r="AM983" s="15">
        <v>44708.662557870368</v>
      </c>
    </row>
    <row r="984" spans="1:39" x14ac:dyDescent="0.25">
      <c r="A984">
        <v>1351966</v>
      </c>
      <c r="B984" t="s">
        <v>696</v>
      </c>
      <c r="C984" t="str">
        <f>IF(Table1[[#This Row],[breadcrumb_ORIGINAL]]="Buy&gt;NT&gt;DARWIN CITY", SUBSTITUTE(Table1[[#This Row],[breadcrumb_ORIGINAL]], Table1[[#This Row],[breadcrumb_ORIGINAL]], "DARWIN CITY"), SUBSTITUTE(Table1[[#This Row],[breadcrumb_ORIGINAL]], Table1[[#This Row],[breadcrumb_ORIGINAL]], "DARWIN"))</f>
        <v>DARWIN</v>
      </c>
      <c r="D984" s="16" t="s">
        <v>3466</v>
      </c>
      <c r="E984" t="s">
        <v>697</v>
      </c>
      <c r="F984" s="3" t="s">
        <v>2924</v>
      </c>
      <c r="G984" t="s">
        <v>39</v>
      </c>
      <c r="I984" t="str">
        <f>IF(Table1[[#This Row],[building_size_ORIGINAL]]="","",LEFT(Table1[[#This Row],[building_size_ORIGINAL]], LEN(Table1[[#This Row],[building_size_ORIGINAL]])-LEN(RIGHT(Table1[[#This Row],[building_size_ORIGINAL]], 3))))</f>
        <v/>
      </c>
      <c r="J984" s="11" t="s">
        <v>2934</v>
      </c>
      <c r="L984" s="12" t="s">
        <v>2934</v>
      </c>
      <c r="N984" t="s">
        <v>2934</v>
      </c>
      <c r="O984">
        <f>IF(Table1[[#This Row],[building_size_mВІ_cleaned]]&lt;&gt;Table1[[#This Row],[preferred_size_mBI_cleaned]], IF(Table1[[#This Row],[land_size_mBI_cleaned]]&lt;&gt;Table1[[#This Row],[preferred_size_mBI_cleaned]], 0, 1), 1)</f>
        <v>1</v>
      </c>
      <c r="Q984" t="e">
        <f>IF(LEN(Table1[[#This Row],[open_date]])&gt;0, IF(ISNUMBER(SEARCH("Added", Table1[[#This Row],[open_date]])), SUBSTITUTE(Table1[[#This Row],[open_date]], "Added ", ""), Table1[[#This Row],[open_date]]), NA())</f>
        <v>#N/A</v>
      </c>
      <c r="R984" t="e">
        <v>#N/A</v>
      </c>
      <c r="S984" t="s">
        <v>278</v>
      </c>
      <c r="T984" t="s">
        <v>59</v>
      </c>
      <c r="U984" s="13">
        <v>439000</v>
      </c>
      <c r="V984" s="13" t="s">
        <v>2934</v>
      </c>
      <c r="W984">
        <v>138384607</v>
      </c>
      <c r="X984" t="s">
        <v>2875</v>
      </c>
      <c r="Y984" t="s">
        <v>2876</v>
      </c>
      <c r="Z984" t="s">
        <v>1101</v>
      </c>
      <c r="AA984" t="s">
        <v>37</v>
      </c>
      <c r="AB984">
        <v>820</v>
      </c>
      <c r="AC984" s="14" t="str">
        <f>"0"&amp;Table1[[#This Row],[zip_code]]</f>
        <v>0820</v>
      </c>
      <c r="AD984" s="1">
        <v>889811088</v>
      </c>
      <c r="AG984" t="s">
        <v>255</v>
      </c>
      <c r="AH984" t="str">
        <f>PROPER(Table1[[#This Row],[product_depth_DELETE]])</f>
        <v>Feature</v>
      </c>
      <c r="AI984">
        <v>3</v>
      </c>
      <c r="AJ984">
        <v>2</v>
      </c>
      <c r="AK984">
        <v>2</v>
      </c>
      <c r="AL984" s="2">
        <v>44708.662557870368</v>
      </c>
      <c r="AM984" s="15">
        <v>44708.662557870368</v>
      </c>
    </row>
    <row r="985" spans="1:39" x14ac:dyDescent="0.25">
      <c r="A985">
        <v>1351967</v>
      </c>
      <c r="B985" t="s">
        <v>696</v>
      </c>
      <c r="C985" t="str">
        <f>IF(Table1[[#This Row],[breadcrumb_ORIGINAL]]="Buy&gt;NT&gt;DARWIN CITY", SUBSTITUTE(Table1[[#This Row],[breadcrumb_ORIGINAL]], Table1[[#This Row],[breadcrumb_ORIGINAL]], "DARWIN CITY"), SUBSTITUTE(Table1[[#This Row],[breadcrumb_ORIGINAL]], Table1[[#This Row],[breadcrumb_ORIGINAL]], "DARWIN"))</f>
        <v>DARWIN</v>
      </c>
      <c r="D985" s="16" t="s">
        <v>3466</v>
      </c>
      <c r="E985" t="s">
        <v>697</v>
      </c>
      <c r="F985" s="3" t="s">
        <v>2924</v>
      </c>
      <c r="G985" t="s">
        <v>39</v>
      </c>
      <c r="H985" t="s">
        <v>2877</v>
      </c>
      <c r="I985" t="str">
        <f>IF(Table1[[#This Row],[building_size_ORIGINAL]]="","",LEFT(Table1[[#This Row],[building_size_ORIGINAL]], LEN(Table1[[#This Row],[building_size_ORIGINAL]])-LEN(RIGHT(Table1[[#This Row],[building_size_ORIGINAL]], 3))))</f>
        <v>91.3</v>
      </c>
      <c r="J985" s="19">
        <v>91.3</v>
      </c>
      <c r="L985" s="12" t="s">
        <v>2934</v>
      </c>
      <c r="M985" t="s">
        <v>2877</v>
      </c>
      <c r="N985" s="19">
        <v>91.3</v>
      </c>
      <c r="O985" s="19">
        <f>IF(Table1[[#This Row],[building_size_mВІ_cleaned]]&lt;&gt;Table1[[#This Row],[preferred_size_mBI_cleaned]], IF(Table1[[#This Row],[land_size_mBI_cleaned]]&lt;&gt;Table1[[#This Row],[preferred_size_mBI_cleaned]], 0, 1), 1)</f>
        <v>1</v>
      </c>
      <c r="Q985" t="e">
        <f>IF(LEN(Table1[[#This Row],[open_date]])&gt;0, IF(ISNUMBER(SEARCH("Added", Table1[[#This Row],[open_date]])), SUBSTITUTE(Table1[[#This Row],[open_date]], "Added ", ""), Table1[[#This Row],[open_date]]), NA())</f>
        <v>#N/A</v>
      </c>
      <c r="R985" t="e">
        <v>#N/A</v>
      </c>
      <c r="S985" t="s">
        <v>232</v>
      </c>
      <c r="T985" t="s">
        <v>2878</v>
      </c>
      <c r="U985" s="13">
        <v>299000</v>
      </c>
      <c r="V985" s="13" t="s">
        <v>3428</v>
      </c>
      <c r="W985">
        <v>138384163</v>
      </c>
      <c r="X985" t="s">
        <v>2879</v>
      </c>
      <c r="Y985" t="s">
        <v>2880</v>
      </c>
      <c r="Z985" t="s">
        <v>781</v>
      </c>
      <c r="AA985" t="s">
        <v>37</v>
      </c>
      <c r="AB985">
        <v>832</v>
      </c>
      <c r="AC985" s="14" t="str">
        <f>"0"&amp;Table1[[#This Row],[zip_code]]</f>
        <v>0832</v>
      </c>
      <c r="AD985">
        <v>451125286</v>
      </c>
      <c r="AG985" t="s">
        <v>255</v>
      </c>
      <c r="AH985" t="str">
        <f>PROPER(Table1[[#This Row],[product_depth_DELETE]])</f>
        <v>Feature</v>
      </c>
      <c r="AI985">
        <v>2</v>
      </c>
      <c r="AJ985">
        <v>2</v>
      </c>
      <c r="AK985">
        <v>1</v>
      </c>
      <c r="AL985" s="2">
        <v>44708.662557870368</v>
      </c>
      <c r="AM985" s="15">
        <v>44708.662557870368</v>
      </c>
    </row>
    <row r="986" spans="1:39" x14ac:dyDescent="0.25">
      <c r="A986">
        <v>1351968</v>
      </c>
      <c r="B986" t="s">
        <v>696</v>
      </c>
      <c r="C986" t="str">
        <f>IF(Table1[[#This Row],[breadcrumb_ORIGINAL]]="Buy&gt;NT&gt;DARWIN CITY", SUBSTITUTE(Table1[[#This Row],[breadcrumb_ORIGINAL]], Table1[[#This Row],[breadcrumb_ORIGINAL]], "DARWIN CITY"), SUBSTITUTE(Table1[[#This Row],[breadcrumb_ORIGINAL]], Table1[[#This Row],[breadcrumb_ORIGINAL]], "DARWIN"))</f>
        <v>DARWIN</v>
      </c>
      <c r="D986" s="16" t="s">
        <v>3466</v>
      </c>
      <c r="E986" t="s">
        <v>697</v>
      </c>
      <c r="F986" s="3" t="s">
        <v>2924</v>
      </c>
      <c r="G986" t="s">
        <v>39</v>
      </c>
      <c r="I986" t="str">
        <f>IF(Table1[[#This Row],[building_size_ORIGINAL]]="","",LEFT(Table1[[#This Row],[building_size_ORIGINAL]], LEN(Table1[[#This Row],[building_size_ORIGINAL]])-LEN(RIGHT(Table1[[#This Row],[building_size_ORIGINAL]], 3))))</f>
        <v/>
      </c>
      <c r="J986" s="11" t="s">
        <v>2934</v>
      </c>
      <c r="L986" s="12" t="s">
        <v>2934</v>
      </c>
      <c r="N986" t="s">
        <v>2934</v>
      </c>
      <c r="O986">
        <f>IF(Table1[[#This Row],[building_size_mВІ_cleaned]]&lt;&gt;Table1[[#This Row],[preferred_size_mBI_cleaned]], IF(Table1[[#This Row],[land_size_mBI_cleaned]]&lt;&gt;Table1[[#This Row],[preferred_size_mBI_cleaned]], 0, 1), 1)</f>
        <v>1</v>
      </c>
      <c r="P986" t="s">
        <v>126</v>
      </c>
      <c r="Q986" t="str">
        <f>IF(LEN(Table1[[#This Row],[open_date]])&gt;0, IF(ISNUMBER(SEARCH("Added", Table1[[#This Row],[open_date]])), SUBSTITUTE(Table1[[#This Row],[open_date]], "Added ", ""), Table1[[#This Row],[open_date]]), NA())</f>
        <v>Under offer</v>
      </c>
      <c r="R986" t="s">
        <v>126</v>
      </c>
      <c r="S986" t="s">
        <v>412</v>
      </c>
      <c r="T986" t="s">
        <v>413</v>
      </c>
      <c r="U986" s="13">
        <v>380000</v>
      </c>
      <c r="V986" s="13" t="s">
        <v>2934</v>
      </c>
      <c r="W986">
        <v>138380847</v>
      </c>
      <c r="X986" t="s">
        <v>414</v>
      </c>
      <c r="Y986" t="s">
        <v>415</v>
      </c>
      <c r="Z986" t="s">
        <v>36</v>
      </c>
      <c r="AA986" t="s">
        <v>37</v>
      </c>
      <c r="AB986">
        <v>800</v>
      </c>
      <c r="AC986" s="14" t="str">
        <f>"0"&amp;Table1[[#This Row],[zip_code]]</f>
        <v>0800</v>
      </c>
      <c r="AD986" s="1">
        <v>889422283</v>
      </c>
      <c r="AG986" t="s">
        <v>274</v>
      </c>
      <c r="AH986" t="str">
        <f>PROPER(Table1[[#This Row],[product_depth_DELETE]])</f>
        <v>Standard</v>
      </c>
      <c r="AI986">
        <v>2</v>
      </c>
      <c r="AJ986">
        <v>2</v>
      </c>
      <c r="AK986">
        <v>0</v>
      </c>
      <c r="AL986" s="2">
        <v>44708.662557870368</v>
      </c>
      <c r="AM986" s="15">
        <v>44708.662557870368</v>
      </c>
    </row>
    <row r="987" spans="1:39" x14ac:dyDescent="0.25">
      <c r="A987">
        <v>1351969</v>
      </c>
      <c r="B987" t="s">
        <v>696</v>
      </c>
      <c r="C987" t="str">
        <f>IF(Table1[[#This Row],[breadcrumb_ORIGINAL]]="Buy&gt;NT&gt;DARWIN CITY", SUBSTITUTE(Table1[[#This Row],[breadcrumb_ORIGINAL]], Table1[[#This Row],[breadcrumb_ORIGINAL]], "DARWIN CITY"), SUBSTITUTE(Table1[[#This Row],[breadcrumb_ORIGINAL]], Table1[[#This Row],[breadcrumb_ORIGINAL]], "DARWIN"))</f>
        <v>DARWIN</v>
      </c>
      <c r="D987" s="16" t="s">
        <v>3466</v>
      </c>
      <c r="E987" t="s">
        <v>697</v>
      </c>
      <c r="F987" s="3" t="s">
        <v>2924</v>
      </c>
      <c r="G987" t="s">
        <v>29</v>
      </c>
      <c r="I987" t="str">
        <f>IF(Table1[[#This Row],[building_size_ORIGINAL]]="","",LEFT(Table1[[#This Row],[building_size_ORIGINAL]], LEN(Table1[[#This Row],[building_size_ORIGINAL]])-LEN(RIGHT(Table1[[#This Row],[building_size_ORIGINAL]], 3))))</f>
        <v/>
      </c>
      <c r="J987" s="11" t="s">
        <v>2934</v>
      </c>
      <c r="K987" t="s">
        <v>755</v>
      </c>
      <c r="L987" s="19">
        <v>2</v>
      </c>
      <c r="M987" t="s">
        <v>755</v>
      </c>
      <c r="N987" s="19">
        <v>2</v>
      </c>
      <c r="O987" s="19">
        <f>IF(Table1[[#This Row],[building_size_mВІ_cleaned]]&lt;&gt;Table1[[#This Row],[preferred_size_mBI_cleaned]], IF(Table1[[#This Row],[land_size_mBI_cleaned]]&lt;&gt;Table1[[#This Row],[preferred_size_mBI_cleaned]], 0, 1), 1)</f>
        <v>1</v>
      </c>
      <c r="Q987" t="e">
        <f>IF(LEN(Table1[[#This Row],[open_date]])&gt;0, IF(ISNUMBER(SEARCH("Added", Table1[[#This Row],[open_date]])), SUBSTITUTE(Table1[[#This Row],[open_date]], "Added ", ""), Table1[[#This Row],[open_date]]), NA())</f>
        <v>#N/A</v>
      </c>
      <c r="R987" t="e">
        <v>#N/A</v>
      </c>
      <c r="S987" t="s">
        <v>293</v>
      </c>
      <c r="T987" t="s">
        <v>191</v>
      </c>
      <c r="U987" s="13" t="s">
        <v>2934</v>
      </c>
      <c r="V987" s="13" t="s">
        <v>2993</v>
      </c>
      <c r="W987">
        <v>138380647</v>
      </c>
      <c r="Z987" t="s">
        <v>1162</v>
      </c>
      <c r="AA987" t="s">
        <v>37</v>
      </c>
      <c r="AB987">
        <v>835</v>
      </c>
      <c r="AC987" s="14" t="str">
        <f>"0"&amp;Table1[[#This Row],[zip_code]]</f>
        <v>0835</v>
      </c>
      <c r="AD987" s="1">
        <v>1300850855</v>
      </c>
      <c r="AG987" t="s">
        <v>274</v>
      </c>
      <c r="AH987" t="str">
        <f>PROPER(Table1[[#This Row],[product_depth_DELETE]])</f>
        <v>Standard</v>
      </c>
      <c r="AI987">
        <v>5</v>
      </c>
      <c r="AJ987">
        <v>3</v>
      </c>
      <c r="AK987">
        <v>10</v>
      </c>
      <c r="AL987" s="2">
        <v>44708.662557870368</v>
      </c>
      <c r="AM987" s="15">
        <v>44708.662557870368</v>
      </c>
    </row>
    <row r="988" spans="1:39" x14ac:dyDescent="0.25">
      <c r="A988">
        <v>1351970</v>
      </c>
      <c r="B988" t="s">
        <v>696</v>
      </c>
      <c r="C988" t="str">
        <f>IF(Table1[[#This Row],[breadcrumb_ORIGINAL]]="Buy&gt;NT&gt;DARWIN CITY", SUBSTITUTE(Table1[[#This Row],[breadcrumb_ORIGINAL]], Table1[[#This Row],[breadcrumb_ORIGINAL]], "DARWIN CITY"), SUBSTITUTE(Table1[[#This Row],[breadcrumb_ORIGINAL]], Table1[[#This Row],[breadcrumb_ORIGINAL]], "DARWIN"))</f>
        <v>DARWIN</v>
      </c>
      <c r="D988" s="16" t="s">
        <v>3466</v>
      </c>
      <c r="E988" t="s">
        <v>697</v>
      </c>
      <c r="F988" s="3" t="s">
        <v>2924</v>
      </c>
      <c r="G988" t="s">
        <v>748</v>
      </c>
      <c r="H988" t="s">
        <v>978</v>
      </c>
      <c r="I988" t="str">
        <f>IF(Table1[[#This Row],[building_size_ORIGINAL]]="","",LEFT(Table1[[#This Row],[building_size_ORIGINAL]], LEN(Table1[[#This Row],[building_size_ORIGINAL]])-LEN(RIGHT(Table1[[#This Row],[building_size_ORIGINAL]], 3))))</f>
        <v>84</v>
      </c>
      <c r="J988" s="19">
        <v>84</v>
      </c>
      <c r="L988" s="12" t="s">
        <v>2934</v>
      </c>
      <c r="M988" t="s">
        <v>978</v>
      </c>
      <c r="N988" s="19">
        <v>84</v>
      </c>
      <c r="O988" s="19">
        <f>IF(Table1[[#This Row],[building_size_mВІ_cleaned]]&lt;&gt;Table1[[#This Row],[preferred_size_mBI_cleaned]], IF(Table1[[#This Row],[land_size_mBI_cleaned]]&lt;&gt;Table1[[#This Row],[preferred_size_mBI_cleaned]], 0, 1), 1)</f>
        <v>1</v>
      </c>
      <c r="Q988" t="e">
        <f>IF(LEN(Table1[[#This Row],[open_date]])&gt;0, IF(ISNUMBER(SEARCH("Added", Table1[[#This Row],[open_date]])), SUBSTITUTE(Table1[[#This Row],[open_date]], "Added ", ""), Table1[[#This Row],[open_date]]), NA())</f>
        <v>#N/A</v>
      </c>
      <c r="R988" t="e">
        <v>#N/A</v>
      </c>
      <c r="S988" t="s">
        <v>1499</v>
      </c>
      <c r="T988" t="s">
        <v>1448</v>
      </c>
      <c r="U988" s="13">
        <v>339000</v>
      </c>
      <c r="V988" s="13" t="s">
        <v>2934</v>
      </c>
      <c r="W988">
        <v>138366019</v>
      </c>
      <c r="X988" t="s">
        <v>2120</v>
      </c>
      <c r="Y988" t="s">
        <v>2121</v>
      </c>
      <c r="Z988" t="s">
        <v>707</v>
      </c>
      <c r="AA988" t="s">
        <v>37</v>
      </c>
      <c r="AB988">
        <v>820</v>
      </c>
      <c r="AC988" s="14" t="str">
        <f>"0"&amp;Table1[[#This Row],[zip_code]]</f>
        <v>0820</v>
      </c>
      <c r="AD988" s="1">
        <v>418895345</v>
      </c>
      <c r="AG988" t="s">
        <v>255</v>
      </c>
      <c r="AH988" t="str">
        <f>PROPER(Table1[[#This Row],[product_depth_DELETE]])</f>
        <v>Feature</v>
      </c>
      <c r="AI988">
        <v>2</v>
      </c>
      <c r="AJ988">
        <v>1</v>
      </c>
      <c r="AK988">
        <v>1</v>
      </c>
      <c r="AL988" s="2">
        <v>44708.662557870368</v>
      </c>
      <c r="AM988" s="15">
        <v>44708.662557870368</v>
      </c>
    </row>
    <row r="989" spans="1:39" x14ac:dyDescent="0.25">
      <c r="A989">
        <v>1351971</v>
      </c>
      <c r="B989" t="s">
        <v>696</v>
      </c>
      <c r="C989" t="str">
        <f>IF(Table1[[#This Row],[breadcrumb_ORIGINAL]]="Buy&gt;NT&gt;DARWIN CITY", SUBSTITUTE(Table1[[#This Row],[breadcrumb_ORIGINAL]], Table1[[#This Row],[breadcrumb_ORIGINAL]], "DARWIN CITY"), SUBSTITUTE(Table1[[#This Row],[breadcrumb_ORIGINAL]], Table1[[#This Row],[breadcrumb_ORIGINAL]], "DARWIN"))</f>
        <v>DARWIN</v>
      </c>
      <c r="D989" s="16" t="s">
        <v>3466</v>
      </c>
      <c r="E989" t="s">
        <v>697</v>
      </c>
      <c r="F989" s="3" t="s">
        <v>2924</v>
      </c>
      <c r="G989" t="s">
        <v>39</v>
      </c>
      <c r="I989" t="str">
        <f>IF(Table1[[#This Row],[building_size_ORIGINAL]]="","",LEFT(Table1[[#This Row],[building_size_ORIGINAL]], LEN(Table1[[#This Row],[building_size_ORIGINAL]])-LEN(RIGHT(Table1[[#This Row],[building_size_ORIGINAL]], 3))))</f>
        <v/>
      </c>
      <c r="J989" s="11" t="s">
        <v>2934</v>
      </c>
      <c r="L989" s="12" t="s">
        <v>2934</v>
      </c>
      <c r="N989" t="s">
        <v>2934</v>
      </c>
      <c r="O989">
        <f>IF(Table1[[#This Row],[building_size_mВІ_cleaned]]&lt;&gt;Table1[[#This Row],[preferred_size_mBI_cleaned]], IF(Table1[[#This Row],[land_size_mBI_cleaned]]&lt;&gt;Table1[[#This Row],[preferred_size_mBI_cleaned]], 0, 1), 1)</f>
        <v>1</v>
      </c>
      <c r="Q989" t="e">
        <f>IF(LEN(Table1[[#This Row],[open_date]])&gt;0, IF(ISNUMBER(SEARCH("Added", Table1[[#This Row],[open_date]])), SUBSTITUTE(Table1[[#This Row],[open_date]], "Added ", ""), Table1[[#This Row],[open_date]]), NA())</f>
        <v>#N/A</v>
      </c>
      <c r="R989" t="e">
        <v>#N/A</v>
      </c>
      <c r="S989" t="s">
        <v>228</v>
      </c>
      <c r="T989" t="s">
        <v>416</v>
      </c>
      <c r="U989" s="13">
        <v>275000</v>
      </c>
      <c r="V989" s="13" t="s">
        <v>2934</v>
      </c>
      <c r="W989">
        <v>138372799</v>
      </c>
      <c r="X989" t="s">
        <v>417</v>
      </c>
      <c r="Y989" t="s">
        <v>418</v>
      </c>
      <c r="Z989" t="s">
        <v>36</v>
      </c>
      <c r="AA989" t="s">
        <v>37</v>
      </c>
      <c r="AB989">
        <v>800</v>
      </c>
      <c r="AC989" s="14" t="str">
        <f>"0"&amp;Table1[[#This Row],[zip_code]]</f>
        <v>0800</v>
      </c>
      <c r="AD989" s="1">
        <v>889419959</v>
      </c>
      <c r="AG989" t="s">
        <v>255</v>
      </c>
      <c r="AH989" t="str">
        <f>PROPER(Table1[[#This Row],[product_depth_DELETE]])</f>
        <v>Feature</v>
      </c>
      <c r="AI989">
        <v>2</v>
      </c>
      <c r="AJ989">
        <v>1</v>
      </c>
      <c r="AK989">
        <v>1</v>
      </c>
      <c r="AL989" s="2">
        <v>44708.662557870368</v>
      </c>
      <c r="AM989" s="15">
        <v>44708.662557870368</v>
      </c>
    </row>
    <row r="990" spans="1:39" x14ac:dyDescent="0.25">
      <c r="A990">
        <v>1351972</v>
      </c>
      <c r="B990" t="s">
        <v>696</v>
      </c>
      <c r="C990" t="str">
        <f>IF(Table1[[#This Row],[breadcrumb_ORIGINAL]]="Buy&gt;NT&gt;DARWIN CITY", SUBSTITUTE(Table1[[#This Row],[breadcrumb_ORIGINAL]], Table1[[#This Row],[breadcrumb_ORIGINAL]], "DARWIN CITY"), SUBSTITUTE(Table1[[#This Row],[breadcrumb_ORIGINAL]], Table1[[#This Row],[breadcrumb_ORIGINAL]], "DARWIN"))</f>
        <v>DARWIN</v>
      </c>
      <c r="D990" s="16" t="s">
        <v>3466</v>
      </c>
      <c r="E990" t="s">
        <v>697</v>
      </c>
      <c r="F990" s="3" t="s">
        <v>2924</v>
      </c>
      <c r="G990" t="s">
        <v>29</v>
      </c>
      <c r="I990" t="str">
        <f>IF(Table1[[#This Row],[building_size_ORIGINAL]]="","",LEFT(Table1[[#This Row],[building_size_ORIGINAL]], LEN(Table1[[#This Row],[building_size_ORIGINAL]])-LEN(RIGHT(Table1[[#This Row],[building_size_ORIGINAL]], 3))))</f>
        <v/>
      </c>
      <c r="J990" s="11" t="s">
        <v>2934</v>
      </c>
      <c r="L990" s="12" t="s">
        <v>2934</v>
      </c>
      <c r="N990" t="s">
        <v>2934</v>
      </c>
      <c r="O990">
        <f>IF(Table1[[#This Row],[building_size_mВІ_cleaned]]&lt;&gt;Table1[[#This Row],[preferred_size_mBI_cleaned]], IF(Table1[[#This Row],[land_size_mBI_cleaned]]&lt;&gt;Table1[[#This Row],[preferred_size_mBI_cleaned]], 0, 1), 1)</f>
        <v>1</v>
      </c>
      <c r="Q990" t="e">
        <f>IF(LEN(Table1[[#This Row],[open_date]])&gt;0, IF(ISNUMBER(SEARCH("Added", Table1[[#This Row],[open_date]])), SUBSTITUTE(Table1[[#This Row],[open_date]], "Added ", ""), Table1[[#This Row],[open_date]]), NA())</f>
        <v>#N/A</v>
      </c>
      <c r="R990" t="e">
        <v>#N/A</v>
      </c>
      <c r="S990" t="s">
        <v>412</v>
      </c>
      <c r="T990" t="s">
        <v>931</v>
      </c>
      <c r="U990" s="13">
        <v>425000</v>
      </c>
      <c r="V990" s="13" t="s">
        <v>2934</v>
      </c>
      <c r="W990">
        <v>138372755</v>
      </c>
      <c r="X990" t="s">
        <v>2881</v>
      </c>
      <c r="Y990" t="s">
        <v>2882</v>
      </c>
      <c r="Z990" t="s">
        <v>820</v>
      </c>
      <c r="AA990" t="s">
        <v>37</v>
      </c>
      <c r="AB990">
        <v>832</v>
      </c>
      <c r="AC990" s="14" t="str">
        <f>"0"&amp;Table1[[#This Row],[zip_code]]</f>
        <v>0832</v>
      </c>
      <c r="AD990" s="1">
        <v>889422283</v>
      </c>
      <c r="AG990" t="s">
        <v>274</v>
      </c>
      <c r="AH990" t="str">
        <f>PROPER(Table1[[#This Row],[product_depth_DELETE]])</f>
        <v>Standard</v>
      </c>
      <c r="AI990">
        <v>3</v>
      </c>
      <c r="AJ990">
        <v>2</v>
      </c>
      <c r="AK990">
        <v>2</v>
      </c>
      <c r="AL990" s="2">
        <v>44708.662557870368</v>
      </c>
      <c r="AM990" s="15">
        <v>44708.662557870368</v>
      </c>
    </row>
    <row r="991" spans="1:39" x14ac:dyDescent="0.25">
      <c r="A991">
        <v>1351973</v>
      </c>
      <c r="B991" t="s">
        <v>696</v>
      </c>
      <c r="C991" t="str">
        <f>IF(Table1[[#This Row],[breadcrumb_ORIGINAL]]="Buy&gt;NT&gt;DARWIN CITY", SUBSTITUTE(Table1[[#This Row],[breadcrumb_ORIGINAL]], Table1[[#This Row],[breadcrumb_ORIGINAL]], "DARWIN CITY"), SUBSTITUTE(Table1[[#This Row],[breadcrumb_ORIGINAL]], Table1[[#This Row],[breadcrumb_ORIGINAL]], "DARWIN"))</f>
        <v>DARWIN</v>
      </c>
      <c r="D991" s="16" t="s">
        <v>3466</v>
      </c>
      <c r="E991" t="s">
        <v>697</v>
      </c>
      <c r="F991" s="3" t="s">
        <v>2924</v>
      </c>
      <c r="G991" t="s">
        <v>748</v>
      </c>
      <c r="I991" t="str">
        <f>IF(Table1[[#This Row],[building_size_ORIGINAL]]="","",LEFT(Table1[[#This Row],[building_size_ORIGINAL]], LEN(Table1[[#This Row],[building_size_ORIGINAL]])-LEN(RIGHT(Table1[[#This Row],[building_size_ORIGINAL]], 3))))</f>
        <v/>
      </c>
      <c r="J991" s="11" t="s">
        <v>2934</v>
      </c>
      <c r="L991" s="12" t="s">
        <v>2934</v>
      </c>
      <c r="N991" t="s">
        <v>2934</v>
      </c>
      <c r="O991">
        <f>IF(Table1[[#This Row],[building_size_mВІ_cleaned]]&lt;&gt;Table1[[#This Row],[preferred_size_mBI_cleaned]], IF(Table1[[#This Row],[land_size_mBI_cleaned]]&lt;&gt;Table1[[#This Row],[preferred_size_mBI_cleaned]], 0, 1), 1)</f>
        <v>1</v>
      </c>
      <c r="Q991" t="e">
        <f>IF(LEN(Table1[[#This Row],[open_date]])&gt;0, IF(ISNUMBER(SEARCH("Added", Table1[[#This Row],[open_date]])), SUBSTITUTE(Table1[[#This Row],[open_date]], "Added ", ""), Table1[[#This Row],[open_date]]), NA())</f>
        <v>#N/A</v>
      </c>
      <c r="R991" t="e">
        <v>#N/A</v>
      </c>
      <c r="S991" t="s">
        <v>228</v>
      </c>
      <c r="T991" t="s">
        <v>1803</v>
      </c>
      <c r="U991" s="13">
        <v>370000</v>
      </c>
      <c r="V991" s="13" t="s">
        <v>3273</v>
      </c>
      <c r="W991">
        <v>138371639</v>
      </c>
      <c r="X991" t="s">
        <v>2883</v>
      </c>
      <c r="Y991" t="s">
        <v>2884</v>
      </c>
      <c r="Z991" t="s">
        <v>844</v>
      </c>
      <c r="AA991" t="s">
        <v>37</v>
      </c>
      <c r="AB991">
        <v>820</v>
      </c>
      <c r="AC991" s="14" t="str">
        <f>"0"&amp;Table1[[#This Row],[zip_code]]</f>
        <v>0820</v>
      </c>
      <c r="AD991" s="1">
        <v>889419959</v>
      </c>
      <c r="AG991" t="s">
        <v>255</v>
      </c>
      <c r="AH991" t="str">
        <f>PROPER(Table1[[#This Row],[product_depth_DELETE]])</f>
        <v>Feature</v>
      </c>
      <c r="AI991">
        <v>2</v>
      </c>
      <c r="AJ991">
        <v>2</v>
      </c>
      <c r="AK991">
        <v>0</v>
      </c>
      <c r="AL991" s="2">
        <v>44708.662557870368</v>
      </c>
      <c r="AM991" s="15">
        <v>44708.662557870368</v>
      </c>
    </row>
    <row r="992" spans="1:39" x14ac:dyDescent="0.25">
      <c r="A992">
        <v>1351974</v>
      </c>
      <c r="B992" t="s">
        <v>696</v>
      </c>
      <c r="C992" t="str">
        <f>IF(Table1[[#This Row],[breadcrumb_ORIGINAL]]="Buy&gt;NT&gt;DARWIN CITY", SUBSTITUTE(Table1[[#This Row],[breadcrumb_ORIGINAL]], Table1[[#This Row],[breadcrumb_ORIGINAL]], "DARWIN CITY"), SUBSTITUTE(Table1[[#This Row],[breadcrumb_ORIGINAL]], Table1[[#This Row],[breadcrumb_ORIGINAL]], "DARWIN"))</f>
        <v>DARWIN</v>
      </c>
      <c r="D992" s="16" t="s">
        <v>3466</v>
      </c>
      <c r="E992" t="s">
        <v>697</v>
      </c>
      <c r="F992" s="3" t="s">
        <v>2924</v>
      </c>
      <c r="G992" t="s">
        <v>29</v>
      </c>
      <c r="H992" t="s">
        <v>1620</v>
      </c>
      <c r="I992" t="str">
        <f>IF(Table1[[#This Row],[building_size_ORIGINAL]]="","",LEFT(Table1[[#This Row],[building_size_ORIGINAL]], LEN(Table1[[#This Row],[building_size_ORIGINAL]])-LEN(RIGHT(Table1[[#This Row],[building_size_ORIGINAL]], 3))))</f>
        <v>165</v>
      </c>
      <c r="J992" s="19">
        <v>165</v>
      </c>
      <c r="K992" t="s">
        <v>889</v>
      </c>
      <c r="L992" s="19">
        <v>819</v>
      </c>
      <c r="M992" t="s">
        <v>889</v>
      </c>
      <c r="N992" s="19">
        <v>819</v>
      </c>
      <c r="O992" s="19">
        <f>IF(Table1[[#This Row],[building_size_mВІ_cleaned]]&lt;&gt;Table1[[#This Row],[preferred_size_mBI_cleaned]], IF(Table1[[#This Row],[land_size_mBI_cleaned]]&lt;&gt;Table1[[#This Row],[preferred_size_mBI_cleaned]], 0, 1), 1)</f>
        <v>1</v>
      </c>
      <c r="Q992" t="e">
        <f>IF(LEN(Table1[[#This Row],[open_date]])&gt;0, IF(ISNUMBER(SEARCH("Added", Table1[[#This Row],[open_date]])), SUBSTITUTE(Table1[[#This Row],[open_date]], "Added ", ""), Table1[[#This Row],[open_date]]), NA())</f>
        <v>#N/A</v>
      </c>
      <c r="R992" t="e">
        <v>#N/A</v>
      </c>
      <c r="S992" t="s">
        <v>712</v>
      </c>
      <c r="T992" t="s">
        <v>2885</v>
      </c>
      <c r="U992" s="13">
        <v>415000</v>
      </c>
      <c r="V992" s="13" t="s">
        <v>3429</v>
      </c>
      <c r="W992">
        <v>138364263</v>
      </c>
      <c r="X992" t="s">
        <v>2886</v>
      </c>
      <c r="Y992" t="s">
        <v>2887</v>
      </c>
      <c r="Z992" t="s">
        <v>823</v>
      </c>
      <c r="AA992" t="s">
        <v>37</v>
      </c>
      <c r="AB992">
        <v>830</v>
      </c>
      <c r="AC992" s="14" t="str">
        <f>"0"&amp;Table1[[#This Row],[zip_code]]</f>
        <v>0830</v>
      </c>
      <c r="AD992" s="1">
        <v>889315000</v>
      </c>
      <c r="AG992" t="s">
        <v>255</v>
      </c>
      <c r="AH992" t="str">
        <f>PROPER(Table1[[#This Row],[product_depth_DELETE]])</f>
        <v>Feature</v>
      </c>
      <c r="AI992">
        <v>3</v>
      </c>
      <c r="AJ992">
        <v>1</v>
      </c>
      <c r="AK992">
        <v>2</v>
      </c>
      <c r="AL992" s="2">
        <v>44708.662557870368</v>
      </c>
      <c r="AM992" s="15">
        <v>44708.662557870368</v>
      </c>
    </row>
    <row r="993" spans="1:39" x14ac:dyDescent="0.25">
      <c r="A993">
        <v>1351975</v>
      </c>
      <c r="B993" t="s">
        <v>696</v>
      </c>
      <c r="C993" t="str">
        <f>IF(Table1[[#This Row],[breadcrumb_ORIGINAL]]="Buy&gt;NT&gt;DARWIN CITY", SUBSTITUTE(Table1[[#This Row],[breadcrumb_ORIGINAL]], Table1[[#This Row],[breadcrumb_ORIGINAL]], "DARWIN CITY"), SUBSTITUTE(Table1[[#This Row],[breadcrumb_ORIGINAL]], Table1[[#This Row],[breadcrumb_ORIGINAL]], "DARWIN"))</f>
        <v>DARWIN</v>
      </c>
      <c r="D993" s="16" t="s">
        <v>3466</v>
      </c>
      <c r="E993" t="s">
        <v>697</v>
      </c>
      <c r="F993" s="3" t="s">
        <v>2924</v>
      </c>
      <c r="G993" t="s">
        <v>29</v>
      </c>
      <c r="I993" t="str">
        <f>IF(Table1[[#This Row],[building_size_ORIGINAL]]="","",LEFT(Table1[[#This Row],[building_size_ORIGINAL]], LEN(Table1[[#This Row],[building_size_ORIGINAL]])-LEN(RIGHT(Table1[[#This Row],[building_size_ORIGINAL]], 3))))</f>
        <v/>
      </c>
      <c r="J993" s="11" t="s">
        <v>2934</v>
      </c>
      <c r="K993" t="s">
        <v>951</v>
      </c>
      <c r="L993" s="19">
        <v>817</v>
      </c>
      <c r="M993" t="s">
        <v>951</v>
      </c>
      <c r="N993" s="19">
        <v>817</v>
      </c>
      <c r="O993" s="19">
        <f>IF(Table1[[#This Row],[building_size_mВІ_cleaned]]&lt;&gt;Table1[[#This Row],[preferred_size_mBI_cleaned]], IF(Table1[[#This Row],[land_size_mBI_cleaned]]&lt;&gt;Table1[[#This Row],[preferred_size_mBI_cleaned]], 0, 1), 1)</f>
        <v>1</v>
      </c>
      <c r="P993" t="s">
        <v>126</v>
      </c>
      <c r="Q993" t="str">
        <f>IF(LEN(Table1[[#This Row],[open_date]])&gt;0, IF(ISNUMBER(SEARCH("Added", Table1[[#This Row],[open_date]])), SUBSTITUTE(Table1[[#This Row],[open_date]], "Added ", ""), Table1[[#This Row],[open_date]]), NA())</f>
        <v>Under offer</v>
      </c>
      <c r="R993" t="s">
        <v>126</v>
      </c>
      <c r="S993" t="s">
        <v>663</v>
      </c>
      <c r="T993" t="s">
        <v>1122</v>
      </c>
      <c r="U993" s="13">
        <v>550000</v>
      </c>
      <c r="V993" s="13" t="s">
        <v>2934</v>
      </c>
      <c r="W993">
        <v>138361763</v>
      </c>
      <c r="X993" t="s">
        <v>2888</v>
      </c>
      <c r="Y993" t="s">
        <v>2889</v>
      </c>
      <c r="Z993" t="s">
        <v>1616</v>
      </c>
      <c r="AA993" t="s">
        <v>37</v>
      </c>
      <c r="AB993">
        <v>810</v>
      </c>
      <c r="AC993" s="14" t="str">
        <f>"0"&amp;Table1[[#This Row],[zip_code]]</f>
        <v>0810</v>
      </c>
      <c r="AD993" s="1">
        <v>1300609392</v>
      </c>
      <c r="AG993" t="s">
        <v>274</v>
      </c>
      <c r="AH993" t="str">
        <f>PROPER(Table1[[#This Row],[product_depth_DELETE]])</f>
        <v>Standard</v>
      </c>
      <c r="AI993">
        <v>4</v>
      </c>
      <c r="AJ993">
        <v>2</v>
      </c>
      <c r="AK993">
        <v>5</v>
      </c>
      <c r="AL993" s="2">
        <v>44708.662557870368</v>
      </c>
      <c r="AM993" s="15">
        <v>44708.662557870368</v>
      </c>
    </row>
    <row r="994" spans="1:39" x14ac:dyDescent="0.25">
      <c r="A994">
        <v>1351976</v>
      </c>
      <c r="B994" t="s">
        <v>696</v>
      </c>
      <c r="C994" t="str">
        <f>IF(Table1[[#This Row],[breadcrumb_ORIGINAL]]="Buy&gt;NT&gt;DARWIN CITY", SUBSTITUTE(Table1[[#This Row],[breadcrumb_ORIGINAL]], Table1[[#This Row],[breadcrumb_ORIGINAL]], "DARWIN CITY"), SUBSTITUTE(Table1[[#This Row],[breadcrumb_ORIGINAL]], Table1[[#This Row],[breadcrumb_ORIGINAL]], "DARWIN"))</f>
        <v>DARWIN</v>
      </c>
      <c r="D994" s="16" t="s">
        <v>3466</v>
      </c>
      <c r="E994" t="s">
        <v>697</v>
      </c>
      <c r="F994" s="3" t="s">
        <v>2924</v>
      </c>
      <c r="G994" t="s">
        <v>39</v>
      </c>
      <c r="I994" t="str">
        <f>IF(Table1[[#This Row],[building_size_ORIGINAL]]="","",LEFT(Table1[[#This Row],[building_size_ORIGINAL]], LEN(Table1[[#This Row],[building_size_ORIGINAL]])-LEN(RIGHT(Table1[[#This Row],[building_size_ORIGINAL]], 3))))</f>
        <v/>
      </c>
      <c r="J994" s="11" t="s">
        <v>2934</v>
      </c>
      <c r="K994" t="s">
        <v>419</v>
      </c>
      <c r="L994" s="19">
        <v>246</v>
      </c>
      <c r="N994" t="s">
        <v>2934</v>
      </c>
      <c r="O994">
        <f>IF(Table1[[#This Row],[building_size_mВІ_cleaned]]&lt;&gt;Table1[[#This Row],[preferred_size_mBI_cleaned]], IF(Table1[[#This Row],[land_size_mBI_cleaned]]&lt;&gt;Table1[[#This Row],[preferred_size_mBI_cleaned]], 0, 1), 1)</f>
        <v>1</v>
      </c>
      <c r="Q994" t="e">
        <f>IF(LEN(Table1[[#This Row],[open_date]])&gt;0, IF(ISNUMBER(SEARCH("Added", Table1[[#This Row],[open_date]])), SUBSTITUTE(Table1[[#This Row],[open_date]], "Added ", ""), Table1[[#This Row],[open_date]]), NA())</f>
        <v>#N/A</v>
      </c>
      <c r="R994" t="e">
        <v>#N/A</v>
      </c>
      <c r="S994" t="s">
        <v>93</v>
      </c>
      <c r="T994" t="s">
        <v>420</v>
      </c>
      <c r="U994" s="13">
        <v>1070000</v>
      </c>
      <c r="V994" s="13" t="s">
        <v>3043</v>
      </c>
      <c r="W994">
        <v>114744215</v>
      </c>
      <c r="X994" t="s">
        <v>421</v>
      </c>
      <c r="Y994" t="s">
        <v>422</v>
      </c>
      <c r="Z994" t="s">
        <v>36</v>
      </c>
      <c r="AA994" t="s">
        <v>37</v>
      </c>
      <c r="AB994">
        <v>800</v>
      </c>
      <c r="AC994" s="14" t="str">
        <f>"0"&amp;Table1[[#This Row],[zip_code]]</f>
        <v>0800</v>
      </c>
      <c r="AD994" s="1">
        <v>889460500</v>
      </c>
      <c r="AG994" t="s">
        <v>255</v>
      </c>
      <c r="AH994" t="str">
        <f>PROPER(Table1[[#This Row],[product_depth_DELETE]])</f>
        <v>Feature</v>
      </c>
      <c r="AI994">
        <v>4</v>
      </c>
      <c r="AJ994">
        <v>2</v>
      </c>
      <c r="AK994">
        <v>2</v>
      </c>
      <c r="AL994" s="2">
        <v>44708.662557870368</v>
      </c>
      <c r="AM994" s="15">
        <v>44708.662557870368</v>
      </c>
    </row>
    <row r="995" spans="1:39" x14ac:dyDescent="0.25">
      <c r="A995">
        <v>1351977</v>
      </c>
      <c r="B995" t="s">
        <v>696</v>
      </c>
      <c r="C995" t="str">
        <f>IF(Table1[[#This Row],[breadcrumb_ORIGINAL]]="Buy&gt;NT&gt;DARWIN CITY", SUBSTITUTE(Table1[[#This Row],[breadcrumb_ORIGINAL]], Table1[[#This Row],[breadcrumb_ORIGINAL]], "DARWIN CITY"), SUBSTITUTE(Table1[[#This Row],[breadcrumb_ORIGINAL]], Table1[[#This Row],[breadcrumb_ORIGINAL]], "DARWIN"))</f>
        <v>DARWIN</v>
      </c>
      <c r="D995" s="16" t="s">
        <v>3466</v>
      </c>
      <c r="E995" t="s">
        <v>697</v>
      </c>
      <c r="F995" s="3" t="s">
        <v>2924</v>
      </c>
      <c r="G995" t="s">
        <v>29</v>
      </c>
      <c r="I995" t="str">
        <f>IF(Table1[[#This Row],[building_size_ORIGINAL]]="","",LEFT(Table1[[#This Row],[building_size_ORIGINAL]], LEN(Table1[[#This Row],[building_size_ORIGINAL]])-LEN(RIGHT(Table1[[#This Row],[building_size_ORIGINAL]], 3))))</f>
        <v/>
      </c>
      <c r="J995" s="11" t="s">
        <v>2934</v>
      </c>
      <c r="K995" t="s">
        <v>1649</v>
      </c>
      <c r="L995" s="19">
        <v>812</v>
      </c>
      <c r="M995" t="s">
        <v>1649</v>
      </c>
      <c r="N995" s="19">
        <v>812</v>
      </c>
      <c r="O995" s="19">
        <f>IF(Table1[[#This Row],[building_size_mВІ_cleaned]]&lt;&gt;Table1[[#This Row],[preferred_size_mBI_cleaned]], IF(Table1[[#This Row],[land_size_mBI_cleaned]]&lt;&gt;Table1[[#This Row],[preferred_size_mBI_cleaned]], 0, 1), 1)</f>
        <v>1</v>
      </c>
      <c r="Q995" t="e">
        <f>IF(LEN(Table1[[#This Row],[open_date]])&gt;0, IF(ISNUMBER(SEARCH("Added", Table1[[#This Row],[open_date]])), SUBSTITUTE(Table1[[#This Row],[open_date]], "Added ", ""), Table1[[#This Row],[open_date]]), NA())</f>
        <v>#N/A</v>
      </c>
      <c r="R995" t="e">
        <v>#N/A</v>
      </c>
      <c r="S995" t="s">
        <v>750</v>
      </c>
      <c r="T995" t="s">
        <v>2171</v>
      </c>
      <c r="U995" s="13">
        <v>740000</v>
      </c>
      <c r="V995" s="13" t="s">
        <v>3330</v>
      </c>
      <c r="W995">
        <v>138361243</v>
      </c>
      <c r="X995" t="s">
        <v>2890</v>
      </c>
      <c r="Y995" t="s">
        <v>2891</v>
      </c>
      <c r="Z995" t="s">
        <v>786</v>
      </c>
      <c r="AA995" t="s">
        <v>37</v>
      </c>
      <c r="AB995">
        <v>810</v>
      </c>
      <c r="AC995" s="14" t="str">
        <f>"0"&amp;Table1[[#This Row],[zip_code]]</f>
        <v>0810</v>
      </c>
      <c r="AD995" s="1">
        <v>889929980</v>
      </c>
      <c r="AG995" t="s">
        <v>255</v>
      </c>
      <c r="AH995" t="str">
        <f>PROPER(Table1[[#This Row],[product_depth_DELETE]])</f>
        <v>Feature</v>
      </c>
      <c r="AI995">
        <v>5</v>
      </c>
      <c r="AJ995">
        <v>2</v>
      </c>
      <c r="AK995">
        <v>6</v>
      </c>
      <c r="AL995" s="2">
        <v>44708.662557870368</v>
      </c>
      <c r="AM995" s="15">
        <v>44708.662557870368</v>
      </c>
    </row>
    <row r="996" spans="1:39" x14ac:dyDescent="0.25">
      <c r="A996">
        <v>1351978</v>
      </c>
      <c r="B996" t="s">
        <v>696</v>
      </c>
      <c r="C996" t="str">
        <f>IF(Table1[[#This Row],[breadcrumb_ORIGINAL]]="Buy&gt;NT&gt;DARWIN CITY", SUBSTITUTE(Table1[[#This Row],[breadcrumb_ORIGINAL]], Table1[[#This Row],[breadcrumb_ORIGINAL]], "DARWIN CITY"), SUBSTITUTE(Table1[[#This Row],[breadcrumb_ORIGINAL]], Table1[[#This Row],[breadcrumb_ORIGINAL]], "DARWIN"))</f>
        <v>DARWIN</v>
      </c>
      <c r="D996" s="16" t="s">
        <v>3466</v>
      </c>
      <c r="E996" t="s">
        <v>697</v>
      </c>
      <c r="F996" s="3" t="s">
        <v>2924</v>
      </c>
      <c r="G996" t="s">
        <v>46</v>
      </c>
      <c r="I996" t="str">
        <f>IF(Table1[[#This Row],[building_size_ORIGINAL]]="","",LEFT(Table1[[#This Row],[building_size_ORIGINAL]], LEN(Table1[[#This Row],[building_size_ORIGINAL]])-LEN(RIGHT(Table1[[#This Row],[building_size_ORIGINAL]], 3))))</f>
        <v/>
      </c>
      <c r="J996" s="11" t="s">
        <v>2934</v>
      </c>
      <c r="K996" t="s">
        <v>1286</v>
      </c>
      <c r="L996" s="19">
        <v>160</v>
      </c>
      <c r="M996" t="s">
        <v>1286</v>
      </c>
      <c r="N996" s="19">
        <v>160</v>
      </c>
      <c r="O996" s="19">
        <f>IF(Table1[[#This Row],[building_size_mВІ_cleaned]]&lt;&gt;Table1[[#This Row],[preferred_size_mBI_cleaned]], IF(Table1[[#This Row],[land_size_mBI_cleaned]]&lt;&gt;Table1[[#This Row],[preferred_size_mBI_cleaned]], 0, 1), 1)</f>
        <v>1</v>
      </c>
      <c r="P996" t="s">
        <v>126</v>
      </c>
      <c r="Q996" t="str">
        <f>IF(LEN(Table1[[#This Row],[open_date]])&gt;0, IF(ISNUMBER(SEARCH("Added", Table1[[#This Row],[open_date]])), SUBSTITUTE(Table1[[#This Row],[open_date]], "Added ", ""), Table1[[#This Row],[open_date]]), NA())</f>
        <v>Under offer</v>
      </c>
      <c r="R996" t="s">
        <v>126</v>
      </c>
      <c r="S996" t="s">
        <v>93</v>
      </c>
      <c r="T996" t="s">
        <v>127</v>
      </c>
      <c r="U996" s="13" t="s">
        <v>2934</v>
      </c>
      <c r="V996" s="13" t="s">
        <v>2979</v>
      </c>
      <c r="W996">
        <v>138357887</v>
      </c>
      <c r="X996" t="s">
        <v>2892</v>
      </c>
      <c r="Y996" t="s">
        <v>2893</v>
      </c>
      <c r="Z996" t="s">
        <v>809</v>
      </c>
      <c r="AA996" t="s">
        <v>37</v>
      </c>
      <c r="AB996">
        <v>810</v>
      </c>
      <c r="AC996" s="14" t="str">
        <f>"0"&amp;Table1[[#This Row],[zip_code]]</f>
        <v>0810</v>
      </c>
      <c r="AD996" s="1">
        <v>889460500</v>
      </c>
      <c r="AG996" t="s">
        <v>255</v>
      </c>
      <c r="AH996" t="str">
        <f>PROPER(Table1[[#This Row],[product_depth_DELETE]])</f>
        <v>Feature</v>
      </c>
      <c r="AI996">
        <v>2</v>
      </c>
      <c r="AJ996">
        <v>1</v>
      </c>
      <c r="AK996">
        <v>2</v>
      </c>
      <c r="AL996" s="2">
        <v>44708.662557870368</v>
      </c>
      <c r="AM996" s="15">
        <v>44708.662557870368</v>
      </c>
    </row>
    <row r="997" spans="1:39" x14ac:dyDescent="0.25">
      <c r="A997">
        <v>1351979</v>
      </c>
      <c r="B997" t="s">
        <v>696</v>
      </c>
      <c r="C997" t="str">
        <f>IF(Table1[[#This Row],[breadcrumb_ORIGINAL]]="Buy&gt;NT&gt;DARWIN CITY", SUBSTITUTE(Table1[[#This Row],[breadcrumb_ORIGINAL]], Table1[[#This Row],[breadcrumb_ORIGINAL]], "DARWIN CITY"), SUBSTITUTE(Table1[[#This Row],[breadcrumb_ORIGINAL]], Table1[[#This Row],[breadcrumb_ORIGINAL]], "DARWIN"))</f>
        <v>DARWIN</v>
      </c>
      <c r="D997" s="16" t="s">
        <v>3466</v>
      </c>
      <c r="E997" t="s">
        <v>697</v>
      </c>
      <c r="F997" s="3" t="s">
        <v>2924</v>
      </c>
      <c r="G997" t="s">
        <v>46</v>
      </c>
      <c r="I997" t="str">
        <f>IF(Table1[[#This Row],[building_size_ORIGINAL]]="","",LEFT(Table1[[#This Row],[building_size_ORIGINAL]], LEN(Table1[[#This Row],[building_size_ORIGINAL]])-LEN(RIGHT(Table1[[#This Row],[building_size_ORIGINAL]], 3))))</f>
        <v/>
      </c>
      <c r="J997" s="11" t="s">
        <v>2934</v>
      </c>
      <c r="L997" s="12" t="s">
        <v>2934</v>
      </c>
      <c r="N997" t="s">
        <v>2934</v>
      </c>
      <c r="O997">
        <f>IF(Table1[[#This Row],[building_size_mВІ_cleaned]]&lt;&gt;Table1[[#This Row],[preferred_size_mBI_cleaned]], IF(Table1[[#This Row],[land_size_mBI_cleaned]]&lt;&gt;Table1[[#This Row],[preferred_size_mBI_cleaned]], 0, 1), 1)</f>
        <v>1</v>
      </c>
      <c r="Q997" t="e">
        <f>IF(LEN(Table1[[#This Row],[open_date]])&gt;0, IF(ISNUMBER(SEARCH("Added", Table1[[#This Row],[open_date]])), SUBSTITUTE(Table1[[#This Row],[open_date]], "Added ", ""), Table1[[#This Row],[open_date]]), NA())</f>
        <v>#N/A</v>
      </c>
      <c r="R997" t="e">
        <v>#N/A</v>
      </c>
      <c r="S997" t="s">
        <v>107</v>
      </c>
      <c r="T997" t="s">
        <v>423</v>
      </c>
      <c r="U997" s="13">
        <v>270000</v>
      </c>
      <c r="V997" s="13" t="s">
        <v>2934</v>
      </c>
      <c r="W997">
        <v>138356819</v>
      </c>
      <c r="X997" t="s">
        <v>424</v>
      </c>
      <c r="Y997" t="s">
        <v>425</v>
      </c>
      <c r="Z997" t="s">
        <v>36</v>
      </c>
      <c r="AA997" t="s">
        <v>37</v>
      </c>
      <c r="AB997">
        <v>800</v>
      </c>
      <c r="AC997" s="14" t="str">
        <f>"0"&amp;Table1[[#This Row],[zip_code]]</f>
        <v>0800</v>
      </c>
      <c r="AD997">
        <v>889855678</v>
      </c>
      <c r="AG997" t="s">
        <v>255</v>
      </c>
      <c r="AH997" t="str">
        <f>PROPER(Table1[[#This Row],[product_depth_DELETE]])</f>
        <v>Feature</v>
      </c>
      <c r="AI997">
        <v>1</v>
      </c>
      <c r="AJ997">
        <v>1</v>
      </c>
      <c r="AK997">
        <v>1</v>
      </c>
      <c r="AL997" s="2">
        <v>44708.662557870368</v>
      </c>
      <c r="AM997" s="15">
        <v>44708.662557870368</v>
      </c>
    </row>
    <row r="998" spans="1:39" x14ac:dyDescent="0.25">
      <c r="A998">
        <v>1351980</v>
      </c>
      <c r="B998" t="s">
        <v>696</v>
      </c>
      <c r="C998" t="str">
        <f>IF(Table1[[#This Row],[breadcrumb_ORIGINAL]]="Buy&gt;NT&gt;DARWIN CITY", SUBSTITUTE(Table1[[#This Row],[breadcrumb_ORIGINAL]], Table1[[#This Row],[breadcrumb_ORIGINAL]], "DARWIN CITY"), SUBSTITUTE(Table1[[#This Row],[breadcrumb_ORIGINAL]], Table1[[#This Row],[breadcrumb_ORIGINAL]], "DARWIN"))</f>
        <v>DARWIN</v>
      </c>
      <c r="D998" s="16" t="s">
        <v>3466</v>
      </c>
      <c r="E998" t="s">
        <v>697</v>
      </c>
      <c r="F998" s="3" t="s">
        <v>2924</v>
      </c>
      <c r="G998" t="s">
        <v>46</v>
      </c>
      <c r="I998" t="str">
        <f>IF(Table1[[#This Row],[building_size_ORIGINAL]]="","",LEFT(Table1[[#This Row],[building_size_ORIGINAL]], LEN(Table1[[#This Row],[building_size_ORIGINAL]])-LEN(RIGHT(Table1[[#This Row],[building_size_ORIGINAL]], 3))))</f>
        <v/>
      </c>
      <c r="J998" s="11" t="s">
        <v>2934</v>
      </c>
      <c r="L998" s="12" t="s">
        <v>2934</v>
      </c>
      <c r="N998" t="s">
        <v>2934</v>
      </c>
      <c r="O998">
        <f>IF(Table1[[#This Row],[building_size_mВІ_cleaned]]&lt;&gt;Table1[[#This Row],[preferred_size_mBI_cleaned]], IF(Table1[[#This Row],[land_size_mBI_cleaned]]&lt;&gt;Table1[[#This Row],[preferred_size_mBI_cleaned]], 0, 1), 1)</f>
        <v>1</v>
      </c>
      <c r="P998" t="s">
        <v>126</v>
      </c>
      <c r="Q998" t="str">
        <f>IF(LEN(Table1[[#This Row],[open_date]])&gt;0, IF(ISNUMBER(SEARCH("Added", Table1[[#This Row],[open_date]])), SUBSTITUTE(Table1[[#This Row],[open_date]], "Added ", ""), Table1[[#This Row],[open_date]]), NA())</f>
        <v>Under offer</v>
      </c>
      <c r="R998" t="s">
        <v>126</v>
      </c>
      <c r="S998" t="s">
        <v>153</v>
      </c>
      <c r="T998" t="s">
        <v>1970</v>
      </c>
      <c r="U998" s="13">
        <v>390000</v>
      </c>
      <c r="V998" s="13" t="s">
        <v>2934</v>
      </c>
      <c r="W998">
        <v>138353731</v>
      </c>
      <c r="X998" t="s">
        <v>2894</v>
      </c>
      <c r="Y998" t="s">
        <v>2895</v>
      </c>
      <c r="Z998" t="s">
        <v>844</v>
      </c>
      <c r="AA998" t="s">
        <v>37</v>
      </c>
      <c r="AB998">
        <v>820</v>
      </c>
      <c r="AC998" s="14" t="str">
        <f>"0"&amp;Table1[[#This Row],[zip_code]]</f>
        <v>0820</v>
      </c>
      <c r="AD998" s="1">
        <v>889970888</v>
      </c>
      <c r="AG998" t="s">
        <v>255</v>
      </c>
      <c r="AH998" t="str">
        <f>PROPER(Table1[[#This Row],[product_depth_DELETE]])</f>
        <v>Feature</v>
      </c>
      <c r="AI998">
        <v>2</v>
      </c>
      <c r="AJ998">
        <v>2</v>
      </c>
      <c r="AK998">
        <v>2</v>
      </c>
      <c r="AL998" s="2">
        <v>44708.662557870368</v>
      </c>
      <c r="AM998" s="15">
        <v>44708.662557870368</v>
      </c>
    </row>
    <row r="999" spans="1:39" x14ac:dyDescent="0.25">
      <c r="A999">
        <v>1351981</v>
      </c>
      <c r="B999" t="s">
        <v>696</v>
      </c>
      <c r="C999" t="str">
        <f>IF(Table1[[#This Row],[breadcrumb_ORIGINAL]]="Buy&gt;NT&gt;DARWIN CITY", SUBSTITUTE(Table1[[#This Row],[breadcrumb_ORIGINAL]], Table1[[#This Row],[breadcrumb_ORIGINAL]], "DARWIN CITY"), SUBSTITUTE(Table1[[#This Row],[breadcrumb_ORIGINAL]], Table1[[#This Row],[breadcrumb_ORIGINAL]], "DARWIN"))</f>
        <v>DARWIN</v>
      </c>
      <c r="D999" s="16" t="s">
        <v>3466</v>
      </c>
      <c r="E999" t="s">
        <v>697</v>
      </c>
      <c r="F999" s="3" t="s">
        <v>2924</v>
      </c>
      <c r="G999" t="s">
        <v>29</v>
      </c>
      <c r="I999" t="str">
        <f>IF(Table1[[#This Row],[building_size_ORIGINAL]]="","",LEFT(Table1[[#This Row],[building_size_ORIGINAL]], LEN(Table1[[#This Row],[building_size_ORIGINAL]])-LEN(RIGHT(Table1[[#This Row],[building_size_ORIGINAL]], 3))))</f>
        <v/>
      </c>
      <c r="J999" s="11" t="s">
        <v>2934</v>
      </c>
      <c r="L999" s="12" t="s">
        <v>2934</v>
      </c>
      <c r="N999" t="s">
        <v>2934</v>
      </c>
      <c r="O999">
        <f>IF(Table1[[#This Row],[building_size_mВІ_cleaned]]&lt;&gt;Table1[[#This Row],[preferred_size_mBI_cleaned]], IF(Table1[[#This Row],[land_size_mBI_cleaned]]&lt;&gt;Table1[[#This Row],[preferred_size_mBI_cleaned]], 0, 1), 1)</f>
        <v>1</v>
      </c>
      <c r="Q999" t="e">
        <f>IF(LEN(Table1[[#This Row],[open_date]])&gt;0, IF(ISNUMBER(SEARCH("Added", Table1[[#This Row],[open_date]])), SUBSTITUTE(Table1[[#This Row],[open_date]], "Added ", ""), Table1[[#This Row],[open_date]]), NA())</f>
        <v>#N/A</v>
      </c>
      <c r="R999" t="e">
        <v>#N/A</v>
      </c>
      <c r="S999" t="s">
        <v>82</v>
      </c>
      <c r="T999" t="s">
        <v>1169</v>
      </c>
      <c r="U999" s="13">
        <v>495000</v>
      </c>
      <c r="V999" s="13" t="s">
        <v>2934</v>
      </c>
      <c r="W999">
        <v>138350855</v>
      </c>
      <c r="X999" t="s">
        <v>2896</v>
      </c>
      <c r="Y999" t="s">
        <v>2897</v>
      </c>
      <c r="Z999" t="s">
        <v>743</v>
      </c>
      <c r="AA999" t="s">
        <v>37</v>
      </c>
      <c r="AB999">
        <v>830</v>
      </c>
      <c r="AC999" s="14" t="str">
        <f>"0"&amp;Table1[[#This Row],[zip_code]]</f>
        <v>0830</v>
      </c>
      <c r="AD999" s="1">
        <v>889433000</v>
      </c>
      <c r="AG999" t="s">
        <v>255</v>
      </c>
      <c r="AH999" t="str">
        <f>PROPER(Table1[[#This Row],[product_depth_DELETE]])</f>
        <v>Feature</v>
      </c>
      <c r="AI999">
        <v>4</v>
      </c>
      <c r="AJ999">
        <v>2</v>
      </c>
      <c r="AK999">
        <v>2</v>
      </c>
      <c r="AL999" s="2">
        <v>44708.662557870368</v>
      </c>
      <c r="AM999" s="15">
        <v>44708.662557870368</v>
      </c>
    </row>
    <row r="1000" spans="1:39" x14ac:dyDescent="0.25">
      <c r="A1000">
        <v>1351982</v>
      </c>
      <c r="B1000" t="s">
        <v>696</v>
      </c>
      <c r="C1000" t="str">
        <f>IF(Table1[[#This Row],[breadcrumb_ORIGINAL]]="Buy&gt;NT&gt;DARWIN CITY", SUBSTITUTE(Table1[[#This Row],[breadcrumb_ORIGINAL]], Table1[[#This Row],[breadcrumb_ORIGINAL]], "DARWIN CITY"), SUBSTITUTE(Table1[[#This Row],[breadcrumb_ORIGINAL]], Table1[[#This Row],[breadcrumb_ORIGINAL]], "DARWIN"))</f>
        <v>DARWIN</v>
      </c>
      <c r="D1000" s="16" t="s">
        <v>3466</v>
      </c>
      <c r="E1000" t="s">
        <v>697</v>
      </c>
      <c r="F1000" s="3" t="s">
        <v>2924</v>
      </c>
      <c r="G1000" t="s">
        <v>46</v>
      </c>
      <c r="I1000" t="str">
        <f>IF(Table1[[#This Row],[building_size_ORIGINAL]]="","",LEFT(Table1[[#This Row],[building_size_ORIGINAL]], LEN(Table1[[#This Row],[building_size_ORIGINAL]])-LEN(RIGHT(Table1[[#This Row],[building_size_ORIGINAL]], 3))))</f>
        <v/>
      </c>
      <c r="J1000" s="11" t="s">
        <v>2934</v>
      </c>
      <c r="L1000" s="12" t="s">
        <v>2934</v>
      </c>
      <c r="N1000" t="s">
        <v>2934</v>
      </c>
      <c r="O1000">
        <f>IF(Table1[[#This Row],[building_size_mВІ_cleaned]]&lt;&gt;Table1[[#This Row],[preferred_size_mBI_cleaned]], IF(Table1[[#This Row],[land_size_mBI_cleaned]]&lt;&gt;Table1[[#This Row],[preferred_size_mBI_cleaned]], 0, 1), 1)</f>
        <v>1</v>
      </c>
      <c r="P1000" t="s">
        <v>126</v>
      </c>
      <c r="Q1000" t="str">
        <f>IF(LEN(Table1[[#This Row],[open_date]])&gt;0, IF(ISNUMBER(SEARCH("Added", Table1[[#This Row],[open_date]])), SUBSTITUTE(Table1[[#This Row],[open_date]], "Added ", ""), Table1[[#This Row],[open_date]]), NA())</f>
        <v>Under offer</v>
      </c>
      <c r="R1000" t="s">
        <v>126</v>
      </c>
      <c r="S1000" t="s">
        <v>181</v>
      </c>
      <c r="T1000" t="s">
        <v>127</v>
      </c>
      <c r="U1000" s="13" t="s">
        <v>2934</v>
      </c>
      <c r="V1000" s="13" t="s">
        <v>2979</v>
      </c>
      <c r="W1000">
        <v>138349919</v>
      </c>
      <c r="X1000" t="s">
        <v>2898</v>
      </c>
      <c r="Y1000" t="s">
        <v>2899</v>
      </c>
      <c r="Z1000" t="s">
        <v>844</v>
      </c>
      <c r="AA1000" t="s">
        <v>37</v>
      </c>
      <c r="AB1000">
        <v>820</v>
      </c>
      <c r="AC1000" s="14" t="str">
        <f>"0"&amp;Table1[[#This Row],[zip_code]]</f>
        <v>0820</v>
      </c>
      <c r="AD1000" s="1">
        <v>889418941</v>
      </c>
      <c r="AG1000" t="s">
        <v>274</v>
      </c>
      <c r="AH1000" t="str">
        <f>PROPER(Table1[[#This Row],[product_depth_DELETE]])</f>
        <v>Standard</v>
      </c>
      <c r="AI1000">
        <v>2</v>
      </c>
      <c r="AJ1000">
        <v>1</v>
      </c>
      <c r="AK1000">
        <v>2</v>
      </c>
      <c r="AL1000" s="2">
        <v>44708.662557870368</v>
      </c>
      <c r="AM1000" s="15">
        <v>44708.662557870368</v>
      </c>
    </row>
    <row r="1001" spans="1:39" x14ac:dyDescent="0.25">
      <c r="A1001">
        <v>1351983</v>
      </c>
      <c r="B1001" t="s">
        <v>696</v>
      </c>
      <c r="C1001" t="str">
        <f>IF(Table1[[#This Row],[breadcrumb_ORIGINAL]]="Buy&gt;NT&gt;DARWIN CITY", SUBSTITUTE(Table1[[#This Row],[breadcrumb_ORIGINAL]], Table1[[#This Row],[breadcrumb_ORIGINAL]], "DARWIN CITY"), SUBSTITUTE(Table1[[#This Row],[breadcrumb_ORIGINAL]], Table1[[#This Row],[breadcrumb_ORIGINAL]], "DARWIN"))</f>
        <v>DARWIN</v>
      </c>
      <c r="D1001" s="16" t="s">
        <v>3466</v>
      </c>
      <c r="E1001" t="s">
        <v>697</v>
      </c>
      <c r="F1001" s="3" t="s">
        <v>2924</v>
      </c>
      <c r="G1001" t="s">
        <v>29</v>
      </c>
      <c r="I1001" t="str">
        <f>IF(Table1[[#This Row],[building_size_ORIGINAL]]="","",LEFT(Table1[[#This Row],[building_size_ORIGINAL]], LEN(Table1[[#This Row],[building_size_ORIGINAL]])-LEN(RIGHT(Table1[[#This Row],[building_size_ORIGINAL]], 3))))</f>
        <v/>
      </c>
      <c r="J1001" s="11" t="s">
        <v>2934</v>
      </c>
      <c r="K1001" t="s">
        <v>2900</v>
      </c>
      <c r="L1001" s="19">
        <v>9.1</v>
      </c>
      <c r="M1001" t="s">
        <v>2900</v>
      </c>
      <c r="N1001" s="19">
        <v>9.1</v>
      </c>
      <c r="O1001" s="19">
        <f>IF(Table1[[#This Row],[building_size_mВІ_cleaned]]&lt;&gt;Table1[[#This Row],[preferred_size_mBI_cleaned]], IF(Table1[[#This Row],[land_size_mBI_cleaned]]&lt;&gt;Table1[[#This Row],[preferred_size_mBI_cleaned]], 0, 1), 1)</f>
        <v>1</v>
      </c>
      <c r="P1001" t="s">
        <v>126</v>
      </c>
      <c r="Q1001" t="str">
        <f>IF(LEN(Table1[[#This Row],[open_date]])&gt;0, IF(ISNUMBER(SEARCH("Added", Table1[[#This Row],[open_date]])), SUBSTITUTE(Table1[[#This Row],[open_date]], "Added ", ""), Table1[[#This Row],[open_date]]), NA())</f>
        <v>Under offer</v>
      </c>
      <c r="R1001" t="s">
        <v>126</v>
      </c>
      <c r="S1001" t="s">
        <v>1307</v>
      </c>
      <c r="T1001" t="s">
        <v>2901</v>
      </c>
      <c r="U1001" s="13" t="s">
        <v>2934</v>
      </c>
      <c r="V1001" s="13" t="s">
        <v>3430</v>
      </c>
      <c r="W1001">
        <v>138346247</v>
      </c>
      <c r="X1001" t="s">
        <v>2902</v>
      </c>
      <c r="Y1001" t="s">
        <v>2903</v>
      </c>
      <c r="Z1001" t="s">
        <v>968</v>
      </c>
      <c r="AA1001" t="s">
        <v>37</v>
      </c>
      <c r="AB1001">
        <v>834</v>
      </c>
      <c r="AC1001" s="14" t="str">
        <f>"0"&amp;Table1[[#This Row],[zip_code]]</f>
        <v>0834</v>
      </c>
      <c r="AD1001" s="1">
        <v>889812666</v>
      </c>
      <c r="AG1001" t="s">
        <v>255</v>
      </c>
      <c r="AH1001" t="str">
        <f>PROPER(Table1[[#This Row],[product_depth_DELETE]])</f>
        <v>Feature</v>
      </c>
      <c r="AI1001">
        <v>4</v>
      </c>
      <c r="AJ1001">
        <v>3</v>
      </c>
      <c r="AK1001">
        <v>6</v>
      </c>
      <c r="AL1001" s="2">
        <v>44708.662557870368</v>
      </c>
      <c r="AM1001" s="15">
        <v>44708.662557870368</v>
      </c>
    </row>
    <row r="1002" spans="1:39" x14ac:dyDescent="0.25">
      <c r="A1002">
        <v>1351984</v>
      </c>
      <c r="B1002" t="s">
        <v>696</v>
      </c>
      <c r="C1002" t="str">
        <f>IF(Table1[[#This Row],[breadcrumb_ORIGINAL]]="Buy&gt;NT&gt;DARWIN CITY", SUBSTITUTE(Table1[[#This Row],[breadcrumb_ORIGINAL]], Table1[[#This Row],[breadcrumb_ORIGINAL]], "DARWIN CITY"), SUBSTITUTE(Table1[[#This Row],[breadcrumb_ORIGINAL]], Table1[[#This Row],[breadcrumb_ORIGINAL]], "DARWIN"))</f>
        <v>DARWIN</v>
      </c>
      <c r="D1002" s="16" t="s">
        <v>3466</v>
      </c>
      <c r="E1002" t="s">
        <v>697</v>
      </c>
      <c r="F1002" s="3" t="s">
        <v>2924</v>
      </c>
      <c r="G1002" t="s">
        <v>29</v>
      </c>
      <c r="H1002" t="s">
        <v>2904</v>
      </c>
      <c r="I1002" t="str">
        <f>IF(Table1[[#This Row],[building_size_ORIGINAL]]="","",LEFT(Table1[[#This Row],[building_size_ORIGINAL]], LEN(Table1[[#This Row],[building_size_ORIGINAL]])-LEN(RIGHT(Table1[[#This Row],[building_size_ORIGINAL]], 3))))</f>
        <v>203</v>
      </c>
      <c r="J1002" s="19">
        <v>203</v>
      </c>
      <c r="K1002" t="s">
        <v>2905</v>
      </c>
      <c r="L1002" s="19">
        <v>600</v>
      </c>
      <c r="M1002" t="s">
        <v>2905</v>
      </c>
      <c r="N1002" s="19">
        <v>600</v>
      </c>
      <c r="O1002" s="19">
        <f>IF(Table1[[#This Row],[building_size_mВІ_cleaned]]&lt;&gt;Table1[[#This Row],[preferred_size_mBI_cleaned]], IF(Table1[[#This Row],[land_size_mBI_cleaned]]&lt;&gt;Table1[[#This Row],[preferred_size_mBI_cleaned]], 0, 1), 1)</f>
        <v>1</v>
      </c>
      <c r="Q1002" t="e">
        <f>IF(LEN(Table1[[#This Row],[open_date]])&gt;0, IF(ISNUMBER(SEARCH("Added", Table1[[#This Row],[open_date]])), SUBSTITUTE(Table1[[#This Row],[open_date]], "Added ", ""), Table1[[#This Row],[open_date]]), NA())</f>
        <v>#N/A</v>
      </c>
      <c r="R1002" t="e">
        <v>#N/A</v>
      </c>
      <c r="S1002" t="s">
        <v>1963</v>
      </c>
      <c r="T1002" t="s">
        <v>2906</v>
      </c>
      <c r="U1002" s="13">
        <v>601000</v>
      </c>
      <c r="V1002" s="13" t="s">
        <v>2934</v>
      </c>
      <c r="W1002">
        <v>138333062</v>
      </c>
      <c r="X1002" t="s">
        <v>2907</v>
      </c>
      <c r="Y1002" t="s">
        <v>2908</v>
      </c>
      <c r="Z1002" t="s">
        <v>759</v>
      </c>
      <c r="AA1002" t="s">
        <v>37</v>
      </c>
      <c r="AB1002">
        <v>836</v>
      </c>
      <c r="AC1002" s="14" t="str">
        <f>"0"&amp;Table1[[#This Row],[zip_code]]</f>
        <v>0836</v>
      </c>
      <c r="AD1002" s="1">
        <v>889834326</v>
      </c>
      <c r="AG1002" t="s">
        <v>274</v>
      </c>
      <c r="AH1002" t="str">
        <f>PROPER(Table1[[#This Row],[product_depth_DELETE]])</f>
        <v>Standard</v>
      </c>
      <c r="AI1002">
        <v>4</v>
      </c>
      <c r="AJ1002">
        <v>2</v>
      </c>
      <c r="AK1002">
        <v>2</v>
      </c>
      <c r="AL1002" s="2">
        <v>44708.662557870368</v>
      </c>
      <c r="AM1002" s="15">
        <v>44708.662557870368</v>
      </c>
    </row>
    <row r="1003" spans="1:39" x14ac:dyDescent="0.25">
      <c r="A1003">
        <v>1351985</v>
      </c>
      <c r="B1003" t="s">
        <v>696</v>
      </c>
      <c r="C1003" t="str">
        <f>IF(Table1[[#This Row],[breadcrumb_ORIGINAL]]="Buy&gt;NT&gt;DARWIN CITY", SUBSTITUTE(Table1[[#This Row],[breadcrumb_ORIGINAL]], Table1[[#This Row],[breadcrumb_ORIGINAL]], "DARWIN CITY"), SUBSTITUTE(Table1[[#This Row],[breadcrumb_ORIGINAL]], Table1[[#This Row],[breadcrumb_ORIGINAL]], "DARWIN"))</f>
        <v>DARWIN</v>
      </c>
      <c r="D1003" s="16" t="s">
        <v>3466</v>
      </c>
      <c r="E1003" t="s">
        <v>697</v>
      </c>
      <c r="F1003" s="3" t="s">
        <v>2924</v>
      </c>
      <c r="G1003" t="s">
        <v>29</v>
      </c>
      <c r="H1003" t="s">
        <v>2909</v>
      </c>
      <c r="I1003" t="str">
        <f>IF(Table1[[#This Row],[building_size_ORIGINAL]]="","",LEFT(Table1[[#This Row],[building_size_ORIGINAL]], LEN(Table1[[#This Row],[building_size_ORIGINAL]])-LEN(RIGHT(Table1[[#This Row],[building_size_ORIGINAL]], 3))))</f>
        <v>209.6</v>
      </c>
      <c r="J1003" s="19">
        <v>209.6</v>
      </c>
      <c r="K1003" t="s">
        <v>862</v>
      </c>
      <c r="L1003" s="19">
        <v>800</v>
      </c>
      <c r="M1003" t="s">
        <v>862</v>
      </c>
      <c r="N1003" s="19">
        <v>800</v>
      </c>
      <c r="O1003" s="19">
        <f>IF(Table1[[#This Row],[building_size_mВІ_cleaned]]&lt;&gt;Table1[[#This Row],[preferred_size_mBI_cleaned]], IF(Table1[[#This Row],[land_size_mBI_cleaned]]&lt;&gt;Table1[[#This Row],[preferred_size_mBI_cleaned]], 0, 1), 1)</f>
        <v>1</v>
      </c>
      <c r="Q1003" t="e">
        <f>IF(LEN(Table1[[#This Row],[open_date]])&gt;0, IF(ISNUMBER(SEARCH("Added", Table1[[#This Row],[open_date]])), SUBSTITUTE(Table1[[#This Row],[open_date]], "Added ", ""), Table1[[#This Row],[open_date]]), NA())</f>
        <v>#N/A</v>
      </c>
      <c r="R1003" t="e">
        <v>#N/A</v>
      </c>
      <c r="S1003" t="s">
        <v>1963</v>
      </c>
      <c r="T1003" t="s">
        <v>2910</v>
      </c>
      <c r="U1003" s="13">
        <v>655000</v>
      </c>
      <c r="V1003" s="13" t="s">
        <v>2934</v>
      </c>
      <c r="W1003">
        <v>138333058</v>
      </c>
      <c r="X1003" t="s">
        <v>2911</v>
      </c>
      <c r="Y1003" t="s">
        <v>2912</v>
      </c>
      <c r="Z1003" t="s">
        <v>759</v>
      </c>
      <c r="AA1003" t="s">
        <v>37</v>
      </c>
      <c r="AB1003">
        <v>836</v>
      </c>
      <c r="AC1003" s="14" t="str">
        <f>"0"&amp;Table1[[#This Row],[zip_code]]</f>
        <v>0836</v>
      </c>
      <c r="AD1003" s="1">
        <v>889834326</v>
      </c>
      <c r="AG1003" t="s">
        <v>274</v>
      </c>
      <c r="AH1003" t="str">
        <f>PROPER(Table1[[#This Row],[product_depth_DELETE]])</f>
        <v>Standard</v>
      </c>
      <c r="AI1003">
        <v>4</v>
      </c>
      <c r="AJ1003">
        <v>2</v>
      </c>
      <c r="AK1003">
        <v>2</v>
      </c>
      <c r="AL1003" s="2">
        <v>44708.662557870368</v>
      </c>
      <c r="AM1003" s="15">
        <v>44708.662557870368</v>
      </c>
    </row>
    <row r="1004" spans="1:39" x14ac:dyDescent="0.25">
      <c r="A1004">
        <v>1351986</v>
      </c>
      <c r="B1004" t="s">
        <v>696</v>
      </c>
      <c r="C1004" t="str">
        <f>IF(Table1[[#This Row],[breadcrumb_ORIGINAL]]="Buy&gt;NT&gt;DARWIN CITY", SUBSTITUTE(Table1[[#This Row],[breadcrumb_ORIGINAL]], Table1[[#This Row],[breadcrumb_ORIGINAL]], "DARWIN CITY"), SUBSTITUTE(Table1[[#This Row],[breadcrumb_ORIGINAL]], Table1[[#This Row],[breadcrumb_ORIGINAL]], "DARWIN"))</f>
        <v>DARWIN</v>
      </c>
      <c r="D1004" s="16" t="s">
        <v>3466</v>
      </c>
      <c r="E1004" t="s">
        <v>697</v>
      </c>
      <c r="F1004" s="3" t="s">
        <v>2924</v>
      </c>
      <c r="G1004" t="s">
        <v>29</v>
      </c>
      <c r="H1004" t="s">
        <v>888</v>
      </c>
      <c r="I1004" t="str">
        <f>IF(Table1[[#This Row],[building_size_ORIGINAL]]="","",LEFT(Table1[[#This Row],[building_size_ORIGINAL]], LEN(Table1[[#This Row],[building_size_ORIGINAL]])-LEN(RIGHT(Table1[[#This Row],[building_size_ORIGINAL]], 3))))</f>
        <v>180</v>
      </c>
      <c r="J1004" s="19">
        <v>180</v>
      </c>
      <c r="K1004" t="s">
        <v>815</v>
      </c>
      <c r="L1004" s="19">
        <v>450</v>
      </c>
      <c r="M1004" t="s">
        <v>815</v>
      </c>
      <c r="N1004" s="19">
        <v>450</v>
      </c>
      <c r="O1004" s="19">
        <f>IF(Table1[[#This Row],[building_size_mВІ_cleaned]]&lt;&gt;Table1[[#This Row],[preferred_size_mBI_cleaned]], IF(Table1[[#This Row],[land_size_mBI_cleaned]]&lt;&gt;Table1[[#This Row],[preferred_size_mBI_cleaned]], 0, 1), 1)</f>
        <v>1</v>
      </c>
      <c r="Q1004" t="e">
        <f>IF(LEN(Table1[[#This Row],[open_date]])&gt;0, IF(ISNUMBER(SEARCH("Added", Table1[[#This Row],[open_date]])), SUBSTITUTE(Table1[[#This Row],[open_date]], "Added ", ""), Table1[[#This Row],[open_date]]), NA())</f>
        <v>#N/A</v>
      </c>
      <c r="R1004" t="e">
        <v>#N/A</v>
      </c>
      <c r="S1004" t="s">
        <v>1963</v>
      </c>
      <c r="T1004" t="s">
        <v>2739</v>
      </c>
      <c r="U1004" s="13">
        <v>675000</v>
      </c>
      <c r="V1004" s="13" t="s">
        <v>2934</v>
      </c>
      <c r="W1004">
        <v>138333050</v>
      </c>
      <c r="X1004" t="s">
        <v>2913</v>
      </c>
      <c r="Y1004" t="s">
        <v>2914</v>
      </c>
      <c r="Z1004" t="s">
        <v>1165</v>
      </c>
      <c r="AA1004" t="s">
        <v>37</v>
      </c>
      <c r="AB1004">
        <v>810</v>
      </c>
      <c r="AC1004" s="14" t="str">
        <f>"0"&amp;Table1[[#This Row],[zip_code]]</f>
        <v>0810</v>
      </c>
      <c r="AD1004" s="1">
        <v>889834326</v>
      </c>
      <c r="AG1004" t="s">
        <v>274</v>
      </c>
      <c r="AH1004" t="str">
        <f>PROPER(Table1[[#This Row],[product_depth_DELETE]])</f>
        <v>Standard</v>
      </c>
      <c r="AI1004">
        <v>4</v>
      </c>
      <c r="AJ1004">
        <v>2</v>
      </c>
      <c r="AK1004">
        <v>3</v>
      </c>
      <c r="AL1004" s="2">
        <v>44708.662557870368</v>
      </c>
      <c r="AM1004" s="15">
        <v>44708.662557870368</v>
      </c>
    </row>
    <row r="1005" spans="1:39" x14ac:dyDescent="0.25">
      <c r="A1005">
        <v>1351987</v>
      </c>
      <c r="B1005" t="s">
        <v>696</v>
      </c>
      <c r="C1005" t="str">
        <f>IF(Table1[[#This Row],[breadcrumb_ORIGINAL]]="Buy&gt;NT&gt;DARWIN CITY", SUBSTITUTE(Table1[[#This Row],[breadcrumb_ORIGINAL]], Table1[[#This Row],[breadcrumb_ORIGINAL]], "DARWIN CITY"), SUBSTITUTE(Table1[[#This Row],[breadcrumb_ORIGINAL]], Table1[[#This Row],[breadcrumb_ORIGINAL]], "DARWIN"))</f>
        <v>DARWIN</v>
      </c>
      <c r="D1005" s="16" t="s">
        <v>3466</v>
      </c>
      <c r="E1005" t="s">
        <v>697</v>
      </c>
      <c r="F1005" s="3" t="s">
        <v>2924</v>
      </c>
      <c r="G1005" t="s">
        <v>46</v>
      </c>
      <c r="H1005" t="s">
        <v>319</v>
      </c>
      <c r="I1005" t="str">
        <f>IF(Table1[[#This Row],[building_size_ORIGINAL]]="","",LEFT(Table1[[#This Row],[building_size_ORIGINAL]], LEN(Table1[[#This Row],[building_size_ORIGINAL]])-LEN(RIGHT(Table1[[#This Row],[building_size_ORIGINAL]], 3))))</f>
        <v>120</v>
      </c>
      <c r="J1005" s="19">
        <v>120</v>
      </c>
      <c r="L1005" s="12" t="s">
        <v>2934</v>
      </c>
      <c r="M1005" t="s">
        <v>319</v>
      </c>
      <c r="N1005" s="19">
        <v>120</v>
      </c>
      <c r="O1005" s="19">
        <f>IF(Table1[[#This Row],[building_size_mВІ_cleaned]]&lt;&gt;Table1[[#This Row],[preferred_size_mBI_cleaned]], IF(Table1[[#This Row],[land_size_mBI_cleaned]]&lt;&gt;Table1[[#This Row],[preferred_size_mBI_cleaned]], 0, 1), 1)</f>
        <v>1</v>
      </c>
      <c r="Q1005" t="e">
        <f>IF(LEN(Table1[[#This Row],[open_date]])&gt;0, IF(ISNUMBER(SEARCH("Added", Table1[[#This Row],[open_date]])), SUBSTITUTE(Table1[[#This Row],[open_date]], "Added ", ""), Table1[[#This Row],[open_date]]), NA())</f>
        <v>#N/A</v>
      </c>
      <c r="R1005" t="e">
        <v>#N/A</v>
      </c>
      <c r="S1005" t="s">
        <v>1499</v>
      </c>
      <c r="T1005" t="s">
        <v>241</v>
      </c>
      <c r="U1005" s="13">
        <v>399000</v>
      </c>
      <c r="V1005" s="13" t="s">
        <v>2934</v>
      </c>
      <c r="W1005">
        <v>138330946</v>
      </c>
      <c r="X1005" t="s">
        <v>2915</v>
      </c>
      <c r="Y1005" t="s">
        <v>2916</v>
      </c>
      <c r="Z1005" t="s">
        <v>707</v>
      </c>
      <c r="AA1005" t="s">
        <v>37</v>
      </c>
      <c r="AB1005">
        <v>820</v>
      </c>
      <c r="AC1005" s="14" t="str">
        <f>"0"&amp;Table1[[#This Row],[zip_code]]</f>
        <v>0820</v>
      </c>
      <c r="AD1005" s="1">
        <v>418895345</v>
      </c>
      <c r="AG1005" t="s">
        <v>255</v>
      </c>
      <c r="AH1005" t="str">
        <f>PROPER(Table1[[#This Row],[product_depth_DELETE]])</f>
        <v>Feature</v>
      </c>
      <c r="AI1005">
        <v>2</v>
      </c>
      <c r="AJ1005">
        <v>2</v>
      </c>
      <c r="AK1005">
        <v>2</v>
      </c>
      <c r="AL1005" s="2">
        <v>44708.662557870368</v>
      </c>
      <c r="AM1005" s="15">
        <v>44708.662557870368</v>
      </c>
    </row>
  </sheetData>
  <mergeCells count="1">
    <mergeCell ref="A1:J4"/>
  </mergeCells>
  <phoneticPr fontId="1" type="noConversion"/>
  <hyperlinks>
    <hyperlink ref="F6:F1005" location="Category_name" display="NT 0800" xr:uid="{5710E4BA-DBB9-4645-A8A0-C0AE831BA002}"/>
    <hyperlink ref="D6:D1005" location="Breadcrumb" display="DARWIN CITY" xr:uid="{5CF541B3-7B89-4BB6-BD8F-4EBC44B9CFFA}"/>
  </hyperlink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rying to input an invalid index! New indexes must be added to the related table first!" xr:uid="{959E819D-C090-44FC-AA0C-C82ED9030E8E}">
          <x14:formula1>
            <xm:f>Relation_tbls!$D$8:$D$9</xm:f>
          </x14:formula1>
          <xm:sqref>F6:F1005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150F0-86D8-4BC7-A6BB-DA228DEA806C}">
  <sheetPr>
    <tabColor rgb="FF00B050"/>
  </sheetPr>
  <dimension ref="A1:AA1005"/>
  <sheetViews>
    <sheetView zoomScale="85" zoomScaleNormal="85" workbookViewId="0">
      <selection activeCell="I13" sqref="I13"/>
    </sheetView>
  </sheetViews>
  <sheetFormatPr defaultRowHeight="15" x14ac:dyDescent="0.25"/>
  <cols>
    <col min="1" max="1" width="10" bestFit="1" customWidth="1"/>
    <col min="2" max="2" width="18.5703125" bestFit="1" customWidth="1"/>
    <col min="3" max="3" width="22.85546875" bestFit="1" customWidth="1"/>
    <col min="4" max="4" width="23.85546875" bestFit="1" customWidth="1"/>
    <col min="5" max="5" width="25.7109375" bestFit="1" customWidth="1"/>
    <col min="6" max="6" width="21.5703125" bestFit="1" customWidth="1"/>
    <col min="7" max="7" width="27.28515625" bestFit="1" customWidth="1"/>
    <col min="8" max="8" width="16.85546875" bestFit="1" customWidth="1"/>
    <col min="9" max="9" width="67.85546875" bestFit="1" customWidth="1"/>
    <col min="10" max="10" width="14" bestFit="1" customWidth="1"/>
    <col min="11" max="11" width="60.140625" bestFit="1" customWidth="1"/>
    <col min="12" max="12" width="24.28515625" bestFit="1" customWidth="1"/>
    <col min="13" max="13" width="45" bestFit="1" customWidth="1"/>
    <col min="14" max="14" width="19.7109375" bestFit="1" customWidth="1"/>
    <col min="15" max="15" width="21.42578125" bestFit="1" customWidth="1"/>
    <col min="16" max="16" width="15.42578125" bestFit="1" customWidth="1"/>
    <col min="17" max="17" width="22.140625" bestFit="1" customWidth="1"/>
    <col min="18" max="18" width="23.42578125" bestFit="1" customWidth="1"/>
    <col min="19" max="19" width="23" bestFit="1" customWidth="1"/>
    <col min="20" max="20" width="23.85546875" bestFit="1" customWidth="1"/>
    <col min="21" max="21" width="21.5703125" bestFit="1" customWidth="1"/>
    <col min="22" max="22" width="15.28515625" bestFit="1" customWidth="1"/>
    <col min="25" max="25" width="12.85546875" customWidth="1"/>
  </cols>
  <sheetData>
    <row r="1" spans="1:27" ht="25.5" customHeight="1" x14ac:dyDescent="0.25">
      <c r="A1" s="40" t="s">
        <v>3528</v>
      </c>
      <c r="B1" s="37"/>
      <c r="C1" s="37"/>
      <c r="D1" s="37"/>
      <c r="E1" s="37"/>
      <c r="F1" s="37"/>
      <c r="G1" s="37"/>
      <c r="H1" s="37"/>
      <c r="I1" s="37"/>
      <c r="J1" s="37"/>
      <c r="K1" s="26"/>
      <c r="L1" s="26"/>
      <c r="M1" s="26"/>
      <c r="N1" s="26"/>
      <c r="O1" s="26"/>
      <c r="P1" s="26"/>
      <c r="Q1" s="26"/>
      <c r="R1" s="26"/>
      <c r="S1" s="26"/>
      <c r="T1" s="26"/>
      <c r="U1" s="26"/>
      <c r="V1" s="26"/>
      <c r="W1" s="35"/>
      <c r="X1" s="35"/>
      <c r="Y1" s="35"/>
      <c r="Z1" s="35"/>
      <c r="AA1" s="35"/>
    </row>
    <row r="2" spans="1:27" ht="21.75" customHeight="1" x14ac:dyDescent="0.25">
      <c r="A2" s="37"/>
      <c r="B2" s="37"/>
      <c r="C2" s="37"/>
      <c r="D2" s="37"/>
      <c r="E2" s="37"/>
      <c r="F2" s="37"/>
      <c r="G2" s="37"/>
      <c r="H2" s="37"/>
      <c r="I2" s="37"/>
      <c r="J2" s="37"/>
      <c r="K2" s="26"/>
      <c r="L2" s="26"/>
      <c r="M2" s="26"/>
      <c r="N2" s="26"/>
      <c r="O2" s="26"/>
      <c r="P2" s="26"/>
      <c r="Q2" s="26"/>
      <c r="R2" s="26"/>
      <c r="S2" s="26"/>
      <c r="T2" s="26"/>
      <c r="U2" s="26"/>
      <c r="V2" s="26"/>
      <c r="W2" s="35"/>
      <c r="X2" s="35"/>
      <c r="Y2" s="35"/>
      <c r="Z2" s="35"/>
      <c r="AA2" s="35"/>
    </row>
    <row r="3" spans="1:27" ht="20.25" customHeight="1" x14ac:dyDescent="0.25">
      <c r="A3" s="37"/>
      <c r="B3" s="37"/>
      <c r="C3" s="37"/>
      <c r="D3" s="37"/>
      <c r="E3" s="37"/>
      <c r="F3" s="37"/>
      <c r="G3" s="37"/>
      <c r="H3" s="37"/>
      <c r="I3" s="37"/>
      <c r="J3" s="37"/>
      <c r="K3" s="26"/>
      <c r="L3" s="26"/>
      <c r="M3" s="26"/>
      <c r="N3" s="26"/>
      <c r="O3" s="26"/>
      <c r="P3" s="26"/>
      <c r="Q3" s="26"/>
      <c r="R3" s="26"/>
      <c r="S3" s="26"/>
      <c r="T3" s="26"/>
      <c r="U3" s="26"/>
      <c r="V3" s="26"/>
      <c r="W3" s="35"/>
      <c r="X3" s="35"/>
      <c r="Y3" s="35"/>
      <c r="Z3" s="35"/>
      <c r="AA3" s="35"/>
    </row>
    <row r="4" spans="1:27" ht="22.5" customHeight="1" x14ac:dyDescent="0.25">
      <c r="A4" s="37"/>
      <c r="B4" s="37"/>
      <c r="C4" s="37"/>
      <c r="D4" s="37"/>
      <c r="E4" s="37"/>
      <c r="F4" s="37"/>
      <c r="G4" s="37"/>
      <c r="H4" s="37"/>
      <c r="I4" s="37"/>
      <c r="J4" s="37"/>
      <c r="K4" s="26"/>
      <c r="L4" s="26"/>
      <c r="M4" s="26"/>
      <c r="N4" s="26"/>
      <c r="O4" s="26"/>
      <c r="P4" s="26"/>
      <c r="Q4" s="26"/>
      <c r="R4" s="26"/>
      <c r="S4" s="26"/>
      <c r="T4" s="26"/>
      <c r="U4" s="26"/>
      <c r="V4" s="26"/>
      <c r="W4" s="35"/>
      <c r="X4" s="35"/>
      <c r="Y4" s="35"/>
      <c r="Z4" s="35"/>
      <c r="AA4" s="35"/>
    </row>
    <row r="5" spans="1:27" x14ac:dyDescent="0.25">
      <c r="A5" t="s">
        <v>1</v>
      </c>
      <c r="B5" t="s">
        <v>2</v>
      </c>
      <c r="C5" t="s">
        <v>3</v>
      </c>
      <c r="D5" t="s">
        <v>4</v>
      </c>
      <c r="E5" t="s">
        <v>3484</v>
      </c>
      <c r="F5" t="s">
        <v>3485</v>
      </c>
      <c r="G5" t="s">
        <v>3486</v>
      </c>
      <c r="H5" t="s">
        <v>3487</v>
      </c>
      <c r="I5" t="s">
        <v>9</v>
      </c>
      <c r="J5" t="s">
        <v>3511</v>
      </c>
      <c r="K5" t="s">
        <v>3453</v>
      </c>
      <c r="L5" t="s">
        <v>11</v>
      </c>
      <c r="M5" t="s">
        <v>3488</v>
      </c>
      <c r="N5" t="s">
        <v>3489</v>
      </c>
      <c r="O5" t="s">
        <v>3490</v>
      </c>
      <c r="P5" t="s">
        <v>18</v>
      </c>
      <c r="Q5" t="s">
        <v>3504</v>
      </c>
      <c r="R5" t="s">
        <v>22</v>
      </c>
      <c r="S5" t="s">
        <v>23</v>
      </c>
      <c r="T5" t="s">
        <v>24</v>
      </c>
      <c r="U5" t="s">
        <v>25</v>
      </c>
      <c r="V5" t="s">
        <v>3460</v>
      </c>
    </row>
    <row r="6" spans="1:27" x14ac:dyDescent="0.25">
      <c r="A6">
        <v>1350988</v>
      </c>
      <c r="B6" s="16" t="s">
        <v>3465</v>
      </c>
      <c r="C6" s="3" t="s">
        <v>2925</v>
      </c>
      <c r="D6" t="s">
        <v>29</v>
      </c>
      <c r="E6" s="11" t="e">
        <f>NA()</f>
        <v>#N/A</v>
      </c>
      <c r="F6" s="12" t="e">
        <f>NA()</f>
        <v>#N/A</v>
      </c>
      <c r="G6" t="e">
        <f>NA()</f>
        <v>#N/A</v>
      </c>
      <c r="H6" t="s">
        <v>3470</v>
      </c>
      <c r="I6" t="s">
        <v>31</v>
      </c>
      <c r="J6" s="13">
        <v>435000</v>
      </c>
      <c r="K6" s="13" t="s">
        <v>2934</v>
      </c>
      <c r="L6">
        <v>139468611</v>
      </c>
      <c r="M6" t="s">
        <v>35</v>
      </c>
      <c r="N6" t="s">
        <v>36</v>
      </c>
      <c r="O6" t="s">
        <v>37</v>
      </c>
      <c r="P6" s="14" t="s">
        <v>3491</v>
      </c>
      <c r="Q6" s="1">
        <v>889418289</v>
      </c>
      <c r="R6" t="s">
        <v>3505</v>
      </c>
      <c r="S6">
        <v>2</v>
      </c>
      <c r="T6">
        <v>1</v>
      </c>
      <c r="U6">
        <v>1</v>
      </c>
      <c r="V6" s="15">
        <v>44708.662557870368</v>
      </c>
    </row>
    <row r="7" spans="1:27" x14ac:dyDescent="0.25">
      <c r="A7">
        <v>1350989</v>
      </c>
      <c r="B7" s="16" t="s">
        <v>3465</v>
      </c>
      <c r="C7" s="3" t="s">
        <v>2925</v>
      </c>
      <c r="D7" t="s">
        <v>39</v>
      </c>
      <c r="E7" s="19">
        <v>171</v>
      </c>
      <c r="F7" s="12" t="e">
        <f>NA()</f>
        <v>#N/A</v>
      </c>
      <c r="G7" s="19">
        <v>171</v>
      </c>
      <c r="H7" t="s">
        <v>3471</v>
      </c>
      <c r="I7" t="s">
        <v>42</v>
      </c>
      <c r="J7" s="13">
        <v>320000</v>
      </c>
      <c r="K7" s="13" t="s">
        <v>2962</v>
      </c>
      <c r="L7">
        <v>139463755</v>
      </c>
      <c r="M7" t="s">
        <v>45</v>
      </c>
      <c r="N7" t="s">
        <v>36</v>
      </c>
      <c r="O7" t="s">
        <v>37</v>
      </c>
      <c r="P7" s="14" t="s">
        <v>3491</v>
      </c>
      <c r="Q7">
        <v>411724000</v>
      </c>
      <c r="R7" t="s">
        <v>3505</v>
      </c>
      <c r="S7">
        <v>3</v>
      </c>
      <c r="T7">
        <v>2</v>
      </c>
      <c r="U7">
        <v>2</v>
      </c>
      <c r="V7" s="15">
        <v>44708.662557870368</v>
      </c>
    </row>
    <row r="8" spans="1:27" x14ac:dyDescent="0.25">
      <c r="A8">
        <v>1350990</v>
      </c>
      <c r="B8" s="16" t="s">
        <v>3465</v>
      </c>
      <c r="C8" s="3" t="s">
        <v>2925</v>
      </c>
      <c r="D8" t="s">
        <v>46</v>
      </c>
      <c r="E8" s="11" t="e">
        <f>NA()</f>
        <v>#N/A</v>
      </c>
      <c r="F8" s="12" t="e">
        <f>NA()</f>
        <v>#N/A</v>
      </c>
      <c r="G8" t="e">
        <f>NA()</f>
        <v>#N/A</v>
      </c>
      <c r="H8" t="s">
        <v>3472</v>
      </c>
      <c r="I8" t="s">
        <v>48</v>
      </c>
      <c r="J8" s="13">
        <v>310000</v>
      </c>
      <c r="K8" s="13" t="s">
        <v>2934</v>
      </c>
      <c r="L8">
        <v>139462495</v>
      </c>
      <c r="M8" t="s">
        <v>51</v>
      </c>
      <c r="N8" t="s">
        <v>36</v>
      </c>
      <c r="O8" t="s">
        <v>37</v>
      </c>
      <c r="P8" s="14" t="s">
        <v>3491</v>
      </c>
      <c r="Q8" s="1">
        <v>889810080</v>
      </c>
      <c r="R8" t="s">
        <v>3505</v>
      </c>
      <c r="S8">
        <v>2</v>
      </c>
      <c r="T8">
        <v>1</v>
      </c>
      <c r="U8">
        <v>1</v>
      </c>
      <c r="V8" s="15">
        <v>44708.662557870368</v>
      </c>
    </row>
    <row r="9" spans="1:27" x14ac:dyDescent="0.25">
      <c r="A9">
        <v>1350991</v>
      </c>
      <c r="B9" s="16" t="s">
        <v>3465</v>
      </c>
      <c r="C9" s="3" t="s">
        <v>2925</v>
      </c>
      <c r="D9" t="s">
        <v>29</v>
      </c>
      <c r="E9" s="11" t="e">
        <f>NA()</f>
        <v>#N/A</v>
      </c>
      <c r="F9" s="12" t="e">
        <f>NA()</f>
        <v>#N/A</v>
      </c>
      <c r="G9" t="e">
        <f>NA()</f>
        <v>#N/A</v>
      </c>
      <c r="H9" t="s">
        <v>3473</v>
      </c>
      <c r="I9" t="s">
        <v>53</v>
      </c>
      <c r="J9" s="13">
        <v>259000</v>
      </c>
      <c r="K9" s="13" t="s">
        <v>2934</v>
      </c>
      <c r="L9">
        <v>139451679</v>
      </c>
      <c r="M9" t="s">
        <v>56</v>
      </c>
      <c r="N9" t="s">
        <v>36</v>
      </c>
      <c r="O9" t="s">
        <v>37</v>
      </c>
      <c r="P9" s="14" t="s">
        <v>3491</v>
      </c>
      <c r="Q9" s="1">
        <v>889822403</v>
      </c>
      <c r="R9" t="s">
        <v>3505</v>
      </c>
      <c r="S9">
        <v>1</v>
      </c>
      <c r="T9">
        <v>1</v>
      </c>
      <c r="U9">
        <v>0</v>
      </c>
      <c r="V9" s="15">
        <v>44708.662557870368</v>
      </c>
    </row>
    <row r="10" spans="1:27" x14ac:dyDescent="0.25">
      <c r="A10">
        <v>1350992</v>
      </c>
      <c r="B10" s="16" t="s">
        <v>3465</v>
      </c>
      <c r="C10" s="3" t="s">
        <v>2925</v>
      </c>
      <c r="D10" t="s">
        <v>46</v>
      </c>
      <c r="E10" s="19">
        <v>201</v>
      </c>
      <c r="F10" s="12" t="e">
        <f>NA()</f>
        <v>#N/A</v>
      </c>
      <c r="G10" s="19">
        <v>201</v>
      </c>
      <c r="H10" t="s">
        <v>3473</v>
      </c>
      <c r="I10" t="s">
        <v>58</v>
      </c>
      <c r="J10" s="13">
        <v>439000</v>
      </c>
      <c r="K10" s="13" t="s">
        <v>2934</v>
      </c>
      <c r="L10">
        <v>139433803</v>
      </c>
      <c r="M10" t="s">
        <v>61</v>
      </c>
      <c r="N10" t="s">
        <v>36</v>
      </c>
      <c r="O10" t="s">
        <v>37</v>
      </c>
      <c r="P10" s="14" t="s">
        <v>3491</v>
      </c>
      <c r="Q10">
        <v>418885966</v>
      </c>
      <c r="R10" t="s">
        <v>3505</v>
      </c>
      <c r="S10">
        <v>3</v>
      </c>
      <c r="T10">
        <v>2</v>
      </c>
      <c r="U10">
        <v>2</v>
      </c>
      <c r="V10" s="15">
        <v>44708.662557870368</v>
      </c>
    </row>
    <row r="11" spans="1:27" x14ac:dyDescent="0.25">
      <c r="A11">
        <v>1350993</v>
      </c>
      <c r="B11" s="16" t="s">
        <v>3465</v>
      </c>
      <c r="C11" s="3" t="s">
        <v>2925</v>
      </c>
      <c r="D11" t="s">
        <v>39</v>
      </c>
      <c r="E11" s="19">
        <v>218</v>
      </c>
      <c r="F11" s="12" t="e">
        <f>NA()</f>
        <v>#N/A</v>
      </c>
      <c r="G11" s="19">
        <v>218</v>
      </c>
      <c r="H11" t="s">
        <v>3474</v>
      </c>
      <c r="I11" t="s">
        <v>64</v>
      </c>
      <c r="J11" s="13">
        <v>825000</v>
      </c>
      <c r="K11" s="13" t="s">
        <v>2934</v>
      </c>
      <c r="L11">
        <v>139434039</v>
      </c>
      <c r="M11" t="s">
        <v>67</v>
      </c>
      <c r="N11" t="s">
        <v>36</v>
      </c>
      <c r="O11" t="s">
        <v>37</v>
      </c>
      <c r="P11" s="14" t="s">
        <v>3491</v>
      </c>
      <c r="Q11" s="1">
        <v>404877261</v>
      </c>
      <c r="R11" t="s">
        <v>3505</v>
      </c>
      <c r="S11">
        <v>3</v>
      </c>
      <c r="T11">
        <v>2</v>
      </c>
      <c r="U11">
        <v>2</v>
      </c>
      <c r="V11" s="15">
        <v>44708.662557870368</v>
      </c>
    </row>
    <row r="12" spans="1:27" x14ac:dyDescent="0.25">
      <c r="A12">
        <v>1350994</v>
      </c>
      <c r="B12" s="16" t="s">
        <v>3465</v>
      </c>
      <c r="C12" s="3" t="s">
        <v>2925</v>
      </c>
      <c r="D12" t="s">
        <v>46</v>
      </c>
      <c r="E12" s="11" t="e">
        <f>NA()</f>
        <v>#N/A</v>
      </c>
      <c r="F12" s="12" t="e">
        <f>NA()</f>
        <v>#N/A</v>
      </c>
      <c r="G12" t="e">
        <f>NA()</f>
        <v>#N/A</v>
      </c>
      <c r="H12" t="s">
        <v>3474</v>
      </c>
      <c r="I12" t="s">
        <v>68</v>
      </c>
      <c r="J12" s="13">
        <v>820000</v>
      </c>
      <c r="K12" s="13" t="s">
        <v>2934</v>
      </c>
      <c r="L12">
        <v>139433055</v>
      </c>
      <c r="M12" t="s">
        <v>71</v>
      </c>
      <c r="N12" t="s">
        <v>36</v>
      </c>
      <c r="O12" t="s">
        <v>37</v>
      </c>
      <c r="P12" s="14" t="s">
        <v>3491</v>
      </c>
      <c r="Q12">
        <v>417508800</v>
      </c>
      <c r="R12" t="s">
        <v>3505</v>
      </c>
      <c r="S12">
        <v>3</v>
      </c>
      <c r="T12">
        <v>2</v>
      </c>
      <c r="U12">
        <v>2</v>
      </c>
      <c r="V12" s="15">
        <v>44708.662557870368</v>
      </c>
    </row>
    <row r="13" spans="1:27" x14ac:dyDescent="0.25">
      <c r="A13">
        <v>1350995</v>
      </c>
      <c r="B13" s="16" t="s">
        <v>3465</v>
      </c>
      <c r="C13" s="3" t="s">
        <v>2925</v>
      </c>
      <c r="D13" t="s">
        <v>46</v>
      </c>
      <c r="E13" s="11" t="e">
        <f>NA()</f>
        <v>#N/A</v>
      </c>
      <c r="F13" s="19">
        <v>105</v>
      </c>
      <c r="G13" s="19">
        <v>105</v>
      </c>
      <c r="H13" t="s">
        <v>3475</v>
      </c>
      <c r="I13" t="s">
        <v>74</v>
      </c>
      <c r="J13" s="13">
        <v>369000</v>
      </c>
      <c r="K13" s="13" t="s">
        <v>2934</v>
      </c>
      <c r="L13">
        <v>139419411</v>
      </c>
      <c r="M13" t="s">
        <v>77</v>
      </c>
      <c r="N13" t="s">
        <v>36</v>
      </c>
      <c r="O13" t="s">
        <v>37</v>
      </c>
      <c r="P13" s="14" t="s">
        <v>3491</v>
      </c>
      <c r="Q13" s="1">
        <v>889815000</v>
      </c>
      <c r="R13" t="s">
        <v>3505</v>
      </c>
      <c r="S13">
        <v>2</v>
      </c>
      <c r="T13">
        <v>1</v>
      </c>
      <c r="U13">
        <v>1</v>
      </c>
      <c r="V13" s="15">
        <v>44708.662557870368</v>
      </c>
    </row>
    <row r="14" spans="1:27" x14ac:dyDescent="0.25">
      <c r="A14">
        <v>1350996</v>
      </c>
      <c r="B14" s="16" t="s">
        <v>3465</v>
      </c>
      <c r="C14" s="3" t="s">
        <v>2925</v>
      </c>
      <c r="D14" t="s">
        <v>46</v>
      </c>
      <c r="E14" s="11" t="e">
        <f>NA()</f>
        <v>#N/A</v>
      </c>
      <c r="F14" s="12" t="e">
        <f>NA()</f>
        <v>#N/A</v>
      </c>
      <c r="G14" t="e">
        <f>NA()</f>
        <v>#N/A</v>
      </c>
      <c r="H14" t="s">
        <v>3476</v>
      </c>
      <c r="I14" t="s">
        <v>79</v>
      </c>
      <c r="J14" s="13">
        <v>439000</v>
      </c>
      <c r="K14" s="13" t="s">
        <v>2934</v>
      </c>
      <c r="L14">
        <v>139407883</v>
      </c>
      <c r="M14" t="s">
        <v>81</v>
      </c>
      <c r="N14" t="s">
        <v>36</v>
      </c>
      <c r="O14" t="s">
        <v>37</v>
      </c>
      <c r="P14" s="14" t="s">
        <v>3491</v>
      </c>
      <c r="Q14" s="1">
        <v>889433000</v>
      </c>
      <c r="R14" t="s">
        <v>3505</v>
      </c>
      <c r="S14">
        <v>2</v>
      </c>
      <c r="T14">
        <v>2</v>
      </c>
      <c r="U14">
        <v>1</v>
      </c>
      <c r="V14" s="15">
        <v>44708.662557870368</v>
      </c>
    </row>
    <row r="15" spans="1:27" x14ac:dyDescent="0.25">
      <c r="A15">
        <v>1350997</v>
      </c>
      <c r="B15" s="16" t="s">
        <v>3465</v>
      </c>
      <c r="C15" s="3" t="s">
        <v>2925</v>
      </c>
      <c r="D15" t="s">
        <v>39</v>
      </c>
      <c r="E15" s="11" t="e">
        <f>NA()</f>
        <v>#N/A</v>
      </c>
      <c r="F15" s="12" t="e">
        <f>NA()</f>
        <v>#N/A</v>
      </c>
      <c r="G15" t="e">
        <f>NA()</f>
        <v>#N/A</v>
      </c>
      <c r="H15" t="e">
        <f>NA()</f>
        <v>#N/A</v>
      </c>
      <c r="I15" t="s">
        <v>82</v>
      </c>
      <c r="J15" s="13">
        <v>455000</v>
      </c>
      <c r="K15" s="13" t="s">
        <v>2934</v>
      </c>
      <c r="L15">
        <v>139395811</v>
      </c>
      <c r="M15" t="s">
        <v>85</v>
      </c>
      <c r="N15" t="s">
        <v>36</v>
      </c>
      <c r="O15" t="s">
        <v>37</v>
      </c>
      <c r="P15" s="14" t="s">
        <v>3491</v>
      </c>
      <c r="Q15" s="1">
        <v>889433000</v>
      </c>
      <c r="R15" t="s">
        <v>3505</v>
      </c>
      <c r="S15">
        <v>2</v>
      </c>
      <c r="T15">
        <v>2</v>
      </c>
      <c r="U15">
        <v>1</v>
      </c>
      <c r="V15" s="15">
        <v>44708.662557870368</v>
      </c>
    </row>
    <row r="16" spans="1:27" x14ac:dyDescent="0.25">
      <c r="A16">
        <v>1350998</v>
      </c>
      <c r="B16" s="16" t="s">
        <v>3465</v>
      </c>
      <c r="C16" s="3" t="s">
        <v>2925</v>
      </c>
      <c r="D16" t="s">
        <v>39</v>
      </c>
      <c r="E16" s="11" t="e">
        <f>NA()</f>
        <v>#N/A</v>
      </c>
      <c r="F16" s="12" t="e">
        <f>NA()</f>
        <v>#N/A</v>
      </c>
      <c r="G16" t="e">
        <f>NA()</f>
        <v>#N/A</v>
      </c>
      <c r="H16" t="e">
        <f>NA()</f>
        <v>#N/A</v>
      </c>
      <c r="I16" t="s">
        <v>31</v>
      </c>
      <c r="J16" s="13">
        <v>280000</v>
      </c>
      <c r="K16" s="13" t="s">
        <v>2934</v>
      </c>
      <c r="L16">
        <v>139393067</v>
      </c>
      <c r="M16" t="s">
        <v>88</v>
      </c>
      <c r="N16" t="s">
        <v>36</v>
      </c>
      <c r="O16" t="s">
        <v>37</v>
      </c>
      <c r="P16" s="14" t="s">
        <v>3491</v>
      </c>
      <c r="Q16" s="1">
        <v>889418289</v>
      </c>
      <c r="R16" t="s">
        <v>3505</v>
      </c>
      <c r="S16">
        <v>1</v>
      </c>
      <c r="T16">
        <v>1</v>
      </c>
      <c r="U16">
        <v>1</v>
      </c>
      <c r="V16" s="15">
        <v>44708.662557870368</v>
      </c>
    </row>
    <row r="17" spans="1:22" x14ac:dyDescent="0.25">
      <c r="A17">
        <v>1350999</v>
      </c>
      <c r="B17" s="16" t="s">
        <v>3465</v>
      </c>
      <c r="C17" s="3" t="s">
        <v>2925</v>
      </c>
      <c r="D17" t="s">
        <v>39</v>
      </c>
      <c r="E17" s="11" t="e">
        <f>NA()</f>
        <v>#N/A</v>
      </c>
      <c r="F17" s="12" t="e">
        <f>NA()</f>
        <v>#N/A</v>
      </c>
      <c r="G17" t="e">
        <f>NA()</f>
        <v>#N/A</v>
      </c>
      <c r="H17" t="e">
        <f>NA()</f>
        <v>#N/A</v>
      </c>
      <c r="I17" t="s">
        <v>82</v>
      </c>
      <c r="J17" s="13" t="e">
        <f>NA()</f>
        <v>#N/A</v>
      </c>
      <c r="K17" s="13" t="s">
        <v>2971</v>
      </c>
      <c r="L17">
        <v>139373983</v>
      </c>
      <c r="M17" t="s">
        <v>91</v>
      </c>
      <c r="N17" t="s">
        <v>36</v>
      </c>
      <c r="O17" t="s">
        <v>37</v>
      </c>
      <c r="P17" s="14" t="s">
        <v>3491</v>
      </c>
      <c r="Q17" s="1">
        <v>889433000</v>
      </c>
      <c r="R17" t="s">
        <v>3505</v>
      </c>
      <c r="S17">
        <v>3</v>
      </c>
      <c r="T17">
        <v>2</v>
      </c>
      <c r="U17">
        <v>2</v>
      </c>
      <c r="V17" s="15">
        <v>44708.662557870368</v>
      </c>
    </row>
    <row r="18" spans="1:22" x14ac:dyDescent="0.25">
      <c r="A18">
        <v>1351000</v>
      </c>
      <c r="B18" s="16" t="s">
        <v>3465</v>
      </c>
      <c r="C18" s="3" t="s">
        <v>2925</v>
      </c>
      <c r="D18" t="s">
        <v>46</v>
      </c>
      <c r="E18" s="19">
        <v>173</v>
      </c>
      <c r="F18" s="12" t="e">
        <f>NA()</f>
        <v>#N/A</v>
      </c>
      <c r="G18" s="19">
        <v>173</v>
      </c>
      <c r="H18" t="e">
        <f>NA()</f>
        <v>#N/A</v>
      </c>
      <c r="I18" t="s">
        <v>93</v>
      </c>
      <c r="J18" s="13">
        <v>439000</v>
      </c>
      <c r="K18" s="13" t="s">
        <v>2972</v>
      </c>
      <c r="L18">
        <v>139363187</v>
      </c>
      <c r="M18" t="s">
        <v>96</v>
      </c>
      <c r="N18" t="s">
        <v>36</v>
      </c>
      <c r="O18" t="s">
        <v>37</v>
      </c>
      <c r="P18" s="14" t="s">
        <v>3491</v>
      </c>
      <c r="Q18" s="1">
        <v>889460500</v>
      </c>
      <c r="R18" t="s">
        <v>3505</v>
      </c>
      <c r="S18">
        <v>2</v>
      </c>
      <c r="T18">
        <v>2</v>
      </c>
      <c r="U18">
        <v>2</v>
      </c>
      <c r="V18" s="15">
        <v>44708.662557870368</v>
      </c>
    </row>
    <row r="19" spans="1:22" x14ac:dyDescent="0.25">
      <c r="A19">
        <v>1351001</v>
      </c>
      <c r="B19" s="16" t="s">
        <v>3465</v>
      </c>
      <c r="C19" s="3" t="s">
        <v>2925</v>
      </c>
      <c r="D19" t="s">
        <v>29</v>
      </c>
      <c r="E19" s="19">
        <v>236</v>
      </c>
      <c r="F19" s="12" t="e">
        <f>NA()</f>
        <v>#N/A</v>
      </c>
      <c r="G19" s="19">
        <v>236</v>
      </c>
      <c r="H19" t="e">
        <f>NA()</f>
        <v>#N/A</v>
      </c>
      <c r="I19" t="s">
        <v>98</v>
      </c>
      <c r="J19" s="13">
        <v>775000</v>
      </c>
      <c r="K19" s="13" t="s">
        <v>2934</v>
      </c>
      <c r="L19">
        <v>139356543</v>
      </c>
      <c r="M19" t="s">
        <v>101</v>
      </c>
      <c r="N19" t="s">
        <v>36</v>
      </c>
      <c r="O19" t="s">
        <v>37</v>
      </c>
      <c r="P19" s="14" t="s">
        <v>3491</v>
      </c>
      <c r="Q19" s="1">
        <v>889822500</v>
      </c>
      <c r="R19" t="s">
        <v>3505</v>
      </c>
      <c r="S19">
        <v>3</v>
      </c>
      <c r="T19">
        <v>2</v>
      </c>
      <c r="U19">
        <v>2</v>
      </c>
      <c r="V19" s="15">
        <v>44708.662557870368</v>
      </c>
    </row>
    <row r="20" spans="1:22" x14ac:dyDescent="0.25">
      <c r="A20">
        <v>1351002</v>
      </c>
      <c r="B20" s="16" t="s">
        <v>3465</v>
      </c>
      <c r="C20" s="3" t="s">
        <v>2925</v>
      </c>
      <c r="D20" t="s">
        <v>39</v>
      </c>
      <c r="E20" s="19">
        <v>181</v>
      </c>
      <c r="F20" s="12" t="e">
        <f>NA()</f>
        <v>#N/A</v>
      </c>
      <c r="G20" s="19">
        <v>181</v>
      </c>
      <c r="H20" t="e">
        <f>NA()</f>
        <v>#N/A</v>
      </c>
      <c r="I20" t="s">
        <v>103</v>
      </c>
      <c r="J20" s="13">
        <v>625000</v>
      </c>
      <c r="K20" s="13" t="s">
        <v>2934</v>
      </c>
      <c r="L20">
        <v>139349347</v>
      </c>
      <c r="M20" t="s">
        <v>106</v>
      </c>
      <c r="N20" t="s">
        <v>36</v>
      </c>
      <c r="O20" t="s">
        <v>37</v>
      </c>
      <c r="P20" s="14" t="s">
        <v>3491</v>
      </c>
      <c r="Q20">
        <v>416175735</v>
      </c>
      <c r="R20" t="s">
        <v>3505</v>
      </c>
      <c r="S20">
        <v>3</v>
      </c>
      <c r="T20">
        <v>2</v>
      </c>
      <c r="U20">
        <v>2</v>
      </c>
      <c r="V20" s="15">
        <v>44708.662557870368</v>
      </c>
    </row>
    <row r="21" spans="1:22" x14ac:dyDescent="0.25">
      <c r="A21">
        <v>1351003</v>
      </c>
      <c r="B21" s="16" t="s">
        <v>3465</v>
      </c>
      <c r="C21" s="3" t="s">
        <v>2925</v>
      </c>
      <c r="D21" t="s">
        <v>46</v>
      </c>
      <c r="E21" s="11" t="e">
        <f>NA()</f>
        <v>#N/A</v>
      </c>
      <c r="F21" s="12" t="e">
        <f>NA()</f>
        <v>#N/A</v>
      </c>
      <c r="G21" t="e">
        <f>NA()</f>
        <v>#N/A</v>
      </c>
      <c r="H21" t="e">
        <f>NA()</f>
        <v>#N/A</v>
      </c>
      <c r="I21" t="s">
        <v>107</v>
      </c>
      <c r="J21" s="13">
        <v>599000</v>
      </c>
      <c r="K21" s="13" t="s">
        <v>2975</v>
      </c>
      <c r="L21">
        <v>139339003</v>
      </c>
      <c r="M21" t="s">
        <v>110</v>
      </c>
      <c r="N21" t="s">
        <v>36</v>
      </c>
      <c r="O21" t="s">
        <v>37</v>
      </c>
      <c r="P21" s="14" t="s">
        <v>3491</v>
      </c>
      <c r="Q21">
        <v>889855678</v>
      </c>
      <c r="R21" t="s">
        <v>3505</v>
      </c>
      <c r="S21">
        <v>2</v>
      </c>
      <c r="T21">
        <v>2</v>
      </c>
      <c r="U21">
        <v>2</v>
      </c>
      <c r="V21" s="15">
        <v>44708.662557870368</v>
      </c>
    </row>
    <row r="22" spans="1:22" x14ac:dyDescent="0.25">
      <c r="A22">
        <v>1351004</v>
      </c>
      <c r="B22" s="16" t="s">
        <v>3465</v>
      </c>
      <c r="C22" s="3" t="s">
        <v>2925</v>
      </c>
      <c r="D22" t="s">
        <v>39</v>
      </c>
      <c r="E22" s="19">
        <v>69</v>
      </c>
      <c r="F22" s="12" t="e">
        <f>NA()</f>
        <v>#N/A</v>
      </c>
      <c r="G22" s="19">
        <v>69</v>
      </c>
      <c r="H22" t="e">
        <f>NA()</f>
        <v>#N/A</v>
      </c>
      <c r="I22" t="s">
        <v>98</v>
      </c>
      <c r="J22" s="13">
        <v>490000</v>
      </c>
      <c r="K22" s="13" t="s">
        <v>2934</v>
      </c>
      <c r="L22">
        <v>139336003</v>
      </c>
      <c r="M22" t="s">
        <v>114</v>
      </c>
      <c r="N22" t="s">
        <v>36</v>
      </c>
      <c r="O22" t="s">
        <v>37</v>
      </c>
      <c r="P22" s="14" t="s">
        <v>3491</v>
      </c>
      <c r="Q22" s="1">
        <v>889822500</v>
      </c>
      <c r="R22" t="s">
        <v>3505</v>
      </c>
      <c r="S22">
        <v>1</v>
      </c>
      <c r="T22">
        <v>1</v>
      </c>
      <c r="U22">
        <v>1</v>
      </c>
      <c r="V22" s="15">
        <v>44708.662557870368</v>
      </c>
    </row>
    <row r="23" spans="1:22" x14ac:dyDescent="0.25">
      <c r="A23">
        <v>1351005</v>
      </c>
      <c r="B23" s="16" t="s">
        <v>3465</v>
      </c>
      <c r="C23" s="3" t="s">
        <v>2925</v>
      </c>
      <c r="D23" t="s">
        <v>46</v>
      </c>
      <c r="E23" s="19">
        <v>62</v>
      </c>
      <c r="F23" s="12" t="e">
        <f>NA()</f>
        <v>#N/A</v>
      </c>
      <c r="G23" s="19">
        <v>62</v>
      </c>
      <c r="H23" t="e">
        <f>NA()</f>
        <v>#N/A</v>
      </c>
      <c r="I23" t="s">
        <v>42</v>
      </c>
      <c r="J23" s="13">
        <v>337500</v>
      </c>
      <c r="K23" s="13" t="s">
        <v>2934</v>
      </c>
      <c r="L23">
        <v>139319539</v>
      </c>
      <c r="M23" t="s">
        <v>118</v>
      </c>
      <c r="N23" t="s">
        <v>36</v>
      </c>
      <c r="O23" t="s">
        <v>37</v>
      </c>
      <c r="P23" s="14" t="s">
        <v>3491</v>
      </c>
      <c r="Q23">
        <v>411724000</v>
      </c>
      <c r="R23" t="s">
        <v>3505</v>
      </c>
      <c r="S23">
        <v>1</v>
      </c>
      <c r="T23">
        <v>1</v>
      </c>
      <c r="U23">
        <v>0</v>
      </c>
      <c r="V23" s="15">
        <v>44708.662557870368</v>
      </c>
    </row>
    <row r="24" spans="1:22" x14ac:dyDescent="0.25">
      <c r="A24">
        <v>1351006</v>
      </c>
      <c r="B24" s="16" t="s">
        <v>3465</v>
      </c>
      <c r="C24" s="3" t="s">
        <v>2925</v>
      </c>
      <c r="D24" t="s">
        <v>46</v>
      </c>
      <c r="E24" s="11" t="e">
        <f>NA()</f>
        <v>#N/A</v>
      </c>
      <c r="F24" s="12" t="e">
        <f>NA()</f>
        <v>#N/A</v>
      </c>
      <c r="G24" t="e">
        <f>NA()</f>
        <v>#N/A</v>
      </c>
      <c r="H24" t="e">
        <f>NA()</f>
        <v>#N/A</v>
      </c>
      <c r="I24" t="s">
        <v>93</v>
      </c>
      <c r="J24" s="13" t="e">
        <f>NA()</f>
        <v>#N/A</v>
      </c>
      <c r="K24" s="13" t="s">
        <v>2978</v>
      </c>
      <c r="L24">
        <v>139319111</v>
      </c>
      <c r="M24" t="s">
        <v>121</v>
      </c>
      <c r="N24" t="s">
        <v>36</v>
      </c>
      <c r="O24" t="s">
        <v>37</v>
      </c>
      <c r="P24" s="14" t="s">
        <v>3491</v>
      </c>
      <c r="Q24" s="1">
        <v>889460500</v>
      </c>
      <c r="R24" t="s">
        <v>3505</v>
      </c>
      <c r="S24">
        <v>1</v>
      </c>
      <c r="T24">
        <v>1</v>
      </c>
      <c r="U24">
        <v>0</v>
      </c>
      <c r="V24" s="15">
        <v>44708.662557870368</v>
      </c>
    </row>
    <row r="25" spans="1:22" x14ac:dyDescent="0.25">
      <c r="A25">
        <v>1351007</v>
      </c>
      <c r="B25" s="16" t="s">
        <v>3465</v>
      </c>
      <c r="C25" s="3" t="s">
        <v>2925</v>
      </c>
      <c r="D25" t="s">
        <v>29</v>
      </c>
      <c r="E25" s="19">
        <v>138</v>
      </c>
      <c r="F25" s="12" t="e">
        <f>NA()</f>
        <v>#N/A</v>
      </c>
      <c r="G25" s="19">
        <v>138</v>
      </c>
      <c r="H25" t="e">
        <f>NA()</f>
        <v>#N/A</v>
      </c>
      <c r="I25" t="s">
        <v>123</v>
      </c>
      <c r="J25" s="13">
        <v>439000</v>
      </c>
      <c r="K25" s="13" t="s">
        <v>2934</v>
      </c>
      <c r="L25">
        <v>139318927</v>
      </c>
      <c r="M25" t="s">
        <v>125</v>
      </c>
      <c r="N25" t="s">
        <v>36</v>
      </c>
      <c r="O25" t="s">
        <v>37</v>
      </c>
      <c r="P25" s="14" t="s">
        <v>3491</v>
      </c>
      <c r="Q25" s="1">
        <v>889328858</v>
      </c>
      <c r="R25" t="s">
        <v>3505</v>
      </c>
      <c r="S25">
        <v>2</v>
      </c>
      <c r="T25">
        <v>2</v>
      </c>
      <c r="U25">
        <v>1</v>
      </c>
      <c r="V25" s="15">
        <v>44708.662557870368</v>
      </c>
    </row>
    <row r="26" spans="1:22" x14ac:dyDescent="0.25">
      <c r="A26">
        <v>1351008</v>
      </c>
      <c r="B26" s="16" t="s">
        <v>3465</v>
      </c>
      <c r="C26" s="3" t="s">
        <v>2925</v>
      </c>
      <c r="D26" t="s">
        <v>39</v>
      </c>
      <c r="E26" s="11" t="e">
        <f>NA()</f>
        <v>#N/A</v>
      </c>
      <c r="F26" s="12" t="e">
        <f>NA()</f>
        <v>#N/A</v>
      </c>
      <c r="G26" t="e">
        <f>NA()</f>
        <v>#N/A</v>
      </c>
      <c r="H26" t="s">
        <v>126</v>
      </c>
      <c r="I26" t="s">
        <v>79</v>
      </c>
      <c r="J26" s="13" t="e">
        <f>NA()</f>
        <v>#N/A</v>
      </c>
      <c r="K26" s="13" t="s">
        <v>2979</v>
      </c>
      <c r="L26">
        <v>139313595</v>
      </c>
      <c r="M26" t="s">
        <v>129</v>
      </c>
      <c r="N26" t="s">
        <v>36</v>
      </c>
      <c r="O26" t="s">
        <v>37</v>
      </c>
      <c r="P26" s="14" t="s">
        <v>3491</v>
      </c>
      <c r="Q26" s="1">
        <v>889433000</v>
      </c>
      <c r="R26" t="s">
        <v>3505</v>
      </c>
      <c r="S26">
        <v>3</v>
      </c>
      <c r="T26">
        <v>2</v>
      </c>
      <c r="U26">
        <v>2</v>
      </c>
      <c r="V26" s="15">
        <v>44708.662557870368</v>
      </c>
    </row>
    <row r="27" spans="1:22" x14ac:dyDescent="0.25">
      <c r="A27">
        <v>1351009</v>
      </c>
      <c r="B27" s="16" t="s">
        <v>3465</v>
      </c>
      <c r="C27" s="3" t="s">
        <v>2925</v>
      </c>
      <c r="D27" t="s">
        <v>39</v>
      </c>
      <c r="E27" s="19">
        <v>155</v>
      </c>
      <c r="F27" s="12" t="e">
        <f>NA()</f>
        <v>#N/A</v>
      </c>
      <c r="G27" s="19">
        <v>155</v>
      </c>
      <c r="H27" t="e">
        <f>NA()</f>
        <v>#N/A</v>
      </c>
      <c r="I27" t="s">
        <v>131</v>
      </c>
      <c r="J27" s="13">
        <v>440000</v>
      </c>
      <c r="K27" s="13" t="s">
        <v>2980</v>
      </c>
      <c r="L27">
        <v>139312507</v>
      </c>
      <c r="M27" t="s">
        <v>134</v>
      </c>
      <c r="N27" t="s">
        <v>36</v>
      </c>
      <c r="O27" t="s">
        <v>37</v>
      </c>
      <c r="P27" s="14" t="s">
        <v>3491</v>
      </c>
      <c r="Q27" s="1">
        <v>419592414</v>
      </c>
      <c r="R27" t="s">
        <v>3506</v>
      </c>
      <c r="S27">
        <v>2</v>
      </c>
      <c r="T27">
        <v>2</v>
      </c>
      <c r="U27">
        <v>2</v>
      </c>
      <c r="V27" s="15">
        <v>44708.662557870368</v>
      </c>
    </row>
    <row r="28" spans="1:22" x14ac:dyDescent="0.25">
      <c r="A28">
        <v>1351010</v>
      </c>
      <c r="B28" s="16" t="s">
        <v>3465</v>
      </c>
      <c r="C28" s="3" t="s">
        <v>2925</v>
      </c>
      <c r="D28" t="s">
        <v>39</v>
      </c>
      <c r="E28" s="19">
        <v>114</v>
      </c>
      <c r="F28" s="12" t="e">
        <f>NA()</f>
        <v>#N/A</v>
      </c>
      <c r="G28" s="19">
        <v>114</v>
      </c>
      <c r="H28" t="e">
        <f>NA()</f>
        <v>#N/A</v>
      </c>
      <c r="I28" t="s">
        <v>31</v>
      </c>
      <c r="J28" s="13">
        <v>640000</v>
      </c>
      <c r="K28" s="13" t="s">
        <v>2934</v>
      </c>
      <c r="L28">
        <v>139299807</v>
      </c>
      <c r="M28" t="s">
        <v>139</v>
      </c>
      <c r="N28" t="s">
        <v>36</v>
      </c>
      <c r="O28" t="s">
        <v>37</v>
      </c>
      <c r="P28" s="14" t="s">
        <v>3491</v>
      </c>
      <c r="Q28" s="1">
        <v>889418289</v>
      </c>
      <c r="R28" t="s">
        <v>3505</v>
      </c>
      <c r="S28">
        <v>2</v>
      </c>
      <c r="T28">
        <v>2</v>
      </c>
      <c r="U28">
        <v>2</v>
      </c>
      <c r="V28" s="15">
        <v>44708.662557870368</v>
      </c>
    </row>
    <row r="29" spans="1:22" x14ac:dyDescent="0.25">
      <c r="A29">
        <v>1351011</v>
      </c>
      <c r="B29" s="16" t="s">
        <v>3465</v>
      </c>
      <c r="C29" s="3" t="s">
        <v>2925</v>
      </c>
      <c r="D29" t="s">
        <v>39</v>
      </c>
      <c r="E29" s="11" t="e">
        <f>NA()</f>
        <v>#N/A</v>
      </c>
      <c r="F29" s="19">
        <v>93</v>
      </c>
      <c r="G29" t="e">
        <f>NA()</f>
        <v>#N/A</v>
      </c>
      <c r="H29" t="e">
        <f>NA()</f>
        <v>#N/A</v>
      </c>
      <c r="I29" t="s">
        <v>98</v>
      </c>
      <c r="J29" s="13">
        <v>500000</v>
      </c>
      <c r="K29" s="13" t="s">
        <v>2934</v>
      </c>
      <c r="L29">
        <v>139287567</v>
      </c>
      <c r="M29" t="s">
        <v>143</v>
      </c>
      <c r="N29" t="s">
        <v>36</v>
      </c>
      <c r="O29" t="s">
        <v>37</v>
      </c>
      <c r="P29" s="14" t="s">
        <v>3491</v>
      </c>
      <c r="Q29" s="1">
        <v>889822500</v>
      </c>
      <c r="R29" t="s">
        <v>3505</v>
      </c>
      <c r="S29">
        <v>1</v>
      </c>
      <c r="T29">
        <v>1</v>
      </c>
      <c r="U29">
        <v>1</v>
      </c>
      <c r="V29" s="15">
        <v>44708.662557870368</v>
      </c>
    </row>
    <row r="30" spans="1:22" x14ac:dyDescent="0.25">
      <c r="A30">
        <v>1351012</v>
      </c>
      <c r="B30" s="16" t="s">
        <v>3465</v>
      </c>
      <c r="C30" s="3" t="s">
        <v>2925</v>
      </c>
      <c r="D30" t="s">
        <v>46</v>
      </c>
      <c r="E30" s="11" t="e">
        <f>NA()</f>
        <v>#N/A</v>
      </c>
      <c r="F30" s="19">
        <v>53</v>
      </c>
      <c r="G30" s="19">
        <v>53</v>
      </c>
      <c r="H30" t="e">
        <f>NA()</f>
        <v>#N/A</v>
      </c>
      <c r="I30" t="s">
        <v>145</v>
      </c>
      <c r="J30" s="13">
        <v>305000</v>
      </c>
      <c r="K30" s="13" t="s">
        <v>2983</v>
      </c>
      <c r="L30">
        <v>139278451</v>
      </c>
      <c r="M30" t="s">
        <v>148</v>
      </c>
      <c r="N30" t="s">
        <v>36</v>
      </c>
      <c r="O30" t="s">
        <v>37</v>
      </c>
      <c r="P30" s="14" t="s">
        <v>3491</v>
      </c>
      <c r="Q30" s="1">
        <v>889306600</v>
      </c>
      <c r="R30" t="s">
        <v>3505</v>
      </c>
      <c r="S30">
        <v>1</v>
      </c>
      <c r="T30">
        <v>1</v>
      </c>
      <c r="U30">
        <v>1</v>
      </c>
      <c r="V30" s="15">
        <v>44708.662557870368</v>
      </c>
    </row>
    <row r="31" spans="1:22" x14ac:dyDescent="0.25">
      <c r="A31">
        <v>1351013</v>
      </c>
      <c r="B31" s="16" t="s">
        <v>3465</v>
      </c>
      <c r="C31" s="3" t="s">
        <v>2925</v>
      </c>
      <c r="D31" t="s">
        <v>46</v>
      </c>
      <c r="E31" s="11" t="e">
        <f>NA()</f>
        <v>#N/A</v>
      </c>
      <c r="F31" s="12" t="e">
        <f>NA()</f>
        <v>#N/A</v>
      </c>
      <c r="G31" t="e">
        <f>NA()</f>
        <v>#N/A</v>
      </c>
      <c r="H31" t="e">
        <f>NA()</f>
        <v>#N/A</v>
      </c>
      <c r="I31" t="s">
        <v>145</v>
      </c>
      <c r="J31" s="13">
        <v>295000</v>
      </c>
      <c r="K31" s="13" t="s">
        <v>2984</v>
      </c>
      <c r="L31">
        <v>139278075</v>
      </c>
      <c r="M31" t="s">
        <v>151</v>
      </c>
      <c r="N31" t="s">
        <v>36</v>
      </c>
      <c r="O31" t="s">
        <v>37</v>
      </c>
      <c r="P31" s="14" t="s">
        <v>3491</v>
      </c>
      <c r="Q31" s="1">
        <v>889306600</v>
      </c>
      <c r="R31" t="s">
        <v>3505</v>
      </c>
      <c r="S31">
        <v>1</v>
      </c>
      <c r="T31">
        <v>1</v>
      </c>
      <c r="U31">
        <v>1</v>
      </c>
      <c r="V31" s="15">
        <v>44708.662557870368</v>
      </c>
    </row>
    <row r="32" spans="1:22" x14ac:dyDescent="0.25">
      <c r="A32">
        <v>1351014</v>
      </c>
      <c r="B32" s="16" t="s">
        <v>3465</v>
      </c>
      <c r="C32" s="3" t="s">
        <v>2925</v>
      </c>
      <c r="D32" t="s">
        <v>46</v>
      </c>
      <c r="E32" s="19">
        <v>340</v>
      </c>
      <c r="F32" s="19">
        <v>340</v>
      </c>
      <c r="G32" s="19">
        <v>340</v>
      </c>
      <c r="H32" t="s">
        <v>126</v>
      </c>
      <c r="I32" t="s">
        <v>153</v>
      </c>
      <c r="J32" s="13">
        <v>795000</v>
      </c>
      <c r="K32" s="13" t="s">
        <v>2934</v>
      </c>
      <c r="L32">
        <v>139277147</v>
      </c>
      <c r="M32" t="s">
        <v>156</v>
      </c>
      <c r="N32" t="s">
        <v>36</v>
      </c>
      <c r="O32" t="s">
        <v>37</v>
      </c>
      <c r="P32" s="14" t="s">
        <v>3491</v>
      </c>
      <c r="Q32" s="1">
        <v>889970888</v>
      </c>
      <c r="R32" t="s">
        <v>3505</v>
      </c>
      <c r="S32">
        <v>3</v>
      </c>
      <c r="T32">
        <v>3</v>
      </c>
      <c r="U32">
        <v>4</v>
      </c>
      <c r="V32" s="15">
        <v>44708.662557870368</v>
      </c>
    </row>
    <row r="33" spans="1:22" x14ac:dyDescent="0.25">
      <c r="A33">
        <v>1351015</v>
      </c>
      <c r="B33" s="16" t="s">
        <v>3465</v>
      </c>
      <c r="C33" s="3" t="s">
        <v>2925</v>
      </c>
      <c r="D33" t="s">
        <v>46</v>
      </c>
      <c r="E33" s="11" t="e">
        <f>NA()</f>
        <v>#N/A</v>
      </c>
      <c r="F33" s="19">
        <v>236</v>
      </c>
      <c r="G33" s="19">
        <v>236</v>
      </c>
      <c r="H33" t="e">
        <f>NA()</f>
        <v>#N/A</v>
      </c>
      <c r="I33" t="s">
        <v>157</v>
      </c>
      <c r="J33" s="13">
        <v>950000</v>
      </c>
      <c r="K33" s="13" t="s">
        <v>2986</v>
      </c>
      <c r="L33">
        <v>139267215</v>
      </c>
      <c r="M33" t="s">
        <v>160</v>
      </c>
      <c r="N33" t="s">
        <v>36</v>
      </c>
      <c r="O33" t="s">
        <v>37</v>
      </c>
      <c r="P33" s="14" t="s">
        <v>3491</v>
      </c>
      <c r="Q33" s="1">
        <v>450473710</v>
      </c>
      <c r="R33" t="s">
        <v>3505</v>
      </c>
      <c r="S33">
        <v>3</v>
      </c>
      <c r="T33">
        <v>2</v>
      </c>
      <c r="U33">
        <v>2</v>
      </c>
      <c r="V33" s="15">
        <v>44708.662557870368</v>
      </c>
    </row>
    <row r="34" spans="1:22" x14ac:dyDescent="0.25">
      <c r="A34">
        <v>1351016</v>
      </c>
      <c r="B34" s="16" t="s">
        <v>3465</v>
      </c>
      <c r="C34" s="3" t="s">
        <v>2925</v>
      </c>
      <c r="D34" t="s">
        <v>29</v>
      </c>
      <c r="E34" s="11" t="e">
        <f>NA()</f>
        <v>#N/A</v>
      </c>
      <c r="F34" s="12" t="e">
        <f>NA()</f>
        <v>#N/A</v>
      </c>
      <c r="G34" t="e">
        <f>NA()</f>
        <v>#N/A</v>
      </c>
      <c r="H34" t="e">
        <f>NA()</f>
        <v>#N/A</v>
      </c>
      <c r="I34" t="s">
        <v>53</v>
      </c>
      <c r="J34" s="13">
        <v>485000</v>
      </c>
      <c r="K34" s="13" t="s">
        <v>2987</v>
      </c>
      <c r="L34">
        <v>139233515</v>
      </c>
      <c r="M34" t="s">
        <v>163</v>
      </c>
      <c r="N34" t="s">
        <v>36</v>
      </c>
      <c r="O34" t="s">
        <v>37</v>
      </c>
      <c r="P34" s="14" t="s">
        <v>3491</v>
      </c>
      <c r="Q34" s="1">
        <v>889822403</v>
      </c>
      <c r="R34" t="s">
        <v>3505</v>
      </c>
      <c r="S34">
        <v>2</v>
      </c>
      <c r="T34">
        <v>2</v>
      </c>
      <c r="U34">
        <v>2</v>
      </c>
      <c r="V34" s="15">
        <v>44708.662557870368</v>
      </c>
    </row>
    <row r="35" spans="1:22" x14ac:dyDescent="0.25">
      <c r="A35">
        <v>1351017</v>
      </c>
      <c r="B35" s="16" t="s">
        <v>3465</v>
      </c>
      <c r="C35" s="3" t="s">
        <v>2925</v>
      </c>
      <c r="D35" t="s">
        <v>46</v>
      </c>
      <c r="E35" s="19">
        <v>51</v>
      </c>
      <c r="F35" s="12" t="e">
        <f>NA()</f>
        <v>#N/A</v>
      </c>
      <c r="G35" s="19">
        <v>51</v>
      </c>
      <c r="H35" t="e">
        <f>NA()</f>
        <v>#N/A</v>
      </c>
      <c r="I35" t="s">
        <v>74</v>
      </c>
      <c r="J35" s="13">
        <v>250000</v>
      </c>
      <c r="K35" s="13" t="s">
        <v>2934</v>
      </c>
      <c r="L35">
        <v>131091530</v>
      </c>
      <c r="M35" t="s">
        <v>167</v>
      </c>
      <c r="N35" t="s">
        <v>36</v>
      </c>
      <c r="O35" t="s">
        <v>37</v>
      </c>
      <c r="P35" s="14" t="s">
        <v>3491</v>
      </c>
      <c r="Q35" s="1">
        <v>889815000</v>
      </c>
      <c r="R35" t="s">
        <v>3505</v>
      </c>
      <c r="S35">
        <v>1</v>
      </c>
      <c r="T35">
        <v>1</v>
      </c>
      <c r="U35">
        <v>1</v>
      </c>
      <c r="V35" s="15">
        <v>44708.662557870368</v>
      </c>
    </row>
    <row r="36" spans="1:22" x14ac:dyDescent="0.25">
      <c r="A36">
        <v>1351018</v>
      </c>
      <c r="B36" s="16" t="s">
        <v>3465</v>
      </c>
      <c r="C36" s="3" t="s">
        <v>2925</v>
      </c>
      <c r="D36" t="s">
        <v>39</v>
      </c>
      <c r="E36" s="11" t="e">
        <f>NA()</f>
        <v>#N/A</v>
      </c>
      <c r="F36" s="12" t="e">
        <f>NA()</f>
        <v>#N/A</v>
      </c>
      <c r="G36" t="e">
        <f>NA()</f>
        <v>#N/A</v>
      </c>
      <c r="H36" t="e">
        <f>NA()</f>
        <v>#N/A</v>
      </c>
      <c r="I36" t="s">
        <v>168</v>
      </c>
      <c r="J36" s="13">
        <v>549000</v>
      </c>
      <c r="K36" s="13" t="s">
        <v>2934</v>
      </c>
      <c r="L36">
        <v>139203271</v>
      </c>
      <c r="M36" t="s">
        <v>171</v>
      </c>
      <c r="N36" t="s">
        <v>36</v>
      </c>
      <c r="O36" t="s">
        <v>37</v>
      </c>
      <c r="P36" s="14" t="s">
        <v>3491</v>
      </c>
      <c r="Q36" s="1">
        <v>889459372</v>
      </c>
      <c r="R36" t="s">
        <v>3505</v>
      </c>
      <c r="S36">
        <v>2</v>
      </c>
      <c r="T36">
        <v>2</v>
      </c>
      <c r="U36">
        <v>2</v>
      </c>
      <c r="V36" s="15">
        <v>44708.662557870368</v>
      </c>
    </row>
    <row r="37" spans="1:22" x14ac:dyDescent="0.25">
      <c r="A37">
        <v>1351019</v>
      </c>
      <c r="B37" s="16" t="s">
        <v>3465</v>
      </c>
      <c r="C37" s="3" t="s">
        <v>2925</v>
      </c>
      <c r="D37" t="s">
        <v>39</v>
      </c>
      <c r="E37" s="19">
        <v>48</v>
      </c>
      <c r="F37" s="12" t="e">
        <f>NA()</f>
        <v>#N/A</v>
      </c>
      <c r="G37" s="19">
        <v>48</v>
      </c>
      <c r="H37" t="e">
        <f>NA()</f>
        <v>#N/A</v>
      </c>
      <c r="I37" t="s">
        <v>98</v>
      </c>
      <c r="J37" s="13">
        <v>299000</v>
      </c>
      <c r="K37" s="13" t="s">
        <v>2990</v>
      </c>
      <c r="L37">
        <v>139202891</v>
      </c>
      <c r="M37" t="s">
        <v>175</v>
      </c>
      <c r="N37" t="s">
        <v>36</v>
      </c>
      <c r="O37" t="s">
        <v>37</v>
      </c>
      <c r="P37" s="14" t="s">
        <v>3491</v>
      </c>
      <c r="Q37" s="1">
        <v>889822500</v>
      </c>
      <c r="R37" t="s">
        <v>3505</v>
      </c>
      <c r="S37">
        <v>1</v>
      </c>
      <c r="T37">
        <v>1</v>
      </c>
      <c r="U37">
        <v>1</v>
      </c>
      <c r="V37" s="15">
        <v>44708.662557870368</v>
      </c>
    </row>
    <row r="38" spans="1:22" x14ac:dyDescent="0.25">
      <c r="A38">
        <v>1351020</v>
      </c>
      <c r="B38" s="16" t="s">
        <v>3465</v>
      </c>
      <c r="C38" s="3" t="s">
        <v>2925</v>
      </c>
      <c r="D38" t="s">
        <v>39</v>
      </c>
      <c r="E38" s="11" t="e">
        <f>NA()</f>
        <v>#N/A</v>
      </c>
      <c r="F38" s="19">
        <v>146</v>
      </c>
      <c r="G38" t="e">
        <f>NA()</f>
        <v>#N/A</v>
      </c>
      <c r="H38" t="e">
        <f>NA()</f>
        <v>#N/A</v>
      </c>
      <c r="I38" t="s">
        <v>177</v>
      </c>
      <c r="J38" s="13">
        <v>395000</v>
      </c>
      <c r="K38" s="13" t="s">
        <v>2934</v>
      </c>
      <c r="L38">
        <v>139201043</v>
      </c>
      <c r="M38" t="s">
        <v>180</v>
      </c>
      <c r="N38" t="s">
        <v>36</v>
      </c>
      <c r="O38" t="s">
        <v>37</v>
      </c>
      <c r="P38" s="14" t="s">
        <v>3491</v>
      </c>
      <c r="Q38" s="1">
        <v>889831800</v>
      </c>
      <c r="R38" t="s">
        <v>3505</v>
      </c>
      <c r="S38">
        <v>3</v>
      </c>
      <c r="T38">
        <v>1</v>
      </c>
      <c r="U38">
        <v>1</v>
      </c>
      <c r="V38" s="15">
        <v>44708.662557870368</v>
      </c>
    </row>
    <row r="39" spans="1:22" x14ac:dyDescent="0.25">
      <c r="A39">
        <v>1351021</v>
      </c>
      <c r="B39" s="16" t="s">
        <v>3465</v>
      </c>
      <c r="C39" s="3" t="s">
        <v>2925</v>
      </c>
      <c r="D39" t="s">
        <v>46</v>
      </c>
      <c r="E39" s="11" t="e">
        <f>NA()</f>
        <v>#N/A</v>
      </c>
      <c r="F39" s="12" t="e">
        <f>NA()</f>
        <v>#N/A</v>
      </c>
      <c r="G39" t="e">
        <f>NA()</f>
        <v>#N/A</v>
      </c>
      <c r="H39" t="e">
        <f>NA()</f>
        <v>#N/A</v>
      </c>
      <c r="I39" t="s">
        <v>181</v>
      </c>
      <c r="J39" s="13" t="e">
        <f>NA()</f>
        <v>#N/A</v>
      </c>
      <c r="K39" s="13" t="s">
        <v>2979</v>
      </c>
      <c r="L39">
        <v>139196447</v>
      </c>
      <c r="M39" t="s">
        <v>183</v>
      </c>
      <c r="N39" t="s">
        <v>36</v>
      </c>
      <c r="O39" t="s">
        <v>37</v>
      </c>
      <c r="P39" s="14" t="s">
        <v>3491</v>
      </c>
      <c r="Q39" s="1">
        <v>889418941</v>
      </c>
      <c r="R39" t="s">
        <v>3505</v>
      </c>
      <c r="S39">
        <v>1</v>
      </c>
      <c r="T39">
        <v>1</v>
      </c>
      <c r="U39">
        <v>1</v>
      </c>
      <c r="V39" s="15">
        <v>44708.662557870368</v>
      </c>
    </row>
    <row r="40" spans="1:22" x14ac:dyDescent="0.25">
      <c r="A40">
        <v>1351022</v>
      </c>
      <c r="B40" s="16" t="s">
        <v>3465</v>
      </c>
      <c r="C40" s="3" t="s">
        <v>2925</v>
      </c>
      <c r="D40" t="s">
        <v>46</v>
      </c>
      <c r="E40" s="11" t="e">
        <f>NA()</f>
        <v>#N/A</v>
      </c>
      <c r="F40" s="19">
        <v>127</v>
      </c>
      <c r="G40" s="19">
        <v>127</v>
      </c>
      <c r="H40" t="s">
        <v>126</v>
      </c>
      <c r="I40" t="s">
        <v>185</v>
      </c>
      <c r="J40" s="13">
        <v>475000</v>
      </c>
      <c r="K40" s="13" t="s">
        <v>2934</v>
      </c>
      <c r="L40">
        <v>139195495</v>
      </c>
      <c r="M40" t="s">
        <v>188</v>
      </c>
      <c r="N40" t="s">
        <v>36</v>
      </c>
      <c r="O40" t="s">
        <v>37</v>
      </c>
      <c r="P40" s="14" t="s">
        <v>3491</v>
      </c>
      <c r="Q40" s="1">
        <v>889240900</v>
      </c>
      <c r="R40" t="s">
        <v>3505</v>
      </c>
      <c r="S40">
        <v>2</v>
      </c>
      <c r="T40">
        <v>2</v>
      </c>
      <c r="U40">
        <v>2</v>
      </c>
      <c r="V40" s="15">
        <v>44708.662557870368</v>
      </c>
    </row>
    <row r="41" spans="1:22" x14ac:dyDescent="0.25">
      <c r="A41">
        <v>1351023</v>
      </c>
      <c r="B41" s="16" t="s">
        <v>3465</v>
      </c>
      <c r="C41" s="3" t="s">
        <v>2925</v>
      </c>
      <c r="D41" t="s">
        <v>46</v>
      </c>
      <c r="E41" s="19">
        <v>140</v>
      </c>
      <c r="F41" s="12" t="e">
        <f>NA()</f>
        <v>#N/A</v>
      </c>
      <c r="G41" s="19">
        <v>140</v>
      </c>
      <c r="H41" t="e">
        <f>NA()</f>
        <v>#N/A</v>
      </c>
      <c r="I41" t="s">
        <v>190</v>
      </c>
      <c r="J41" s="13" t="e">
        <f>NA()</f>
        <v>#N/A</v>
      </c>
      <c r="K41" s="13" t="s">
        <v>2993</v>
      </c>
      <c r="L41">
        <v>139179627</v>
      </c>
      <c r="M41" t="s">
        <v>193</v>
      </c>
      <c r="N41" t="s">
        <v>36</v>
      </c>
      <c r="O41" t="s">
        <v>37</v>
      </c>
      <c r="P41" s="14" t="s">
        <v>3491</v>
      </c>
      <c r="Q41" s="1">
        <v>889485607</v>
      </c>
      <c r="R41" t="s">
        <v>3505</v>
      </c>
      <c r="S41">
        <v>2</v>
      </c>
      <c r="T41">
        <v>2</v>
      </c>
      <c r="U41">
        <v>2</v>
      </c>
      <c r="V41" s="15">
        <v>44708.662557870368</v>
      </c>
    </row>
    <row r="42" spans="1:22" x14ac:dyDescent="0.25">
      <c r="A42">
        <v>1351024</v>
      </c>
      <c r="B42" s="16" t="s">
        <v>3465</v>
      </c>
      <c r="C42" s="3" t="s">
        <v>2925</v>
      </c>
      <c r="D42" t="s">
        <v>29</v>
      </c>
      <c r="E42" s="11" t="e">
        <f>NA()</f>
        <v>#N/A</v>
      </c>
      <c r="F42" s="12" t="e">
        <f>NA()</f>
        <v>#N/A</v>
      </c>
      <c r="G42" t="e">
        <f>NA()</f>
        <v>#N/A</v>
      </c>
      <c r="H42" t="e">
        <f>NA()</f>
        <v>#N/A</v>
      </c>
      <c r="I42" t="s">
        <v>31</v>
      </c>
      <c r="J42" s="13" t="e">
        <f>NA()</f>
        <v>#N/A</v>
      </c>
      <c r="K42" s="13" t="s">
        <v>2994</v>
      </c>
      <c r="L42">
        <v>139179851</v>
      </c>
      <c r="M42" t="s">
        <v>196</v>
      </c>
      <c r="N42" t="s">
        <v>36</v>
      </c>
      <c r="O42" t="s">
        <v>37</v>
      </c>
      <c r="P42" s="14" t="s">
        <v>3491</v>
      </c>
      <c r="Q42" s="1">
        <v>889418289</v>
      </c>
      <c r="R42" t="s">
        <v>3505</v>
      </c>
      <c r="S42">
        <v>2</v>
      </c>
      <c r="T42">
        <v>2</v>
      </c>
      <c r="U42">
        <v>2</v>
      </c>
      <c r="V42" s="15">
        <v>44708.662557870368</v>
      </c>
    </row>
    <row r="43" spans="1:22" x14ac:dyDescent="0.25">
      <c r="A43">
        <v>1351025</v>
      </c>
      <c r="B43" s="16" t="s">
        <v>3465</v>
      </c>
      <c r="C43" s="3" t="s">
        <v>2925</v>
      </c>
      <c r="D43" t="s">
        <v>39</v>
      </c>
      <c r="E43" s="19">
        <v>81</v>
      </c>
      <c r="F43" s="12" t="e">
        <f>NA()</f>
        <v>#N/A</v>
      </c>
      <c r="G43" s="19">
        <v>81</v>
      </c>
      <c r="H43" t="e">
        <f>NA()</f>
        <v>#N/A</v>
      </c>
      <c r="I43" t="s">
        <v>98</v>
      </c>
      <c r="J43" s="13">
        <v>465000</v>
      </c>
      <c r="K43" s="13" t="s">
        <v>2934</v>
      </c>
      <c r="L43">
        <v>139167095</v>
      </c>
      <c r="M43" t="s">
        <v>200</v>
      </c>
      <c r="N43" t="s">
        <v>36</v>
      </c>
      <c r="O43" t="s">
        <v>37</v>
      </c>
      <c r="P43" s="14" t="s">
        <v>3491</v>
      </c>
      <c r="Q43" s="1">
        <v>889822500</v>
      </c>
      <c r="R43" t="s">
        <v>3505</v>
      </c>
      <c r="S43">
        <v>1</v>
      </c>
      <c r="T43">
        <v>1</v>
      </c>
      <c r="U43">
        <v>1</v>
      </c>
      <c r="V43" s="15">
        <v>44708.662557870368</v>
      </c>
    </row>
    <row r="44" spans="1:22" x14ac:dyDescent="0.25">
      <c r="A44">
        <v>1351026</v>
      </c>
      <c r="B44" s="16" t="s">
        <v>3465</v>
      </c>
      <c r="C44" s="3" t="s">
        <v>2925</v>
      </c>
      <c r="D44" t="s">
        <v>39</v>
      </c>
      <c r="E44" s="11" t="e">
        <f>NA()</f>
        <v>#N/A</v>
      </c>
      <c r="F44" s="12" t="e">
        <f>NA()</f>
        <v>#N/A</v>
      </c>
      <c r="G44" t="e">
        <f>NA()</f>
        <v>#N/A</v>
      </c>
      <c r="H44" t="e">
        <f>NA()</f>
        <v>#N/A</v>
      </c>
      <c r="I44" t="s">
        <v>79</v>
      </c>
      <c r="J44" s="13">
        <v>600000</v>
      </c>
      <c r="K44" s="13" t="s">
        <v>2996</v>
      </c>
      <c r="L44">
        <v>139131591</v>
      </c>
      <c r="M44" t="s">
        <v>203</v>
      </c>
      <c r="N44" t="s">
        <v>36</v>
      </c>
      <c r="O44" t="s">
        <v>37</v>
      </c>
      <c r="P44" s="14" t="s">
        <v>3491</v>
      </c>
      <c r="Q44" s="1">
        <v>889433000</v>
      </c>
      <c r="R44" t="s">
        <v>3505</v>
      </c>
      <c r="S44">
        <v>3</v>
      </c>
      <c r="T44">
        <v>2</v>
      </c>
      <c r="U44">
        <v>2</v>
      </c>
      <c r="V44" s="15">
        <v>44708.662557870368</v>
      </c>
    </row>
    <row r="45" spans="1:22" x14ac:dyDescent="0.25">
      <c r="A45">
        <v>1351027</v>
      </c>
      <c r="B45" s="16" t="s">
        <v>3465</v>
      </c>
      <c r="C45" s="3" t="s">
        <v>2925</v>
      </c>
      <c r="D45" t="s">
        <v>39</v>
      </c>
      <c r="E45" s="19">
        <v>235</v>
      </c>
      <c r="F45" s="12" t="e">
        <f>NA()</f>
        <v>#N/A</v>
      </c>
      <c r="G45" s="19">
        <v>235</v>
      </c>
      <c r="H45" t="e">
        <f>NA()</f>
        <v>#N/A</v>
      </c>
      <c r="I45" t="s">
        <v>98</v>
      </c>
      <c r="J45" s="13">
        <v>980000</v>
      </c>
      <c r="K45" s="13" t="s">
        <v>2997</v>
      </c>
      <c r="L45">
        <v>139128107</v>
      </c>
      <c r="M45" t="s">
        <v>207</v>
      </c>
      <c r="N45" t="s">
        <v>36</v>
      </c>
      <c r="O45" t="s">
        <v>37</v>
      </c>
      <c r="P45" s="14" t="s">
        <v>3491</v>
      </c>
      <c r="Q45" s="1">
        <v>889822500</v>
      </c>
      <c r="R45" t="s">
        <v>3505</v>
      </c>
      <c r="S45">
        <v>3</v>
      </c>
      <c r="T45">
        <v>2</v>
      </c>
      <c r="U45">
        <v>2</v>
      </c>
      <c r="V45" s="15">
        <v>44708.662557870368</v>
      </c>
    </row>
    <row r="46" spans="1:22" x14ac:dyDescent="0.25">
      <c r="A46">
        <v>1351028</v>
      </c>
      <c r="B46" s="16" t="s">
        <v>3465</v>
      </c>
      <c r="C46" s="3" t="s">
        <v>2925</v>
      </c>
      <c r="D46" t="s">
        <v>39</v>
      </c>
      <c r="E46" s="11" t="e">
        <f>NA()</f>
        <v>#N/A</v>
      </c>
      <c r="F46" s="19">
        <v>241</v>
      </c>
      <c r="G46" t="e">
        <f>NA()</f>
        <v>#N/A</v>
      </c>
      <c r="H46" t="e">
        <f>NA()</f>
        <v>#N/A</v>
      </c>
      <c r="I46" t="s">
        <v>209</v>
      </c>
      <c r="J46" s="13">
        <v>1050000</v>
      </c>
      <c r="K46" s="13" t="s">
        <v>2934</v>
      </c>
      <c r="L46">
        <v>139127399</v>
      </c>
      <c r="M46" t="s">
        <v>212</v>
      </c>
      <c r="N46" t="s">
        <v>36</v>
      </c>
      <c r="O46" t="s">
        <v>37</v>
      </c>
      <c r="P46" s="14" t="s">
        <v>3491</v>
      </c>
      <c r="Q46" s="1">
        <v>889428942</v>
      </c>
      <c r="R46" t="s">
        <v>3505</v>
      </c>
      <c r="S46">
        <v>3</v>
      </c>
      <c r="T46">
        <v>2</v>
      </c>
      <c r="U46">
        <v>2</v>
      </c>
      <c r="V46" s="15">
        <v>44708.662557870368</v>
      </c>
    </row>
    <row r="47" spans="1:22" x14ac:dyDescent="0.25">
      <c r="A47">
        <v>1351029</v>
      </c>
      <c r="B47" s="16" t="s">
        <v>3465</v>
      </c>
      <c r="C47" s="3" t="s">
        <v>2925</v>
      </c>
      <c r="D47" t="s">
        <v>39</v>
      </c>
      <c r="E47" s="11" t="e">
        <f>NA()</f>
        <v>#N/A</v>
      </c>
      <c r="F47" s="19">
        <v>181</v>
      </c>
      <c r="G47" t="e">
        <f>NA()</f>
        <v>#N/A</v>
      </c>
      <c r="H47" t="s">
        <v>126</v>
      </c>
      <c r="I47" t="s">
        <v>213</v>
      </c>
      <c r="J47" s="13" t="e">
        <f>NA()</f>
        <v>#N/A</v>
      </c>
      <c r="K47" s="13" t="s">
        <v>2999</v>
      </c>
      <c r="L47">
        <v>139110247</v>
      </c>
      <c r="M47" t="s">
        <v>216</v>
      </c>
      <c r="N47" t="s">
        <v>36</v>
      </c>
      <c r="O47" t="s">
        <v>37</v>
      </c>
      <c r="P47" s="14" t="s">
        <v>3491</v>
      </c>
      <c r="Q47">
        <v>433038633</v>
      </c>
      <c r="R47" t="s">
        <v>3505</v>
      </c>
      <c r="S47">
        <v>3</v>
      </c>
      <c r="T47">
        <v>2</v>
      </c>
      <c r="U47">
        <v>2</v>
      </c>
      <c r="V47" s="15">
        <v>44708.662557870368</v>
      </c>
    </row>
    <row r="48" spans="1:22" x14ac:dyDescent="0.25">
      <c r="A48">
        <v>1351030</v>
      </c>
      <c r="B48" s="16" t="s">
        <v>3465</v>
      </c>
      <c r="C48" s="3" t="s">
        <v>2925</v>
      </c>
      <c r="D48" t="s">
        <v>29</v>
      </c>
      <c r="E48" s="19">
        <v>81</v>
      </c>
      <c r="F48" s="19">
        <v>81</v>
      </c>
      <c r="G48" s="19">
        <v>81</v>
      </c>
      <c r="H48" t="e">
        <f>NA()</f>
        <v>#N/A</v>
      </c>
      <c r="I48" t="s">
        <v>217</v>
      </c>
      <c r="J48" s="13">
        <v>450000</v>
      </c>
      <c r="K48" s="13" t="s">
        <v>2934</v>
      </c>
      <c r="L48">
        <v>139095611</v>
      </c>
      <c r="M48" t="s">
        <v>220</v>
      </c>
      <c r="N48" t="s">
        <v>36</v>
      </c>
      <c r="O48" t="s">
        <v>37</v>
      </c>
      <c r="P48" s="14" t="s">
        <v>3491</v>
      </c>
      <c r="Q48" s="1">
        <v>889433500</v>
      </c>
      <c r="R48" t="s">
        <v>3505</v>
      </c>
      <c r="S48">
        <v>1</v>
      </c>
      <c r="T48">
        <v>1</v>
      </c>
      <c r="U48">
        <v>1</v>
      </c>
      <c r="V48" s="15">
        <v>44708.662557870368</v>
      </c>
    </row>
    <row r="49" spans="1:22" x14ac:dyDescent="0.25">
      <c r="A49">
        <v>1351031</v>
      </c>
      <c r="B49" s="16" t="s">
        <v>3465</v>
      </c>
      <c r="C49" s="3" t="s">
        <v>2925</v>
      </c>
      <c r="D49" t="s">
        <v>39</v>
      </c>
      <c r="E49" s="11" t="e">
        <f>NA()</f>
        <v>#N/A</v>
      </c>
      <c r="F49" s="12" t="e">
        <f>NA()</f>
        <v>#N/A</v>
      </c>
      <c r="G49" t="e">
        <f>NA()</f>
        <v>#N/A</v>
      </c>
      <c r="H49" t="e">
        <f>NA()</f>
        <v>#N/A</v>
      </c>
      <c r="I49" t="s">
        <v>82</v>
      </c>
      <c r="J49" s="13">
        <v>749000</v>
      </c>
      <c r="K49" s="13" t="s">
        <v>2934</v>
      </c>
      <c r="L49">
        <v>139091675</v>
      </c>
      <c r="M49" t="s">
        <v>223</v>
      </c>
      <c r="N49" t="s">
        <v>36</v>
      </c>
      <c r="O49" t="s">
        <v>37</v>
      </c>
      <c r="P49" s="14" t="s">
        <v>3491</v>
      </c>
      <c r="Q49" s="1">
        <v>889433000</v>
      </c>
      <c r="R49" t="s">
        <v>3505</v>
      </c>
      <c r="S49">
        <v>3</v>
      </c>
      <c r="T49">
        <v>2</v>
      </c>
      <c r="U49">
        <v>2</v>
      </c>
      <c r="V49" s="15">
        <v>44708.662557870368</v>
      </c>
    </row>
    <row r="50" spans="1:22" x14ac:dyDescent="0.25">
      <c r="A50">
        <v>1351032</v>
      </c>
      <c r="B50" s="16" t="s">
        <v>3465</v>
      </c>
      <c r="C50" s="3" t="s">
        <v>2925</v>
      </c>
      <c r="D50" t="s">
        <v>39</v>
      </c>
      <c r="E50" s="11" t="e">
        <f>NA()</f>
        <v>#N/A</v>
      </c>
      <c r="F50" s="19">
        <v>238</v>
      </c>
      <c r="G50" t="e">
        <f>NA()</f>
        <v>#N/A</v>
      </c>
      <c r="H50" t="e">
        <f>NA()</f>
        <v>#N/A</v>
      </c>
      <c r="I50" t="s">
        <v>225</v>
      </c>
      <c r="J50" s="13" t="e">
        <f>NA()</f>
        <v>#N/A</v>
      </c>
      <c r="K50" s="13" t="s">
        <v>2979</v>
      </c>
      <c r="L50">
        <v>139072451</v>
      </c>
      <c r="M50" t="s">
        <v>227</v>
      </c>
      <c r="N50" t="s">
        <v>36</v>
      </c>
      <c r="O50" t="s">
        <v>37</v>
      </c>
      <c r="P50" s="14" t="s">
        <v>3491</v>
      </c>
      <c r="Q50" s="1">
        <v>438404848</v>
      </c>
      <c r="R50" t="s">
        <v>3505</v>
      </c>
      <c r="S50">
        <v>3</v>
      </c>
      <c r="T50">
        <v>3</v>
      </c>
      <c r="U50">
        <v>2</v>
      </c>
      <c r="V50" s="15">
        <v>44708.662557870368</v>
      </c>
    </row>
    <row r="51" spans="1:22" x14ac:dyDescent="0.25">
      <c r="A51">
        <v>1351033</v>
      </c>
      <c r="B51" s="16" t="s">
        <v>3465</v>
      </c>
      <c r="C51" s="3" t="s">
        <v>2925</v>
      </c>
      <c r="D51" t="s">
        <v>46</v>
      </c>
      <c r="E51" s="11" t="e">
        <f>NA()</f>
        <v>#N/A</v>
      </c>
      <c r="F51" s="12" t="e">
        <f>NA()</f>
        <v>#N/A</v>
      </c>
      <c r="G51" t="e">
        <f>NA()</f>
        <v>#N/A</v>
      </c>
      <c r="H51" t="e">
        <f>NA()</f>
        <v>#N/A</v>
      </c>
      <c r="I51" t="s">
        <v>228</v>
      </c>
      <c r="J51" s="13">
        <v>289000</v>
      </c>
      <c r="K51" s="13" t="s">
        <v>2934</v>
      </c>
      <c r="L51">
        <v>139050507</v>
      </c>
      <c r="M51" t="s">
        <v>231</v>
      </c>
      <c r="N51" t="s">
        <v>36</v>
      </c>
      <c r="O51" t="s">
        <v>37</v>
      </c>
      <c r="P51" s="14" t="s">
        <v>3491</v>
      </c>
      <c r="Q51" s="1">
        <v>889419959</v>
      </c>
      <c r="R51" t="s">
        <v>3505</v>
      </c>
      <c r="S51">
        <v>1</v>
      </c>
      <c r="T51">
        <v>1</v>
      </c>
      <c r="U51">
        <v>1</v>
      </c>
      <c r="V51" s="15">
        <v>44708.662557870368</v>
      </c>
    </row>
    <row r="52" spans="1:22" x14ac:dyDescent="0.25">
      <c r="A52">
        <v>1351034</v>
      </c>
      <c r="B52" s="16" t="s">
        <v>3465</v>
      </c>
      <c r="C52" s="3" t="s">
        <v>2925</v>
      </c>
      <c r="D52" t="s">
        <v>39</v>
      </c>
      <c r="E52" s="11" t="e">
        <f>NA()</f>
        <v>#N/A</v>
      </c>
      <c r="F52" s="12" t="e">
        <f>NA()</f>
        <v>#N/A</v>
      </c>
      <c r="G52" t="e">
        <f>NA()</f>
        <v>#N/A</v>
      </c>
      <c r="H52" t="e">
        <f>NA()</f>
        <v>#N/A</v>
      </c>
      <c r="I52" t="s">
        <v>232</v>
      </c>
      <c r="J52" s="13">
        <v>490000</v>
      </c>
      <c r="K52" s="13" t="s">
        <v>2934</v>
      </c>
      <c r="L52">
        <v>139047935</v>
      </c>
      <c r="M52" t="s">
        <v>234</v>
      </c>
      <c r="N52" t="s">
        <v>36</v>
      </c>
      <c r="O52" t="s">
        <v>37</v>
      </c>
      <c r="P52" s="14" t="s">
        <v>3491</v>
      </c>
      <c r="Q52">
        <v>451125286</v>
      </c>
      <c r="R52" t="s">
        <v>3505</v>
      </c>
      <c r="S52">
        <v>2</v>
      </c>
      <c r="T52">
        <v>2</v>
      </c>
      <c r="U52">
        <v>2</v>
      </c>
      <c r="V52" s="15">
        <v>44708.662557870368</v>
      </c>
    </row>
    <row r="53" spans="1:22" x14ac:dyDescent="0.25">
      <c r="A53">
        <v>1351035</v>
      </c>
      <c r="B53" s="16" t="s">
        <v>3465</v>
      </c>
      <c r="C53" s="3" t="s">
        <v>2925</v>
      </c>
      <c r="D53" t="s">
        <v>39</v>
      </c>
      <c r="E53" s="11" t="e">
        <f>NA()</f>
        <v>#N/A</v>
      </c>
      <c r="F53" s="12" t="e">
        <f>NA()</f>
        <v>#N/A</v>
      </c>
      <c r="G53" t="e">
        <f>NA()</f>
        <v>#N/A</v>
      </c>
      <c r="H53" t="s">
        <v>126</v>
      </c>
      <c r="I53" t="s">
        <v>82</v>
      </c>
      <c r="J53" s="13" t="e">
        <f>NA()</f>
        <v>#N/A</v>
      </c>
      <c r="K53" s="13" t="s">
        <v>2979</v>
      </c>
      <c r="L53">
        <v>139036599</v>
      </c>
      <c r="M53" t="s">
        <v>236</v>
      </c>
      <c r="N53" t="s">
        <v>36</v>
      </c>
      <c r="O53" t="s">
        <v>37</v>
      </c>
      <c r="P53" s="14" t="s">
        <v>3491</v>
      </c>
      <c r="Q53" s="1">
        <v>889433000</v>
      </c>
      <c r="R53" t="s">
        <v>3505</v>
      </c>
      <c r="S53">
        <v>3</v>
      </c>
      <c r="T53">
        <v>2</v>
      </c>
      <c r="U53">
        <v>2</v>
      </c>
      <c r="V53" s="15">
        <v>44708.662557870368</v>
      </c>
    </row>
    <row r="54" spans="1:22" x14ac:dyDescent="0.25">
      <c r="A54">
        <v>1351036</v>
      </c>
      <c r="B54" s="16" t="s">
        <v>3465</v>
      </c>
      <c r="C54" s="3" t="s">
        <v>2925</v>
      </c>
      <c r="D54" t="s">
        <v>46</v>
      </c>
      <c r="E54" s="11" t="e">
        <f>NA()</f>
        <v>#N/A</v>
      </c>
      <c r="F54" s="12" t="e">
        <f>NA()</f>
        <v>#N/A</v>
      </c>
      <c r="G54" t="e">
        <f>NA()</f>
        <v>#N/A</v>
      </c>
      <c r="H54" t="e">
        <f>NA()</f>
        <v>#N/A</v>
      </c>
      <c r="I54" t="s">
        <v>48</v>
      </c>
      <c r="J54" s="13">
        <v>565000</v>
      </c>
      <c r="K54" s="13" t="s">
        <v>3003</v>
      </c>
      <c r="L54">
        <v>139027019</v>
      </c>
      <c r="M54" t="s">
        <v>239</v>
      </c>
      <c r="N54" t="s">
        <v>36</v>
      </c>
      <c r="O54" t="s">
        <v>37</v>
      </c>
      <c r="P54" s="14" t="s">
        <v>3491</v>
      </c>
      <c r="Q54" s="1">
        <v>889810080</v>
      </c>
      <c r="R54" t="s">
        <v>3505</v>
      </c>
      <c r="S54">
        <v>2</v>
      </c>
      <c r="T54">
        <v>2</v>
      </c>
      <c r="U54">
        <v>2</v>
      </c>
      <c r="V54" s="15">
        <v>44708.662557870368</v>
      </c>
    </row>
    <row r="55" spans="1:22" x14ac:dyDescent="0.25">
      <c r="A55">
        <v>1351037</v>
      </c>
      <c r="B55" s="16" t="s">
        <v>3465</v>
      </c>
      <c r="C55" s="3" t="s">
        <v>2925</v>
      </c>
      <c r="D55" t="s">
        <v>39</v>
      </c>
      <c r="E55" s="19">
        <v>130</v>
      </c>
      <c r="F55" s="12" t="e">
        <f>NA()</f>
        <v>#N/A</v>
      </c>
      <c r="G55" s="19">
        <v>130</v>
      </c>
      <c r="H55" t="e">
        <f>NA()</f>
        <v>#N/A</v>
      </c>
      <c r="I55" t="s">
        <v>123</v>
      </c>
      <c r="J55" s="13">
        <v>399000</v>
      </c>
      <c r="K55" s="13" t="s">
        <v>2934</v>
      </c>
      <c r="L55">
        <v>139024171</v>
      </c>
      <c r="M55" t="s">
        <v>243</v>
      </c>
      <c r="N55" t="s">
        <v>36</v>
      </c>
      <c r="O55" t="s">
        <v>37</v>
      </c>
      <c r="P55" s="14" t="s">
        <v>3491</v>
      </c>
      <c r="Q55" s="1">
        <v>889328858</v>
      </c>
      <c r="R55" t="s">
        <v>3505</v>
      </c>
      <c r="S55">
        <v>2</v>
      </c>
      <c r="T55">
        <v>2</v>
      </c>
      <c r="U55">
        <v>2</v>
      </c>
      <c r="V55" s="15">
        <v>44708.662557870368</v>
      </c>
    </row>
    <row r="56" spans="1:22" x14ac:dyDescent="0.25">
      <c r="A56">
        <v>1351038</v>
      </c>
      <c r="B56" s="16" t="s">
        <v>3465</v>
      </c>
      <c r="C56" s="3" t="s">
        <v>2925</v>
      </c>
      <c r="D56" t="s">
        <v>39</v>
      </c>
      <c r="E56" s="11" t="e">
        <f>NA()</f>
        <v>#N/A</v>
      </c>
      <c r="F56" s="19">
        <v>192</v>
      </c>
      <c r="G56" t="e">
        <f>NA()</f>
        <v>#N/A</v>
      </c>
      <c r="H56" t="e">
        <f>NA()</f>
        <v>#N/A</v>
      </c>
      <c r="I56" t="s">
        <v>209</v>
      </c>
      <c r="J56" s="13">
        <v>469000</v>
      </c>
      <c r="K56" s="13" t="s">
        <v>3005</v>
      </c>
      <c r="L56">
        <v>139023195</v>
      </c>
      <c r="M56" t="s">
        <v>247</v>
      </c>
      <c r="N56" t="s">
        <v>36</v>
      </c>
      <c r="O56" t="s">
        <v>37</v>
      </c>
      <c r="P56" s="14" t="s">
        <v>3491</v>
      </c>
      <c r="Q56" s="1">
        <v>889428942</v>
      </c>
      <c r="R56" t="s">
        <v>3505</v>
      </c>
      <c r="S56">
        <v>3</v>
      </c>
      <c r="T56">
        <v>2</v>
      </c>
      <c r="U56">
        <v>2</v>
      </c>
      <c r="V56" s="15">
        <v>44708.662557870368</v>
      </c>
    </row>
    <row r="57" spans="1:22" x14ac:dyDescent="0.25">
      <c r="A57">
        <v>1351039</v>
      </c>
      <c r="B57" s="16" t="s">
        <v>3465</v>
      </c>
      <c r="C57" s="3" t="s">
        <v>2925</v>
      </c>
      <c r="D57" t="s">
        <v>39</v>
      </c>
      <c r="E57" s="11" t="e">
        <f>NA()</f>
        <v>#N/A</v>
      </c>
      <c r="F57" s="19">
        <v>253</v>
      </c>
      <c r="G57" t="e">
        <f>NA()</f>
        <v>#N/A</v>
      </c>
      <c r="H57" t="e">
        <f>NA()</f>
        <v>#N/A</v>
      </c>
      <c r="I57" t="s">
        <v>209</v>
      </c>
      <c r="J57" s="13">
        <v>649000</v>
      </c>
      <c r="K57" s="13" t="s">
        <v>2934</v>
      </c>
      <c r="L57">
        <v>139012015</v>
      </c>
      <c r="M57" t="s">
        <v>251</v>
      </c>
      <c r="N57" t="s">
        <v>36</v>
      </c>
      <c r="O57" t="s">
        <v>37</v>
      </c>
      <c r="P57" s="14" t="s">
        <v>3491</v>
      </c>
      <c r="Q57" s="1">
        <v>889428942</v>
      </c>
      <c r="R57" t="s">
        <v>3505</v>
      </c>
      <c r="S57">
        <v>4</v>
      </c>
      <c r="T57">
        <v>2</v>
      </c>
      <c r="U57">
        <v>2</v>
      </c>
      <c r="V57" s="15">
        <v>44708.662557870368</v>
      </c>
    </row>
    <row r="58" spans="1:22" x14ac:dyDescent="0.25">
      <c r="A58">
        <v>1351040</v>
      </c>
      <c r="B58" s="16" t="s">
        <v>3465</v>
      </c>
      <c r="C58" s="3" t="s">
        <v>2925</v>
      </c>
      <c r="D58" t="s">
        <v>46</v>
      </c>
      <c r="E58" s="11" t="e">
        <f>NA()</f>
        <v>#N/A</v>
      </c>
      <c r="F58" s="12" t="e">
        <f>NA()</f>
        <v>#N/A</v>
      </c>
      <c r="G58" t="e">
        <f>NA()</f>
        <v>#N/A</v>
      </c>
      <c r="H58" t="s">
        <v>126</v>
      </c>
      <c r="I58" t="s">
        <v>107</v>
      </c>
      <c r="J58" s="13">
        <v>499000</v>
      </c>
      <c r="K58" s="13" t="s">
        <v>3007</v>
      </c>
      <c r="L58">
        <v>138985619</v>
      </c>
      <c r="M58" t="s">
        <v>254</v>
      </c>
      <c r="N58" t="s">
        <v>36</v>
      </c>
      <c r="O58" t="s">
        <v>37</v>
      </c>
      <c r="P58" s="14" t="s">
        <v>3491</v>
      </c>
      <c r="Q58">
        <v>889855678</v>
      </c>
      <c r="R58" t="s">
        <v>3507</v>
      </c>
      <c r="S58">
        <v>1</v>
      </c>
      <c r="T58">
        <v>1</v>
      </c>
      <c r="U58">
        <v>1</v>
      </c>
      <c r="V58" s="15">
        <v>44708.662557870368</v>
      </c>
    </row>
    <row r="59" spans="1:22" x14ac:dyDescent="0.25">
      <c r="A59">
        <v>1351041</v>
      </c>
      <c r="B59" s="16" t="s">
        <v>3465</v>
      </c>
      <c r="C59" s="3" t="s">
        <v>2925</v>
      </c>
      <c r="D59" t="s">
        <v>39</v>
      </c>
      <c r="E59" s="11" t="e">
        <f>NA()</f>
        <v>#N/A</v>
      </c>
      <c r="F59" s="12" t="e">
        <f>NA()</f>
        <v>#N/A</v>
      </c>
      <c r="G59" t="e">
        <f>NA()</f>
        <v>#N/A</v>
      </c>
      <c r="H59" t="e">
        <f>NA()</f>
        <v>#N/A</v>
      </c>
      <c r="I59" t="s">
        <v>31</v>
      </c>
      <c r="J59" s="13">
        <v>400000</v>
      </c>
      <c r="K59" s="13" t="s">
        <v>2934</v>
      </c>
      <c r="L59">
        <v>138982163</v>
      </c>
      <c r="M59" t="s">
        <v>258</v>
      </c>
      <c r="N59" t="s">
        <v>36</v>
      </c>
      <c r="O59" t="s">
        <v>37</v>
      </c>
      <c r="P59" s="14" t="s">
        <v>3491</v>
      </c>
      <c r="Q59" s="1">
        <v>889418289</v>
      </c>
      <c r="R59" t="s">
        <v>3505</v>
      </c>
      <c r="S59">
        <v>2</v>
      </c>
      <c r="T59">
        <v>2</v>
      </c>
      <c r="U59">
        <v>1</v>
      </c>
      <c r="V59" s="15">
        <v>44708.662557870368</v>
      </c>
    </row>
    <row r="60" spans="1:22" x14ac:dyDescent="0.25">
      <c r="A60">
        <v>1351042</v>
      </c>
      <c r="B60" s="16" t="s">
        <v>3465</v>
      </c>
      <c r="C60" s="3" t="s">
        <v>2925</v>
      </c>
      <c r="D60" t="s">
        <v>39</v>
      </c>
      <c r="E60" s="11" t="e">
        <f>NA()</f>
        <v>#N/A</v>
      </c>
      <c r="F60" s="19">
        <v>260</v>
      </c>
      <c r="G60" t="e">
        <f>NA()</f>
        <v>#N/A</v>
      </c>
      <c r="H60" t="e">
        <f>NA()</f>
        <v>#N/A</v>
      </c>
      <c r="I60" t="s">
        <v>209</v>
      </c>
      <c r="J60" s="13">
        <v>800000</v>
      </c>
      <c r="K60" s="13" t="s">
        <v>3009</v>
      </c>
      <c r="L60">
        <v>138965203</v>
      </c>
      <c r="M60" t="s">
        <v>262</v>
      </c>
      <c r="N60" t="s">
        <v>36</v>
      </c>
      <c r="O60" t="s">
        <v>37</v>
      </c>
      <c r="P60" s="14" t="s">
        <v>3491</v>
      </c>
      <c r="Q60" s="1">
        <v>889428942</v>
      </c>
      <c r="R60" t="s">
        <v>3505</v>
      </c>
      <c r="S60">
        <v>3</v>
      </c>
      <c r="T60">
        <v>2</v>
      </c>
      <c r="U60">
        <v>2</v>
      </c>
      <c r="V60" s="15">
        <v>44708.662557870368</v>
      </c>
    </row>
    <row r="61" spans="1:22" x14ac:dyDescent="0.25">
      <c r="A61">
        <v>1351043</v>
      </c>
      <c r="B61" s="16" t="s">
        <v>3465</v>
      </c>
      <c r="C61" s="3" t="s">
        <v>2925</v>
      </c>
      <c r="D61" t="s">
        <v>46</v>
      </c>
      <c r="E61" s="19">
        <v>93</v>
      </c>
      <c r="F61" s="12" t="e">
        <f>NA()</f>
        <v>#N/A</v>
      </c>
      <c r="G61" s="19">
        <v>93</v>
      </c>
      <c r="H61" t="s">
        <v>126</v>
      </c>
      <c r="I61" t="s">
        <v>181</v>
      </c>
      <c r="J61" s="13" t="e">
        <f>NA()</f>
        <v>#N/A</v>
      </c>
      <c r="K61" s="13" t="s">
        <v>2979</v>
      </c>
      <c r="L61">
        <v>138959991</v>
      </c>
      <c r="M61" t="s">
        <v>264</v>
      </c>
      <c r="N61" t="s">
        <v>36</v>
      </c>
      <c r="O61" t="s">
        <v>37</v>
      </c>
      <c r="P61" s="14" t="s">
        <v>3491</v>
      </c>
      <c r="Q61" s="1">
        <v>889418941</v>
      </c>
      <c r="R61" t="s">
        <v>3505</v>
      </c>
      <c r="S61">
        <v>1</v>
      </c>
      <c r="T61">
        <v>1</v>
      </c>
      <c r="U61">
        <v>1</v>
      </c>
      <c r="V61" s="15">
        <v>44708.662557870368</v>
      </c>
    </row>
    <row r="62" spans="1:22" x14ac:dyDescent="0.25">
      <c r="A62">
        <v>1351044</v>
      </c>
      <c r="B62" s="16" t="s">
        <v>3465</v>
      </c>
      <c r="C62" s="3" t="s">
        <v>2925</v>
      </c>
      <c r="D62" t="s">
        <v>39</v>
      </c>
      <c r="E62" s="19">
        <v>53</v>
      </c>
      <c r="F62" s="12" t="e">
        <f>NA()</f>
        <v>#N/A</v>
      </c>
      <c r="G62" s="19">
        <v>53</v>
      </c>
      <c r="H62" t="e">
        <f>NA()</f>
        <v>#N/A</v>
      </c>
      <c r="I62" t="s">
        <v>265</v>
      </c>
      <c r="J62" s="13">
        <v>299000</v>
      </c>
      <c r="K62" s="13" t="s">
        <v>2934</v>
      </c>
      <c r="L62">
        <v>138947235</v>
      </c>
      <c r="M62" t="s">
        <v>268</v>
      </c>
      <c r="N62" t="s">
        <v>36</v>
      </c>
      <c r="O62" t="s">
        <v>37</v>
      </c>
      <c r="P62" s="14" t="s">
        <v>3491</v>
      </c>
      <c r="Q62" s="1">
        <v>417718149</v>
      </c>
      <c r="R62" t="s">
        <v>3505</v>
      </c>
      <c r="S62">
        <v>1</v>
      </c>
      <c r="T62">
        <v>1</v>
      </c>
      <c r="U62">
        <v>1</v>
      </c>
      <c r="V62" s="15">
        <v>44708.662557870368</v>
      </c>
    </row>
    <row r="63" spans="1:22" x14ac:dyDescent="0.25">
      <c r="A63">
        <v>1351045</v>
      </c>
      <c r="B63" s="16" t="s">
        <v>3465</v>
      </c>
      <c r="C63" s="3" t="s">
        <v>2925</v>
      </c>
      <c r="D63" t="s">
        <v>46</v>
      </c>
      <c r="E63" s="11" t="e">
        <f>NA()</f>
        <v>#N/A</v>
      </c>
      <c r="F63" s="19">
        <v>74</v>
      </c>
      <c r="G63" s="19">
        <v>74</v>
      </c>
      <c r="H63" t="e">
        <f>NA()</f>
        <v>#N/A</v>
      </c>
      <c r="I63" t="s">
        <v>270</v>
      </c>
      <c r="J63" s="13">
        <v>580000</v>
      </c>
      <c r="K63" s="13" t="s">
        <v>2934</v>
      </c>
      <c r="L63">
        <v>138918695</v>
      </c>
      <c r="M63" t="s">
        <v>273</v>
      </c>
      <c r="N63" t="s">
        <v>36</v>
      </c>
      <c r="O63" t="s">
        <v>37</v>
      </c>
      <c r="P63" s="14" t="s">
        <v>3491</v>
      </c>
      <c r="Q63" s="1">
        <v>1300815051</v>
      </c>
      <c r="R63" t="s">
        <v>3508</v>
      </c>
      <c r="S63">
        <v>1</v>
      </c>
      <c r="T63">
        <v>1</v>
      </c>
      <c r="U63">
        <v>1</v>
      </c>
      <c r="V63" s="15">
        <v>44708.662557870368</v>
      </c>
    </row>
    <row r="64" spans="1:22" x14ac:dyDescent="0.25">
      <c r="A64">
        <v>1351046</v>
      </c>
      <c r="B64" s="16" t="s">
        <v>3465</v>
      </c>
      <c r="C64" s="3" t="s">
        <v>2925</v>
      </c>
      <c r="D64" t="s">
        <v>39</v>
      </c>
      <c r="E64" s="19">
        <v>138</v>
      </c>
      <c r="F64" s="12" t="e">
        <f>NA()</f>
        <v>#N/A</v>
      </c>
      <c r="G64" s="19">
        <v>138</v>
      </c>
      <c r="H64" t="e">
        <f>NA()</f>
        <v>#N/A</v>
      </c>
      <c r="I64" t="s">
        <v>181</v>
      </c>
      <c r="J64" s="13">
        <v>375000</v>
      </c>
      <c r="K64" s="13" t="s">
        <v>3012</v>
      </c>
      <c r="L64">
        <v>138917719</v>
      </c>
      <c r="M64" t="s">
        <v>277</v>
      </c>
      <c r="N64" t="s">
        <v>36</v>
      </c>
      <c r="O64" t="s">
        <v>37</v>
      </c>
      <c r="P64" s="14" t="s">
        <v>3491</v>
      </c>
      <c r="Q64" s="1">
        <v>889418941</v>
      </c>
      <c r="R64" t="s">
        <v>3505</v>
      </c>
      <c r="S64">
        <v>2</v>
      </c>
      <c r="T64">
        <v>2</v>
      </c>
      <c r="U64">
        <v>2</v>
      </c>
      <c r="V64" s="15">
        <v>44708.662557870368</v>
      </c>
    </row>
    <row r="65" spans="1:22" x14ac:dyDescent="0.25">
      <c r="A65">
        <v>1351047</v>
      </c>
      <c r="B65" s="16" t="s">
        <v>3465</v>
      </c>
      <c r="C65" s="3" t="s">
        <v>2925</v>
      </c>
      <c r="D65" t="s">
        <v>39</v>
      </c>
      <c r="E65" s="11" t="e">
        <f>NA()</f>
        <v>#N/A</v>
      </c>
      <c r="F65" s="12" t="e">
        <f>NA()</f>
        <v>#N/A</v>
      </c>
      <c r="G65" t="e">
        <f>NA()</f>
        <v>#N/A</v>
      </c>
      <c r="H65" t="e">
        <f>NA()</f>
        <v>#N/A</v>
      </c>
      <c r="I65" t="s">
        <v>278</v>
      </c>
      <c r="J65" s="13">
        <v>489000</v>
      </c>
      <c r="K65" s="13" t="s">
        <v>2934</v>
      </c>
      <c r="L65">
        <v>138898599</v>
      </c>
      <c r="M65" t="s">
        <v>281</v>
      </c>
      <c r="N65" t="s">
        <v>36</v>
      </c>
      <c r="O65" t="s">
        <v>37</v>
      </c>
      <c r="P65" s="14" t="s">
        <v>3491</v>
      </c>
      <c r="Q65" s="1">
        <v>889811088</v>
      </c>
      <c r="R65" t="s">
        <v>3507</v>
      </c>
      <c r="S65">
        <v>2</v>
      </c>
      <c r="T65">
        <v>2</v>
      </c>
      <c r="U65">
        <v>1</v>
      </c>
      <c r="V65" s="15">
        <v>44708.662557870368</v>
      </c>
    </row>
    <row r="66" spans="1:22" x14ac:dyDescent="0.25">
      <c r="A66">
        <v>1351048</v>
      </c>
      <c r="B66" s="16" t="s">
        <v>3465</v>
      </c>
      <c r="C66" s="3" t="s">
        <v>2925</v>
      </c>
      <c r="D66" t="s">
        <v>46</v>
      </c>
      <c r="E66" s="11" t="e">
        <f>NA()</f>
        <v>#N/A</v>
      </c>
      <c r="F66" s="19">
        <v>52</v>
      </c>
      <c r="G66" s="19">
        <v>52</v>
      </c>
      <c r="H66" t="e">
        <f>NA()</f>
        <v>#N/A</v>
      </c>
      <c r="I66" t="s">
        <v>93</v>
      </c>
      <c r="J66" s="13">
        <v>195000</v>
      </c>
      <c r="K66" s="13" t="s">
        <v>3014</v>
      </c>
      <c r="L66">
        <v>138882163</v>
      </c>
      <c r="M66" t="s">
        <v>285</v>
      </c>
      <c r="N66" t="s">
        <v>36</v>
      </c>
      <c r="O66" t="s">
        <v>37</v>
      </c>
      <c r="P66" s="14" t="s">
        <v>3491</v>
      </c>
      <c r="Q66" s="1">
        <v>889460500</v>
      </c>
      <c r="R66" t="s">
        <v>3505</v>
      </c>
      <c r="S66">
        <v>1</v>
      </c>
      <c r="T66">
        <v>1</v>
      </c>
      <c r="U66">
        <v>1</v>
      </c>
      <c r="V66" s="15">
        <v>44708.662557870368</v>
      </c>
    </row>
    <row r="67" spans="1:22" x14ac:dyDescent="0.25">
      <c r="A67">
        <v>1351049</v>
      </c>
      <c r="B67" s="16" t="s">
        <v>3465</v>
      </c>
      <c r="C67" s="3" t="s">
        <v>2925</v>
      </c>
      <c r="D67" t="s">
        <v>39</v>
      </c>
      <c r="E67" s="11" t="e">
        <f>NA()</f>
        <v>#N/A</v>
      </c>
      <c r="F67" s="19">
        <v>101</v>
      </c>
      <c r="G67" t="e">
        <f>NA()</f>
        <v>#N/A</v>
      </c>
      <c r="H67" t="e">
        <f>NA()</f>
        <v>#N/A</v>
      </c>
      <c r="I67" t="s">
        <v>185</v>
      </c>
      <c r="J67" s="13">
        <v>505000</v>
      </c>
      <c r="K67" s="13" t="s">
        <v>2934</v>
      </c>
      <c r="L67">
        <v>138876263</v>
      </c>
      <c r="M67" t="s">
        <v>289</v>
      </c>
      <c r="N67" t="s">
        <v>36</v>
      </c>
      <c r="O67" t="s">
        <v>37</v>
      </c>
      <c r="P67" s="14" t="s">
        <v>3491</v>
      </c>
      <c r="Q67" s="1">
        <v>889240900</v>
      </c>
      <c r="R67" t="s">
        <v>3505</v>
      </c>
      <c r="S67">
        <v>2</v>
      </c>
      <c r="T67">
        <v>2</v>
      </c>
      <c r="U67">
        <v>2</v>
      </c>
      <c r="V67" s="15">
        <v>44708.662557870368</v>
      </c>
    </row>
    <row r="68" spans="1:22" x14ac:dyDescent="0.25">
      <c r="A68">
        <v>1351050</v>
      </c>
      <c r="B68" s="16" t="s">
        <v>3465</v>
      </c>
      <c r="C68" s="3" t="s">
        <v>2925</v>
      </c>
      <c r="D68" t="s">
        <v>39</v>
      </c>
      <c r="E68" s="11" t="e">
        <f>NA()</f>
        <v>#N/A</v>
      </c>
      <c r="F68" s="12" t="e">
        <f>NA()</f>
        <v>#N/A</v>
      </c>
      <c r="G68" t="e">
        <f>NA()</f>
        <v>#N/A</v>
      </c>
      <c r="H68" t="e">
        <f>NA()</f>
        <v>#N/A</v>
      </c>
      <c r="I68" t="s">
        <v>232</v>
      </c>
      <c r="J68" s="13">
        <v>325000</v>
      </c>
      <c r="K68" s="13" t="s">
        <v>2934</v>
      </c>
      <c r="L68">
        <v>138865099</v>
      </c>
      <c r="M68" t="s">
        <v>292</v>
      </c>
      <c r="N68" t="s">
        <v>36</v>
      </c>
      <c r="O68" t="s">
        <v>37</v>
      </c>
      <c r="P68" s="14" t="s">
        <v>3491</v>
      </c>
      <c r="Q68">
        <v>451125286</v>
      </c>
      <c r="R68" t="s">
        <v>3507</v>
      </c>
      <c r="S68">
        <v>2</v>
      </c>
      <c r="T68">
        <v>2</v>
      </c>
      <c r="U68">
        <v>2</v>
      </c>
      <c r="V68" s="15">
        <v>44708.662557870368</v>
      </c>
    </row>
    <row r="69" spans="1:22" x14ac:dyDescent="0.25">
      <c r="A69">
        <v>1351051</v>
      </c>
      <c r="B69" s="16" t="s">
        <v>3465</v>
      </c>
      <c r="C69" s="3" t="s">
        <v>2925</v>
      </c>
      <c r="D69" t="s">
        <v>39</v>
      </c>
      <c r="E69" s="11" t="e">
        <f>NA()</f>
        <v>#N/A</v>
      </c>
      <c r="F69" s="12" t="e">
        <f>NA()</f>
        <v>#N/A</v>
      </c>
      <c r="G69" t="e">
        <f>NA()</f>
        <v>#N/A</v>
      </c>
      <c r="H69" t="e">
        <f>NA()</f>
        <v>#N/A</v>
      </c>
      <c r="I69" t="s">
        <v>293</v>
      </c>
      <c r="J69" s="13">
        <v>539000</v>
      </c>
      <c r="K69" s="13" t="s">
        <v>3017</v>
      </c>
      <c r="L69">
        <v>138863175</v>
      </c>
      <c r="M69" t="s">
        <v>296</v>
      </c>
      <c r="N69" t="s">
        <v>36</v>
      </c>
      <c r="O69" t="s">
        <v>37</v>
      </c>
      <c r="P69" s="14" t="s">
        <v>3491</v>
      </c>
      <c r="Q69" s="1">
        <v>1300850855</v>
      </c>
      <c r="R69" t="s">
        <v>3508</v>
      </c>
      <c r="S69">
        <v>2</v>
      </c>
      <c r="T69">
        <v>2</v>
      </c>
      <c r="U69">
        <v>1</v>
      </c>
      <c r="V69" s="15">
        <v>44708.662557870368</v>
      </c>
    </row>
    <row r="70" spans="1:22" x14ac:dyDescent="0.25">
      <c r="A70">
        <v>1351052</v>
      </c>
      <c r="B70" s="16" t="s">
        <v>3465</v>
      </c>
      <c r="C70" s="3" t="s">
        <v>2925</v>
      </c>
      <c r="D70" t="s">
        <v>39</v>
      </c>
      <c r="E70" s="11" t="e">
        <f>NA()</f>
        <v>#N/A</v>
      </c>
      <c r="F70" s="12" t="e">
        <f>NA()</f>
        <v>#N/A</v>
      </c>
      <c r="G70" t="e">
        <f>NA()</f>
        <v>#N/A</v>
      </c>
      <c r="H70" t="e">
        <f>NA()</f>
        <v>#N/A</v>
      </c>
      <c r="I70" t="s">
        <v>297</v>
      </c>
      <c r="J70" s="13">
        <v>180000</v>
      </c>
      <c r="K70" s="13" t="s">
        <v>2934</v>
      </c>
      <c r="L70">
        <v>138861435</v>
      </c>
      <c r="M70" t="s">
        <v>300</v>
      </c>
      <c r="N70" t="s">
        <v>36</v>
      </c>
      <c r="O70" t="s">
        <v>37</v>
      </c>
      <c r="P70" s="14" t="s">
        <v>3491</v>
      </c>
      <c r="Q70">
        <v>429826650</v>
      </c>
      <c r="R70" t="s">
        <v>3507</v>
      </c>
      <c r="S70">
        <v>1</v>
      </c>
      <c r="T70">
        <v>1</v>
      </c>
      <c r="U70">
        <v>0</v>
      </c>
      <c r="V70" s="15">
        <v>44708.662557870368</v>
      </c>
    </row>
    <row r="71" spans="1:22" x14ac:dyDescent="0.25">
      <c r="A71">
        <v>1351053</v>
      </c>
      <c r="B71" s="16" t="s">
        <v>3465</v>
      </c>
      <c r="C71" s="3" t="s">
        <v>2925</v>
      </c>
      <c r="D71" t="s">
        <v>39</v>
      </c>
      <c r="E71" s="19">
        <v>198</v>
      </c>
      <c r="F71" s="12" t="e">
        <f>NA()</f>
        <v>#N/A</v>
      </c>
      <c r="G71" s="19">
        <v>198</v>
      </c>
      <c r="H71" t="s">
        <v>126</v>
      </c>
      <c r="I71" t="s">
        <v>181</v>
      </c>
      <c r="J71" s="13" t="e">
        <f>NA()</f>
        <v>#N/A</v>
      </c>
      <c r="K71" s="13" t="s">
        <v>2979</v>
      </c>
      <c r="L71">
        <v>138830959</v>
      </c>
      <c r="M71" t="s">
        <v>303</v>
      </c>
      <c r="N71" t="s">
        <v>36</v>
      </c>
      <c r="O71" t="s">
        <v>37</v>
      </c>
      <c r="P71" s="14" t="s">
        <v>3491</v>
      </c>
      <c r="Q71" s="1">
        <v>889418941</v>
      </c>
      <c r="R71" t="s">
        <v>3505</v>
      </c>
      <c r="S71">
        <v>3</v>
      </c>
      <c r="T71">
        <v>2</v>
      </c>
      <c r="U71">
        <v>2</v>
      </c>
      <c r="V71" s="15">
        <v>44708.662557870368</v>
      </c>
    </row>
    <row r="72" spans="1:22" x14ac:dyDescent="0.25">
      <c r="A72">
        <v>1351054</v>
      </c>
      <c r="B72" s="16" t="s">
        <v>3465</v>
      </c>
      <c r="C72" s="3" t="s">
        <v>2925</v>
      </c>
      <c r="D72" t="s">
        <v>46</v>
      </c>
      <c r="E72" s="19">
        <v>33</v>
      </c>
      <c r="F72" s="12" t="e">
        <f>NA()</f>
        <v>#N/A</v>
      </c>
      <c r="G72" s="19">
        <v>33</v>
      </c>
      <c r="H72" t="e">
        <f>NA()</f>
        <v>#N/A</v>
      </c>
      <c r="I72" t="s">
        <v>270</v>
      </c>
      <c r="J72" s="13">
        <v>145000</v>
      </c>
      <c r="K72" s="13" t="s">
        <v>2934</v>
      </c>
      <c r="L72">
        <v>138798511</v>
      </c>
      <c r="M72" t="s">
        <v>307</v>
      </c>
      <c r="N72" t="s">
        <v>36</v>
      </c>
      <c r="O72" t="s">
        <v>37</v>
      </c>
      <c r="P72" s="14" t="s">
        <v>3491</v>
      </c>
      <c r="Q72" s="1">
        <v>1300815051</v>
      </c>
      <c r="R72" t="s">
        <v>3508</v>
      </c>
      <c r="S72">
        <v>1</v>
      </c>
      <c r="T72">
        <v>1</v>
      </c>
      <c r="U72">
        <v>0</v>
      </c>
      <c r="V72" s="15">
        <v>44708.662557870368</v>
      </c>
    </row>
    <row r="73" spans="1:22" x14ac:dyDescent="0.25">
      <c r="A73">
        <v>1351055</v>
      </c>
      <c r="B73" s="16" t="s">
        <v>3465</v>
      </c>
      <c r="C73" s="3" t="s">
        <v>2925</v>
      </c>
      <c r="D73" t="s">
        <v>39</v>
      </c>
      <c r="E73" s="11" t="e">
        <f>NA()</f>
        <v>#N/A</v>
      </c>
      <c r="F73" s="12" t="e">
        <f>NA()</f>
        <v>#N/A</v>
      </c>
      <c r="G73" t="e">
        <f>NA()</f>
        <v>#N/A</v>
      </c>
      <c r="H73" t="e">
        <f>NA()</f>
        <v>#N/A</v>
      </c>
      <c r="I73" t="s">
        <v>232</v>
      </c>
      <c r="J73" s="13">
        <v>215000</v>
      </c>
      <c r="K73" s="13" t="s">
        <v>2934</v>
      </c>
      <c r="L73">
        <v>138784347</v>
      </c>
      <c r="M73" t="s">
        <v>310</v>
      </c>
      <c r="N73" t="s">
        <v>36</v>
      </c>
      <c r="O73" t="s">
        <v>37</v>
      </c>
      <c r="P73" s="14" t="s">
        <v>3491</v>
      </c>
      <c r="Q73">
        <v>451125286</v>
      </c>
      <c r="R73" t="s">
        <v>3507</v>
      </c>
      <c r="S73">
        <v>1</v>
      </c>
      <c r="T73">
        <v>1</v>
      </c>
      <c r="U73">
        <v>1</v>
      </c>
      <c r="V73" s="15">
        <v>44708.662557870368</v>
      </c>
    </row>
    <row r="74" spans="1:22" x14ac:dyDescent="0.25">
      <c r="A74">
        <v>1351056</v>
      </c>
      <c r="B74" s="16" t="s">
        <v>3465</v>
      </c>
      <c r="C74" s="3" t="s">
        <v>2925</v>
      </c>
      <c r="D74" t="s">
        <v>39</v>
      </c>
      <c r="E74" s="11" t="e">
        <f>NA()</f>
        <v>#N/A</v>
      </c>
      <c r="F74" s="12" t="e">
        <f>NA()</f>
        <v>#N/A</v>
      </c>
      <c r="G74" t="e">
        <f>NA()</f>
        <v>#N/A</v>
      </c>
      <c r="H74" t="e">
        <f>NA()</f>
        <v>#N/A</v>
      </c>
      <c r="I74" t="s">
        <v>311</v>
      </c>
      <c r="J74" s="13">
        <v>450000</v>
      </c>
      <c r="K74" s="13" t="s">
        <v>2934</v>
      </c>
      <c r="L74">
        <v>138760927</v>
      </c>
      <c r="M74" t="s">
        <v>313</v>
      </c>
      <c r="N74" t="s">
        <v>36</v>
      </c>
      <c r="O74" t="s">
        <v>37</v>
      </c>
      <c r="P74" s="14" t="s">
        <v>3491</v>
      </c>
      <c r="Q74" s="1">
        <v>1300299377</v>
      </c>
      <c r="R74" t="s">
        <v>3508</v>
      </c>
      <c r="S74">
        <v>2</v>
      </c>
      <c r="T74">
        <v>2</v>
      </c>
      <c r="U74">
        <v>1</v>
      </c>
      <c r="V74" s="15">
        <v>44708.662557870368</v>
      </c>
    </row>
    <row r="75" spans="1:22" x14ac:dyDescent="0.25">
      <c r="A75">
        <v>1351057</v>
      </c>
      <c r="B75" s="16" t="s">
        <v>3465</v>
      </c>
      <c r="C75" s="3" t="s">
        <v>2925</v>
      </c>
      <c r="D75" t="s">
        <v>39</v>
      </c>
      <c r="E75" s="19">
        <v>255</v>
      </c>
      <c r="F75" s="12" t="e">
        <f>NA()</f>
        <v>#N/A</v>
      </c>
      <c r="G75" s="19">
        <v>255</v>
      </c>
      <c r="H75" t="e">
        <f>NA()</f>
        <v>#N/A</v>
      </c>
      <c r="I75" t="s">
        <v>315</v>
      </c>
      <c r="J75" s="13">
        <v>865000</v>
      </c>
      <c r="K75" s="13" t="s">
        <v>2934</v>
      </c>
      <c r="L75">
        <v>138754883</v>
      </c>
      <c r="M75" t="s">
        <v>318</v>
      </c>
      <c r="N75" t="s">
        <v>36</v>
      </c>
      <c r="O75" t="s">
        <v>37</v>
      </c>
      <c r="P75" s="14" t="s">
        <v>3491</v>
      </c>
      <c r="Q75" s="1">
        <v>418892861</v>
      </c>
      <c r="R75" t="s">
        <v>3508</v>
      </c>
      <c r="S75">
        <v>3</v>
      </c>
      <c r="T75">
        <v>2</v>
      </c>
      <c r="U75">
        <v>2</v>
      </c>
      <c r="V75" s="15">
        <v>44708.662557870368</v>
      </c>
    </row>
    <row r="76" spans="1:22" x14ac:dyDescent="0.25">
      <c r="A76">
        <v>1351058</v>
      </c>
      <c r="B76" s="16" t="s">
        <v>3465</v>
      </c>
      <c r="C76" s="3" t="s">
        <v>2925</v>
      </c>
      <c r="D76" t="s">
        <v>39</v>
      </c>
      <c r="E76" s="11" t="e">
        <f>NA()</f>
        <v>#N/A</v>
      </c>
      <c r="F76" s="19">
        <v>120</v>
      </c>
      <c r="G76" t="e">
        <f>NA()</f>
        <v>#N/A</v>
      </c>
      <c r="H76" t="e">
        <f>NA()</f>
        <v>#N/A</v>
      </c>
      <c r="I76" t="s">
        <v>93</v>
      </c>
      <c r="J76" s="13">
        <v>400000</v>
      </c>
      <c r="K76" s="13" t="s">
        <v>2934</v>
      </c>
      <c r="L76">
        <v>138748811</v>
      </c>
      <c r="M76" t="s">
        <v>321</v>
      </c>
      <c r="N76" t="s">
        <v>36</v>
      </c>
      <c r="O76" t="s">
        <v>37</v>
      </c>
      <c r="P76" s="14" t="s">
        <v>3491</v>
      </c>
      <c r="Q76" s="1">
        <v>889460500</v>
      </c>
      <c r="R76" t="s">
        <v>3505</v>
      </c>
      <c r="S76">
        <v>2</v>
      </c>
      <c r="T76">
        <v>2</v>
      </c>
      <c r="U76">
        <v>1</v>
      </c>
      <c r="V76" s="15">
        <v>44708.662557870368</v>
      </c>
    </row>
    <row r="77" spans="1:22" x14ac:dyDescent="0.25">
      <c r="A77">
        <v>1351059</v>
      </c>
      <c r="B77" s="16" t="s">
        <v>3465</v>
      </c>
      <c r="C77" s="3" t="s">
        <v>2925</v>
      </c>
      <c r="D77" t="s">
        <v>46</v>
      </c>
      <c r="E77" s="11" t="e">
        <f>NA()</f>
        <v>#N/A</v>
      </c>
      <c r="F77" s="19">
        <v>154</v>
      </c>
      <c r="G77" s="19">
        <v>154</v>
      </c>
      <c r="H77" t="e">
        <f>NA()</f>
        <v>#N/A</v>
      </c>
      <c r="I77" t="s">
        <v>185</v>
      </c>
      <c r="J77" s="13">
        <v>369000</v>
      </c>
      <c r="K77" s="13" t="s">
        <v>2934</v>
      </c>
      <c r="L77">
        <v>138732019</v>
      </c>
      <c r="M77" t="s">
        <v>325</v>
      </c>
      <c r="N77" t="s">
        <v>36</v>
      </c>
      <c r="O77" t="s">
        <v>37</v>
      </c>
      <c r="P77" s="14" t="s">
        <v>3491</v>
      </c>
      <c r="Q77" s="1">
        <v>889240900</v>
      </c>
      <c r="R77" t="s">
        <v>3505</v>
      </c>
      <c r="S77">
        <v>2</v>
      </c>
      <c r="T77">
        <v>2</v>
      </c>
      <c r="U77">
        <v>2</v>
      </c>
      <c r="V77" s="15">
        <v>44708.662557870368</v>
      </c>
    </row>
    <row r="78" spans="1:22" x14ac:dyDescent="0.25">
      <c r="A78">
        <v>1351060</v>
      </c>
      <c r="B78" s="16" t="s">
        <v>3465</v>
      </c>
      <c r="C78" s="3" t="s">
        <v>2925</v>
      </c>
      <c r="D78" t="s">
        <v>39</v>
      </c>
      <c r="E78" s="19">
        <v>66</v>
      </c>
      <c r="F78" s="12" t="e">
        <f>NA()</f>
        <v>#N/A</v>
      </c>
      <c r="G78" s="19">
        <v>66</v>
      </c>
      <c r="H78" t="e">
        <f>NA()</f>
        <v>#N/A</v>
      </c>
      <c r="I78" t="s">
        <v>98</v>
      </c>
      <c r="J78" s="13">
        <v>350000</v>
      </c>
      <c r="K78" s="13" t="s">
        <v>2934</v>
      </c>
      <c r="L78">
        <v>138713867</v>
      </c>
      <c r="M78" t="s">
        <v>329</v>
      </c>
      <c r="N78" t="s">
        <v>36</v>
      </c>
      <c r="O78" t="s">
        <v>37</v>
      </c>
      <c r="P78" s="14" t="s">
        <v>3491</v>
      </c>
      <c r="Q78" s="1">
        <v>889822500</v>
      </c>
      <c r="R78" t="s">
        <v>3507</v>
      </c>
      <c r="S78">
        <v>1</v>
      </c>
      <c r="T78">
        <v>1</v>
      </c>
      <c r="U78">
        <v>1</v>
      </c>
      <c r="V78" s="15">
        <v>44708.662557870368</v>
      </c>
    </row>
    <row r="79" spans="1:22" x14ac:dyDescent="0.25">
      <c r="A79">
        <v>1351061</v>
      </c>
      <c r="B79" s="16" t="s">
        <v>3465</v>
      </c>
      <c r="C79" s="3" t="s">
        <v>2925</v>
      </c>
      <c r="D79" t="s">
        <v>46</v>
      </c>
      <c r="E79" s="11" t="e">
        <f>NA()</f>
        <v>#N/A</v>
      </c>
      <c r="F79" s="12" t="e">
        <f>NA()</f>
        <v>#N/A</v>
      </c>
      <c r="G79" t="e">
        <f>NA()</f>
        <v>#N/A</v>
      </c>
      <c r="H79" t="e">
        <f>NA()</f>
        <v>#N/A</v>
      </c>
      <c r="I79" t="s">
        <v>82</v>
      </c>
      <c r="J79" s="13">
        <v>549000</v>
      </c>
      <c r="K79" s="13" t="s">
        <v>2934</v>
      </c>
      <c r="L79">
        <v>138708715</v>
      </c>
      <c r="M79" t="s">
        <v>331</v>
      </c>
      <c r="N79" t="s">
        <v>36</v>
      </c>
      <c r="O79" t="s">
        <v>37</v>
      </c>
      <c r="P79" s="14" t="s">
        <v>3491</v>
      </c>
      <c r="Q79" s="1">
        <v>889433000</v>
      </c>
      <c r="R79" t="s">
        <v>3505</v>
      </c>
      <c r="S79">
        <v>3</v>
      </c>
      <c r="T79">
        <v>2</v>
      </c>
      <c r="U79">
        <v>2</v>
      </c>
      <c r="V79" s="15">
        <v>44708.662557870368</v>
      </c>
    </row>
    <row r="80" spans="1:22" x14ac:dyDescent="0.25">
      <c r="A80">
        <v>1351062</v>
      </c>
      <c r="B80" s="16" t="s">
        <v>3465</v>
      </c>
      <c r="C80" s="3" t="s">
        <v>2925</v>
      </c>
      <c r="D80" t="s">
        <v>39</v>
      </c>
      <c r="E80" s="11" t="e">
        <f>NA()</f>
        <v>#N/A</v>
      </c>
      <c r="F80" s="19">
        <v>221</v>
      </c>
      <c r="G80" t="e">
        <f>NA()</f>
        <v>#N/A</v>
      </c>
      <c r="H80" t="e">
        <f>NA()</f>
        <v>#N/A</v>
      </c>
      <c r="I80" t="s">
        <v>209</v>
      </c>
      <c r="J80" s="13">
        <v>539000</v>
      </c>
      <c r="K80" s="13" t="s">
        <v>3024</v>
      </c>
      <c r="L80">
        <v>138706855</v>
      </c>
      <c r="M80" t="s">
        <v>335</v>
      </c>
      <c r="N80" t="s">
        <v>36</v>
      </c>
      <c r="O80" t="s">
        <v>37</v>
      </c>
      <c r="P80" s="14" t="s">
        <v>3491</v>
      </c>
      <c r="Q80" s="1">
        <v>889428942</v>
      </c>
      <c r="R80" t="s">
        <v>3508</v>
      </c>
      <c r="S80">
        <v>2</v>
      </c>
      <c r="T80">
        <v>2</v>
      </c>
      <c r="U80">
        <v>1</v>
      </c>
      <c r="V80" s="15">
        <v>44708.662557870368</v>
      </c>
    </row>
    <row r="81" spans="1:22" x14ac:dyDescent="0.25">
      <c r="A81">
        <v>1351063</v>
      </c>
      <c r="B81" s="16" t="s">
        <v>3465</v>
      </c>
      <c r="C81" s="3" t="s">
        <v>2925</v>
      </c>
      <c r="D81" t="s">
        <v>39</v>
      </c>
      <c r="E81" s="19">
        <v>83</v>
      </c>
      <c r="F81" s="12" t="e">
        <f>NA()</f>
        <v>#N/A</v>
      </c>
      <c r="G81" s="19">
        <v>83</v>
      </c>
      <c r="H81" t="s">
        <v>126</v>
      </c>
      <c r="I81" t="s">
        <v>181</v>
      </c>
      <c r="J81" s="13" t="e">
        <f>NA()</f>
        <v>#N/A</v>
      </c>
      <c r="K81" s="13" t="s">
        <v>2979</v>
      </c>
      <c r="L81">
        <v>138706143</v>
      </c>
      <c r="M81" t="s">
        <v>338</v>
      </c>
      <c r="N81" t="s">
        <v>36</v>
      </c>
      <c r="O81" t="s">
        <v>37</v>
      </c>
      <c r="P81" s="14" t="s">
        <v>3491</v>
      </c>
      <c r="Q81" s="1">
        <v>889418941</v>
      </c>
      <c r="R81" t="s">
        <v>3505</v>
      </c>
      <c r="S81">
        <v>1</v>
      </c>
      <c r="T81">
        <v>1</v>
      </c>
      <c r="U81">
        <v>0</v>
      </c>
      <c r="V81" s="15">
        <v>44708.662557870368</v>
      </c>
    </row>
    <row r="82" spans="1:22" x14ac:dyDescent="0.25">
      <c r="A82">
        <v>1351064</v>
      </c>
      <c r="B82" s="16" t="s">
        <v>3465</v>
      </c>
      <c r="C82" s="3" t="s">
        <v>2925</v>
      </c>
      <c r="D82" t="s">
        <v>39</v>
      </c>
      <c r="E82" s="19">
        <v>110</v>
      </c>
      <c r="F82" s="12" t="e">
        <f>NA()</f>
        <v>#N/A</v>
      </c>
      <c r="G82" s="19">
        <v>110</v>
      </c>
      <c r="H82" t="s">
        <v>126</v>
      </c>
      <c r="I82" t="s">
        <v>93</v>
      </c>
      <c r="J82" s="13">
        <v>490000</v>
      </c>
      <c r="K82" s="13" t="s">
        <v>2934</v>
      </c>
      <c r="L82">
        <v>138702567</v>
      </c>
      <c r="M82" t="s">
        <v>341</v>
      </c>
      <c r="N82" t="s">
        <v>36</v>
      </c>
      <c r="O82" t="s">
        <v>37</v>
      </c>
      <c r="P82" s="14" t="s">
        <v>3491</v>
      </c>
      <c r="Q82" s="1">
        <v>889460500</v>
      </c>
      <c r="R82" t="s">
        <v>3505</v>
      </c>
      <c r="S82">
        <v>2</v>
      </c>
      <c r="T82">
        <v>2</v>
      </c>
      <c r="U82">
        <v>1</v>
      </c>
      <c r="V82" s="15">
        <v>44708.662557870368</v>
      </c>
    </row>
    <row r="83" spans="1:22" x14ac:dyDescent="0.25">
      <c r="A83">
        <v>1351065</v>
      </c>
      <c r="B83" s="16" t="s">
        <v>3465</v>
      </c>
      <c r="C83" s="3" t="s">
        <v>2925</v>
      </c>
      <c r="D83" t="s">
        <v>39</v>
      </c>
      <c r="E83" s="11" t="e">
        <f>NA()</f>
        <v>#N/A</v>
      </c>
      <c r="F83" s="12" t="e">
        <f>NA()</f>
        <v>#N/A</v>
      </c>
      <c r="G83" t="e">
        <f>NA()</f>
        <v>#N/A</v>
      </c>
      <c r="H83" t="e">
        <f>NA()</f>
        <v>#N/A</v>
      </c>
      <c r="I83" t="s">
        <v>232</v>
      </c>
      <c r="J83" s="13">
        <v>209000</v>
      </c>
      <c r="K83" s="13" t="s">
        <v>3025</v>
      </c>
      <c r="L83">
        <v>138693067</v>
      </c>
      <c r="M83" t="s">
        <v>344</v>
      </c>
      <c r="N83" t="s">
        <v>36</v>
      </c>
      <c r="O83" t="s">
        <v>37</v>
      </c>
      <c r="P83" s="14" t="s">
        <v>3491</v>
      </c>
      <c r="Q83">
        <v>451125286</v>
      </c>
      <c r="R83" t="s">
        <v>3507</v>
      </c>
      <c r="S83">
        <v>1</v>
      </c>
      <c r="T83">
        <v>1</v>
      </c>
      <c r="U83">
        <v>1</v>
      </c>
      <c r="V83" s="15">
        <v>44708.662557870368</v>
      </c>
    </row>
    <row r="84" spans="1:22" x14ac:dyDescent="0.25">
      <c r="A84">
        <v>1351066</v>
      </c>
      <c r="B84" s="16" t="s">
        <v>3465</v>
      </c>
      <c r="C84" s="3" t="s">
        <v>2925</v>
      </c>
      <c r="D84" t="s">
        <v>39</v>
      </c>
      <c r="E84" s="11" t="e">
        <f>NA()</f>
        <v>#N/A</v>
      </c>
      <c r="F84" s="19">
        <v>158</v>
      </c>
      <c r="G84" t="e">
        <f>NA()</f>
        <v>#N/A</v>
      </c>
      <c r="H84" t="e">
        <f>NA()</f>
        <v>#N/A</v>
      </c>
      <c r="I84" t="s">
        <v>346</v>
      </c>
      <c r="J84" s="13">
        <v>420000</v>
      </c>
      <c r="K84" s="13" t="s">
        <v>2934</v>
      </c>
      <c r="L84">
        <v>138683031</v>
      </c>
      <c r="M84" t="s">
        <v>349</v>
      </c>
      <c r="N84" t="s">
        <v>36</v>
      </c>
      <c r="O84" t="s">
        <v>37</v>
      </c>
      <c r="P84" s="14" t="s">
        <v>3491</v>
      </c>
      <c r="Q84" s="1">
        <v>889867131</v>
      </c>
      <c r="R84" t="s">
        <v>3505</v>
      </c>
      <c r="S84">
        <v>2</v>
      </c>
      <c r="T84">
        <v>2</v>
      </c>
      <c r="U84">
        <v>2</v>
      </c>
      <c r="V84" s="15">
        <v>44708.662557870368</v>
      </c>
    </row>
    <row r="85" spans="1:22" x14ac:dyDescent="0.25">
      <c r="A85">
        <v>1351067</v>
      </c>
      <c r="B85" s="16" t="s">
        <v>3465</v>
      </c>
      <c r="C85" s="3" t="s">
        <v>2925</v>
      </c>
      <c r="D85" t="s">
        <v>46</v>
      </c>
      <c r="E85" s="19">
        <v>150</v>
      </c>
      <c r="F85" s="12" t="e">
        <f>NA()</f>
        <v>#N/A</v>
      </c>
      <c r="G85" s="19">
        <v>150</v>
      </c>
      <c r="H85" t="s">
        <v>126</v>
      </c>
      <c r="I85" t="s">
        <v>181</v>
      </c>
      <c r="J85" s="13" t="e">
        <f>NA()</f>
        <v>#N/A</v>
      </c>
      <c r="K85" s="13" t="s">
        <v>2979</v>
      </c>
      <c r="L85">
        <v>135645930</v>
      </c>
      <c r="M85" t="s">
        <v>352</v>
      </c>
      <c r="N85" t="s">
        <v>36</v>
      </c>
      <c r="O85" t="s">
        <v>37</v>
      </c>
      <c r="P85" s="14" t="s">
        <v>3491</v>
      </c>
      <c r="Q85" s="1">
        <v>889418941</v>
      </c>
      <c r="R85" t="s">
        <v>3508</v>
      </c>
      <c r="S85">
        <v>2</v>
      </c>
      <c r="T85">
        <v>2</v>
      </c>
      <c r="U85">
        <v>2</v>
      </c>
      <c r="V85" s="15">
        <v>44708.662557870368</v>
      </c>
    </row>
    <row r="86" spans="1:22" x14ac:dyDescent="0.25">
      <c r="A86">
        <v>1351068</v>
      </c>
      <c r="B86" s="16" t="s">
        <v>3465</v>
      </c>
      <c r="C86" s="3" t="s">
        <v>2925</v>
      </c>
      <c r="D86" t="s">
        <v>46</v>
      </c>
      <c r="E86" s="11" t="e">
        <f>NA()</f>
        <v>#N/A</v>
      </c>
      <c r="F86" s="19">
        <v>153</v>
      </c>
      <c r="G86" s="19">
        <v>153</v>
      </c>
      <c r="H86" t="s">
        <v>126</v>
      </c>
      <c r="I86" t="s">
        <v>354</v>
      </c>
      <c r="J86" s="13">
        <v>510000</v>
      </c>
      <c r="K86" s="13" t="s">
        <v>2934</v>
      </c>
      <c r="L86">
        <v>138681171</v>
      </c>
      <c r="M86" t="s">
        <v>357</v>
      </c>
      <c r="N86" t="s">
        <v>36</v>
      </c>
      <c r="O86" t="s">
        <v>37</v>
      </c>
      <c r="P86" s="14" t="s">
        <v>3491</v>
      </c>
      <c r="Q86" s="1">
        <v>889433066</v>
      </c>
      <c r="R86" t="s">
        <v>3508</v>
      </c>
      <c r="S86">
        <v>3</v>
      </c>
      <c r="T86">
        <v>2</v>
      </c>
      <c r="U86">
        <v>2</v>
      </c>
      <c r="V86" s="15">
        <v>44708.662557870368</v>
      </c>
    </row>
    <row r="87" spans="1:22" x14ac:dyDescent="0.25">
      <c r="A87">
        <v>1351069</v>
      </c>
      <c r="B87" s="16" t="s">
        <v>3465</v>
      </c>
      <c r="C87" s="3" t="s">
        <v>2925</v>
      </c>
      <c r="D87" t="s">
        <v>46</v>
      </c>
      <c r="E87" s="11" t="e">
        <f>NA()</f>
        <v>#N/A</v>
      </c>
      <c r="F87" s="12" t="e">
        <f>NA()</f>
        <v>#N/A</v>
      </c>
      <c r="G87" t="e">
        <f>NA()</f>
        <v>#N/A</v>
      </c>
      <c r="H87" t="s">
        <v>126</v>
      </c>
      <c r="I87" t="s">
        <v>79</v>
      </c>
      <c r="J87" s="13" t="e">
        <f>NA()</f>
        <v>#N/A</v>
      </c>
      <c r="K87" s="13" t="s">
        <v>2979</v>
      </c>
      <c r="L87">
        <v>138681011</v>
      </c>
      <c r="M87" t="s">
        <v>359</v>
      </c>
      <c r="N87" t="s">
        <v>36</v>
      </c>
      <c r="O87" t="s">
        <v>37</v>
      </c>
      <c r="P87" s="14" t="s">
        <v>3491</v>
      </c>
      <c r="Q87" s="1">
        <v>889433000</v>
      </c>
      <c r="R87" t="s">
        <v>3505</v>
      </c>
      <c r="S87">
        <v>3</v>
      </c>
      <c r="T87">
        <v>2</v>
      </c>
      <c r="U87">
        <v>2</v>
      </c>
      <c r="V87" s="15">
        <v>44708.662557870368</v>
      </c>
    </row>
    <row r="88" spans="1:22" x14ac:dyDescent="0.25">
      <c r="A88">
        <v>1351070</v>
      </c>
      <c r="B88" s="16" t="s">
        <v>3465</v>
      </c>
      <c r="C88" s="3" t="s">
        <v>2925</v>
      </c>
      <c r="D88" t="s">
        <v>46</v>
      </c>
      <c r="E88" s="11" t="e">
        <f>NA()</f>
        <v>#N/A</v>
      </c>
      <c r="F88" s="12" t="e">
        <f>NA()</f>
        <v>#N/A</v>
      </c>
      <c r="G88" t="e">
        <f>NA()</f>
        <v>#N/A</v>
      </c>
      <c r="H88" t="e">
        <f>NA()</f>
        <v>#N/A</v>
      </c>
      <c r="I88" t="s">
        <v>360</v>
      </c>
      <c r="J88" s="13">
        <v>535000</v>
      </c>
      <c r="K88" s="13" t="s">
        <v>2934</v>
      </c>
      <c r="L88">
        <v>138659831</v>
      </c>
      <c r="M88" t="s">
        <v>363</v>
      </c>
      <c r="N88" t="s">
        <v>36</v>
      </c>
      <c r="O88" t="s">
        <v>37</v>
      </c>
      <c r="P88" s="14" t="s">
        <v>3491</v>
      </c>
      <c r="Q88" s="1">
        <v>889421200</v>
      </c>
      <c r="R88" t="s">
        <v>3505</v>
      </c>
      <c r="S88">
        <v>2</v>
      </c>
      <c r="T88">
        <v>2</v>
      </c>
      <c r="U88">
        <v>2</v>
      </c>
      <c r="V88" s="15">
        <v>44708.662557870368</v>
      </c>
    </row>
    <row r="89" spans="1:22" x14ac:dyDescent="0.25">
      <c r="A89">
        <v>1351071</v>
      </c>
      <c r="B89" s="16" t="s">
        <v>3465</v>
      </c>
      <c r="C89" s="3" t="s">
        <v>2925</v>
      </c>
      <c r="D89" t="s">
        <v>46</v>
      </c>
      <c r="E89" s="11" t="e">
        <f>NA()</f>
        <v>#N/A</v>
      </c>
      <c r="F89" s="19">
        <v>66</v>
      </c>
      <c r="G89" s="19">
        <v>66</v>
      </c>
      <c r="H89" t="e">
        <f>NA()</f>
        <v>#N/A</v>
      </c>
      <c r="I89" t="s">
        <v>278</v>
      </c>
      <c r="J89" s="13">
        <v>335000</v>
      </c>
      <c r="K89" s="13" t="s">
        <v>2934</v>
      </c>
      <c r="L89">
        <v>138653575</v>
      </c>
      <c r="M89" t="s">
        <v>366</v>
      </c>
      <c r="N89" t="s">
        <v>36</v>
      </c>
      <c r="O89" t="s">
        <v>37</v>
      </c>
      <c r="P89" s="14" t="s">
        <v>3491</v>
      </c>
      <c r="Q89" s="1">
        <v>889811088</v>
      </c>
      <c r="R89" t="s">
        <v>3507</v>
      </c>
      <c r="S89">
        <v>1</v>
      </c>
      <c r="T89">
        <v>1</v>
      </c>
      <c r="U89">
        <v>1</v>
      </c>
      <c r="V89" s="15">
        <v>44708.662557870368</v>
      </c>
    </row>
    <row r="90" spans="1:22" x14ac:dyDescent="0.25">
      <c r="A90">
        <v>1351072</v>
      </c>
      <c r="B90" s="16" t="s">
        <v>3465</v>
      </c>
      <c r="C90" s="3" t="s">
        <v>2925</v>
      </c>
      <c r="D90" t="s">
        <v>39</v>
      </c>
      <c r="E90" s="19">
        <v>153</v>
      </c>
      <c r="F90" s="12" t="e">
        <f>NA()</f>
        <v>#N/A</v>
      </c>
      <c r="G90" s="19">
        <v>153</v>
      </c>
      <c r="H90" t="s">
        <v>126</v>
      </c>
      <c r="I90" t="s">
        <v>82</v>
      </c>
      <c r="J90" s="13" t="e">
        <f>NA()</f>
        <v>#N/A</v>
      </c>
      <c r="K90" s="13" t="s">
        <v>2979</v>
      </c>
      <c r="L90">
        <v>138652707</v>
      </c>
      <c r="M90" t="s">
        <v>368</v>
      </c>
      <c r="N90" t="s">
        <v>36</v>
      </c>
      <c r="O90" t="s">
        <v>37</v>
      </c>
      <c r="P90" s="14" t="s">
        <v>3491</v>
      </c>
      <c r="Q90" s="1">
        <v>889433000</v>
      </c>
      <c r="R90" t="s">
        <v>3505</v>
      </c>
      <c r="S90">
        <v>2</v>
      </c>
      <c r="T90">
        <v>2</v>
      </c>
      <c r="U90">
        <v>1</v>
      </c>
      <c r="V90" s="15">
        <v>44708.662557870368</v>
      </c>
    </row>
    <row r="91" spans="1:22" x14ac:dyDescent="0.25">
      <c r="A91">
        <v>1351073</v>
      </c>
      <c r="B91" s="16" t="s">
        <v>3465</v>
      </c>
      <c r="C91" s="3" t="s">
        <v>2925</v>
      </c>
      <c r="D91" t="s">
        <v>39</v>
      </c>
      <c r="E91" s="11" t="e">
        <f>NA()</f>
        <v>#N/A</v>
      </c>
      <c r="F91" s="12" t="e">
        <f>NA()</f>
        <v>#N/A</v>
      </c>
      <c r="G91" t="e">
        <f>NA()</f>
        <v>#N/A</v>
      </c>
      <c r="H91" t="e">
        <f>NA()</f>
        <v>#N/A</v>
      </c>
      <c r="I91" t="s">
        <v>31</v>
      </c>
      <c r="J91" s="13">
        <v>850000</v>
      </c>
      <c r="K91" s="13" t="s">
        <v>3030</v>
      </c>
      <c r="L91">
        <v>138650195</v>
      </c>
      <c r="M91" t="s">
        <v>371</v>
      </c>
      <c r="N91" t="s">
        <v>36</v>
      </c>
      <c r="O91" t="s">
        <v>37</v>
      </c>
      <c r="P91" s="14" t="s">
        <v>3491</v>
      </c>
      <c r="Q91" s="1">
        <v>889418289</v>
      </c>
      <c r="R91" t="s">
        <v>3507</v>
      </c>
      <c r="S91">
        <v>4</v>
      </c>
      <c r="T91">
        <v>2</v>
      </c>
      <c r="U91">
        <v>2</v>
      </c>
      <c r="V91" s="15">
        <v>44708.662557870368</v>
      </c>
    </row>
    <row r="92" spans="1:22" x14ac:dyDescent="0.25">
      <c r="A92">
        <v>1351074</v>
      </c>
      <c r="B92" s="16" t="s">
        <v>3465</v>
      </c>
      <c r="C92" s="3" t="s">
        <v>2925</v>
      </c>
      <c r="D92" t="s">
        <v>39</v>
      </c>
      <c r="E92" s="11" t="e">
        <f>NA()</f>
        <v>#N/A</v>
      </c>
      <c r="F92" s="12" t="e">
        <f>NA()</f>
        <v>#N/A</v>
      </c>
      <c r="G92" t="e">
        <f>NA()</f>
        <v>#N/A</v>
      </c>
      <c r="H92" t="e">
        <f>NA()</f>
        <v>#N/A</v>
      </c>
      <c r="I92" t="s">
        <v>31</v>
      </c>
      <c r="J92" s="13">
        <v>510000</v>
      </c>
      <c r="K92" s="13" t="s">
        <v>3031</v>
      </c>
      <c r="L92">
        <v>138649539</v>
      </c>
      <c r="M92" t="s">
        <v>374</v>
      </c>
      <c r="N92" t="s">
        <v>36</v>
      </c>
      <c r="O92" t="s">
        <v>37</v>
      </c>
      <c r="P92" s="14" t="s">
        <v>3491</v>
      </c>
      <c r="Q92" s="1">
        <v>889418289</v>
      </c>
      <c r="R92" t="s">
        <v>3507</v>
      </c>
      <c r="S92">
        <v>3</v>
      </c>
      <c r="T92">
        <v>2</v>
      </c>
      <c r="U92">
        <v>2</v>
      </c>
      <c r="V92" s="15">
        <v>44708.662557870368</v>
      </c>
    </row>
    <row r="93" spans="1:22" x14ac:dyDescent="0.25">
      <c r="A93">
        <v>1351075</v>
      </c>
      <c r="B93" s="16" t="s">
        <v>3465</v>
      </c>
      <c r="C93" s="3" t="s">
        <v>2925</v>
      </c>
      <c r="D93" t="s">
        <v>46</v>
      </c>
      <c r="E93" s="11" t="e">
        <f>NA()</f>
        <v>#N/A</v>
      </c>
      <c r="F93" s="19">
        <v>242</v>
      </c>
      <c r="G93" s="19">
        <v>242</v>
      </c>
      <c r="H93" t="e">
        <f>NA()</f>
        <v>#N/A</v>
      </c>
      <c r="I93" t="s">
        <v>93</v>
      </c>
      <c r="J93" s="13">
        <v>1300000</v>
      </c>
      <c r="K93" s="13" t="s">
        <v>2934</v>
      </c>
      <c r="L93">
        <v>138611055</v>
      </c>
      <c r="M93" t="s">
        <v>378</v>
      </c>
      <c r="N93" t="s">
        <v>36</v>
      </c>
      <c r="O93" t="s">
        <v>37</v>
      </c>
      <c r="P93" s="14" t="s">
        <v>3491</v>
      </c>
      <c r="Q93" s="1">
        <v>889460500</v>
      </c>
      <c r="R93" t="s">
        <v>3505</v>
      </c>
      <c r="S93">
        <v>3</v>
      </c>
      <c r="T93">
        <v>2</v>
      </c>
      <c r="U93">
        <v>2</v>
      </c>
      <c r="V93" s="15">
        <v>44708.662557870368</v>
      </c>
    </row>
    <row r="94" spans="1:22" x14ac:dyDescent="0.25">
      <c r="A94">
        <v>1351076</v>
      </c>
      <c r="B94" s="16" t="s">
        <v>3465</v>
      </c>
      <c r="C94" s="3" t="s">
        <v>2925</v>
      </c>
      <c r="D94" t="s">
        <v>46</v>
      </c>
      <c r="E94" s="19">
        <v>80</v>
      </c>
      <c r="F94" s="19">
        <v>92</v>
      </c>
      <c r="G94" s="19">
        <v>80</v>
      </c>
      <c r="H94" t="e">
        <f>NA()</f>
        <v>#N/A</v>
      </c>
      <c r="I94" t="s">
        <v>42</v>
      </c>
      <c r="J94" s="13">
        <v>580000</v>
      </c>
      <c r="K94" s="13" t="s">
        <v>3033</v>
      </c>
      <c r="L94">
        <v>138568447</v>
      </c>
      <c r="M94" t="s">
        <v>383</v>
      </c>
      <c r="N94" t="s">
        <v>36</v>
      </c>
      <c r="O94" t="s">
        <v>37</v>
      </c>
      <c r="P94" s="14" t="s">
        <v>3491</v>
      </c>
      <c r="Q94">
        <v>411724000</v>
      </c>
      <c r="R94" t="s">
        <v>3505</v>
      </c>
      <c r="S94">
        <v>2</v>
      </c>
      <c r="T94">
        <v>2</v>
      </c>
      <c r="U94">
        <v>2</v>
      </c>
      <c r="V94" s="15">
        <v>44708.662557870368</v>
      </c>
    </row>
    <row r="95" spans="1:22" x14ac:dyDescent="0.25">
      <c r="A95">
        <v>1351077</v>
      </c>
      <c r="B95" s="16" t="s">
        <v>3465</v>
      </c>
      <c r="C95" s="3" t="s">
        <v>2925</v>
      </c>
      <c r="D95" t="s">
        <v>39</v>
      </c>
      <c r="E95" s="11" t="e">
        <f>NA()</f>
        <v>#N/A</v>
      </c>
      <c r="F95" s="12" t="e">
        <f>NA()</f>
        <v>#N/A</v>
      </c>
      <c r="G95" t="e">
        <f>NA()</f>
        <v>#N/A</v>
      </c>
      <c r="H95" t="e">
        <f>NA()</f>
        <v>#N/A</v>
      </c>
      <c r="I95" t="s">
        <v>31</v>
      </c>
      <c r="J95" s="13">
        <v>470000</v>
      </c>
      <c r="K95" s="13" t="s">
        <v>2934</v>
      </c>
      <c r="L95">
        <v>138491115</v>
      </c>
      <c r="M95" t="s">
        <v>386</v>
      </c>
      <c r="N95" t="s">
        <v>36</v>
      </c>
      <c r="O95" t="s">
        <v>37</v>
      </c>
      <c r="P95" s="14" t="s">
        <v>3491</v>
      </c>
      <c r="Q95" s="1">
        <v>889418289</v>
      </c>
      <c r="R95" t="s">
        <v>3507</v>
      </c>
      <c r="S95">
        <v>3</v>
      </c>
      <c r="T95">
        <v>2</v>
      </c>
      <c r="U95">
        <v>1</v>
      </c>
      <c r="V95" s="15">
        <v>44708.662557870368</v>
      </c>
    </row>
    <row r="96" spans="1:22" x14ac:dyDescent="0.25">
      <c r="A96">
        <v>1351078</v>
      </c>
      <c r="B96" s="16" t="s">
        <v>3465</v>
      </c>
      <c r="C96" s="3" t="s">
        <v>2925</v>
      </c>
      <c r="D96" t="s">
        <v>39</v>
      </c>
      <c r="E96" s="11" t="e">
        <f>NA()</f>
        <v>#N/A</v>
      </c>
      <c r="F96" s="19">
        <v>117</v>
      </c>
      <c r="G96" t="e">
        <f>NA()</f>
        <v>#N/A</v>
      </c>
      <c r="H96" t="e">
        <f>NA()</f>
        <v>#N/A</v>
      </c>
      <c r="I96" t="s">
        <v>209</v>
      </c>
      <c r="J96" s="13">
        <v>539000</v>
      </c>
      <c r="K96" s="13" t="s">
        <v>3024</v>
      </c>
      <c r="L96">
        <v>138490143</v>
      </c>
      <c r="M96" t="s">
        <v>389</v>
      </c>
      <c r="N96" t="s">
        <v>36</v>
      </c>
      <c r="O96" t="s">
        <v>37</v>
      </c>
      <c r="P96" s="14" t="s">
        <v>3491</v>
      </c>
      <c r="Q96" s="1">
        <v>889428942</v>
      </c>
      <c r="R96" t="s">
        <v>3507</v>
      </c>
      <c r="S96">
        <v>2</v>
      </c>
      <c r="T96">
        <v>2</v>
      </c>
      <c r="U96">
        <v>1</v>
      </c>
      <c r="V96" s="15">
        <v>44708.662557870368</v>
      </c>
    </row>
    <row r="97" spans="1:22" x14ac:dyDescent="0.25">
      <c r="A97">
        <v>1351079</v>
      </c>
      <c r="B97" s="16" t="s">
        <v>3465</v>
      </c>
      <c r="C97" s="3" t="s">
        <v>2925</v>
      </c>
      <c r="D97" t="s">
        <v>46</v>
      </c>
      <c r="E97" s="11" t="e">
        <f>NA()</f>
        <v>#N/A</v>
      </c>
      <c r="F97" s="12" t="e">
        <f>NA()</f>
        <v>#N/A</v>
      </c>
      <c r="G97" t="e">
        <f>NA()</f>
        <v>#N/A</v>
      </c>
      <c r="H97" t="e">
        <f>NA()</f>
        <v>#N/A</v>
      </c>
      <c r="I97" t="s">
        <v>185</v>
      </c>
      <c r="J97" s="13">
        <v>519000</v>
      </c>
      <c r="K97" s="13" t="s">
        <v>2934</v>
      </c>
      <c r="L97">
        <v>138483943</v>
      </c>
      <c r="M97" t="s">
        <v>392</v>
      </c>
      <c r="N97" t="s">
        <v>36</v>
      </c>
      <c r="O97" t="s">
        <v>37</v>
      </c>
      <c r="P97" s="14" t="s">
        <v>3491</v>
      </c>
      <c r="Q97" s="1">
        <v>889240900</v>
      </c>
      <c r="R97" t="s">
        <v>3505</v>
      </c>
      <c r="S97">
        <v>2</v>
      </c>
      <c r="T97">
        <v>2</v>
      </c>
      <c r="U97">
        <v>2</v>
      </c>
      <c r="V97" s="15">
        <v>44708.662557870368</v>
      </c>
    </row>
    <row r="98" spans="1:22" x14ac:dyDescent="0.25">
      <c r="A98">
        <v>1351080</v>
      </c>
      <c r="B98" s="16" t="s">
        <v>3465</v>
      </c>
      <c r="C98" s="3" t="s">
        <v>2925</v>
      </c>
      <c r="D98" t="s">
        <v>46</v>
      </c>
      <c r="E98" s="11" t="e">
        <f>NA()</f>
        <v>#N/A</v>
      </c>
      <c r="F98" s="19">
        <v>50</v>
      </c>
      <c r="G98" s="19">
        <v>50</v>
      </c>
      <c r="H98" t="e">
        <f>NA()</f>
        <v>#N/A</v>
      </c>
      <c r="I98" t="s">
        <v>185</v>
      </c>
      <c r="J98" s="13">
        <v>219000</v>
      </c>
      <c r="K98" s="13" t="s">
        <v>2934</v>
      </c>
      <c r="L98">
        <v>138466843</v>
      </c>
      <c r="M98" t="s">
        <v>396</v>
      </c>
      <c r="N98" t="s">
        <v>36</v>
      </c>
      <c r="O98" t="s">
        <v>37</v>
      </c>
      <c r="P98" s="14" t="s">
        <v>3491</v>
      </c>
      <c r="Q98" s="1">
        <v>889240900</v>
      </c>
      <c r="R98" t="s">
        <v>3505</v>
      </c>
      <c r="S98">
        <v>1</v>
      </c>
      <c r="T98">
        <v>1</v>
      </c>
      <c r="U98">
        <v>1</v>
      </c>
      <c r="V98" s="15">
        <v>44708.662557870368</v>
      </c>
    </row>
    <row r="99" spans="1:22" x14ac:dyDescent="0.25">
      <c r="A99">
        <v>1351081</v>
      </c>
      <c r="B99" s="16" t="s">
        <v>3465</v>
      </c>
      <c r="C99" s="3" t="s">
        <v>2925</v>
      </c>
      <c r="D99" t="s">
        <v>39</v>
      </c>
      <c r="E99" s="11" t="e">
        <f>NA()</f>
        <v>#N/A</v>
      </c>
      <c r="F99" s="12" t="e">
        <f>NA()</f>
        <v>#N/A</v>
      </c>
      <c r="G99" t="e">
        <f>NA()</f>
        <v>#N/A</v>
      </c>
      <c r="H99" t="e">
        <f>NA()</f>
        <v>#N/A</v>
      </c>
      <c r="I99" t="s">
        <v>232</v>
      </c>
      <c r="J99" s="13">
        <v>235000</v>
      </c>
      <c r="K99" s="13" t="s">
        <v>3037</v>
      </c>
      <c r="L99">
        <v>138450183</v>
      </c>
      <c r="M99" t="s">
        <v>399</v>
      </c>
      <c r="N99" t="s">
        <v>36</v>
      </c>
      <c r="O99" t="s">
        <v>37</v>
      </c>
      <c r="P99" s="14" t="s">
        <v>3491</v>
      </c>
      <c r="Q99">
        <v>451125286</v>
      </c>
      <c r="R99" t="s">
        <v>3507</v>
      </c>
      <c r="S99">
        <v>1</v>
      </c>
      <c r="T99">
        <v>1</v>
      </c>
      <c r="U99">
        <v>1</v>
      </c>
      <c r="V99" s="15">
        <v>44708.662557870368</v>
      </c>
    </row>
    <row r="100" spans="1:22" x14ac:dyDescent="0.25">
      <c r="A100">
        <v>1351082</v>
      </c>
      <c r="B100" s="16" t="s">
        <v>3465</v>
      </c>
      <c r="C100" s="3" t="s">
        <v>2925</v>
      </c>
      <c r="D100" t="s">
        <v>39</v>
      </c>
      <c r="E100" s="11" t="e">
        <f>NA()</f>
        <v>#N/A</v>
      </c>
      <c r="F100" s="12" t="e">
        <f>NA()</f>
        <v>#N/A</v>
      </c>
      <c r="G100" t="e">
        <f>NA()</f>
        <v>#N/A</v>
      </c>
      <c r="H100" t="e">
        <f>NA()</f>
        <v>#N/A</v>
      </c>
      <c r="I100" t="s">
        <v>228</v>
      </c>
      <c r="J100" s="13">
        <v>315000</v>
      </c>
      <c r="K100" s="13" t="s">
        <v>2934</v>
      </c>
      <c r="L100">
        <v>138408243</v>
      </c>
      <c r="M100" t="s">
        <v>402</v>
      </c>
      <c r="N100" t="s">
        <v>36</v>
      </c>
      <c r="O100" t="s">
        <v>37</v>
      </c>
      <c r="P100" s="14" t="s">
        <v>3491</v>
      </c>
      <c r="Q100" s="1">
        <v>889419959</v>
      </c>
      <c r="R100" t="s">
        <v>3507</v>
      </c>
      <c r="S100">
        <v>1</v>
      </c>
      <c r="T100">
        <v>1</v>
      </c>
      <c r="U100">
        <v>1</v>
      </c>
      <c r="V100" s="15">
        <v>44708.662557870368</v>
      </c>
    </row>
    <row r="101" spans="1:22" x14ac:dyDescent="0.25">
      <c r="A101">
        <v>1351083</v>
      </c>
      <c r="B101" s="16" t="s">
        <v>3465</v>
      </c>
      <c r="C101" s="3" t="s">
        <v>2925</v>
      </c>
      <c r="D101" t="s">
        <v>46</v>
      </c>
      <c r="E101" s="11" t="e">
        <f>NA()</f>
        <v>#N/A</v>
      </c>
      <c r="F101" s="12" t="e">
        <f>NA()</f>
        <v>#N/A</v>
      </c>
      <c r="G101" t="e">
        <f>NA()</f>
        <v>#N/A</v>
      </c>
      <c r="H101" t="e">
        <f>NA()</f>
        <v>#N/A</v>
      </c>
      <c r="I101" t="s">
        <v>403</v>
      </c>
      <c r="J101" s="13">
        <v>450000</v>
      </c>
      <c r="K101" s="13" t="s">
        <v>3039</v>
      </c>
      <c r="L101">
        <v>138405187</v>
      </c>
      <c r="M101" t="s">
        <v>406</v>
      </c>
      <c r="N101" t="s">
        <v>36</v>
      </c>
      <c r="O101" t="s">
        <v>37</v>
      </c>
      <c r="P101" s="14" t="s">
        <v>3491</v>
      </c>
      <c r="Q101" s="1">
        <v>889828282</v>
      </c>
      <c r="R101" t="s">
        <v>3507</v>
      </c>
      <c r="S101">
        <v>3</v>
      </c>
      <c r="T101">
        <v>2</v>
      </c>
      <c r="U101">
        <v>2</v>
      </c>
      <c r="V101" s="15">
        <v>44708.662557870368</v>
      </c>
    </row>
    <row r="102" spans="1:22" x14ac:dyDescent="0.25">
      <c r="A102">
        <v>1351084</v>
      </c>
      <c r="B102" s="16" t="s">
        <v>3465</v>
      </c>
      <c r="C102" s="3" t="s">
        <v>2925</v>
      </c>
      <c r="D102" t="s">
        <v>39</v>
      </c>
      <c r="E102" s="19">
        <v>200</v>
      </c>
      <c r="F102" s="12" t="e">
        <f>NA()</f>
        <v>#N/A</v>
      </c>
      <c r="G102" s="19">
        <v>200</v>
      </c>
      <c r="H102" t="e">
        <f>NA()</f>
        <v>#N/A</v>
      </c>
      <c r="I102" t="s">
        <v>408</v>
      </c>
      <c r="J102" s="13" t="e">
        <f>NA()</f>
        <v>#N/A</v>
      </c>
      <c r="K102" s="13" t="s">
        <v>3040</v>
      </c>
      <c r="L102">
        <v>138397515</v>
      </c>
      <c r="M102" t="s">
        <v>411</v>
      </c>
      <c r="N102" t="s">
        <v>36</v>
      </c>
      <c r="O102" t="s">
        <v>37</v>
      </c>
      <c r="P102" s="14" t="s">
        <v>3491</v>
      </c>
      <c r="Q102" s="1">
        <v>1300114970</v>
      </c>
      <c r="R102" t="s">
        <v>3508</v>
      </c>
      <c r="S102">
        <v>3</v>
      </c>
      <c r="T102">
        <v>2</v>
      </c>
      <c r="U102">
        <v>2</v>
      </c>
      <c r="V102" s="15">
        <v>44708.662557870368</v>
      </c>
    </row>
    <row r="103" spans="1:22" x14ac:dyDescent="0.25">
      <c r="A103">
        <v>1351085</v>
      </c>
      <c r="B103" s="16" t="s">
        <v>3465</v>
      </c>
      <c r="C103" s="3" t="s">
        <v>2925</v>
      </c>
      <c r="D103" t="s">
        <v>39</v>
      </c>
      <c r="E103" s="11" t="e">
        <f>NA()</f>
        <v>#N/A</v>
      </c>
      <c r="F103" s="12" t="e">
        <f>NA()</f>
        <v>#N/A</v>
      </c>
      <c r="G103" t="e">
        <f>NA()</f>
        <v>#N/A</v>
      </c>
      <c r="H103" t="s">
        <v>126</v>
      </c>
      <c r="I103" t="s">
        <v>412</v>
      </c>
      <c r="J103" s="13">
        <v>380000</v>
      </c>
      <c r="K103" s="13" t="s">
        <v>2934</v>
      </c>
      <c r="L103">
        <v>138380847</v>
      </c>
      <c r="M103" t="s">
        <v>415</v>
      </c>
      <c r="N103" t="s">
        <v>36</v>
      </c>
      <c r="O103" t="s">
        <v>37</v>
      </c>
      <c r="P103" s="14" t="s">
        <v>3491</v>
      </c>
      <c r="Q103" s="1">
        <v>889422283</v>
      </c>
      <c r="R103" t="s">
        <v>3508</v>
      </c>
      <c r="S103">
        <v>2</v>
      </c>
      <c r="T103">
        <v>2</v>
      </c>
      <c r="U103">
        <v>0</v>
      </c>
      <c r="V103" s="15">
        <v>44708.662557870368</v>
      </c>
    </row>
    <row r="104" spans="1:22" x14ac:dyDescent="0.25">
      <c r="A104">
        <v>1351086</v>
      </c>
      <c r="B104" s="16" t="s">
        <v>3465</v>
      </c>
      <c r="C104" s="3" t="s">
        <v>2925</v>
      </c>
      <c r="D104" t="s">
        <v>39</v>
      </c>
      <c r="E104" s="11" t="e">
        <f>NA()</f>
        <v>#N/A</v>
      </c>
      <c r="F104" s="12" t="e">
        <f>NA()</f>
        <v>#N/A</v>
      </c>
      <c r="G104" t="e">
        <f>NA()</f>
        <v>#N/A</v>
      </c>
      <c r="H104" t="e">
        <f>NA()</f>
        <v>#N/A</v>
      </c>
      <c r="I104" t="s">
        <v>228</v>
      </c>
      <c r="J104" s="13">
        <v>275000</v>
      </c>
      <c r="K104" s="13" t="s">
        <v>2934</v>
      </c>
      <c r="L104">
        <v>138372799</v>
      </c>
      <c r="M104" t="s">
        <v>418</v>
      </c>
      <c r="N104" t="s">
        <v>36</v>
      </c>
      <c r="O104" t="s">
        <v>37</v>
      </c>
      <c r="P104" s="14" t="s">
        <v>3491</v>
      </c>
      <c r="Q104" s="1">
        <v>889419959</v>
      </c>
      <c r="R104" t="s">
        <v>3507</v>
      </c>
      <c r="S104">
        <v>2</v>
      </c>
      <c r="T104">
        <v>1</v>
      </c>
      <c r="U104">
        <v>1</v>
      </c>
      <c r="V104" s="15">
        <v>44708.662557870368</v>
      </c>
    </row>
    <row r="105" spans="1:22" x14ac:dyDescent="0.25">
      <c r="A105">
        <v>1351087</v>
      </c>
      <c r="B105" s="16" t="s">
        <v>3465</v>
      </c>
      <c r="C105" s="3" t="s">
        <v>2925</v>
      </c>
      <c r="D105" t="s">
        <v>39</v>
      </c>
      <c r="E105" s="11" t="e">
        <f>NA()</f>
        <v>#N/A</v>
      </c>
      <c r="F105" s="19">
        <v>246</v>
      </c>
      <c r="G105" t="e">
        <f>NA()</f>
        <v>#N/A</v>
      </c>
      <c r="H105" t="e">
        <f>NA()</f>
        <v>#N/A</v>
      </c>
      <c r="I105" t="s">
        <v>93</v>
      </c>
      <c r="J105" s="13">
        <v>1070000</v>
      </c>
      <c r="K105" s="13" t="s">
        <v>3043</v>
      </c>
      <c r="L105">
        <v>114744215</v>
      </c>
      <c r="M105" t="s">
        <v>422</v>
      </c>
      <c r="N105" t="s">
        <v>36</v>
      </c>
      <c r="O105" t="s">
        <v>37</v>
      </c>
      <c r="P105" s="14" t="s">
        <v>3491</v>
      </c>
      <c r="Q105" s="1">
        <v>889460500</v>
      </c>
      <c r="R105" t="s">
        <v>3507</v>
      </c>
      <c r="S105">
        <v>4</v>
      </c>
      <c r="T105">
        <v>2</v>
      </c>
      <c r="U105">
        <v>2</v>
      </c>
      <c r="V105" s="15">
        <v>44708.662557870368</v>
      </c>
    </row>
    <row r="106" spans="1:22" x14ac:dyDescent="0.25">
      <c r="A106">
        <v>1351088</v>
      </c>
      <c r="B106" s="16" t="s">
        <v>3465</v>
      </c>
      <c r="C106" s="3" t="s">
        <v>2925</v>
      </c>
      <c r="D106" t="s">
        <v>46</v>
      </c>
      <c r="E106" s="11" t="e">
        <f>NA()</f>
        <v>#N/A</v>
      </c>
      <c r="F106" s="12" t="e">
        <f>NA()</f>
        <v>#N/A</v>
      </c>
      <c r="G106" t="e">
        <f>NA()</f>
        <v>#N/A</v>
      </c>
      <c r="H106" t="e">
        <f>NA()</f>
        <v>#N/A</v>
      </c>
      <c r="I106" t="s">
        <v>107</v>
      </c>
      <c r="J106" s="13">
        <v>270000</v>
      </c>
      <c r="K106" s="13" t="s">
        <v>2934</v>
      </c>
      <c r="L106">
        <v>138356819</v>
      </c>
      <c r="M106" t="s">
        <v>425</v>
      </c>
      <c r="N106" t="s">
        <v>36</v>
      </c>
      <c r="O106" t="s">
        <v>37</v>
      </c>
      <c r="P106" s="14" t="s">
        <v>3491</v>
      </c>
      <c r="Q106">
        <v>889855678</v>
      </c>
      <c r="R106" t="s">
        <v>3507</v>
      </c>
      <c r="S106">
        <v>1</v>
      </c>
      <c r="T106">
        <v>1</v>
      </c>
      <c r="U106">
        <v>1</v>
      </c>
      <c r="V106" s="15">
        <v>44708.662557870368</v>
      </c>
    </row>
    <row r="107" spans="1:22" x14ac:dyDescent="0.25">
      <c r="A107">
        <v>1351089</v>
      </c>
      <c r="B107" s="16" t="s">
        <v>3465</v>
      </c>
      <c r="C107" s="3" t="s">
        <v>2925</v>
      </c>
      <c r="D107" t="s">
        <v>39</v>
      </c>
      <c r="E107" s="19">
        <v>172.06</v>
      </c>
      <c r="F107" s="12" t="e">
        <f>NA()</f>
        <v>#N/A</v>
      </c>
      <c r="G107" s="19">
        <v>172.06</v>
      </c>
      <c r="H107" t="e">
        <f>NA()</f>
        <v>#N/A</v>
      </c>
      <c r="I107" t="s">
        <v>427</v>
      </c>
      <c r="J107" s="13">
        <v>1100000</v>
      </c>
      <c r="K107" s="13" t="s">
        <v>2934</v>
      </c>
      <c r="L107">
        <v>138324674</v>
      </c>
      <c r="M107" t="s">
        <v>430</v>
      </c>
      <c r="N107" t="s">
        <v>36</v>
      </c>
      <c r="O107" t="s">
        <v>37</v>
      </c>
      <c r="P107" s="14" t="s">
        <v>3491</v>
      </c>
      <c r="Q107">
        <v>889418366</v>
      </c>
      <c r="R107" t="s">
        <v>3508</v>
      </c>
      <c r="S107">
        <v>3</v>
      </c>
      <c r="T107">
        <v>2</v>
      </c>
      <c r="U107">
        <v>2</v>
      </c>
      <c r="V107" s="15">
        <v>44708.662557870368</v>
      </c>
    </row>
    <row r="108" spans="1:22" x14ac:dyDescent="0.25">
      <c r="A108">
        <v>1351090</v>
      </c>
      <c r="B108" s="16" t="s">
        <v>3465</v>
      </c>
      <c r="C108" s="3" t="s">
        <v>2925</v>
      </c>
      <c r="D108" t="s">
        <v>46</v>
      </c>
      <c r="E108" s="11" t="e">
        <f>NA()</f>
        <v>#N/A</v>
      </c>
      <c r="F108" s="19">
        <v>125</v>
      </c>
      <c r="G108" s="19">
        <v>125</v>
      </c>
      <c r="H108" t="e">
        <f>NA()</f>
        <v>#N/A</v>
      </c>
      <c r="I108" t="s">
        <v>93</v>
      </c>
      <c r="J108" s="13" t="e">
        <f>NA()</f>
        <v>#N/A</v>
      </c>
      <c r="K108" s="13" t="s">
        <v>3046</v>
      </c>
      <c r="L108">
        <v>138284014</v>
      </c>
      <c r="M108" t="s">
        <v>434</v>
      </c>
      <c r="N108" t="s">
        <v>36</v>
      </c>
      <c r="O108" t="s">
        <v>37</v>
      </c>
      <c r="P108" s="14" t="s">
        <v>3491</v>
      </c>
      <c r="Q108" s="1">
        <v>889460500</v>
      </c>
      <c r="R108" t="s">
        <v>3507</v>
      </c>
      <c r="S108">
        <v>3</v>
      </c>
      <c r="T108">
        <v>2</v>
      </c>
      <c r="U108">
        <v>0</v>
      </c>
      <c r="V108" s="15">
        <v>44708.662557870368</v>
      </c>
    </row>
    <row r="109" spans="1:22" x14ac:dyDescent="0.25">
      <c r="A109">
        <v>1351091</v>
      </c>
      <c r="B109" s="16" t="s">
        <v>3465</v>
      </c>
      <c r="C109" s="3" t="s">
        <v>2925</v>
      </c>
      <c r="D109" t="s">
        <v>29</v>
      </c>
      <c r="E109" s="11" t="e">
        <f>NA()</f>
        <v>#N/A</v>
      </c>
      <c r="F109" s="19">
        <v>209</v>
      </c>
      <c r="G109" s="19">
        <v>209</v>
      </c>
      <c r="H109" t="e">
        <f>NA()</f>
        <v>#N/A</v>
      </c>
      <c r="I109" t="s">
        <v>93</v>
      </c>
      <c r="J109" s="13">
        <v>550000</v>
      </c>
      <c r="K109" s="13" t="s">
        <v>3047</v>
      </c>
      <c r="L109">
        <v>138265490</v>
      </c>
      <c r="M109" t="s">
        <v>438</v>
      </c>
      <c r="N109" t="s">
        <v>36</v>
      </c>
      <c r="O109" t="s">
        <v>37</v>
      </c>
      <c r="P109" s="14" t="s">
        <v>3491</v>
      </c>
      <c r="Q109" s="1">
        <v>889460500</v>
      </c>
      <c r="R109" t="s">
        <v>3507</v>
      </c>
      <c r="S109">
        <v>3</v>
      </c>
      <c r="T109">
        <v>2</v>
      </c>
      <c r="U109">
        <v>1</v>
      </c>
      <c r="V109" s="15">
        <v>44708.662557870368</v>
      </c>
    </row>
    <row r="110" spans="1:22" x14ac:dyDescent="0.25">
      <c r="A110">
        <v>1351092</v>
      </c>
      <c r="B110" s="16" t="s">
        <v>3465</v>
      </c>
      <c r="C110" s="3" t="s">
        <v>2925</v>
      </c>
      <c r="D110" t="s">
        <v>39</v>
      </c>
      <c r="E110" s="11" t="e">
        <f>NA()</f>
        <v>#N/A</v>
      </c>
      <c r="F110" s="12" t="e">
        <f>NA()</f>
        <v>#N/A</v>
      </c>
      <c r="G110" t="e">
        <f>NA()</f>
        <v>#N/A</v>
      </c>
      <c r="H110" t="e">
        <f>NA()</f>
        <v>#N/A</v>
      </c>
      <c r="I110" t="s">
        <v>82</v>
      </c>
      <c r="J110" s="13" t="e">
        <f>NA()</f>
        <v>#N/A</v>
      </c>
      <c r="K110" s="13" t="s">
        <v>2993</v>
      </c>
      <c r="L110">
        <v>138212502</v>
      </c>
      <c r="M110" t="s">
        <v>440</v>
      </c>
      <c r="N110" t="s">
        <v>36</v>
      </c>
      <c r="O110" t="s">
        <v>37</v>
      </c>
      <c r="P110" s="14" t="s">
        <v>3491</v>
      </c>
      <c r="Q110" s="1">
        <v>889433000</v>
      </c>
      <c r="R110" t="s">
        <v>3507</v>
      </c>
      <c r="S110">
        <v>2</v>
      </c>
      <c r="T110">
        <v>2</v>
      </c>
      <c r="U110">
        <v>2</v>
      </c>
      <c r="V110" s="15">
        <v>44708.662557870368</v>
      </c>
    </row>
    <row r="111" spans="1:22" x14ac:dyDescent="0.25">
      <c r="A111">
        <v>1351093</v>
      </c>
      <c r="B111" s="16" t="s">
        <v>3465</v>
      </c>
      <c r="C111" s="3" t="s">
        <v>2925</v>
      </c>
      <c r="D111" t="s">
        <v>46</v>
      </c>
      <c r="E111" s="11" t="e">
        <f>NA()</f>
        <v>#N/A</v>
      </c>
      <c r="F111" s="12" t="e">
        <f>NA()</f>
        <v>#N/A</v>
      </c>
      <c r="G111" t="e">
        <f>NA()</f>
        <v>#N/A</v>
      </c>
      <c r="H111" t="e">
        <f>NA()</f>
        <v>#N/A</v>
      </c>
      <c r="I111" t="s">
        <v>48</v>
      </c>
      <c r="J111" s="13">
        <v>380000</v>
      </c>
      <c r="K111" s="13" t="s">
        <v>2934</v>
      </c>
      <c r="L111">
        <v>138172746</v>
      </c>
      <c r="M111" t="s">
        <v>442</v>
      </c>
      <c r="N111" t="s">
        <v>36</v>
      </c>
      <c r="O111" t="s">
        <v>37</v>
      </c>
      <c r="P111" s="14" t="s">
        <v>3491</v>
      </c>
      <c r="Q111" s="1">
        <v>889810080</v>
      </c>
      <c r="R111" t="s">
        <v>3507</v>
      </c>
      <c r="S111">
        <v>1</v>
      </c>
      <c r="T111">
        <v>1</v>
      </c>
      <c r="U111">
        <v>1</v>
      </c>
      <c r="V111" s="15">
        <v>44708.662557870368</v>
      </c>
    </row>
    <row r="112" spans="1:22" x14ac:dyDescent="0.25">
      <c r="A112">
        <v>1351094</v>
      </c>
      <c r="B112" s="16" t="s">
        <v>3465</v>
      </c>
      <c r="C112" s="3" t="s">
        <v>2925</v>
      </c>
      <c r="D112" t="s">
        <v>39</v>
      </c>
      <c r="E112" s="11" t="e">
        <f>NA()</f>
        <v>#N/A</v>
      </c>
      <c r="F112" s="19">
        <v>209</v>
      </c>
      <c r="G112" t="e">
        <f>NA()</f>
        <v>#N/A</v>
      </c>
      <c r="H112" t="e">
        <f>NA()</f>
        <v>#N/A</v>
      </c>
      <c r="I112" t="s">
        <v>209</v>
      </c>
      <c r="J112" s="13">
        <v>868000</v>
      </c>
      <c r="K112" s="13" t="s">
        <v>3048</v>
      </c>
      <c r="L112">
        <v>138131738</v>
      </c>
      <c r="M112" t="s">
        <v>445</v>
      </c>
      <c r="N112" t="s">
        <v>36</v>
      </c>
      <c r="O112" t="s">
        <v>37</v>
      </c>
      <c r="P112" s="14" t="s">
        <v>3491</v>
      </c>
      <c r="Q112" s="1">
        <v>889428942</v>
      </c>
      <c r="R112" t="s">
        <v>3508</v>
      </c>
      <c r="S112">
        <v>3</v>
      </c>
      <c r="T112">
        <v>2</v>
      </c>
      <c r="U112">
        <v>2</v>
      </c>
      <c r="V112" s="15">
        <v>44708.662557870368</v>
      </c>
    </row>
    <row r="113" spans="1:22" x14ac:dyDescent="0.25">
      <c r="A113">
        <v>1351095</v>
      </c>
      <c r="B113" s="16" t="s">
        <v>3465</v>
      </c>
      <c r="C113" s="3" t="s">
        <v>2925</v>
      </c>
      <c r="D113" t="s">
        <v>39</v>
      </c>
      <c r="E113" s="11" t="e">
        <f>NA()</f>
        <v>#N/A</v>
      </c>
      <c r="F113" s="19">
        <v>92</v>
      </c>
      <c r="G113" t="e">
        <f>NA()</f>
        <v>#N/A</v>
      </c>
      <c r="H113" t="s">
        <v>126</v>
      </c>
      <c r="I113" t="s">
        <v>209</v>
      </c>
      <c r="J113" s="13" t="e">
        <f>NA()</f>
        <v>#N/A</v>
      </c>
      <c r="K113" s="13" t="s">
        <v>2979</v>
      </c>
      <c r="L113">
        <v>138105902</v>
      </c>
      <c r="M113" t="s">
        <v>447</v>
      </c>
      <c r="N113" t="s">
        <v>36</v>
      </c>
      <c r="O113" t="s">
        <v>37</v>
      </c>
      <c r="P113" s="14" t="s">
        <v>3491</v>
      </c>
      <c r="Q113" s="1">
        <v>889428942</v>
      </c>
      <c r="R113" t="s">
        <v>3507</v>
      </c>
      <c r="S113">
        <v>2</v>
      </c>
      <c r="T113">
        <v>2</v>
      </c>
      <c r="U113">
        <v>0</v>
      </c>
      <c r="V113" s="15">
        <v>44708.662557870368</v>
      </c>
    </row>
    <row r="114" spans="1:22" x14ac:dyDescent="0.25">
      <c r="A114">
        <v>1351096</v>
      </c>
      <c r="B114" s="16" t="s">
        <v>3465</v>
      </c>
      <c r="C114" s="3" t="s">
        <v>2925</v>
      </c>
      <c r="D114" t="s">
        <v>39</v>
      </c>
      <c r="E114" s="11" t="e">
        <f>NA()</f>
        <v>#N/A</v>
      </c>
      <c r="F114" s="12" t="e">
        <f>NA()</f>
        <v>#N/A</v>
      </c>
      <c r="G114" t="e">
        <f>NA()</f>
        <v>#N/A</v>
      </c>
      <c r="H114" t="e">
        <f>NA()</f>
        <v>#N/A</v>
      </c>
      <c r="I114" t="s">
        <v>82</v>
      </c>
      <c r="J114" s="13">
        <v>539000</v>
      </c>
      <c r="K114" s="13" t="s">
        <v>2934</v>
      </c>
      <c r="L114">
        <v>138089306</v>
      </c>
      <c r="M114" t="s">
        <v>450</v>
      </c>
      <c r="N114" t="s">
        <v>36</v>
      </c>
      <c r="O114" t="s">
        <v>37</v>
      </c>
      <c r="P114" s="14" t="s">
        <v>3491</v>
      </c>
      <c r="Q114" s="1">
        <v>889433000</v>
      </c>
      <c r="R114" t="s">
        <v>3507</v>
      </c>
      <c r="S114">
        <v>2</v>
      </c>
      <c r="T114">
        <v>2</v>
      </c>
      <c r="U114">
        <v>1</v>
      </c>
      <c r="V114" s="15">
        <v>44708.662557870368</v>
      </c>
    </row>
    <row r="115" spans="1:22" x14ac:dyDescent="0.25">
      <c r="A115">
        <v>1351097</v>
      </c>
      <c r="B115" s="16" t="s">
        <v>3465</v>
      </c>
      <c r="C115" s="3" t="s">
        <v>2925</v>
      </c>
      <c r="D115" t="s">
        <v>39</v>
      </c>
      <c r="E115" s="11" t="e">
        <f>NA()</f>
        <v>#N/A</v>
      </c>
      <c r="F115" s="12" t="e">
        <f>NA()</f>
        <v>#N/A</v>
      </c>
      <c r="G115" t="e">
        <f>NA()</f>
        <v>#N/A</v>
      </c>
      <c r="H115" t="e">
        <f>NA()</f>
        <v>#N/A</v>
      </c>
      <c r="I115" t="s">
        <v>82</v>
      </c>
      <c r="J115" s="13">
        <v>165000</v>
      </c>
      <c r="K115" s="13" t="s">
        <v>3050</v>
      </c>
      <c r="L115">
        <v>138088682</v>
      </c>
      <c r="M115" t="s">
        <v>453</v>
      </c>
      <c r="N115" t="s">
        <v>36</v>
      </c>
      <c r="O115" t="s">
        <v>37</v>
      </c>
      <c r="P115" s="14" t="s">
        <v>3491</v>
      </c>
      <c r="Q115" s="1">
        <v>889433000</v>
      </c>
      <c r="R115" t="s">
        <v>3507</v>
      </c>
      <c r="S115">
        <v>1</v>
      </c>
      <c r="T115">
        <v>1</v>
      </c>
      <c r="U115">
        <v>1</v>
      </c>
      <c r="V115" s="15">
        <v>44708.662557870368</v>
      </c>
    </row>
    <row r="116" spans="1:22" x14ac:dyDescent="0.25">
      <c r="A116">
        <v>1351098</v>
      </c>
      <c r="B116" s="16" t="s">
        <v>3465</v>
      </c>
      <c r="C116" s="3" t="s">
        <v>2925</v>
      </c>
      <c r="D116" t="s">
        <v>454</v>
      </c>
      <c r="E116" s="19">
        <v>52</v>
      </c>
      <c r="F116" s="12" t="e">
        <f>NA()</f>
        <v>#N/A</v>
      </c>
      <c r="G116" s="19">
        <v>52</v>
      </c>
      <c r="H116" t="s">
        <v>126</v>
      </c>
      <c r="I116" t="s">
        <v>181</v>
      </c>
      <c r="J116" s="13">
        <v>130000</v>
      </c>
      <c r="K116" s="13" t="s">
        <v>3051</v>
      </c>
      <c r="L116">
        <v>138082094</v>
      </c>
      <c r="M116" t="s">
        <v>457</v>
      </c>
      <c r="N116" t="s">
        <v>36</v>
      </c>
      <c r="O116" t="s">
        <v>37</v>
      </c>
      <c r="P116" s="14" t="s">
        <v>3491</v>
      </c>
      <c r="Q116" s="1">
        <v>889418941</v>
      </c>
      <c r="R116" t="s">
        <v>3505</v>
      </c>
      <c r="S116">
        <v>1</v>
      </c>
      <c r="T116">
        <v>1</v>
      </c>
      <c r="U116">
        <v>1</v>
      </c>
      <c r="V116" s="15">
        <v>44708.662557870368</v>
      </c>
    </row>
    <row r="117" spans="1:22" x14ac:dyDescent="0.25">
      <c r="A117">
        <v>1351099</v>
      </c>
      <c r="B117" s="16" t="s">
        <v>3465</v>
      </c>
      <c r="C117" s="3" t="s">
        <v>2925</v>
      </c>
      <c r="D117" t="s">
        <v>39</v>
      </c>
      <c r="E117" s="11" t="e">
        <f>NA()</f>
        <v>#N/A</v>
      </c>
      <c r="F117" s="12" t="e">
        <f>NA()</f>
        <v>#N/A</v>
      </c>
      <c r="G117" t="e">
        <f>NA()</f>
        <v>#N/A</v>
      </c>
      <c r="H117" t="e">
        <f>NA()</f>
        <v>#N/A</v>
      </c>
      <c r="I117" t="s">
        <v>408</v>
      </c>
      <c r="J117" s="13">
        <v>589000</v>
      </c>
      <c r="K117" s="13" t="s">
        <v>2934</v>
      </c>
      <c r="L117">
        <v>138055490</v>
      </c>
      <c r="M117" t="s">
        <v>460</v>
      </c>
      <c r="N117" t="s">
        <v>36</v>
      </c>
      <c r="O117" t="s">
        <v>37</v>
      </c>
      <c r="P117" s="14" t="s">
        <v>3491</v>
      </c>
      <c r="Q117" s="1">
        <v>1300114970</v>
      </c>
      <c r="R117" t="s">
        <v>3508</v>
      </c>
      <c r="S117">
        <v>3</v>
      </c>
      <c r="T117">
        <v>2</v>
      </c>
      <c r="U117">
        <v>2</v>
      </c>
      <c r="V117" s="15">
        <v>44708.662557870368</v>
      </c>
    </row>
    <row r="118" spans="1:22" x14ac:dyDescent="0.25">
      <c r="A118">
        <v>1351100</v>
      </c>
      <c r="B118" s="16" t="s">
        <v>3465</v>
      </c>
      <c r="C118" s="3" t="s">
        <v>2925</v>
      </c>
      <c r="D118" t="s">
        <v>39</v>
      </c>
      <c r="E118" s="19">
        <v>18</v>
      </c>
      <c r="F118" s="12" t="e">
        <f>NA()</f>
        <v>#N/A</v>
      </c>
      <c r="G118" s="19">
        <v>18</v>
      </c>
      <c r="H118" t="e">
        <f>NA()</f>
        <v>#N/A</v>
      </c>
      <c r="I118" t="s">
        <v>31</v>
      </c>
      <c r="J118" s="13">
        <v>360000</v>
      </c>
      <c r="K118" s="13" t="s">
        <v>3053</v>
      </c>
      <c r="L118">
        <v>137987178</v>
      </c>
      <c r="M118" t="s">
        <v>464</v>
      </c>
      <c r="N118" t="s">
        <v>36</v>
      </c>
      <c r="O118" t="s">
        <v>37</v>
      </c>
      <c r="P118" s="14" t="s">
        <v>3491</v>
      </c>
      <c r="Q118" s="1">
        <v>889418289</v>
      </c>
      <c r="R118" t="s">
        <v>3508</v>
      </c>
      <c r="S118">
        <v>2</v>
      </c>
      <c r="T118">
        <v>2</v>
      </c>
      <c r="U118">
        <v>2</v>
      </c>
      <c r="V118" s="15">
        <v>44708.662557870368</v>
      </c>
    </row>
    <row r="119" spans="1:22" x14ac:dyDescent="0.25">
      <c r="A119">
        <v>1351101</v>
      </c>
      <c r="B119" s="16" t="s">
        <v>3465</v>
      </c>
      <c r="C119" s="3" t="s">
        <v>2925</v>
      </c>
      <c r="D119" t="s">
        <v>39</v>
      </c>
      <c r="E119" s="11" t="e">
        <f>NA()</f>
        <v>#N/A</v>
      </c>
      <c r="F119" s="19">
        <v>163</v>
      </c>
      <c r="G119" t="e">
        <f>NA()</f>
        <v>#N/A</v>
      </c>
      <c r="H119" t="e">
        <f>NA()</f>
        <v>#N/A</v>
      </c>
      <c r="I119" t="s">
        <v>31</v>
      </c>
      <c r="J119" s="13">
        <v>430000</v>
      </c>
      <c r="K119" s="13" t="s">
        <v>3054</v>
      </c>
      <c r="L119">
        <v>137986214</v>
      </c>
      <c r="M119" t="s">
        <v>468</v>
      </c>
      <c r="N119" t="s">
        <v>36</v>
      </c>
      <c r="O119" t="s">
        <v>37</v>
      </c>
      <c r="P119" s="14" t="s">
        <v>3491</v>
      </c>
      <c r="Q119" s="1">
        <v>889418289</v>
      </c>
      <c r="R119" t="s">
        <v>3508</v>
      </c>
      <c r="S119">
        <v>3</v>
      </c>
      <c r="T119">
        <v>2</v>
      </c>
      <c r="U119">
        <v>2</v>
      </c>
      <c r="V119" s="15">
        <v>44708.662557870368</v>
      </c>
    </row>
    <row r="120" spans="1:22" x14ac:dyDescent="0.25">
      <c r="A120">
        <v>1351102</v>
      </c>
      <c r="B120" s="16" t="s">
        <v>3465</v>
      </c>
      <c r="C120" s="3" t="s">
        <v>2925</v>
      </c>
      <c r="D120" t="s">
        <v>39</v>
      </c>
      <c r="E120" s="11" t="e">
        <f>NA()</f>
        <v>#N/A</v>
      </c>
      <c r="F120" s="19">
        <v>243</v>
      </c>
      <c r="G120" t="e">
        <f>NA()</f>
        <v>#N/A</v>
      </c>
      <c r="H120" t="e">
        <f>NA()</f>
        <v>#N/A</v>
      </c>
      <c r="I120" t="s">
        <v>209</v>
      </c>
      <c r="J120" s="13">
        <v>839000</v>
      </c>
      <c r="K120" s="13" t="s">
        <v>3055</v>
      </c>
      <c r="L120">
        <v>137979626</v>
      </c>
      <c r="M120" t="s">
        <v>472</v>
      </c>
      <c r="N120" t="s">
        <v>36</v>
      </c>
      <c r="O120" t="s">
        <v>37</v>
      </c>
      <c r="P120" s="14" t="s">
        <v>3491</v>
      </c>
      <c r="Q120" s="1">
        <v>889428942</v>
      </c>
      <c r="R120" t="s">
        <v>3508</v>
      </c>
      <c r="S120">
        <v>3</v>
      </c>
      <c r="T120">
        <v>2</v>
      </c>
      <c r="U120">
        <v>2</v>
      </c>
      <c r="V120" s="15">
        <v>44708.662557870368</v>
      </c>
    </row>
    <row r="121" spans="1:22" x14ac:dyDescent="0.25">
      <c r="A121">
        <v>1351103</v>
      </c>
      <c r="B121" s="16" t="s">
        <v>3465</v>
      </c>
      <c r="C121" s="3" t="s">
        <v>2925</v>
      </c>
      <c r="D121" t="s">
        <v>46</v>
      </c>
      <c r="E121" s="19">
        <v>33</v>
      </c>
      <c r="F121" s="12" t="e">
        <f>NA()</f>
        <v>#N/A</v>
      </c>
      <c r="G121" s="19">
        <v>33</v>
      </c>
      <c r="H121" t="e">
        <f>NA()</f>
        <v>#N/A</v>
      </c>
      <c r="I121" t="s">
        <v>74</v>
      </c>
      <c r="J121" s="13">
        <v>147000</v>
      </c>
      <c r="K121" s="13" t="s">
        <v>2934</v>
      </c>
      <c r="L121">
        <v>137961414</v>
      </c>
      <c r="M121" t="s">
        <v>475</v>
      </c>
      <c r="N121" t="s">
        <v>36</v>
      </c>
      <c r="O121" t="s">
        <v>37</v>
      </c>
      <c r="P121" s="14" t="s">
        <v>3491</v>
      </c>
      <c r="Q121" s="1">
        <v>889815000</v>
      </c>
      <c r="R121" t="s">
        <v>3507</v>
      </c>
      <c r="S121">
        <v>1</v>
      </c>
      <c r="T121">
        <v>1</v>
      </c>
      <c r="U121">
        <v>0</v>
      </c>
      <c r="V121" s="15">
        <v>44708.662557870368</v>
      </c>
    </row>
    <row r="122" spans="1:22" x14ac:dyDescent="0.25">
      <c r="A122">
        <v>1351104</v>
      </c>
      <c r="B122" s="16" t="s">
        <v>3465</v>
      </c>
      <c r="C122" s="3" t="s">
        <v>2925</v>
      </c>
      <c r="D122" t="s">
        <v>46</v>
      </c>
      <c r="E122" s="11" t="e">
        <f>NA()</f>
        <v>#N/A</v>
      </c>
      <c r="F122" s="19">
        <v>54</v>
      </c>
      <c r="G122" s="19">
        <v>54</v>
      </c>
      <c r="H122" t="e">
        <f>NA()</f>
        <v>#N/A</v>
      </c>
      <c r="I122" t="s">
        <v>477</v>
      </c>
      <c r="J122" s="13">
        <v>270000</v>
      </c>
      <c r="K122" s="13" t="s">
        <v>2934</v>
      </c>
      <c r="L122">
        <v>137955858</v>
      </c>
      <c r="M122" t="s">
        <v>479</v>
      </c>
      <c r="N122" t="s">
        <v>36</v>
      </c>
      <c r="O122" t="s">
        <v>37</v>
      </c>
      <c r="P122" s="14" t="s">
        <v>3491</v>
      </c>
      <c r="Q122" s="1">
        <v>889831266</v>
      </c>
      <c r="R122" t="s">
        <v>3507</v>
      </c>
      <c r="S122">
        <v>2</v>
      </c>
      <c r="T122">
        <v>1</v>
      </c>
      <c r="U122">
        <v>1</v>
      </c>
      <c r="V122" s="15">
        <v>44708.662557870368</v>
      </c>
    </row>
    <row r="123" spans="1:22" x14ac:dyDescent="0.25">
      <c r="A123">
        <v>1351105</v>
      </c>
      <c r="B123" s="16" t="s">
        <v>3465</v>
      </c>
      <c r="C123" s="3" t="s">
        <v>2925</v>
      </c>
      <c r="D123" t="s">
        <v>46</v>
      </c>
      <c r="E123" s="19">
        <v>231</v>
      </c>
      <c r="F123" s="12" t="e">
        <f>NA()</f>
        <v>#N/A</v>
      </c>
      <c r="G123" s="19">
        <v>231</v>
      </c>
      <c r="H123" t="e">
        <f>NA()</f>
        <v>#N/A</v>
      </c>
      <c r="I123" t="s">
        <v>93</v>
      </c>
      <c r="J123" s="13">
        <v>795000</v>
      </c>
      <c r="K123" s="13" t="s">
        <v>3057</v>
      </c>
      <c r="L123">
        <v>137954042</v>
      </c>
      <c r="M123" t="s">
        <v>483</v>
      </c>
      <c r="N123" t="s">
        <v>36</v>
      </c>
      <c r="O123" t="s">
        <v>37</v>
      </c>
      <c r="P123" s="14" t="s">
        <v>3491</v>
      </c>
      <c r="Q123" s="1">
        <v>889460500</v>
      </c>
      <c r="R123" t="s">
        <v>3507</v>
      </c>
      <c r="S123">
        <v>3</v>
      </c>
      <c r="T123">
        <v>2</v>
      </c>
      <c r="U123">
        <v>2</v>
      </c>
      <c r="V123" s="15">
        <v>44708.662557870368</v>
      </c>
    </row>
    <row r="124" spans="1:22" x14ac:dyDescent="0.25">
      <c r="A124">
        <v>1351106</v>
      </c>
      <c r="B124" s="16" t="s">
        <v>3465</v>
      </c>
      <c r="C124" s="3" t="s">
        <v>2925</v>
      </c>
      <c r="D124" t="s">
        <v>46</v>
      </c>
      <c r="E124" s="11" t="e">
        <f>NA()</f>
        <v>#N/A</v>
      </c>
      <c r="F124" s="12" t="e">
        <f>NA()</f>
        <v>#N/A</v>
      </c>
      <c r="G124" t="e">
        <f>NA()</f>
        <v>#N/A</v>
      </c>
      <c r="H124" t="e">
        <f>NA()</f>
        <v>#N/A</v>
      </c>
      <c r="I124" t="s">
        <v>82</v>
      </c>
      <c r="J124" s="13">
        <v>430000</v>
      </c>
      <c r="K124" s="13" t="s">
        <v>3058</v>
      </c>
      <c r="L124">
        <v>137875178</v>
      </c>
      <c r="M124" t="s">
        <v>486</v>
      </c>
      <c r="N124" t="s">
        <v>36</v>
      </c>
      <c r="O124" t="s">
        <v>37</v>
      </c>
      <c r="P124" s="14" t="s">
        <v>3491</v>
      </c>
      <c r="Q124" s="1">
        <v>889433000</v>
      </c>
      <c r="R124" t="s">
        <v>3507</v>
      </c>
      <c r="S124">
        <v>2</v>
      </c>
      <c r="T124">
        <v>2</v>
      </c>
      <c r="U124">
        <v>1</v>
      </c>
      <c r="V124" s="15">
        <v>44708.662557870368</v>
      </c>
    </row>
    <row r="125" spans="1:22" x14ac:dyDescent="0.25">
      <c r="A125">
        <v>1351107</v>
      </c>
      <c r="B125" s="16" t="s">
        <v>3465</v>
      </c>
      <c r="C125" s="3" t="s">
        <v>2925</v>
      </c>
      <c r="D125" t="s">
        <v>39</v>
      </c>
      <c r="E125" s="19">
        <v>213</v>
      </c>
      <c r="F125" s="12" t="e">
        <f>NA()</f>
        <v>#N/A</v>
      </c>
      <c r="G125" s="19">
        <v>213</v>
      </c>
      <c r="H125" t="e">
        <f>NA()</f>
        <v>#N/A</v>
      </c>
      <c r="I125" t="s">
        <v>31</v>
      </c>
      <c r="J125" s="13" t="e">
        <f>NA()</f>
        <v>#N/A</v>
      </c>
      <c r="K125" s="13" t="s">
        <v>3059</v>
      </c>
      <c r="L125">
        <v>137711746</v>
      </c>
      <c r="M125" t="s">
        <v>490</v>
      </c>
      <c r="N125" t="s">
        <v>36</v>
      </c>
      <c r="O125" t="s">
        <v>37</v>
      </c>
      <c r="P125" s="14" t="s">
        <v>3491</v>
      </c>
      <c r="Q125" s="1">
        <v>889418289</v>
      </c>
      <c r="R125" t="s">
        <v>3507</v>
      </c>
      <c r="S125">
        <v>3</v>
      </c>
      <c r="T125">
        <v>3</v>
      </c>
      <c r="U125">
        <v>3</v>
      </c>
      <c r="V125" s="15">
        <v>44708.662557870368</v>
      </c>
    </row>
    <row r="126" spans="1:22" x14ac:dyDescent="0.25">
      <c r="A126">
        <v>1351108</v>
      </c>
      <c r="B126" s="16" t="s">
        <v>3465</v>
      </c>
      <c r="C126" s="3" t="s">
        <v>2925</v>
      </c>
      <c r="D126" t="s">
        <v>46</v>
      </c>
      <c r="E126" s="11" t="e">
        <f>NA()</f>
        <v>#N/A</v>
      </c>
      <c r="F126" s="19">
        <v>135</v>
      </c>
      <c r="G126" s="19">
        <v>135</v>
      </c>
      <c r="H126" t="e">
        <f>NA()</f>
        <v>#N/A</v>
      </c>
      <c r="I126" t="s">
        <v>157</v>
      </c>
      <c r="J126" s="13">
        <v>555000</v>
      </c>
      <c r="K126" s="13" t="s">
        <v>3060</v>
      </c>
      <c r="L126">
        <v>137649782</v>
      </c>
      <c r="M126" t="s">
        <v>494</v>
      </c>
      <c r="N126" t="s">
        <v>36</v>
      </c>
      <c r="O126" t="s">
        <v>37</v>
      </c>
      <c r="P126" s="14" t="s">
        <v>3491</v>
      </c>
      <c r="Q126" s="1">
        <v>450473710</v>
      </c>
      <c r="R126" t="s">
        <v>3507</v>
      </c>
      <c r="S126">
        <v>2</v>
      </c>
      <c r="T126">
        <v>2</v>
      </c>
      <c r="U126">
        <v>2</v>
      </c>
      <c r="V126" s="15">
        <v>44708.662557870368</v>
      </c>
    </row>
    <row r="127" spans="1:22" x14ac:dyDescent="0.25">
      <c r="A127">
        <v>1351109</v>
      </c>
      <c r="B127" s="16" t="s">
        <v>3465</v>
      </c>
      <c r="C127" s="3" t="s">
        <v>2925</v>
      </c>
      <c r="D127" t="s">
        <v>46</v>
      </c>
      <c r="E127" s="19">
        <v>183</v>
      </c>
      <c r="F127" s="12" t="e">
        <f>NA()</f>
        <v>#N/A</v>
      </c>
      <c r="G127" s="19">
        <v>183</v>
      </c>
      <c r="H127" t="e">
        <f>NA()</f>
        <v>#N/A</v>
      </c>
      <c r="I127" t="s">
        <v>93</v>
      </c>
      <c r="J127" s="13" t="e">
        <f>NA()</f>
        <v>#N/A</v>
      </c>
      <c r="K127" s="13" t="s">
        <v>3046</v>
      </c>
      <c r="L127">
        <v>137633766</v>
      </c>
      <c r="M127" t="s">
        <v>497</v>
      </c>
      <c r="N127" t="s">
        <v>36</v>
      </c>
      <c r="O127" t="s">
        <v>37</v>
      </c>
      <c r="P127" s="14" t="s">
        <v>3491</v>
      </c>
      <c r="Q127" s="1">
        <v>889460500</v>
      </c>
      <c r="R127" t="s">
        <v>3507</v>
      </c>
      <c r="S127">
        <v>2</v>
      </c>
      <c r="T127">
        <v>2</v>
      </c>
      <c r="U127">
        <v>2</v>
      </c>
      <c r="V127" s="15">
        <v>44708.662557870368</v>
      </c>
    </row>
    <row r="128" spans="1:22" x14ac:dyDescent="0.25">
      <c r="A128">
        <v>1351110</v>
      </c>
      <c r="B128" s="16" t="s">
        <v>3465</v>
      </c>
      <c r="C128" s="3" t="s">
        <v>2925</v>
      </c>
      <c r="D128" t="s">
        <v>39</v>
      </c>
      <c r="E128" s="11" t="e">
        <f>NA()</f>
        <v>#N/A</v>
      </c>
      <c r="F128" s="19">
        <v>144</v>
      </c>
      <c r="G128" t="e">
        <f>NA()</f>
        <v>#N/A</v>
      </c>
      <c r="H128" t="e">
        <f>NA()</f>
        <v>#N/A</v>
      </c>
      <c r="I128" t="s">
        <v>213</v>
      </c>
      <c r="J128" s="13">
        <v>529000</v>
      </c>
      <c r="K128" s="13" t="s">
        <v>3061</v>
      </c>
      <c r="L128">
        <v>137629830</v>
      </c>
      <c r="M128" t="s">
        <v>501</v>
      </c>
      <c r="N128" t="s">
        <v>36</v>
      </c>
      <c r="O128" t="s">
        <v>37</v>
      </c>
      <c r="P128" s="14" t="s">
        <v>3491</v>
      </c>
      <c r="Q128">
        <v>433038633</v>
      </c>
      <c r="R128" t="s">
        <v>3507</v>
      </c>
      <c r="S128">
        <v>2</v>
      </c>
      <c r="T128">
        <v>2</v>
      </c>
      <c r="U128">
        <v>1</v>
      </c>
      <c r="V128" s="15">
        <v>44708.662557870368</v>
      </c>
    </row>
    <row r="129" spans="1:22" x14ac:dyDescent="0.25">
      <c r="A129">
        <v>1351111</v>
      </c>
      <c r="B129" s="16" t="s">
        <v>3465</v>
      </c>
      <c r="C129" s="3" t="s">
        <v>2925</v>
      </c>
      <c r="D129" t="s">
        <v>39</v>
      </c>
      <c r="E129" s="11" t="e">
        <f>NA()</f>
        <v>#N/A</v>
      </c>
      <c r="F129" s="12" t="e">
        <f>NA()</f>
        <v>#N/A</v>
      </c>
      <c r="G129" t="e">
        <f>NA()</f>
        <v>#N/A</v>
      </c>
      <c r="H129" t="e">
        <f>NA()</f>
        <v>#N/A</v>
      </c>
      <c r="I129" t="s">
        <v>98</v>
      </c>
      <c r="J129" s="13">
        <v>460000</v>
      </c>
      <c r="K129" s="13" t="s">
        <v>2934</v>
      </c>
      <c r="L129">
        <v>137607210</v>
      </c>
      <c r="M129" t="s">
        <v>504</v>
      </c>
      <c r="N129" t="s">
        <v>36</v>
      </c>
      <c r="O129" t="s">
        <v>37</v>
      </c>
      <c r="P129" s="14" t="s">
        <v>3491</v>
      </c>
      <c r="Q129" s="1">
        <v>889822500</v>
      </c>
      <c r="R129" t="s">
        <v>3507</v>
      </c>
      <c r="S129">
        <v>1</v>
      </c>
      <c r="T129">
        <v>1</v>
      </c>
      <c r="U129">
        <v>1</v>
      </c>
      <c r="V129" s="15">
        <v>44708.662557870368</v>
      </c>
    </row>
    <row r="130" spans="1:22" x14ac:dyDescent="0.25">
      <c r="A130">
        <v>1351112</v>
      </c>
      <c r="B130" s="16" t="s">
        <v>3465</v>
      </c>
      <c r="C130" s="3" t="s">
        <v>2925</v>
      </c>
      <c r="D130" t="s">
        <v>46</v>
      </c>
      <c r="E130" s="11" t="e">
        <f>NA()</f>
        <v>#N/A</v>
      </c>
      <c r="F130" s="12" t="e">
        <f>NA()</f>
        <v>#N/A</v>
      </c>
      <c r="G130" t="e">
        <f>NA()</f>
        <v>#N/A</v>
      </c>
      <c r="H130" t="e">
        <f>NA()</f>
        <v>#N/A</v>
      </c>
      <c r="I130" t="s">
        <v>82</v>
      </c>
      <c r="J130" s="13">
        <v>195000</v>
      </c>
      <c r="K130" s="13" t="s">
        <v>2934</v>
      </c>
      <c r="L130">
        <v>137601074</v>
      </c>
      <c r="M130" t="s">
        <v>507</v>
      </c>
      <c r="N130" t="s">
        <v>36</v>
      </c>
      <c r="O130" t="s">
        <v>37</v>
      </c>
      <c r="P130" s="14" t="s">
        <v>3491</v>
      </c>
      <c r="Q130" s="1">
        <v>889433000</v>
      </c>
      <c r="R130" t="s">
        <v>3507</v>
      </c>
      <c r="S130">
        <v>1</v>
      </c>
      <c r="T130">
        <v>1</v>
      </c>
      <c r="U130">
        <v>1</v>
      </c>
      <c r="V130" s="15">
        <v>44708.662557870368</v>
      </c>
    </row>
    <row r="131" spans="1:22" x14ac:dyDescent="0.25">
      <c r="A131">
        <v>1351113</v>
      </c>
      <c r="B131" s="16" t="s">
        <v>3465</v>
      </c>
      <c r="C131" s="3" t="s">
        <v>2925</v>
      </c>
      <c r="D131" t="s">
        <v>39</v>
      </c>
      <c r="E131" s="11" t="e">
        <f>NA()</f>
        <v>#N/A</v>
      </c>
      <c r="F131" s="19">
        <v>211</v>
      </c>
      <c r="G131" t="e">
        <f>NA()</f>
        <v>#N/A</v>
      </c>
      <c r="H131" t="e">
        <f>NA()</f>
        <v>#N/A</v>
      </c>
      <c r="I131" t="s">
        <v>209</v>
      </c>
      <c r="J131" s="13">
        <v>479000</v>
      </c>
      <c r="K131" s="13" t="s">
        <v>3064</v>
      </c>
      <c r="L131">
        <v>137577878</v>
      </c>
      <c r="M131" t="s">
        <v>511</v>
      </c>
      <c r="N131" t="s">
        <v>36</v>
      </c>
      <c r="O131" t="s">
        <v>37</v>
      </c>
      <c r="P131" s="14" t="s">
        <v>3491</v>
      </c>
      <c r="Q131" s="1">
        <v>889428942</v>
      </c>
      <c r="R131" t="s">
        <v>3507</v>
      </c>
      <c r="S131">
        <v>3</v>
      </c>
      <c r="T131">
        <v>2</v>
      </c>
      <c r="U131">
        <v>2</v>
      </c>
      <c r="V131" s="15">
        <v>44708.662557870368</v>
      </c>
    </row>
    <row r="132" spans="1:22" x14ac:dyDescent="0.25">
      <c r="A132">
        <v>1351114</v>
      </c>
      <c r="B132" s="16" t="s">
        <v>3465</v>
      </c>
      <c r="C132" s="3" t="s">
        <v>2925</v>
      </c>
      <c r="D132" t="s">
        <v>46</v>
      </c>
      <c r="E132" s="11" t="e">
        <f>NA()</f>
        <v>#N/A</v>
      </c>
      <c r="F132" s="12" t="e">
        <f>NA()</f>
        <v>#N/A</v>
      </c>
      <c r="G132" t="e">
        <f>NA()</f>
        <v>#N/A</v>
      </c>
      <c r="H132" t="e">
        <f>NA()</f>
        <v>#N/A</v>
      </c>
      <c r="I132" t="s">
        <v>82</v>
      </c>
      <c r="J132" s="13">
        <v>295000</v>
      </c>
      <c r="K132" s="13" t="s">
        <v>2934</v>
      </c>
      <c r="L132">
        <v>137573846</v>
      </c>
      <c r="M132" t="s">
        <v>514</v>
      </c>
      <c r="N132" t="s">
        <v>36</v>
      </c>
      <c r="O132" t="s">
        <v>37</v>
      </c>
      <c r="P132" s="14" t="s">
        <v>3491</v>
      </c>
      <c r="Q132" s="1">
        <v>889433000</v>
      </c>
      <c r="R132" t="s">
        <v>3507</v>
      </c>
      <c r="S132">
        <v>2</v>
      </c>
      <c r="T132">
        <v>1</v>
      </c>
      <c r="U132">
        <v>1</v>
      </c>
      <c r="V132" s="15">
        <v>44708.662557870368</v>
      </c>
    </row>
    <row r="133" spans="1:22" x14ac:dyDescent="0.25">
      <c r="A133">
        <v>1351115</v>
      </c>
      <c r="B133" s="16" t="s">
        <v>3465</v>
      </c>
      <c r="C133" s="3" t="s">
        <v>2925</v>
      </c>
      <c r="D133" t="s">
        <v>39</v>
      </c>
      <c r="E133" s="11" t="e">
        <f>NA()</f>
        <v>#N/A</v>
      </c>
      <c r="F133" s="12" t="e">
        <f>NA()</f>
        <v>#N/A</v>
      </c>
      <c r="G133" t="e">
        <f>NA()</f>
        <v>#N/A</v>
      </c>
      <c r="H133" t="e">
        <f>NA()</f>
        <v>#N/A</v>
      </c>
      <c r="I133" t="s">
        <v>98</v>
      </c>
      <c r="J133" s="13">
        <v>370000</v>
      </c>
      <c r="K133" s="13" t="s">
        <v>3066</v>
      </c>
      <c r="L133">
        <v>137422038</v>
      </c>
      <c r="M133" t="s">
        <v>517</v>
      </c>
      <c r="N133" t="s">
        <v>36</v>
      </c>
      <c r="O133" t="s">
        <v>37</v>
      </c>
      <c r="P133" s="14" t="s">
        <v>3491</v>
      </c>
      <c r="Q133" s="1">
        <v>889822500</v>
      </c>
      <c r="R133" t="s">
        <v>3507</v>
      </c>
      <c r="S133">
        <v>1</v>
      </c>
      <c r="T133">
        <v>1</v>
      </c>
      <c r="U133">
        <v>1</v>
      </c>
      <c r="V133" s="15">
        <v>44708.662557870368</v>
      </c>
    </row>
    <row r="134" spans="1:22" x14ac:dyDescent="0.25">
      <c r="A134">
        <v>1351116</v>
      </c>
      <c r="B134" s="16" t="s">
        <v>3465</v>
      </c>
      <c r="C134" s="3" t="s">
        <v>2925</v>
      </c>
      <c r="D134" t="s">
        <v>46</v>
      </c>
      <c r="E134" s="11" t="e">
        <f>NA()</f>
        <v>#N/A</v>
      </c>
      <c r="F134" s="12" t="e">
        <f>NA()</f>
        <v>#N/A</v>
      </c>
      <c r="G134" t="e">
        <f>NA()</f>
        <v>#N/A</v>
      </c>
      <c r="H134" t="e">
        <f>NA()</f>
        <v>#N/A</v>
      </c>
      <c r="I134" t="s">
        <v>48</v>
      </c>
      <c r="J134" s="13">
        <v>475000</v>
      </c>
      <c r="K134" s="13" t="s">
        <v>3067</v>
      </c>
      <c r="L134">
        <v>137421174</v>
      </c>
      <c r="M134" t="s">
        <v>520</v>
      </c>
      <c r="N134" t="s">
        <v>36</v>
      </c>
      <c r="O134" t="s">
        <v>37</v>
      </c>
      <c r="P134" s="14" t="s">
        <v>3491</v>
      </c>
      <c r="Q134" s="1">
        <v>889810080</v>
      </c>
      <c r="R134" t="s">
        <v>3507</v>
      </c>
      <c r="S134">
        <v>2</v>
      </c>
      <c r="T134">
        <v>2</v>
      </c>
      <c r="U134">
        <v>1</v>
      </c>
      <c r="V134" s="15">
        <v>44708.662557870368</v>
      </c>
    </row>
    <row r="135" spans="1:22" x14ac:dyDescent="0.25">
      <c r="A135">
        <v>1351117</v>
      </c>
      <c r="B135" s="16" t="s">
        <v>3465</v>
      </c>
      <c r="C135" s="3" t="s">
        <v>2925</v>
      </c>
      <c r="D135" t="s">
        <v>46</v>
      </c>
      <c r="E135" s="11" t="e">
        <f>NA()</f>
        <v>#N/A</v>
      </c>
      <c r="F135" s="12" t="e">
        <f>NA()</f>
        <v>#N/A</v>
      </c>
      <c r="G135" t="e">
        <f>NA()</f>
        <v>#N/A</v>
      </c>
      <c r="H135" t="e">
        <f>NA()</f>
        <v>#N/A</v>
      </c>
      <c r="I135" t="s">
        <v>48</v>
      </c>
      <c r="J135" s="13">
        <v>520000</v>
      </c>
      <c r="K135" s="13" t="s">
        <v>3068</v>
      </c>
      <c r="L135">
        <v>137351610</v>
      </c>
      <c r="M135" t="s">
        <v>523</v>
      </c>
      <c r="N135" t="s">
        <v>36</v>
      </c>
      <c r="O135" t="s">
        <v>37</v>
      </c>
      <c r="P135" s="14" t="s">
        <v>3491</v>
      </c>
      <c r="Q135" s="1">
        <v>889810080</v>
      </c>
      <c r="R135" t="s">
        <v>3507</v>
      </c>
      <c r="S135">
        <v>3</v>
      </c>
      <c r="T135">
        <v>2</v>
      </c>
      <c r="U135">
        <v>2</v>
      </c>
      <c r="V135" s="15">
        <v>44708.662557870368</v>
      </c>
    </row>
    <row r="136" spans="1:22" x14ac:dyDescent="0.25">
      <c r="A136">
        <v>1351118</v>
      </c>
      <c r="B136" s="16" t="s">
        <v>3465</v>
      </c>
      <c r="C136" s="3" t="s">
        <v>2925</v>
      </c>
      <c r="D136" t="s">
        <v>39</v>
      </c>
      <c r="E136" s="11" t="e">
        <f>NA()</f>
        <v>#N/A</v>
      </c>
      <c r="F136" s="12" t="e">
        <f>NA()</f>
        <v>#N/A</v>
      </c>
      <c r="G136" t="e">
        <f>NA()</f>
        <v>#N/A</v>
      </c>
      <c r="H136" t="e">
        <f>NA()</f>
        <v>#N/A</v>
      </c>
      <c r="I136" t="s">
        <v>82</v>
      </c>
      <c r="J136" s="13">
        <v>449000</v>
      </c>
      <c r="K136" s="13" t="s">
        <v>2934</v>
      </c>
      <c r="L136">
        <v>137345410</v>
      </c>
      <c r="M136" t="s">
        <v>526</v>
      </c>
      <c r="N136" t="s">
        <v>36</v>
      </c>
      <c r="O136" t="s">
        <v>37</v>
      </c>
      <c r="P136" s="14" t="s">
        <v>3491</v>
      </c>
      <c r="Q136" s="1">
        <v>889433000</v>
      </c>
      <c r="R136" t="s">
        <v>3507</v>
      </c>
      <c r="S136">
        <v>2</v>
      </c>
      <c r="T136">
        <v>2</v>
      </c>
      <c r="U136">
        <v>0</v>
      </c>
      <c r="V136" s="15">
        <v>44708.662557870368</v>
      </c>
    </row>
    <row r="137" spans="1:22" x14ac:dyDescent="0.25">
      <c r="A137">
        <v>1351119</v>
      </c>
      <c r="B137" s="16" t="s">
        <v>3465</v>
      </c>
      <c r="C137" s="3" t="s">
        <v>2925</v>
      </c>
      <c r="D137" t="s">
        <v>39</v>
      </c>
      <c r="E137" s="11" t="e">
        <f>NA()</f>
        <v>#N/A</v>
      </c>
      <c r="F137" s="12" t="e">
        <f>NA()</f>
        <v>#N/A</v>
      </c>
      <c r="G137" t="e">
        <f>NA()</f>
        <v>#N/A</v>
      </c>
      <c r="H137" t="e">
        <f>NA()</f>
        <v>#N/A</v>
      </c>
      <c r="I137" t="s">
        <v>185</v>
      </c>
      <c r="J137" s="13">
        <v>525000</v>
      </c>
      <c r="K137" s="13" t="s">
        <v>2934</v>
      </c>
      <c r="L137">
        <v>137309842</v>
      </c>
      <c r="M137" t="s">
        <v>529</v>
      </c>
      <c r="N137" t="s">
        <v>36</v>
      </c>
      <c r="O137" t="s">
        <v>37</v>
      </c>
      <c r="P137" s="14" t="s">
        <v>3491</v>
      </c>
      <c r="Q137" s="1">
        <v>889240900</v>
      </c>
      <c r="R137" t="s">
        <v>3507</v>
      </c>
      <c r="S137">
        <v>2</v>
      </c>
      <c r="T137">
        <v>2</v>
      </c>
      <c r="U137">
        <v>2</v>
      </c>
      <c r="V137" s="15">
        <v>44708.662557870368</v>
      </c>
    </row>
    <row r="138" spans="1:22" x14ac:dyDescent="0.25">
      <c r="A138">
        <v>1351120</v>
      </c>
      <c r="B138" s="16" t="s">
        <v>3465</v>
      </c>
      <c r="C138" s="3" t="s">
        <v>2925</v>
      </c>
      <c r="D138" t="s">
        <v>39</v>
      </c>
      <c r="E138" s="11" t="e">
        <f>NA()</f>
        <v>#N/A</v>
      </c>
      <c r="F138" s="12" t="e">
        <f>NA()</f>
        <v>#N/A</v>
      </c>
      <c r="G138" t="e">
        <f>NA()</f>
        <v>#N/A</v>
      </c>
      <c r="H138" t="s">
        <v>126</v>
      </c>
      <c r="I138" t="s">
        <v>82</v>
      </c>
      <c r="J138" s="13" t="e">
        <f>NA()</f>
        <v>#N/A</v>
      </c>
      <c r="K138" s="13" t="s">
        <v>2979</v>
      </c>
      <c r="L138">
        <v>137300662</v>
      </c>
      <c r="M138" t="s">
        <v>531</v>
      </c>
      <c r="N138" t="s">
        <v>36</v>
      </c>
      <c r="O138" t="s">
        <v>37</v>
      </c>
      <c r="P138" s="14" t="s">
        <v>3491</v>
      </c>
      <c r="Q138" s="1">
        <v>889433000</v>
      </c>
      <c r="R138" t="s">
        <v>3507</v>
      </c>
      <c r="S138">
        <v>1</v>
      </c>
      <c r="T138">
        <v>1</v>
      </c>
      <c r="U138">
        <v>1</v>
      </c>
      <c r="V138" s="15">
        <v>44708.662557870368</v>
      </c>
    </row>
    <row r="139" spans="1:22" x14ac:dyDescent="0.25">
      <c r="A139">
        <v>1351121</v>
      </c>
      <c r="B139" s="16" t="s">
        <v>3465</v>
      </c>
      <c r="C139" s="3" t="s">
        <v>2925</v>
      </c>
      <c r="D139" t="s">
        <v>39</v>
      </c>
      <c r="E139" s="11" t="e">
        <f>NA()</f>
        <v>#N/A</v>
      </c>
      <c r="F139" s="12" t="e">
        <f>NA()</f>
        <v>#N/A</v>
      </c>
      <c r="G139" t="e">
        <f>NA()</f>
        <v>#N/A</v>
      </c>
      <c r="H139" t="e">
        <f>NA()</f>
        <v>#N/A</v>
      </c>
      <c r="I139" t="s">
        <v>82</v>
      </c>
      <c r="J139" s="13">
        <v>500000</v>
      </c>
      <c r="K139" s="13" t="s">
        <v>3071</v>
      </c>
      <c r="L139">
        <v>137286054</v>
      </c>
      <c r="M139" t="s">
        <v>534</v>
      </c>
      <c r="N139" t="s">
        <v>36</v>
      </c>
      <c r="O139" t="s">
        <v>37</v>
      </c>
      <c r="P139" s="14" t="s">
        <v>3491</v>
      </c>
      <c r="Q139" s="1">
        <v>889433000</v>
      </c>
      <c r="R139" t="s">
        <v>3505</v>
      </c>
      <c r="S139">
        <v>3</v>
      </c>
      <c r="T139">
        <v>2</v>
      </c>
      <c r="U139">
        <v>1</v>
      </c>
      <c r="V139" s="15">
        <v>44708.662557870368</v>
      </c>
    </row>
    <row r="140" spans="1:22" x14ac:dyDescent="0.25">
      <c r="A140">
        <v>1351122</v>
      </c>
      <c r="B140" s="16" t="s">
        <v>3465</v>
      </c>
      <c r="C140" s="3" t="s">
        <v>2925</v>
      </c>
      <c r="D140" t="s">
        <v>46</v>
      </c>
      <c r="E140" s="11" t="e">
        <f>NA()</f>
        <v>#N/A</v>
      </c>
      <c r="F140" s="12" t="e">
        <f>NA()</f>
        <v>#N/A</v>
      </c>
      <c r="G140" t="e">
        <f>NA()</f>
        <v>#N/A</v>
      </c>
      <c r="H140" t="e">
        <f>NA()</f>
        <v>#N/A</v>
      </c>
      <c r="I140" t="s">
        <v>181</v>
      </c>
      <c r="J140" s="13" t="e">
        <f>NA()</f>
        <v>#N/A</v>
      </c>
      <c r="K140" s="13" t="s">
        <v>2979</v>
      </c>
      <c r="L140">
        <v>137275838</v>
      </c>
      <c r="M140" t="s">
        <v>536</v>
      </c>
      <c r="N140" t="s">
        <v>36</v>
      </c>
      <c r="O140" t="s">
        <v>37</v>
      </c>
      <c r="P140" s="14" t="s">
        <v>3491</v>
      </c>
      <c r="Q140" s="1">
        <v>889418941</v>
      </c>
      <c r="R140" t="s">
        <v>3507</v>
      </c>
      <c r="S140">
        <v>3</v>
      </c>
      <c r="T140">
        <v>2</v>
      </c>
      <c r="U140">
        <v>2</v>
      </c>
      <c r="V140" s="15">
        <v>44708.662557870368</v>
      </c>
    </row>
    <row r="141" spans="1:22" x14ac:dyDescent="0.25">
      <c r="A141">
        <v>1351123</v>
      </c>
      <c r="B141" s="16" t="s">
        <v>3465</v>
      </c>
      <c r="C141" s="3" t="s">
        <v>2925</v>
      </c>
      <c r="D141" t="s">
        <v>39</v>
      </c>
      <c r="E141" s="19">
        <v>186</v>
      </c>
      <c r="F141" s="12" t="e">
        <f>NA()</f>
        <v>#N/A</v>
      </c>
      <c r="G141" s="19">
        <v>186</v>
      </c>
      <c r="H141" t="s">
        <v>126</v>
      </c>
      <c r="I141" t="s">
        <v>311</v>
      </c>
      <c r="J141" s="13">
        <v>595000</v>
      </c>
      <c r="K141" s="13" t="s">
        <v>3072</v>
      </c>
      <c r="L141">
        <v>137213670</v>
      </c>
      <c r="M141" t="s">
        <v>540</v>
      </c>
      <c r="N141" t="s">
        <v>36</v>
      </c>
      <c r="O141" t="s">
        <v>37</v>
      </c>
      <c r="P141" s="14" t="s">
        <v>3491</v>
      </c>
      <c r="Q141" s="1">
        <v>1300299377</v>
      </c>
      <c r="R141" t="s">
        <v>3508</v>
      </c>
      <c r="S141">
        <v>2</v>
      </c>
      <c r="T141">
        <v>2</v>
      </c>
      <c r="U141">
        <v>2</v>
      </c>
      <c r="V141" s="15">
        <v>44708.662557870368</v>
      </c>
    </row>
    <row r="142" spans="1:22" x14ac:dyDescent="0.25">
      <c r="A142">
        <v>1351124</v>
      </c>
      <c r="B142" s="16" t="s">
        <v>3465</v>
      </c>
      <c r="C142" s="3" t="s">
        <v>2925</v>
      </c>
      <c r="D142" t="s">
        <v>39</v>
      </c>
      <c r="E142" s="11" t="e">
        <f>NA()</f>
        <v>#N/A</v>
      </c>
      <c r="F142" s="12" t="e">
        <f>NA()</f>
        <v>#N/A</v>
      </c>
      <c r="G142" t="e">
        <f>NA()</f>
        <v>#N/A</v>
      </c>
      <c r="H142" t="e">
        <f>NA()</f>
        <v>#N/A</v>
      </c>
      <c r="I142" t="s">
        <v>98</v>
      </c>
      <c r="J142" s="13">
        <v>190000</v>
      </c>
      <c r="K142" s="13" t="s">
        <v>3073</v>
      </c>
      <c r="L142">
        <v>130310230</v>
      </c>
      <c r="M142" t="s">
        <v>543</v>
      </c>
      <c r="N142" t="s">
        <v>36</v>
      </c>
      <c r="O142" t="s">
        <v>37</v>
      </c>
      <c r="P142" s="14" t="s">
        <v>3491</v>
      </c>
      <c r="Q142" s="1">
        <v>889822500</v>
      </c>
      <c r="R142" t="s">
        <v>3507</v>
      </c>
      <c r="S142">
        <v>1</v>
      </c>
      <c r="T142">
        <v>1</v>
      </c>
      <c r="U142">
        <v>1</v>
      </c>
      <c r="V142" s="15">
        <v>44708.662557870368</v>
      </c>
    </row>
    <row r="143" spans="1:22" x14ac:dyDescent="0.25">
      <c r="A143">
        <v>1351125</v>
      </c>
      <c r="B143" s="16" t="s">
        <v>3465</v>
      </c>
      <c r="C143" s="3" t="s">
        <v>2925</v>
      </c>
      <c r="D143" t="s">
        <v>39</v>
      </c>
      <c r="E143" s="19">
        <v>111</v>
      </c>
      <c r="F143" s="12" t="e">
        <f>NA()</f>
        <v>#N/A</v>
      </c>
      <c r="G143" s="19">
        <v>111</v>
      </c>
      <c r="H143" t="s">
        <v>126</v>
      </c>
      <c r="I143" t="s">
        <v>64</v>
      </c>
      <c r="J143" s="13" t="e">
        <f>NA()</f>
        <v>#N/A</v>
      </c>
      <c r="K143" s="13" t="s">
        <v>3074</v>
      </c>
      <c r="L143">
        <v>136800442</v>
      </c>
      <c r="M143" t="s">
        <v>547</v>
      </c>
      <c r="N143" t="s">
        <v>36</v>
      </c>
      <c r="O143" t="s">
        <v>37</v>
      </c>
      <c r="P143" s="14" t="s">
        <v>3491</v>
      </c>
      <c r="Q143" s="1">
        <v>404877261</v>
      </c>
      <c r="R143" t="s">
        <v>3507</v>
      </c>
      <c r="S143">
        <v>2</v>
      </c>
      <c r="T143">
        <v>2</v>
      </c>
      <c r="U143">
        <v>2</v>
      </c>
      <c r="V143" s="15">
        <v>44708.662557870368</v>
      </c>
    </row>
    <row r="144" spans="1:22" x14ac:dyDescent="0.25">
      <c r="A144">
        <v>1351126</v>
      </c>
      <c r="B144" s="16" t="s">
        <v>3465</v>
      </c>
      <c r="C144" s="3" t="s">
        <v>2925</v>
      </c>
      <c r="D144" t="s">
        <v>39</v>
      </c>
      <c r="E144" s="11" t="e">
        <f>NA()</f>
        <v>#N/A</v>
      </c>
      <c r="F144" s="12" t="e">
        <f>NA()</f>
        <v>#N/A</v>
      </c>
      <c r="G144" t="e">
        <f>NA()</f>
        <v>#N/A</v>
      </c>
      <c r="H144" t="e">
        <f>NA()</f>
        <v>#N/A</v>
      </c>
      <c r="I144" t="s">
        <v>209</v>
      </c>
      <c r="J144" s="13">
        <v>1500000</v>
      </c>
      <c r="K144" s="13" t="s">
        <v>3443</v>
      </c>
      <c r="L144">
        <v>136755542</v>
      </c>
      <c r="M144" t="s">
        <v>550</v>
      </c>
      <c r="N144" t="s">
        <v>36</v>
      </c>
      <c r="O144" t="s">
        <v>37</v>
      </c>
      <c r="P144" s="14" t="s">
        <v>3491</v>
      </c>
      <c r="Q144" s="1">
        <v>889428942</v>
      </c>
      <c r="R144" t="s">
        <v>3507</v>
      </c>
      <c r="S144">
        <v>4</v>
      </c>
      <c r="T144">
        <v>2</v>
      </c>
      <c r="U144">
        <v>2</v>
      </c>
      <c r="V144" s="15">
        <v>44708.662557870368</v>
      </c>
    </row>
    <row r="145" spans="1:22" x14ac:dyDescent="0.25">
      <c r="A145">
        <v>1351127</v>
      </c>
      <c r="B145" s="16" t="s">
        <v>3465</v>
      </c>
      <c r="C145" s="3" t="s">
        <v>2925</v>
      </c>
      <c r="D145" t="s">
        <v>46</v>
      </c>
      <c r="E145" s="11" t="e">
        <f>NA()</f>
        <v>#N/A</v>
      </c>
      <c r="F145" s="12" t="e">
        <f>NA()</f>
        <v>#N/A</v>
      </c>
      <c r="G145" t="e">
        <f>NA()</f>
        <v>#N/A</v>
      </c>
      <c r="H145" t="s">
        <v>126</v>
      </c>
      <c r="I145" t="s">
        <v>311</v>
      </c>
      <c r="J145" s="13">
        <v>235000</v>
      </c>
      <c r="K145" s="13" t="s">
        <v>3433</v>
      </c>
      <c r="L145">
        <v>136588634</v>
      </c>
      <c r="M145" t="s">
        <v>553</v>
      </c>
      <c r="N145" t="s">
        <v>36</v>
      </c>
      <c r="O145" t="s">
        <v>37</v>
      </c>
      <c r="P145" s="14" t="s">
        <v>3491</v>
      </c>
      <c r="Q145" s="1">
        <v>1300299377</v>
      </c>
      <c r="R145" t="s">
        <v>3508</v>
      </c>
      <c r="S145">
        <v>1</v>
      </c>
      <c r="T145">
        <v>1</v>
      </c>
      <c r="U145">
        <v>1</v>
      </c>
      <c r="V145" s="15">
        <v>44708.662557870368</v>
      </c>
    </row>
    <row r="146" spans="1:22" x14ac:dyDescent="0.25">
      <c r="A146">
        <v>1351128</v>
      </c>
      <c r="B146" s="16" t="s">
        <v>3465</v>
      </c>
      <c r="C146" s="3" t="s">
        <v>2925</v>
      </c>
      <c r="D146" t="s">
        <v>39</v>
      </c>
      <c r="E146" s="11" t="e">
        <f>NA()</f>
        <v>#N/A</v>
      </c>
      <c r="F146" s="12" t="e">
        <f>NA()</f>
        <v>#N/A</v>
      </c>
      <c r="G146" t="e">
        <f>NA()</f>
        <v>#N/A</v>
      </c>
      <c r="H146" t="s">
        <v>126</v>
      </c>
      <c r="I146" t="s">
        <v>554</v>
      </c>
      <c r="J146" s="13">
        <v>389000</v>
      </c>
      <c r="K146" s="13" t="s">
        <v>2934</v>
      </c>
      <c r="L146">
        <v>136568730</v>
      </c>
      <c r="M146" t="s">
        <v>557</v>
      </c>
      <c r="N146" t="s">
        <v>36</v>
      </c>
      <c r="O146" t="s">
        <v>37</v>
      </c>
      <c r="P146" s="14" t="s">
        <v>3491</v>
      </c>
      <c r="Q146">
        <v>421073034</v>
      </c>
      <c r="R146" t="s">
        <v>3508</v>
      </c>
      <c r="S146">
        <v>2</v>
      </c>
      <c r="T146">
        <v>2</v>
      </c>
      <c r="U146">
        <v>2</v>
      </c>
      <c r="V146" s="15">
        <v>44708.662557870368</v>
      </c>
    </row>
    <row r="147" spans="1:22" x14ac:dyDescent="0.25">
      <c r="A147">
        <v>1351129</v>
      </c>
      <c r="B147" s="16" t="s">
        <v>3465</v>
      </c>
      <c r="C147" s="3" t="s">
        <v>2925</v>
      </c>
      <c r="D147" t="s">
        <v>39</v>
      </c>
      <c r="E147" s="19">
        <v>99</v>
      </c>
      <c r="F147" s="12" t="e">
        <f>NA()</f>
        <v>#N/A</v>
      </c>
      <c r="G147" s="19">
        <v>99</v>
      </c>
      <c r="H147" t="e">
        <f>NA()</f>
        <v>#N/A</v>
      </c>
      <c r="I147" t="s">
        <v>185</v>
      </c>
      <c r="J147" s="13">
        <v>370000</v>
      </c>
      <c r="K147" s="13" t="s">
        <v>2934</v>
      </c>
      <c r="L147">
        <v>136546906</v>
      </c>
      <c r="M147" t="s">
        <v>561</v>
      </c>
      <c r="N147" t="s">
        <v>36</v>
      </c>
      <c r="O147" t="s">
        <v>37</v>
      </c>
      <c r="P147" s="14" t="s">
        <v>3491</v>
      </c>
      <c r="Q147" s="1">
        <v>889240900</v>
      </c>
      <c r="R147" t="s">
        <v>3507</v>
      </c>
      <c r="S147">
        <v>2</v>
      </c>
      <c r="T147">
        <v>2</v>
      </c>
      <c r="U147">
        <v>0</v>
      </c>
      <c r="V147" s="15">
        <v>44708.662557870368</v>
      </c>
    </row>
    <row r="148" spans="1:22" x14ac:dyDescent="0.25">
      <c r="A148">
        <v>1351130</v>
      </c>
      <c r="B148" s="16" t="s">
        <v>3465</v>
      </c>
      <c r="C148" s="3" t="s">
        <v>2925</v>
      </c>
      <c r="D148" t="s">
        <v>39</v>
      </c>
      <c r="E148" s="19">
        <v>415</v>
      </c>
      <c r="F148" s="12" t="e">
        <f>NA()</f>
        <v>#N/A</v>
      </c>
      <c r="G148" s="19">
        <v>415</v>
      </c>
      <c r="H148" t="e">
        <f>NA()</f>
        <v>#N/A</v>
      </c>
      <c r="I148" t="s">
        <v>563</v>
      </c>
      <c r="J148" s="13">
        <v>1950000</v>
      </c>
      <c r="K148" s="13" t="s">
        <v>2934</v>
      </c>
      <c r="L148">
        <v>136545698</v>
      </c>
      <c r="M148" t="s">
        <v>566</v>
      </c>
      <c r="N148" t="s">
        <v>36</v>
      </c>
      <c r="O148" t="s">
        <v>37</v>
      </c>
      <c r="P148" s="14" t="s">
        <v>3491</v>
      </c>
      <c r="Q148" s="1">
        <v>889818980</v>
      </c>
      <c r="R148" t="s">
        <v>3507</v>
      </c>
      <c r="S148">
        <v>5</v>
      </c>
      <c r="T148">
        <v>3</v>
      </c>
      <c r="U148">
        <v>2</v>
      </c>
      <c r="V148" s="15">
        <v>44708.662557870368</v>
      </c>
    </row>
    <row r="149" spans="1:22" x14ac:dyDescent="0.25">
      <c r="A149">
        <v>1351131</v>
      </c>
      <c r="B149" s="16" t="s">
        <v>3465</v>
      </c>
      <c r="C149" s="3" t="s">
        <v>2925</v>
      </c>
      <c r="D149" t="s">
        <v>39</v>
      </c>
      <c r="E149" s="11" t="e">
        <f>NA()</f>
        <v>#N/A</v>
      </c>
      <c r="F149" s="12" t="e">
        <f>NA()</f>
        <v>#N/A</v>
      </c>
      <c r="G149" t="e">
        <f>NA()</f>
        <v>#N/A</v>
      </c>
      <c r="H149" t="e">
        <f>NA()</f>
        <v>#N/A</v>
      </c>
      <c r="I149" t="s">
        <v>185</v>
      </c>
      <c r="J149" s="13">
        <v>175000</v>
      </c>
      <c r="K149" s="13" t="s">
        <v>2934</v>
      </c>
      <c r="L149">
        <v>136028534</v>
      </c>
      <c r="M149" t="s">
        <v>569</v>
      </c>
      <c r="N149" t="s">
        <v>36</v>
      </c>
      <c r="O149" t="s">
        <v>37</v>
      </c>
      <c r="P149" s="14" t="s">
        <v>3491</v>
      </c>
      <c r="Q149" s="1">
        <v>889240900</v>
      </c>
      <c r="R149" t="s">
        <v>3507</v>
      </c>
      <c r="S149">
        <v>1</v>
      </c>
      <c r="T149">
        <v>1</v>
      </c>
      <c r="U149">
        <v>1</v>
      </c>
      <c r="V149" s="15">
        <v>44708.662557870368</v>
      </c>
    </row>
    <row r="150" spans="1:22" x14ac:dyDescent="0.25">
      <c r="A150">
        <v>1351132</v>
      </c>
      <c r="B150" s="16" t="s">
        <v>3465</v>
      </c>
      <c r="C150" s="3" t="s">
        <v>2925</v>
      </c>
      <c r="D150" t="s">
        <v>39</v>
      </c>
      <c r="E150" s="19">
        <v>81</v>
      </c>
      <c r="F150" s="12" t="e">
        <f>NA()</f>
        <v>#N/A</v>
      </c>
      <c r="G150" s="19">
        <v>81</v>
      </c>
      <c r="H150" t="e">
        <f>NA()</f>
        <v>#N/A</v>
      </c>
      <c r="I150" t="s">
        <v>98</v>
      </c>
      <c r="J150" s="13">
        <v>520000</v>
      </c>
      <c r="K150" s="13" t="s">
        <v>3079</v>
      </c>
      <c r="L150">
        <v>135951846</v>
      </c>
      <c r="M150" t="s">
        <v>572</v>
      </c>
      <c r="N150" t="s">
        <v>36</v>
      </c>
      <c r="O150" t="s">
        <v>37</v>
      </c>
      <c r="P150" s="14" t="s">
        <v>3491</v>
      </c>
      <c r="Q150" s="1">
        <v>889822500</v>
      </c>
      <c r="R150" t="s">
        <v>3507</v>
      </c>
      <c r="S150">
        <v>1</v>
      </c>
      <c r="T150">
        <v>1</v>
      </c>
      <c r="U150">
        <v>1</v>
      </c>
      <c r="V150" s="15">
        <v>44708.662557870368</v>
      </c>
    </row>
    <row r="151" spans="1:22" x14ac:dyDescent="0.25">
      <c r="A151">
        <v>1351133</v>
      </c>
      <c r="B151" s="16" t="s">
        <v>3465</v>
      </c>
      <c r="C151" s="3" t="s">
        <v>2925</v>
      </c>
      <c r="D151" t="s">
        <v>46</v>
      </c>
      <c r="E151" s="11" t="e">
        <f>NA()</f>
        <v>#N/A</v>
      </c>
      <c r="F151" s="12" t="e">
        <f>NA()</f>
        <v>#N/A</v>
      </c>
      <c r="G151" t="e">
        <f>NA()</f>
        <v>#N/A</v>
      </c>
      <c r="H151" t="e">
        <f>NA()</f>
        <v>#N/A</v>
      </c>
      <c r="I151" t="s">
        <v>168</v>
      </c>
      <c r="J151" s="13">
        <v>329000</v>
      </c>
      <c r="K151" s="13" t="s">
        <v>2934</v>
      </c>
      <c r="L151">
        <v>135915590</v>
      </c>
      <c r="M151" t="s">
        <v>575</v>
      </c>
      <c r="N151" t="s">
        <v>36</v>
      </c>
      <c r="O151" t="s">
        <v>37</v>
      </c>
      <c r="P151" s="14" t="s">
        <v>3491</v>
      </c>
      <c r="Q151" s="1">
        <v>889459372</v>
      </c>
      <c r="R151" t="s">
        <v>3507</v>
      </c>
      <c r="S151">
        <v>2</v>
      </c>
      <c r="T151">
        <v>2</v>
      </c>
      <c r="U151">
        <v>1</v>
      </c>
      <c r="V151" s="15">
        <v>44708.662557870368</v>
      </c>
    </row>
    <row r="152" spans="1:22" x14ac:dyDescent="0.25">
      <c r="A152">
        <v>1351134</v>
      </c>
      <c r="B152" s="16" t="s">
        <v>3465</v>
      </c>
      <c r="C152" s="3" t="s">
        <v>2925</v>
      </c>
      <c r="D152" t="s">
        <v>39</v>
      </c>
      <c r="E152" s="11" t="e">
        <f>NA()</f>
        <v>#N/A</v>
      </c>
      <c r="F152" s="19">
        <v>77</v>
      </c>
      <c r="G152" t="e">
        <f>NA()</f>
        <v>#N/A</v>
      </c>
      <c r="H152" t="e">
        <f>NA()</f>
        <v>#N/A</v>
      </c>
      <c r="I152" t="s">
        <v>209</v>
      </c>
      <c r="J152" s="13">
        <v>559000</v>
      </c>
      <c r="K152" s="13" t="s">
        <v>3081</v>
      </c>
      <c r="L152">
        <v>135722762</v>
      </c>
      <c r="M152" t="s">
        <v>579</v>
      </c>
      <c r="N152" t="s">
        <v>36</v>
      </c>
      <c r="O152" t="s">
        <v>37</v>
      </c>
      <c r="P152" s="14" t="s">
        <v>3491</v>
      </c>
      <c r="Q152" s="1">
        <v>889428942</v>
      </c>
      <c r="R152" t="s">
        <v>3507</v>
      </c>
      <c r="S152">
        <v>3</v>
      </c>
      <c r="T152">
        <v>2</v>
      </c>
      <c r="U152">
        <v>2</v>
      </c>
      <c r="V152" s="15">
        <v>44708.662557870368</v>
      </c>
    </row>
    <row r="153" spans="1:22" x14ac:dyDescent="0.25">
      <c r="A153">
        <v>1351135</v>
      </c>
      <c r="B153" s="16" t="s">
        <v>3465</v>
      </c>
      <c r="C153" s="3" t="s">
        <v>2925</v>
      </c>
      <c r="D153" t="s">
        <v>39</v>
      </c>
      <c r="E153" s="11" t="e">
        <f>NA()</f>
        <v>#N/A</v>
      </c>
      <c r="F153" s="19">
        <v>94</v>
      </c>
      <c r="G153" t="e">
        <f>NA()</f>
        <v>#N/A</v>
      </c>
      <c r="H153" t="e">
        <f>NA()</f>
        <v>#N/A</v>
      </c>
      <c r="I153" t="s">
        <v>209</v>
      </c>
      <c r="J153" s="13" t="e">
        <f>NA()</f>
        <v>#N/A</v>
      </c>
      <c r="K153" s="13" t="s">
        <v>3082</v>
      </c>
      <c r="L153">
        <v>135617378</v>
      </c>
      <c r="M153" t="s">
        <v>583</v>
      </c>
      <c r="N153" t="s">
        <v>36</v>
      </c>
      <c r="O153" t="s">
        <v>37</v>
      </c>
      <c r="P153" s="14" t="s">
        <v>3491</v>
      </c>
      <c r="Q153" s="1">
        <v>889428942</v>
      </c>
      <c r="R153" t="s">
        <v>3507</v>
      </c>
      <c r="S153">
        <v>1</v>
      </c>
      <c r="T153">
        <v>1</v>
      </c>
      <c r="U153">
        <v>0</v>
      </c>
      <c r="V153" s="15">
        <v>44708.662557870368</v>
      </c>
    </row>
    <row r="154" spans="1:22" x14ac:dyDescent="0.25">
      <c r="A154">
        <v>1351136</v>
      </c>
      <c r="B154" s="16" t="s">
        <v>3465</v>
      </c>
      <c r="C154" s="3" t="s">
        <v>2925</v>
      </c>
      <c r="D154" t="s">
        <v>39</v>
      </c>
      <c r="E154" s="11" t="e">
        <f>NA()</f>
        <v>#N/A</v>
      </c>
      <c r="F154" s="12" t="e">
        <f>NA()</f>
        <v>#N/A</v>
      </c>
      <c r="G154" t="e">
        <f>NA()</f>
        <v>#N/A</v>
      </c>
      <c r="H154" t="e">
        <f>NA()</f>
        <v>#N/A</v>
      </c>
      <c r="I154" t="s">
        <v>554</v>
      </c>
      <c r="J154" s="13">
        <v>279000</v>
      </c>
      <c r="K154" s="13" t="s">
        <v>2934</v>
      </c>
      <c r="L154">
        <v>135549954</v>
      </c>
      <c r="M154" t="s">
        <v>586</v>
      </c>
      <c r="N154" t="s">
        <v>36</v>
      </c>
      <c r="O154" t="s">
        <v>37</v>
      </c>
      <c r="P154" s="14" t="s">
        <v>3491</v>
      </c>
      <c r="Q154">
        <v>421073034</v>
      </c>
      <c r="R154" t="s">
        <v>3508</v>
      </c>
      <c r="S154">
        <v>1</v>
      </c>
      <c r="T154">
        <v>1</v>
      </c>
      <c r="U154">
        <v>0</v>
      </c>
      <c r="V154" s="15">
        <v>44708.662557870368</v>
      </c>
    </row>
    <row r="155" spans="1:22" x14ac:dyDescent="0.25">
      <c r="A155">
        <v>1351137</v>
      </c>
      <c r="B155" s="16" t="s">
        <v>3465</v>
      </c>
      <c r="C155" s="3" t="s">
        <v>2925</v>
      </c>
      <c r="D155" t="s">
        <v>46</v>
      </c>
      <c r="E155" s="11" t="e">
        <f>NA()</f>
        <v>#N/A</v>
      </c>
      <c r="F155" s="12" t="e">
        <f>NA()</f>
        <v>#N/A</v>
      </c>
      <c r="G155" t="e">
        <f>NA()</f>
        <v>#N/A</v>
      </c>
      <c r="H155" t="e">
        <f>NA()</f>
        <v>#N/A</v>
      </c>
      <c r="I155" t="s">
        <v>82</v>
      </c>
      <c r="J155" s="13">
        <v>500000</v>
      </c>
      <c r="K155" s="13" t="s">
        <v>3084</v>
      </c>
      <c r="L155">
        <v>135408698</v>
      </c>
      <c r="M155" t="s">
        <v>589</v>
      </c>
      <c r="N155" t="s">
        <v>36</v>
      </c>
      <c r="O155" t="s">
        <v>37</v>
      </c>
      <c r="P155" s="14" t="s">
        <v>3491</v>
      </c>
      <c r="Q155" s="1">
        <v>889433000</v>
      </c>
      <c r="R155" t="s">
        <v>3507</v>
      </c>
      <c r="S155">
        <v>2</v>
      </c>
      <c r="T155">
        <v>2</v>
      </c>
      <c r="U155">
        <v>0</v>
      </c>
      <c r="V155" s="15">
        <v>44708.662557870368</v>
      </c>
    </row>
    <row r="156" spans="1:22" x14ac:dyDescent="0.25">
      <c r="A156">
        <v>1351138</v>
      </c>
      <c r="B156" s="16" t="s">
        <v>3465</v>
      </c>
      <c r="C156" s="3" t="s">
        <v>2925</v>
      </c>
      <c r="D156" t="s">
        <v>39</v>
      </c>
      <c r="E156" s="11" t="e">
        <f>NA()</f>
        <v>#N/A</v>
      </c>
      <c r="F156" s="12" t="e">
        <f>NA()</f>
        <v>#N/A</v>
      </c>
      <c r="G156" t="e">
        <f>NA()</f>
        <v>#N/A</v>
      </c>
      <c r="H156" t="e">
        <f>NA()</f>
        <v>#N/A</v>
      </c>
      <c r="I156" t="s">
        <v>408</v>
      </c>
      <c r="J156" s="13">
        <v>280000</v>
      </c>
      <c r="K156" s="13" t="s">
        <v>2934</v>
      </c>
      <c r="L156">
        <v>135162630</v>
      </c>
      <c r="M156" t="s">
        <v>591</v>
      </c>
      <c r="N156" t="s">
        <v>36</v>
      </c>
      <c r="O156" t="s">
        <v>37</v>
      </c>
      <c r="P156" s="14" t="s">
        <v>3491</v>
      </c>
      <c r="Q156" s="1">
        <v>1300114970</v>
      </c>
      <c r="R156" t="s">
        <v>3508</v>
      </c>
      <c r="S156">
        <v>2</v>
      </c>
      <c r="T156">
        <v>1</v>
      </c>
      <c r="U156">
        <v>1</v>
      </c>
      <c r="V156" s="15">
        <v>44708.662557870368</v>
      </c>
    </row>
    <row r="157" spans="1:22" x14ac:dyDescent="0.25">
      <c r="A157">
        <v>1351139</v>
      </c>
      <c r="B157" s="16" t="s">
        <v>3465</v>
      </c>
      <c r="C157" s="3" t="s">
        <v>2925</v>
      </c>
      <c r="D157" t="s">
        <v>39</v>
      </c>
      <c r="E157" s="11" t="e">
        <f>NA()</f>
        <v>#N/A</v>
      </c>
      <c r="F157" s="12" t="e">
        <f>NA()</f>
        <v>#N/A</v>
      </c>
      <c r="G157" t="e">
        <f>NA()</f>
        <v>#N/A</v>
      </c>
      <c r="H157" t="e">
        <f>NA()</f>
        <v>#N/A</v>
      </c>
      <c r="I157" t="s">
        <v>563</v>
      </c>
      <c r="J157" s="13">
        <v>1250000</v>
      </c>
      <c r="K157" s="13" t="s">
        <v>2934</v>
      </c>
      <c r="L157">
        <v>135071734</v>
      </c>
      <c r="M157" t="s">
        <v>594</v>
      </c>
      <c r="N157" t="s">
        <v>36</v>
      </c>
      <c r="O157" t="s">
        <v>37</v>
      </c>
      <c r="P157" s="14" t="s">
        <v>3491</v>
      </c>
      <c r="Q157" s="1">
        <v>889818980</v>
      </c>
      <c r="R157" t="s">
        <v>3507</v>
      </c>
      <c r="S157">
        <v>3</v>
      </c>
      <c r="T157">
        <v>2</v>
      </c>
      <c r="U157">
        <v>2</v>
      </c>
      <c r="V157" s="15">
        <v>44708.662557870368</v>
      </c>
    </row>
    <row r="158" spans="1:22" x14ac:dyDescent="0.25">
      <c r="A158">
        <v>1351140</v>
      </c>
      <c r="B158" s="16" t="s">
        <v>3465</v>
      </c>
      <c r="C158" s="3" t="s">
        <v>2925</v>
      </c>
      <c r="D158" t="s">
        <v>39</v>
      </c>
      <c r="E158" s="11" t="e">
        <f>NA()</f>
        <v>#N/A</v>
      </c>
      <c r="F158" s="12" t="e">
        <f>NA()</f>
        <v>#N/A</v>
      </c>
      <c r="G158" t="e">
        <f>NA()</f>
        <v>#N/A</v>
      </c>
      <c r="H158" t="e">
        <f>NA()</f>
        <v>#N/A</v>
      </c>
      <c r="I158" t="s">
        <v>315</v>
      </c>
      <c r="J158" s="13">
        <v>800000</v>
      </c>
      <c r="K158" s="13" t="s">
        <v>2934</v>
      </c>
      <c r="L158">
        <v>135017498</v>
      </c>
      <c r="M158" t="s">
        <v>597</v>
      </c>
      <c r="N158" t="s">
        <v>36</v>
      </c>
      <c r="O158" t="s">
        <v>37</v>
      </c>
      <c r="P158" s="14" t="s">
        <v>3491</v>
      </c>
      <c r="Q158" s="1">
        <v>418892861</v>
      </c>
      <c r="R158" t="s">
        <v>3508</v>
      </c>
      <c r="S158">
        <v>3</v>
      </c>
      <c r="T158">
        <v>2</v>
      </c>
      <c r="U158">
        <v>2</v>
      </c>
      <c r="V158" s="15">
        <v>44708.662557870368</v>
      </c>
    </row>
    <row r="159" spans="1:22" x14ac:dyDescent="0.25">
      <c r="A159">
        <v>1351141</v>
      </c>
      <c r="B159" s="16" t="s">
        <v>3465</v>
      </c>
      <c r="C159" s="3" t="s">
        <v>2925</v>
      </c>
      <c r="D159" t="s">
        <v>46</v>
      </c>
      <c r="E159" s="19">
        <v>92</v>
      </c>
      <c r="F159" s="19">
        <v>92</v>
      </c>
      <c r="G159" s="19">
        <v>92</v>
      </c>
      <c r="H159" t="e">
        <f>NA()</f>
        <v>#N/A</v>
      </c>
      <c r="I159" t="s">
        <v>293</v>
      </c>
      <c r="J159" s="13">
        <v>280000</v>
      </c>
      <c r="K159" s="13" t="s">
        <v>2959</v>
      </c>
      <c r="L159">
        <v>134958294</v>
      </c>
      <c r="M159" t="s">
        <v>591</v>
      </c>
      <c r="N159" t="s">
        <v>36</v>
      </c>
      <c r="O159" t="s">
        <v>37</v>
      </c>
      <c r="P159" s="14" t="s">
        <v>3491</v>
      </c>
      <c r="Q159" s="1">
        <v>1300850855</v>
      </c>
      <c r="R159" t="s">
        <v>3508</v>
      </c>
      <c r="S159">
        <v>2</v>
      </c>
      <c r="T159">
        <v>1</v>
      </c>
      <c r="U159">
        <v>1</v>
      </c>
      <c r="V159" s="15">
        <v>44708.662557870368</v>
      </c>
    </row>
    <row r="160" spans="1:22" x14ac:dyDescent="0.25">
      <c r="A160">
        <v>1351142</v>
      </c>
      <c r="B160" s="16" t="s">
        <v>3465</v>
      </c>
      <c r="C160" s="3" t="s">
        <v>2925</v>
      </c>
      <c r="D160" t="s">
        <v>39</v>
      </c>
      <c r="E160" s="11" t="e">
        <f>NA()</f>
        <v>#N/A</v>
      </c>
      <c r="F160" s="19">
        <v>184</v>
      </c>
      <c r="G160" t="e">
        <f>NA()</f>
        <v>#N/A</v>
      </c>
      <c r="H160" t="e">
        <f>NA()</f>
        <v>#N/A</v>
      </c>
      <c r="I160" t="s">
        <v>209</v>
      </c>
      <c r="J160" s="13">
        <v>449000</v>
      </c>
      <c r="K160" s="13" t="s">
        <v>2934</v>
      </c>
      <c r="L160">
        <v>134691086</v>
      </c>
      <c r="M160" t="s">
        <v>601</v>
      </c>
      <c r="N160" t="s">
        <v>36</v>
      </c>
      <c r="O160" t="s">
        <v>37</v>
      </c>
      <c r="P160" s="14" t="s">
        <v>3491</v>
      </c>
      <c r="Q160" s="1">
        <v>889428942</v>
      </c>
      <c r="R160" t="s">
        <v>3507</v>
      </c>
      <c r="S160">
        <v>3</v>
      </c>
      <c r="T160">
        <v>2</v>
      </c>
      <c r="U160">
        <v>1</v>
      </c>
      <c r="V160" s="15">
        <v>44708.662557870368</v>
      </c>
    </row>
    <row r="161" spans="1:22" x14ac:dyDescent="0.25">
      <c r="A161">
        <v>1351143</v>
      </c>
      <c r="B161" s="16" t="s">
        <v>3465</v>
      </c>
      <c r="C161" s="3" t="s">
        <v>2925</v>
      </c>
      <c r="D161" t="s">
        <v>39</v>
      </c>
      <c r="E161" s="11" t="e">
        <f>NA()</f>
        <v>#N/A</v>
      </c>
      <c r="F161" s="12" t="e">
        <f>NA()</f>
        <v>#N/A</v>
      </c>
      <c r="G161" t="e">
        <f>NA()</f>
        <v>#N/A</v>
      </c>
      <c r="H161" t="e">
        <f>NA()</f>
        <v>#N/A</v>
      </c>
      <c r="I161" t="s">
        <v>31</v>
      </c>
      <c r="J161" s="13">
        <v>455000</v>
      </c>
      <c r="K161" s="13" t="s">
        <v>3087</v>
      </c>
      <c r="L161">
        <v>134336186</v>
      </c>
      <c r="M161" t="s">
        <v>604</v>
      </c>
      <c r="N161" t="s">
        <v>36</v>
      </c>
      <c r="O161" t="s">
        <v>37</v>
      </c>
      <c r="P161" s="14" t="s">
        <v>3491</v>
      </c>
      <c r="Q161" s="1">
        <v>889418289</v>
      </c>
      <c r="R161" t="s">
        <v>3508</v>
      </c>
      <c r="S161">
        <v>2</v>
      </c>
      <c r="T161">
        <v>2</v>
      </c>
      <c r="U161">
        <v>2</v>
      </c>
      <c r="V161" s="15">
        <v>44708.662557870368</v>
      </c>
    </row>
    <row r="162" spans="1:22" x14ac:dyDescent="0.25">
      <c r="A162">
        <v>1351144</v>
      </c>
      <c r="B162" s="16" t="s">
        <v>3465</v>
      </c>
      <c r="C162" s="3" t="s">
        <v>2925</v>
      </c>
      <c r="D162" t="s">
        <v>39</v>
      </c>
      <c r="E162" s="11" t="e">
        <f>NA()</f>
        <v>#N/A</v>
      </c>
      <c r="F162" s="12" t="e">
        <f>NA()</f>
        <v>#N/A</v>
      </c>
      <c r="G162" t="e">
        <f>NA()</f>
        <v>#N/A</v>
      </c>
      <c r="H162" t="e">
        <f>NA()</f>
        <v>#N/A</v>
      </c>
      <c r="I162" t="s">
        <v>98</v>
      </c>
      <c r="J162" s="13">
        <v>450000</v>
      </c>
      <c r="K162" s="13" t="s">
        <v>3088</v>
      </c>
      <c r="L162">
        <v>134284934</v>
      </c>
      <c r="M162" t="s">
        <v>607</v>
      </c>
      <c r="N162" t="s">
        <v>36</v>
      </c>
      <c r="O162" t="s">
        <v>37</v>
      </c>
      <c r="P162" s="14" t="s">
        <v>3491</v>
      </c>
      <c r="Q162" s="1">
        <v>889822500</v>
      </c>
      <c r="R162" t="s">
        <v>3507</v>
      </c>
      <c r="S162">
        <v>2</v>
      </c>
      <c r="T162">
        <v>2</v>
      </c>
      <c r="U162">
        <v>1</v>
      </c>
      <c r="V162" s="15">
        <v>44708.662557870368</v>
      </c>
    </row>
    <row r="163" spans="1:22" x14ac:dyDescent="0.25">
      <c r="A163">
        <v>1351145</v>
      </c>
      <c r="B163" s="16" t="s">
        <v>3465</v>
      </c>
      <c r="C163" s="3" t="s">
        <v>2925</v>
      </c>
      <c r="D163" t="s">
        <v>46</v>
      </c>
      <c r="E163" s="19">
        <v>158</v>
      </c>
      <c r="F163" s="12" t="e">
        <f>NA()</f>
        <v>#N/A</v>
      </c>
      <c r="G163" s="19">
        <v>158</v>
      </c>
      <c r="H163" t="e">
        <f>NA()</f>
        <v>#N/A</v>
      </c>
      <c r="I163" t="s">
        <v>311</v>
      </c>
      <c r="J163" s="13">
        <v>685000</v>
      </c>
      <c r="K163" s="13" t="s">
        <v>2934</v>
      </c>
      <c r="L163">
        <v>134243058</v>
      </c>
      <c r="M163" t="s">
        <v>610</v>
      </c>
      <c r="N163" t="s">
        <v>36</v>
      </c>
      <c r="O163" t="s">
        <v>37</v>
      </c>
      <c r="P163" s="14" t="s">
        <v>3491</v>
      </c>
      <c r="Q163" s="1">
        <v>1300299377</v>
      </c>
      <c r="R163" t="s">
        <v>3508</v>
      </c>
      <c r="S163">
        <v>2</v>
      </c>
      <c r="T163">
        <v>2</v>
      </c>
      <c r="U163">
        <v>2</v>
      </c>
      <c r="V163" s="15">
        <v>44708.662557870368</v>
      </c>
    </row>
    <row r="164" spans="1:22" x14ac:dyDescent="0.25">
      <c r="A164">
        <v>1351146</v>
      </c>
      <c r="B164" s="16" t="s">
        <v>3465</v>
      </c>
      <c r="C164" s="3" t="s">
        <v>2925</v>
      </c>
      <c r="D164" t="s">
        <v>46</v>
      </c>
      <c r="E164" s="11" t="e">
        <f>NA()</f>
        <v>#N/A</v>
      </c>
      <c r="F164" s="12" t="e">
        <f>NA()</f>
        <v>#N/A</v>
      </c>
      <c r="G164" t="e">
        <f>NA()</f>
        <v>#N/A</v>
      </c>
      <c r="H164" t="e">
        <f>NA()</f>
        <v>#N/A</v>
      </c>
      <c r="I164" t="s">
        <v>403</v>
      </c>
      <c r="J164" s="13">
        <v>289000</v>
      </c>
      <c r="K164" s="13" t="s">
        <v>2934</v>
      </c>
      <c r="L164">
        <v>133954166</v>
      </c>
      <c r="M164" t="s">
        <v>612</v>
      </c>
      <c r="N164" t="s">
        <v>36</v>
      </c>
      <c r="O164" t="s">
        <v>37</v>
      </c>
      <c r="P164" s="14" t="s">
        <v>3491</v>
      </c>
      <c r="Q164" s="1">
        <v>889828282</v>
      </c>
      <c r="R164" t="s">
        <v>3507</v>
      </c>
      <c r="S164">
        <v>2</v>
      </c>
      <c r="T164">
        <v>2</v>
      </c>
      <c r="U164">
        <v>1</v>
      </c>
      <c r="V164" s="15">
        <v>44708.662557870368</v>
      </c>
    </row>
    <row r="165" spans="1:22" x14ac:dyDescent="0.25">
      <c r="A165">
        <v>1351147</v>
      </c>
      <c r="B165" s="16" t="s">
        <v>3465</v>
      </c>
      <c r="C165" s="3" t="s">
        <v>2925</v>
      </c>
      <c r="D165" t="s">
        <v>39</v>
      </c>
      <c r="E165" s="11" t="e">
        <f>NA()</f>
        <v>#N/A</v>
      </c>
      <c r="F165" s="19">
        <v>106.7</v>
      </c>
      <c r="G165" t="e">
        <f>NA()</f>
        <v>#N/A</v>
      </c>
      <c r="H165" t="e">
        <f>NA()</f>
        <v>#N/A</v>
      </c>
      <c r="I165" t="s">
        <v>270</v>
      </c>
      <c r="J165" s="13">
        <v>429000</v>
      </c>
      <c r="K165" s="13" t="s">
        <v>2934</v>
      </c>
      <c r="L165">
        <v>131924438</v>
      </c>
      <c r="M165" t="s">
        <v>616</v>
      </c>
      <c r="N165" t="s">
        <v>36</v>
      </c>
      <c r="O165" t="s">
        <v>37</v>
      </c>
      <c r="P165" s="14" t="s">
        <v>3491</v>
      </c>
      <c r="Q165" s="1">
        <v>1300815051</v>
      </c>
      <c r="R165" t="s">
        <v>3508</v>
      </c>
      <c r="S165">
        <v>2</v>
      </c>
      <c r="T165">
        <v>2</v>
      </c>
      <c r="U165">
        <v>2</v>
      </c>
      <c r="V165" s="15">
        <v>44708.662557870368</v>
      </c>
    </row>
    <row r="166" spans="1:22" x14ac:dyDescent="0.25">
      <c r="A166">
        <v>1351148</v>
      </c>
      <c r="B166" s="16" t="s">
        <v>3465</v>
      </c>
      <c r="C166" s="3" t="s">
        <v>2925</v>
      </c>
      <c r="D166" t="s">
        <v>39</v>
      </c>
      <c r="E166" s="19">
        <v>172</v>
      </c>
      <c r="F166" s="12" t="e">
        <f>NA()</f>
        <v>#N/A</v>
      </c>
      <c r="G166" s="19">
        <v>172</v>
      </c>
      <c r="H166" t="e">
        <f>NA()</f>
        <v>#N/A</v>
      </c>
      <c r="I166" t="s">
        <v>103</v>
      </c>
      <c r="J166" s="13">
        <v>559000</v>
      </c>
      <c r="K166" s="13" t="s">
        <v>2934</v>
      </c>
      <c r="L166">
        <v>131088786</v>
      </c>
      <c r="M166" t="s">
        <v>620</v>
      </c>
      <c r="N166" t="s">
        <v>36</v>
      </c>
      <c r="O166" t="s">
        <v>37</v>
      </c>
      <c r="P166" s="14" t="s">
        <v>3491</v>
      </c>
      <c r="Q166">
        <v>416175735</v>
      </c>
      <c r="R166" t="s">
        <v>3508</v>
      </c>
      <c r="S166">
        <v>2</v>
      </c>
      <c r="T166">
        <v>2</v>
      </c>
      <c r="U166">
        <v>1</v>
      </c>
      <c r="V166" s="15">
        <v>44708.662557870368</v>
      </c>
    </row>
    <row r="167" spans="1:22" x14ac:dyDescent="0.25">
      <c r="A167">
        <v>1351149</v>
      </c>
      <c r="B167" s="16" t="s">
        <v>3465</v>
      </c>
      <c r="C167" s="3" t="s">
        <v>2925</v>
      </c>
      <c r="D167" t="s">
        <v>454</v>
      </c>
      <c r="E167" s="19">
        <v>55</v>
      </c>
      <c r="F167" s="12" t="e">
        <f>NA()</f>
        <v>#N/A</v>
      </c>
      <c r="G167" s="19">
        <v>55</v>
      </c>
      <c r="H167" t="e">
        <f>NA()</f>
        <v>#N/A</v>
      </c>
      <c r="I167" t="s">
        <v>554</v>
      </c>
      <c r="J167" s="13">
        <v>210000</v>
      </c>
      <c r="K167" s="13" t="s">
        <v>2934</v>
      </c>
      <c r="L167">
        <v>130799762</v>
      </c>
      <c r="M167" t="s">
        <v>624</v>
      </c>
      <c r="N167" t="s">
        <v>36</v>
      </c>
      <c r="O167" t="s">
        <v>37</v>
      </c>
      <c r="P167" s="14" t="s">
        <v>3491</v>
      </c>
      <c r="Q167">
        <v>421073034</v>
      </c>
      <c r="R167" t="s">
        <v>3508</v>
      </c>
      <c r="S167">
        <v>0</v>
      </c>
      <c r="T167">
        <v>1</v>
      </c>
      <c r="U167">
        <v>1</v>
      </c>
      <c r="V167" s="15">
        <v>44708.662557870368</v>
      </c>
    </row>
    <row r="168" spans="1:22" x14ac:dyDescent="0.25">
      <c r="A168">
        <v>1351150</v>
      </c>
      <c r="B168" s="16" t="s">
        <v>3465</v>
      </c>
      <c r="C168" s="3" t="s">
        <v>2925</v>
      </c>
      <c r="D168" t="s">
        <v>46</v>
      </c>
      <c r="E168" s="19">
        <v>54</v>
      </c>
      <c r="F168" s="19">
        <v>54</v>
      </c>
      <c r="G168" s="19">
        <v>54</v>
      </c>
      <c r="H168" t="e">
        <f>NA()</f>
        <v>#N/A</v>
      </c>
      <c r="I168" t="s">
        <v>181</v>
      </c>
      <c r="J168" s="13">
        <v>200000</v>
      </c>
      <c r="K168" s="13" t="s">
        <v>3446</v>
      </c>
      <c r="L168">
        <v>130692394</v>
      </c>
      <c r="M168" t="s">
        <v>627</v>
      </c>
      <c r="N168" t="s">
        <v>36</v>
      </c>
      <c r="O168" t="s">
        <v>37</v>
      </c>
      <c r="P168" s="14" t="s">
        <v>3491</v>
      </c>
      <c r="Q168" s="1">
        <v>889418941</v>
      </c>
      <c r="R168" t="s">
        <v>3507</v>
      </c>
      <c r="S168">
        <v>1</v>
      </c>
      <c r="T168">
        <v>1</v>
      </c>
      <c r="U168">
        <v>1</v>
      </c>
      <c r="V168" s="15">
        <v>44708.662557870368</v>
      </c>
    </row>
    <row r="169" spans="1:22" x14ac:dyDescent="0.25">
      <c r="A169">
        <v>1351151</v>
      </c>
      <c r="B169" s="16" t="s">
        <v>3465</v>
      </c>
      <c r="C169" s="3" t="s">
        <v>2925</v>
      </c>
      <c r="D169" t="s">
        <v>39</v>
      </c>
      <c r="E169" s="11">
        <v>6200</v>
      </c>
      <c r="F169" s="12" t="e">
        <f>NA()</f>
        <v>#N/A</v>
      </c>
      <c r="G169">
        <v>6200</v>
      </c>
      <c r="H169" t="e">
        <f>NA()</f>
        <v>#N/A</v>
      </c>
      <c r="I169" t="s">
        <v>293</v>
      </c>
      <c r="J169" s="13">
        <v>300000</v>
      </c>
      <c r="K169" s="13" t="s">
        <v>3093</v>
      </c>
      <c r="L169">
        <v>128847582</v>
      </c>
      <c r="M169" t="s">
        <v>631</v>
      </c>
      <c r="N169" t="s">
        <v>36</v>
      </c>
      <c r="O169" t="s">
        <v>37</v>
      </c>
      <c r="P169" s="14" t="s">
        <v>3491</v>
      </c>
      <c r="Q169" s="1">
        <v>1300850855</v>
      </c>
      <c r="R169" t="s">
        <v>3508</v>
      </c>
      <c r="S169">
        <v>1</v>
      </c>
      <c r="T169">
        <v>1</v>
      </c>
      <c r="U169">
        <v>0</v>
      </c>
      <c r="V169" s="15">
        <v>44708.662557870368</v>
      </c>
    </row>
    <row r="170" spans="1:22" x14ac:dyDescent="0.25">
      <c r="A170">
        <v>1351152</v>
      </c>
      <c r="B170" s="16" t="s">
        <v>3465</v>
      </c>
      <c r="C170" s="3" t="s">
        <v>2925</v>
      </c>
      <c r="D170" t="s">
        <v>39</v>
      </c>
      <c r="E170" s="11" t="e">
        <f>NA()</f>
        <v>#N/A</v>
      </c>
      <c r="F170" s="12" t="e">
        <f>NA()</f>
        <v>#N/A</v>
      </c>
      <c r="G170" t="e">
        <f>NA()</f>
        <v>#N/A</v>
      </c>
      <c r="H170" t="e">
        <f>NA()</f>
        <v>#N/A</v>
      </c>
      <c r="I170" t="s">
        <v>403</v>
      </c>
      <c r="J170" s="13">
        <v>450000</v>
      </c>
      <c r="K170" s="13" t="s">
        <v>2934</v>
      </c>
      <c r="L170">
        <v>127886758</v>
      </c>
      <c r="M170" t="s">
        <v>633</v>
      </c>
      <c r="N170" t="s">
        <v>36</v>
      </c>
      <c r="O170" t="s">
        <v>37</v>
      </c>
      <c r="P170" s="14" t="s">
        <v>3491</v>
      </c>
      <c r="Q170" s="1">
        <v>889828282</v>
      </c>
      <c r="R170" t="s">
        <v>3507</v>
      </c>
      <c r="S170">
        <v>2</v>
      </c>
      <c r="T170">
        <v>2</v>
      </c>
      <c r="U170">
        <v>2</v>
      </c>
      <c r="V170" s="15">
        <v>44708.662557870368</v>
      </c>
    </row>
    <row r="171" spans="1:22" x14ac:dyDescent="0.25">
      <c r="A171">
        <v>1351153</v>
      </c>
      <c r="B171" s="16" t="s">
        <v>3465</v>
      </c>
      <c r="C171" s="3" t="s">
        <v>2925</v>
      </c>
      <c r="D171" t="s">
        <v>39</v>
      </c>
      <c r="E171" s="19">
        <v>76</v>
      </c>
      <c r="F171" s="12" t="e">
        <f>NA()</f>
        <v>#N/A</v>
      </c>
      <c r="G171" s="19">
        <v>76</v>
      </c>
      <c r="H171" t="e">
        <f>NA()</f>
        <v>#N/A</v>
      </c>
      <c r="I171" t="s">
        <v>98</v>
      </c>
      <c r="J171" s="13">
        <v>300000</v>
      </c>
      <c r="K171" s="13" t="s">
        <v>3093</v>
      </c>
      <c r="L171">
        <v>126358194</v>
      </c>
      <c r="M171" t="s">
        <v>636</v>
      </c>
      <c r="N171" t="s">
        <v>36</v>
      </c>
      <c r="O171" t="s">
        <v>37</v>
      </c>
      <c r="P171" s="14" t="s">
        <v>3491</v>
      </c>
      <c r="Q171" s="1">
        <v>889822500</v>
      </c>
      <c r="R171" t="s">
        <v>3507</v>
      </c>
      <c r="S171">
        <v>1</v>
      </c>
      <c r="T171">
        <v>1</v>
      </c>
      <c r="U171">
        <v>0</v>
      </c>
      <c r="V171" s="15">
        <v>44708.662557870368</v>
      </c>
    </row>
    <row r="172" spans="1:22" x14ac:dyDescent="0.25">
      <c r="A172">
        <v>1351154</v>
      </c>
      <c r="B172" s="16" t="s">
        <v>3465</v>
      </c>
      <c r="C172" s="3" t="s">
        <v>2925</v>
      </c>
      <c r="D172" t="s">
        <v>46</v>
      </c>
      <c r="E172" s="19">
        <v>98</v>
      </c>
      <c r="F172" s="19">
        <v>128</v>
      </c>
      <c r="G172" s="19">
        <v>98</v>
      </c>
      <c r="H172" t="e">
        <f>NA()</f>
        <v>#N/A</v>
      </c>
      <c r="I172" t="s">
        <v>270</v>
      </c>
      <c r="J172" s="13">
        <v>499000</v>
      </c>
      <c r="K172" s="13" t="s">
        <v>2934</v>
      </c>
      <c r="L172">
        <v>126204186</v>
      </c>
      <c r="N172" t="s">
        <v>36</v>
      </c>
      <c r="O172" t="s">
        <v>37</v>
      </c>
      <c r="P172" s="14" t="s">
        <v>3491</v>
      </c>
      <c r="Q172" s="1">
        <v>1300815051</v>
      </c>
      <c r="R172" t="s">
        <v>3508</v>
      </c>
      <c r="S172">
        <v>2</v>
      </c>
      <c r="T172">
        <v>2</v>
      </c>
      <c r="U172">
        <v>1</v>
      </c>
      <c r="V172" s="15">
        <v>44708.662557870368</v>
      </c>
    </row>
    <row r="173" spans="1:22" x14ac:dyDescent="0.25">
      <c r="A173">
        <v>1351155</v>
      </c>
      <c r="B173" s="16" t="s">
        <v>3465</v>
      </c>
      <c r="C173" s="3" t="s">
        <v>2925</v>
      </c>
      <c r="D173" t="s">
        <v>39</v>
      </c>
      <c r="E173" s="11" t="e">
        <f>NA()</f>
        <v>#N/A</v>
      </c>
      <c r="F173" s="19">
        <v>264</v>
      </c>
      <c r="G173" t="e">
        <f>NA()</f>
        <v>#N/A</v>
      </c>
      <c r="H173" t="e">
        <f>NA()</f>
        <v>#N/A</v>
      </c>
      <c r="I173" t="s">
        <v>209</v>
      </c>
      <c r="J173" s="13" t="e">
        <f>NA()</f>
        <v>#N/A</v>
      </c>
      <c r="K173" s="13" t="s">
        <v>3095</v>
      </c>
      <c r="L173">
        <v>125698410</v>
      </c>
      <c r="M173" t="s">
        <v>643</v>
      </c>
      <c r="N173" t="s">
        <v>36</v>
      </c>
      <c r="O173" t="s">
        <v>37</v>
      </c>
      <c r="P173" s="14" t="s">
        <v>3491</v>
      </c>
      <c r="Q173" s="1">
        <v>889428942</v>
      </c>
      <c r="R173" t="s">
        <v>3507</v>
      </c>
      <c r="S173">
        <v>4</v>
      </c>
      <c r="T173">
        <v>3</v>
      </c>
      <c r="U173">
        <v>2</v>
      </c>
      <c r="V173" s="15">
        <v>44708.662557870368</v>
      </c>
    </row>
    <row r="174" spans="1:22" x14ac:dyDescent="0.25">
      <c r="A174">
        <v>1351156</v>
      </c>
      <c r="B174" s="16" t="s">
        <v>3465</v>
      </c>
      <c r="C174" s="3" t="s">
        <v>2925</v>
      </c>
      <c r="D174" t="s">
        <v>46</v>
      </c>
      <c r="E174" s="11" t="e">
        <f>NA()</f>
        <v>#N/A</v>
      </c>
      <c r="F174" s="12" t="e">
        <f>NA()</f>
        <v>#N/A</v>
      </c>
      <c r="G174" t="e">
        <f>NA()</f>
        <v>#N/A</v>
      </c>
      <c r="H174" t="e">
        <f>NA()</f>
        <v>#N/A</v>
      </c>
      <c r="I174" t="s">
        <v>82</v>
      </c>
      <c r="J174" s="13">
        <v>480000</v>
      </c>
      <c r="K174" s="13" t="s">
        <v>2934</v>
      </c>
      <c r="L174">
        <v>125245746</v>
      </c>
      <c r="M174" t="s">
        <v>646</v>
      </c>
      <c r="N174" t="s">
        <v>36</v>
      </c>
      <c r="O174" t="s">
        <v>37</v>
      </c>
      <c r="P174" s="14" t="s">
        <v>3491</v>
      </c>
      <c r="Q174" s="1">
        <v>889433000</v>
      </c>
      <c r="R174" t="s">
        <v>3508</v>
      </c>
      <c r="S174">
        <v>3</v>
      </c>
      <c r="T174">
        <v>2</v>
      </c>
      <c r="U174">
        <v>2</v>
      </c>
      <c r="V174" s="15">
        <v>44708.662557870368</v>
      </c>
    </row>
    <row r="175" spans="1:22" x14ac:dyDescent="0.25">
      <c r="A175">
        <v>1351157</v>
      </c>
      <c r="B175" s="16" t="s">
        <v>3465</v>
      </c>
      <c r="C175" s="3" t="s">
        <v>2925</v>
      </c>
      <c r="D175" t="s">
        <v>46</v>
      </c>
      <c r="E175" s="19">
        <v>78</v>
      </c>
      <c r="F175" s="12" t="e">
        <f>NA()</f>
        <v>#N/A</v>
      </c>
      <c r="G175" s="19">
        <v>78</v>
      </c>
      <c r="H175" t="e">
        <f>NA()</f>
        <v>#N/A</v>
      </c>
      <c r="I175" t="s">
        <v>168</v>
      </c>
      <c r="J175" s="13">
        <v>325000</v>
      </c>
      <c r="K175" s="13" t="s">
        <v>2934</v>
      </c>
      <c r="L175">
        <v>125074482</v>
      </c>
      <c r="M175" t="s">
        <v>649</v>
      </c>
      <c r="N175" t="s">
        <v>36</v>
      </c>
      <c r="O175" t="s">
        <v>37</v>
      </c>
      <c r="P175" s="14" t="s">
        <v>3491</v>
      </c>
      <c r="Q175" s="1">
        <v>889459372</v>
      </c>
      <c r="R175" t="s">
        <v>3507</v>
      </c>
      <c r="S175">
        <v>2</v>
      </c>
      <c r="T175">
        <v>2</v>
      </c>
      <c r="U175">
        <v>2</v>
      </c>
      <c r="V175" s="15">
        <v>44708.662557870368</v>
      </c>
    </row>
    <row r="176" spans="1:22" x14ac:dyDescent="0.25">
      <c r="A176">
        <v>1351158</v>
      </c>
      <c r="B176" s="16" t="s">
        <v>3465</v>
      </c>
      <c r="C176" s="3" t="s">
        <v>2925</v>
      </c>
      <c r="D176" t="s">
        <v>46</v>
      </c>
      <c r="E176" s="19">
        <v>192</v>
      </c>
      <c r="F176" s="12" t="e">
        <f>NA()</f>
        <v>#N/A</v>
      </c>
      <c r="G176" s="19">
        <v>192</v>
      </c>
      <c r="H176" t="e">
        <f>NA()</f>
        <v>#N/A</v>
      </c>
      <c r="I176" t="s">
        <v>74</v>
      </c>
      <c r="J176" s="13" t="e">
        <f>NA()</f>
        <v>#N/A</v>
      </c>
      <c r="K176" s="13" t="s">
        <v>3097</v>
      </c>
      <c r="L176">
        <v>125047766</v>
      </c>
      <c r="M176" t="s">
        <v>652</v>
      </c>
      <c r="N176" t="s">
        <v>36</v>
      </c>
      <c r="O176" t="s">
        <v>37</v>
      </c>
      <c r="P176" s="14" t="s">
        <v>3491</v>
      </c>
      <c r="Q176" s="1">
        <v>889815000</v>
      </c>
      <c r="R176" t="s">
        <v>3508</v>
      </c>
      <c r="S176">
        <v>3</v>
      </c>
      <c r="T176">
        <v>2</v>
      </c>
      <c r="U176">
        <v>2</v>
      </c>
      <c r="V176" s="15">
        <v>44708.662557870368</v>
      </c>
    </row>
    <row r="177" spans="1:22" x14ac:dyDescent="0.25">
      <c r="A177">
        <v>1351159</v>
      </c>
      <c r="B177" s="16" t="s">
        <v>3465</v>
      </c>
      <c r="C177" s="3" t="s">
        <v>2925</v>
      </c>
      <c r="D177" t="s">
        <v>46</v>
      </c>
      <c r="E177" s="11" t="e">
        <f>NA()</f>
        <v>#N/A</v>
      </c>
      <c r="F177" s="12" t="e">
        <f>NA()</f>
        <v>#N/A</v>
      </c>
      <c r="G177" t="e">
        <f>NA()</f>
        <v>#N/A</v>
      </c>
      <c r="H177" t="e">
        <f>NA()</f>
        <v>#N/A</v>
      </c>
      <c r="I177" t="s">
        <v>293</v>
      </c>
      <c r="J177" s="13">
        <v>440000</v>
      </c>
      <c r="K177" s="13" t="s">
        <v>2934</v>
      </c>
      <c r="L177">
        <v>124942194</v>
      </c>
      <c r="M177" t="s">
        <v>655</v>
      </c>
      <c r="N177" t="s">
        <v>36</v>
      </c>
      <c r="O177" t="s">
        <v>37</v>
      </c>
      <c r="P177" s="14" t="s">
        <v>3491</v>
      </c>
      <c r="Q177" s="1">
        <v>1300850855</v>
      </c>
      <c r="R177" t="s">
        <v>3508</v>
      </c>
      <c r="S177">
        <v>1</v>
      </c>
      <c r="T177">
        <v>1</v>
      </c>
      <c r="U177">
        <v>1</v>
      </c>
      <c r="V177" s="15">
        <v>44708.662557870368</v>
      </c>
    </row>
    <row r="178" spans="1:22" x14ac:dyDescent="0.25">
      <c r="A178">
        <v>1351160</v>
      </c>
      <c r="B178" s="16" t="s">
        <v>3465</v>
      </c>
      <c r="C178" s="3" t="s">
        <v>2925</v>
      </c>
      <c r="D178" t="s">
        <v>46</v>
      </c>
      <c r="E178" s="11" t="e">
        <f>NA()</f>
        <v>#N/A</v>
      </c>
      <c r="F178" s="12" t="e">
        <f>NA()</f>
        <v>#N/A</v>
      </c>
      <c r="G178" t="e">
        <f>NA()</f>
        <v>#N/A</v>
      </c>
      <c r="H178" t="e">
        <f>NA()</f>
        <v>#N/A</v>
      </c>
      <c r="I178" t="s">
        <v>93</v>
      </c>
      <c r="J178" s="13" t="e">
        <f>NA()</f>
        <v>#N/A</v>
      </c>
      <c r="K178" s="13" t="s">
        <v>2978</v>
      </c>
      <c r="L178">
        <v>124882482</v>
      </c>
      <c r="M178" t="s">
        <v>657</v>
      </c>
      <c r="N178" t="s">
        <v>36</v>
      </c>
      <c r="O178" t="s">
        <v>37</v>
      </c>
      <c r="P178" s="14" t="s">
        <v>3491</v>
      </c>
      <c r="Q178" s="1">
        <v>889460500</v>
      </c>
      <c r="R178" t="s">
        <v>3507</v>
      </c>
      <c r="S178">
        <v>2</v>
      </c>
      <c r="T178">
        <v>2</v>
      </c>
      <c r="U178">
        <v>2</v>
      </c>
      <c r="V178" s="15">
        <v>44708.662557870368</v>
      </c>
    </row>
    <row r="179" spans="1:22" x14ac:dyDescent="0.25">
      <c r="A179">
        <v>1351161</v>
      </c>
      <c r="B179" s="16" t="s">
        <v>3465</v>
      </c>
      <c r="C179" s="3" t="s">
        <v>2925</v>
      </c>
      <c r="D179" t="s">
        <v>46</v>
      </c>
      <c r="E179" s="11" t="e">
        <f>NA()</f>
        <v>#N/A</v>
      </c>
      <c r="F179" s="12" t="e">
        <f>NA()</f>
        <v>#N/A</v>
      </c>
      <c r="G179" t="e">
        <f>NA()</f>
        <v>#N/A</v>
      </c>
      <c r="H179" t="e">
        <f>NA()</f>
        <v>#N/A</v>
      </c>
      <c r="I179" t="s">
        <v>225</v>
      </c>
      <c r="J179" s="13">
        <v>310000</v>
      </c>
      <c r="K179" s="13" t="s">
        <v>2934</v>
      </c>
      <c r="L179">
        <v>124505386</v>
      </c>
      <c r="M179" t="s">
        <v>659</v>
      </c>
      <c r="N179" t="s">
        <v>36</v>
      </c>
      <c r="O179" t="s">
        <v>37</v>
      </c>
      <c r="P179" s="14" t="s">
        <v>3491</v>
      </c>
      <c r="Q179" s="1">
        <v>438404848</v>
      </c>
      <c r="R179" t="s">
        <v>3508</v>
      </c>
      <c r="S179">
        <v>2</v>
      </c>
      <c r="T179">
        <v>1</v>
      </c>
      <c r="U179">
        <v>0</v>
      </c>
      <c r="V179" s="15">
        <v>44708.662557870368</v>
      </c>
    </row>
    <row r="180" spans="1:22" x14ac:dyDescent="0.25">
      <c r="A180">
        <v>1351162</v>
      </c>
      <c r="B180" s="16" t="s">
        <v>3465</v>
      </c>
      <c r="C180" s="3" t="s">
        <v>2925</v>
      </c>
      <c r="D180" t="s">
        <v>46</v>
      </c>
      <c r="E180" s="19">
        <v>48</v>
      </c>
      <c r="F180" s="12" t="e">
        <f>NA()</f>
        <v>#N/A</v>
      </c>
      <c r="G180" s="19">
        <v>48</v>
      </c>
      <c r="H180" t="e">
        <f>NA()</f>
        <v>#N/A</v>
      </c>
      <c r="I180" t="s">
        <v>408</v>
      </c>
      <c r="J180" s="13">
        <v>200000</v>
      </c>
      <c r="K180" s="13" t="s">
        <v>3099</v>
      </c>
      <c r="L180">
        <v>123568538</v>
      </c>
      <c r="M180" t="s">
        <v>662</v>
      </c>
      <c r="N180" t="s">
        <v>36</v>
      </c>
      <c r="O180" t="s">
        <v>37</v>
      </c>
      <c r="P180" s="14" t="s">
        <v>3491</v>
      </c>
      <c r="Q180" s="1">
        <v>1300114970</v>
      </c>
      <c r="R180" t="s">
        <v>3508</v>
      </c>
      <c r="S180">
        <v>1</v>
      </c>
      <c r="T180">
        <v>1</v>
      </c>
      <c r="U180">
        <v>1</v>
      </c>
      <c r="V180" s="15">
        <v>44708.662557870368</v>
      </c>
    </row>
    <row r="181" spans="1:22" x14ac:dyDescent="0.25">
      <c r="A181">
        <v>1351163</v>
      </c>
      <c r="B181" s="16" t="s">
        <v>3465</v>
      </c>
      <c r="C181" s="3" t="s">
        <v>2925</v>
      </c>
      <c r="D181" t="s">
        <v>46</v>
      </c>
      <c r="E181" s="11" t="e">
        <f>NA()</f>
        <v>#N/A</v>
      </c>
      <c r="F181" s="19">
        <v>198</v>
      </c>
      <c r="G181" s="19">
        <v>198</v>
      </c>
      <c r="H181" t="e">
        <f>NA()</f>
        <v>#N/A</v>
      </c>
      <c r="I181" t="s">
        <v>663</v>
      </c>
      <c r="J181" s="13">
        <v>399000</v>
      </c>
      <c r="K181" s="13" t="s">
        <v>3100</v>
      </c>
      <c r="L181">
        <v>123447334</v>
      </c>
      <c r="M181" t="s">
        <v>666</v>
      </c>
      <c r="N181" t="s">
        <v>36</v>
      </c>
      <c r="O181" t="s">
        <v>37</v>
      </c>
      <c r="P181" s="14" t="s">
        <v>3491</v>
      </c>
      <c r="Q181" s="1">
        <v>1300609392</v>
      </c>
      <c r="R181" t="s">
        <v>3508</v>
      </c>
      <c r="S181">
        <v>1</v>
      </c>
      <c r="T181">
        <v>1</v>
      </c>
      <c r="U181">
        <v>2</v>
      </c>
      <c r="V181" s="15">
        <v>44708.662557870368</v>
      </c>
    </row>
    <row r="182" spans="1:22" x14ac:dyDescent="0.25">
      <c r="A182">
        <v>1351164</v>
      </c>
      <c r="B182" s="16" t="s">
        <v>3465</v>
      </c>
      <c r="C182" s="3" t="s">
        <v>2925</v>
      </c>
      <c r="D182" t="s">
        <v>46</v>
      </c>
      <c r="E182" s="11" t="e">
        <f>NA()</f>
        <v>#N/A</v>
      </c>
      <c r="F182" s="12" t="e">
        <f>NA()</f>
        <v>#N/A</v>
      </c>
      <c r="G182" t="e">
        <f>NA()</f>
        <v>#N/A</v>
      </c>
      <c r="H182" t="e">
        <f>NA()</f>
        <v>#N/A</v>
      </c>
      <c r="I182" t="s">
        <v>168</v>
      </c>
      <c r="J182" s="13">
        <v>430000</v>
      </c>
      <c r="K182" s="13" t="s">
        <v>2934</v>
      </c>
      <c r="L182">
        <v>122340386</v>
      </c>
      <c r="M182" t="s">
        <v>669</v>
      </c>
      <c r="N182" t="s">
        <v>36</v>
      </c>
      <c r="O182" t="s">
        <v>37</v>
      </c>
      <c r="P182" s="14" t="s">
        <v>3491</v>
      </c>
      <c r="Q182" s="1">
        <v>889459372</v>
      </c>
      <c r="R182" t="s">
        <v>3507</v>
      </c>
      <c r="S182">
        <v>1</v>
      </c>
      <c r="T182">
        <v>1</v>
      </c>
      <c r="U182">
        <v>1</v>
      </c>
      <c r="V182" s="15">
        <v>44708.662557870368</v>
      </c>
    </row>
    <row r="183" spans="1:22" x14ac:dyDescent="0.25">
      <c r="A183">
        <v>1351165</v>
      </c>
      <c r="B183" s="16" t="s">
        <v>3465</v>
      </c>
      <c r="C183" s="3" t="s">
        <v>2925</v>
      </c>
      <c r="D183" t="s">
        <v>46</v>
      </c>
      <c r="E183" s="19">
        <v>12</v>
      </c>
      <c r="F183" s="12" t="e">
        <f>NA()</f>
        <v>#N/A</v>
      </c>
      <c r="G183" s="19">
        <v>12</v>
      </c>
      <c r="H183" t="e">
        <f>NA()</f>
        <v>#N/A</v>
      </c>
      <c r="I183" t="s">
        <v>671</v>
      </c>
      <c r="J183" s="13">
        <v>99950</v>
      </c>
      <c r="K183" s="13" t="s">
        <v>2934</v>
      </c>
      <c r="L183">
        <v>122153494</v>
      </c>
      <c r="M183" t="s">
        <v>674</v>
      </c>
      <c r="N183" t="s">
        <v>36</v>
      </c>
      <c r="O183" t="s">
        <v>37</v>
      </c>
      <c r="P183" s="14" t="s">
        <v>3491</v>
      </c>
      <c r="Q183" s="1">
        <v>889831888</v>
      </c>
      <c r="R183" t="s">
        <v>3508</v>
      </c>
      <c r="S183">
        <v>0</v>
      </c>
      <c r="T183">
        <v>1</v>
      </c>
      <c r="U183">
        <v>1</v>
      </c>
      <c r="V183" s="15">
        <v>44708.662557870368</v>
      </c>
    </row>
    <row r="184" spans="1:22" x14ac:dyDescent="0.25">
      <c r="A184">
        <v>1351166</v>
      </c>
      <c r="B184" s="16" t="s">
        <v>3465</v>
      </c>
      <c r="C184" s="3" t="s">
        <v>2925</v>
      </c>
      <c r="D184" t="s">
        <v>39</v>
      </c>
      <c r="E184" s="19">
        <v>259</v>
      </c>
      <c r="F184" s="12" t="e">
        <f>NA()</f>
        <v>#N/A</v>
      </c>
      <c r="G184" s="19">
        <v>259</v>
      </c>
      <c r="H184" t="e">
        <f>NA()</f>
        <v>#N/A</v>
      </c>
      <c r="I184" t="s">
        <v>270</v>
      </c>
      <c r="J184" s="13">
        <v>900000</v>
      </c>
      <c r="K184" s="13" t="s">
        <v>3103</v>
      </c>
      <c r="L184">
        <v>121787298</v>
      </c>
      <c r="M184" t="s">
        <v>678</v>
      </c>
      <c r="N184" t="s">
        <v>36</v>
      </c>
      <c r="O184" t="s">
        <v>37</v>
      </c>
      <c r="P184" s="14" t="s">
        <v>3491</v>
      </c>
      <c r="Q184" s="1">
        <v>1300815051</v>
      </c>
      <c r="R184" t="s">
        <v>3508</v>
      </c>
      <c r="S184">
        <v>3</v>
      </c>
      <c r="T184">
        <v>2</v>
      </c>
      <c r="U184">
        <v>2</v>
      </c>
      <c r="V184" s="15">
        <v>44708.662557870368</v>
      </c>
    </row>
    <row r="185" spans="1:22" x14ac:dyDescent="0.25">
      <c r="A185">
        <v>1351167</v>
      </c>
      <c r="B185" s="16" t="s">
        <v>3465</v>
      </c>
      <c r="C185" s="3" t="s">
        <v>2925</v>
      </c>
      <c r="D185" t="s">
        <v>39</v>
      </c>
      <c r="E185" s="19">
        <v>248</v>
      </c>
      <c r="F185" s="12" t="e">
        <f>NA()</f>
        <v>#N/A</v>
      </c>
      <c r="G185" s="19">
        <v>248</v>
      </c>
      <c r="H185" t="s">
        <v>126</v>
      </c>
      <c r="I185" t="s">
        <v>98</v>
      </c>
      <c r="J185" s="13">
        <v>895000</v>
      </c>
      <c r="K185" s="13" t="s">
        <v>3444</v>
      </c>
      <c r="L185">
        <v>119162699</v>
      </c>
      <c r="M185" t="s">
        <v>682</v>
      </c>
      <c r="N185" t="s">
        <v>36</v>
      </c>
      <c r="O185" t="s">
        <v>37</v>
      </c>
      <c r="P185" s="14" t="s">
        <v>3491</v>
      </c>
      <c r="Q185" s="1">
        <v>889822500</v>
      </c>
      <c r="R185" t="s">
        <v>3508</v>
      </c>
      <c r="S185">
        <v>3</v>
      </c>
      <c r="T185">
        <v>2</v>
      </c>
      <c r="U185">
        <v>2</v>
      </c>
      <c r="V185" s="15">
        <v>44708.662557870368</v>
      </c>
    </row>
    <row r="186" spans="1:22" x14ac:dyDescent="0.25">
      <c r="A186">
        <v>1351168</v>
      </c>
      <c r="B186" s="16" t="s">
        <v>3465</v>
      </c>
      <c r="C186" s="3" t="s">
        <v>2925</v>
      </c>
      <c r="D186" t="s">
        <v>39</v>
      </c>
      <c r="E186" s="19">
        <v>168</v>
      </c>
      <c r="F186" s="12" t="e">
        <f>NA()</f>
        <v>#N/A</v>
      </c>
      <c r="G186" s="19">
        <v>168</v>
      </c>
      <c r="H186" t="e">
        <f>NA()</f>
        <v>#N/A</v>
      </c>
      <c r="I186" t="s">
        <v>315</v>
      </c>
      <c r="J186" s="13">
        <v>990000</v>
      </c>
      <c r="K186" s="13" t="s">
        <v>2934</v>
      </c>
      <c r="L186">
        <v>117806963</v>
      </c>
      <c r="M186" t="s">
        <v>686</v>
      </c>
      <c r="N186" t="s">
        <v>36</v>
      </c>
      <c r="O186" t="s">
        <v>37</v>
      </c>
      <c r="P186" s="14" t="s">
        <v>3491</v>
      </c>
      <c r="Q186" s="1">
        <v>418892861</v>
      </c>
      <c r="R186" t="s">
        <v>3508</v>
      </c>
      <c r="S186">
        <v>3</v>
      </c>
      <c r="T186">
        <v>2</v>
      </c>
      <c r="U186">
        <v>2</v>
      </c>
      <c r="V186" s="15">
        <v>44708.662557870368</v>
      </c>
    </row>
    <row r="187" spans="1:22" x14ac:dyDescent="0.25">
      <c r="A187">
        <v>1351169</v>
      </c>
      <c r="B187" s="16" t="s">
        <v>3465</v>
      </c>
      <c r="C187" s="3" t="s">
        <v>2925</v>
      </c>
      <c r="D187" t="s">
        <v>46</v>
      </c>
      <c r="E187" s="19">
        <v>114</v>
      </c>
      <c r="F187" s="12" t="e">
        <f>NA()</f>
        <v>#N/A</v>
      </c>
      <c r="G187" s="19">
        <v>114</v>
      </c>
      <c r="H187" t="e">
        <f>NA()</f>
        <v>#N/A</v>
      </c>
      <c r="I187" t="s">
        <v>93</v>
      </c>
      <c r="J187" s="13">
        <v>610000</v>
      </c>
      <c r="K187" s="13" t="s">
        <v>3105</v>
      </c>
      <c r="L187">
        <v>116976859</v>
      </c>
      <c r="M187" t="s">
        <v>689</v>
      </c>
      <c r="N187" t="s">
        <v>36</v>
      </c>
      <c r="O187" t="s">
        <v>37</v>
      </c>
      <c r="P187" s="14" t="s">
        <v>3491</v>
      </c>
      <c r="Q187" s="1">
        <v>889460500</v>
      </c>
      <c r="R187" t="s">
        <v>3508</v>
      </c>
      <c r="S187">
        <v>2</v>
      </c>
      <c r="T187">
        <v>2</v>
      </c>
      <c r="U187">
        <v>2</v>
      </c>
      <c r="V187" s="15">
        <v>44708.662557870368</v>
      </c>
    </row>
    <row r="188" spans="1:22" x14ac:dyDescent="0.25">
      <c r="A188">
        <v>1351170</v>
      </c>
      <c r="B188" s="16" t="s">
        <v>3465</v>
      </c>
      <c r="C188" s="3" t="s">
        <v>2925</v>
      </c>
      <c r="D188" t="s">
        <v>46</v>
      </c>
      <c r="E188" s="19">
        <v>235</v>
      </c>
      <c r="F188" s="12" t="e">
        <f>NA()</f>
        <v>#N/A</v>
      </c>
      <c r="G188" s="19">
        <v>235</v>
      </c>
      <c r="H188" t="e">
        <f>NA()</f>
        <v>#N/A</v>
      </c>
      <c r="I188" t="s">
        <v>98</v>
      </c>
      <c r="J188" s="13">
        <v>1199000</v>
      </c>
      <c r="K188" s="13" t="s">
        <v>2934</v>
      </c>
      <c r="L188">
        <v>116747063</v>
      </c>
      <c r="M188" t="s">
        <v>692</v>
      </c>
      <c r="N188" t="s">
        <v>36</v>
      </c>
      <c r="O188" t="s">
        <v>37</v>
      </c>
      <c r="P188" s="14" t="s">
        <v>3491</v>
      </c>
      <c r="Q188" s="1">
        <v>889822500</v>
      </c>
      <c r="R188" t="s">
        <v>3508</v>
      </c>
      <c r="S188">
        <v>3</v>
      </c>
      <c r="T188">
        <v>2</v>
      </c>
      <c r="U188">
        <v>2</v>
      </c>
      <c r="V188" s="15">
        <v>44708.662557870368</v>
      </c>
    </row>
    <row r="189" spans="1:22" x14ac:dyDescent="0.25">
      <c r="A189">
        <v>1351171</v>
      </c>
      <c r="B189" s="16" t="s">
        <v>3465</v>
      </c>
      <c r="C189" s="3" t="s">
        <v>2925</v>
      </c>
      <c r="D189" t="s">
        <v>39</v>
      </c>
      <c r="E189" s="19">
        <v>213.68</v>
      </c>
      <c r="F189" s="19">
        <v>213</v>
      </c>
      <c r="G189" s="19">
        <v>213.68</v>
      </c>
      <c r="H189" t="e">
        <f>NA()</f>
        <v>#N/A</v>
      </c>
      <c r="I189" t="s">
        <v>315</v>
      </c>
      <c r="J189" s="13">
        <v>1100000</v>
      </c>
      <c r="K189" s="13" t="s">
        <v>2934</v>
      </c>
      <c r="L189">
        <v>110067237</v>
      </c>
      <c r="M189" t="s">
        <v>695</v>
      </c>
      <c r="N189" t="s">
        <v>36</v>
      </c>
      <c r="O189" t="s">
        <v>37</v>
      </c>
      <c r="P189" s="14" t="s">
        <v>3491</v>
      </c>
      <c r="Q189" s="1">
        <v>418892861</v>
      </c>
      <c r="R189" t="s">
        <v>3508</v>
      </c>
      <c r="S189">
        <v>3</v>
      </c>
      <c r="T189">
        <v>2</v>
      </c>
      <c r="U189">
        <v>2</v>
      </c>
      <c r="V189" s="15">
        <v>44708.662557870368</v>
      </c>
    </row>
    <row r="190" spans="1:22" x14ac:dyDescent="0.25">
      <c r="A190">
        <v>1351172</v>
      </c>
      <c r="B190" s="16" t="s">
        <v>3466</v>
      </c>
      <c r="C190" s="3" t="s">
        <v>2924</v>
      </c>
      <c r="D190" t="s">
        <v>29</v>
      </c>
      <c r="E190" s="11" t="e">
        <f>NA()</f>
        <v>#N/A</v>
      </c>
      <c r="F190" s="19">
        <v>940</v>
      </c>
      <c r="G190" s="19">
        <v>940</v>
      </c>
      <c r="H190" t="s">
        <v>3477</v>
      </c>
      <c r="I190" t="s">
        <v>225</v>
      </c>
      <c r="J190" s="13">
        <v>665000</v>
      </c>
      <c r="K190" s="13" t="s">
        <v>3107</v>
      </c>
      <c r="L190">
        <v>139470355</v>
      </c>
      <c r="M190" t="s">
        <v>702</v>
      </c>
      <c r="N190" t="s">
        <v>703</v>
      </c>
      <c r="O190" t="s">
        <v>37</v>
      </c>
      <c r="P190" s="14" t="s">
        <v>3492</v>
      </c>
      <c r="Q190" s="1">
        <v>438404848</v>
      </c>
      <c r="R190" t="s">
        <v>3505</v>
      </c>
      <c r="S190">
        <v>4</v>
      </c>
      <c r="T190">
        <v>2</v>
      </c>
      <c r="U190">
        <v>5</v>
      </c>
      <c r="V190" s="15">
        <v>44708.662557870368</v>
      </c>
    </row>
    <row r="191" spans="1:22" x14ac:dyDescent="0.25">
      <c r="A191">
        <v>1351173</v>
      </c>
      <c r="B191" s="16" t="s">
        <v>3466</v>
      </c>
      <c r="C191" s="3" t="s">
        <v>2924</v>
      </c>
      <c r="D191" t="s">
        <v>704</v>
      </c>
      <c r="E191" s="11" t="e">
        <f>NA()</f>
        <v>#N/A</v>
      </c>
      <c r="F191" s="12" t="e">
        <f>NA()</f>
        <v>#N/A</v>
      </c>
      <c r="G191" t="e">
        <f>NA()</f>
        <v>#N/A</v>
      </c>
      <c r="H191" t="s">
        <v>3477</v>
      </c>
      <c r="I191" t="s">
        <v>82</v>
      </c>
      <c r="J191" s="13">
        <v>490000</v>
      </c>
      <c r="K191" s="13" t="s">
        <v>2934</v>
      </c>
      <c r="L191">
        <v>203334643</v>
      </c>
      <c r="M191" t="s">
        <v>706</v>
      </c>
      <c r="N191" t="s">
        <v>707</v>
      </c>
      <c r="O191" t="s">
        <v>37</v>
      </c>
      <c r="P191" s="14" t="s">
        <v>3493</v>
      </c>
      <c r="Q191" s="1">
        <v>889433000</v>
      </c>
      <c r="R191" t="s">
        <v>3505</v>
      </c>
      <c r="S191" t="e">
        <f>NA()</f>
        <v>#N/A</v>
      </c>
      <c r="T191" t="e">
        <f>NA()</f>
        <v>#N/A</v>
      </c>
      <c r="U191" t="e">
        <f>NA()</f>
        <v>#N/A</v>
      </c>
      <c r="V191" s="15">
        <v>44708.662557870368</v>
      </c>
    </row>
    <row r="192" spans="1:22" x14ac:dyDescent="0.25">
      <c r="A192">
        <v>1351174</v>
      </c>
      <c r="B192" s="16" t="s">
        <v>3466</v>
      </c>
      <c r="C192" s="3" t="s">
        <v>2924</v>
      </c>
      <c r="D192" t="s">
        <v>29</v>
      </c>
      <c r="E192" s="11" t="e">
        <f>NA()</f>
        <v>#N/A</v>
      </c>
      <c r="F192" s="12" t="e">
        <f>NA()</f>
        <v>#N/A</v>
      </c>
      <c r="G192" t="e">
        <f>NA()</f>
        <v>#N/A</v>
      </c>
      <c r="H192" t="s">
        <v>3477</v>
      </c>
      <c r="I192" t="s">
        <v>79</v>
      </c>
      <c r="J192" s="13" t="e">
        <f>NA()</f>
        <v>#N/A</v>
      </c>
      <c r="K192" s="13" t="s">
        <v>2971</v>
      </c>
      <c r="L192">
        <v>139469859</v>
      </c>
      <c r="M192" t="s">
        <v>709</v>
      </c>
      <c r="N192" t="s">
        <v>710</v>
      </c>
      <c r="O192" t="s">
        <v>37</v>
      </c>
      <c r="P192" s="14" t="s">
        <v>3494</v>
      </c>
      <c r="Q192" s="1">
        <v>889433000</v>
      </c>
      <c r="R192" t="s">
        <v>3505</v>
      </c>
      <c r="S192">
        <v>5</v>
      </c>
      <c r="T192">
        <v>2</v>
      </c>
      <c r="U192">
        <v>3</v>
      </c>
      <c r="V192" s="15">
        <v>44708.662557870368</v>
      </c>
    </row>
    <row r="193" spans="1:22" x14ac:dyDescent="0.25">
      <c r="A193">
        <v>1351175</v>
      </c>
      <c r="B193" s="16" t="s">
        <v>3466</v>
      </c>
      <c r="C193" s="3" t="s">
        <v>2924</v>
      </c>
      <c r="D193" t="s">
        <v>29</v>
      </c>
      <c r="E193" s="11" t="e">
        <f>NA()</f>
        <v>#N/A</v>
      </c>
      <c r="F193" s="19">
        <v>878</v>
      </c>
      <c r="G193" s="19">
        <v>878</v>
      </c>
      <c r="H193" t="s">
        <v>3477</v>
      </c>
      <c r="I193" t="s">
        <v>712</v>
      </c>
      <c r="J193" s="13">
        <v>575000</v>
      </c>
      <c r="K193" s="13" t="s">
        <v>3108</v>
      </c>
      <c r="L193">
        <v>139469627</v>
      </c>
      <c r="M193" t="s">
        <v>715</v>
      </c>
      <c r="N193" t="s">
        <v>716</v>
      </c>
      <c r="O193" t="s">
        <v>37</v>
      </c>
      <c r="P193" s="14" t="s">
        <v>3495</v>
      </c>
      <c r="Q193" s="1">
        <v>889315000</v>
      </c>
      <c r="R193" t="s">
        <v>3505</v>
      </c>
      <c r="S193">
        <v>3</v>
      </c>
      <c r="T193">
        <v>2</v>
      </c>
      <c r="U193">
        <v>2</v>
      </c>
      <c r="V193" s="15">
        <v>44708.662557870368</v>
      </c>
    </row>
    <row r="194" spans="1:22" x14ac:dyDescent="0.25">
      <c r="A194">
        <v>1351176</v>
      </c>
      <c r="B194" s="16" t="s">
        <v>3466</v>
      </c>
      <c r="C194" s="3" t="s">
        <v>2924</v>
      </c>
      <c r="D194" t="s">
        <v>29</v>
      </c>
      <c r="E194" s="11" t="e">
        <f>NA()</f>
        <v>#N/A</v>
      </c>
      <c r="F194" s="12" t="e">
        <f>NA()</f>
        <v>#N/A</v>
      </c>
      <c r="G194" t="e">
        <f>NA()</f>
        <v>#N/A</v>
      </c>
      <c r="H194" t="s">
        <v>3470</v>
      </c>
      <c r="I194" t="s">
        <v>79</v>
      </c>
      <c r="J194" s="13">
        <v>700000</v>
      </c>
      <c r="K194" s="13" t="s">
        <v>3435</v>
      </c>
      <c r="L194">
        <v>139469167</v>
      </c>
      <c r="M194" t="s">
        <v>719</v>
      </c>
      <c r="N194" t="s">
        <v>720</v>
      </c>
      <c r="O194" t="s">
        <v>37</v>
      </c>
      <c r="P194" s="14" t="s">
        <v>3493</v>
      </c>
      <c r="Q194" s="1">
        <v>889433000</v>
      </c>
      <c r="R194" t="s">
        <v>3505</v>
      </c>
      <c r="S194">
        <v>5</v>
      </c>
      <c r="T194">
        <v>2</v>
      </c>
      <c r="U194">
        <v>4</v>
      </c>
      <c r="V194" s="15">
        <v>44708.662557870368</v>
      </c>
    </row>
    <row r="195" spans="1:22" x14ac:dyDescent="0.25">
      <c r="A195">
        <v>1351177</v>
      </c>
      <c r="B195" s="16" t="s">
        <v>3466</v>
      </c>
      <c r="C195" s="3" t="s">
        <v>2924</v>
      </c>
      <c r="D195" t="s">
        <v>29</v>
      </c>
      <c r="E195" s="11" t="e">
        <f>NA()</f>
        <v>#N/A</v>
      </c>
      <c r="F195" s="12" t="e">
        <f>NA()</f>
        <v>#N/A</v>
      </c>
      <c r="G195" t="e">
        <f>NA()</f>
        <v>#N/A</v>
      </c>
      <c r="H195" t="s">
        <v>3470</v>
      </c>
      <c r="I195" t="s">
        <v>31</v>
      </c>
      <c r="J195" s="13">
        <v>435000</v>
      </c>
      <c r="K195" s="13" t="s">
        <v>2934</v>
      </c>
      <c r="L195">
        <v>139468611</v>
      </c>
      <c r="M195" t="s">
        <v>35</v>
      </c>
      <c r="N195" t="s">
        <v>36</v>
      </c>
      <c r="O195" t="s">
        <v>37</v>
      </c>
      <c r="P195" s="14" t="s">
        <v>3491</v>
      </c>
      <c r="Q195" s="1">
        <v>889418289</v>
      </c>
      <c r="R195" t="s">
        <v>3505</v>
      </c>
      <c r="S195">
        <v>2</v>
      </c>
      <c r="T195">
        <v>1</v>
      </c>
      <c r="U195">
        <v>1</v>
      </c>
      <c r="V195" s="15">
        <v>44708.662557870368</v>
      </c>
    </row>
    <row r="196" spans="1:22" x14ac:dyDescent="0.25">
      <c r="A196">
        <v>1351178</v>
      </c>
      <c r="B196" s="16" t="s">
        <v>3466</v>
      </c>
      <c r="C196" s="3" t="s">
        <v>2924</v>
      </c>
      <c r="D196" t="s">
        <v>29</v>
      </c>
      <c r="E196" s="11" t="e">
        <f>NA()</f>
        <v>#N/A</v>
      </c>
      <c r="F196" s="12" t="e">
        <f>NA()</f>
        <v>#N/A</v>
      </c>
      <c r="G196" t="e">
        <f>NA()</f>
        <v>#N/A</v>
      </c>
      <c r="H196" t="s">
        <v>3478</v>
      </c>
      <c r="I196" t="s">
        <v>79</v>
      </c>
      <c r="J196" s="13">
        <v>550000</v>
      </c>
      <c r="K196" s="13" t="s">
        <v>3109</v>
      </c>
      <c r="L196">
        <v>139466727</v>
      </c>
      <c r="M196" t="s">
        <v>724</v>
      </c>
      <c r="N196" t="s">
        <v>725</v>
      </c>
      <c r="O196" t="s">
        <v>37</v>
      </c>
      <c r="P196" s="14" t="s">
        <v>3496</v>
      </c>
      <c r="Q196" s="1">
        <v>889433000</v>
      </c>
      <c r="R196" t="s">
        <v>3505</v>
      </c>
      <c r="S196">
        <v>3</v>
      </c>
      <c r="T196">
        <v>2</v>
      </c>
      <c r="U196">
        <v>6</v>
      </c>
      <c r="V196" s="15">
        <v>44708.662557870368</v>
      </c>
    </row>
    <row r="197" spans="1:22" x14ac:dyDescent="0.25">
      <c r="A197">
        <v>1351179</v>
      </c>
      <c r="B197" s="16" t="s">
        <v>3466</v>
      </c>
      <c r="C197" s="3" t="s">
        <v>2924</v>
      </c>
      <c r="D197" t="s">
        <v>29</v>
      </c>
      <c r="E197" s="11" t="e">
        <f>NA()</f>
        <v>#N/A</v>
      </c>
      <c r="F197" s="12">
        <v>1010</v>
      </c>
      <c r="G197">
        <v>1010</v>
      </c>
      <c r="H197" t="s">
        <v>3479</v>
      </c>
      <c r="I197" t="s">
        <v>209</v>
      </c>
      <c r="J197" s="13" t="e">
        <f>NA()</f>
        <v>#N/A</v>
      </c>
      <c r="K197" s="13" t="s">
        <v>3110</v>
      </c>
      <c r="L197">
        <v>139465599</v>
      </c>
      <c r="M197" t="s">
        <v>730</v>
      </c>
      <c r="N197" t="s">
        <v>731</v>
      </c>
      <c r="O197" t="s">
        <v>37</v>
      </c>
      <c r="P197" s="14" t="s">
        <v>3494</v>
      </c>
      <c r="Q197" s="1">
        <v>889428942</v>
      </c>
      <c r="R197" t="s">
        <v>3505</v>
      </c>
      <c r="S197">
        <v>4</v>
      </c>
      <c r="T197">
        <v>4</v>
      </c>
      <c r="U197">
        <v>2</v>
      </c>
      <c r="V197" s="15">
        <v>44708.662557870368</v>
      </c>
    </row>
    <row r="198" spans="1:22" x14ac:dyDescent="0.25">
      <c r="A198">
        <v>1351180</v>
      </c>
      <c r="B198" s="16" t="s">
        <v>3466</v>
      </c>
      <c r="C198" s="3" t="s">
        <v>2924</v>
      </c>
      <c r="D198" t="s">
        <v>732</v>
      </c>
      <c r="E198" s="11" t="e">
        <f>NA()</f>
        <v>#N/A</v>
      </c>
      <c r="F198" s="12" t="e">
        <f>NA()</f>
        <v>#N/A</v>
      </c>
      <c r="G198" t="e">
        <f>NA()</f>
        <v>#N/A</v>
      </c>
      <c r="H198" t="s">
        <v>3480</v>
      </c>
      <c r="I198" t="s">
        <v>48</v>
      </c>
      <c r="J198" s="13">
        <v>1200000</v>
      </c>
      <c r="K198" s="13" t="s">
        <v>3111</v>
      </c>
      <c r="L198">
        <v>139464955</v>
      </c>
      <c r="M198" t="s">
        <v>736</v>
      </c>
      <c r="N198" t="s">
        <v>737</v>
      </c>
      <c r="O198" t="s">
        <v>37</v>
      </c>
      <c r="P198" s="14" t="s">
        <v>3494</v>
      </c>
      <c r="Q198" s="1">
        <v>889810080</v>
      </c>
      <c r="R198" t="s">
        <v>3505</v>
      </c>
      <c r="S198">
        <v>8</v>
      </c>
      <c r="T198">
        <v>4</v>
      </c>
      <c r="U198">
        <v>4</v>
      </c>
      <c r="V198" s="15">
        <v>44708.662557870368</v>
      </c>
    </row>
    <row r="199" spans="1:22" x14ac:dyDescent="0.25">
      <c r="A199">
        <v>1351181</v>
      </c>
      <c r="B199" s="16" t="s">
        <v>3466</v>
      </c>
      <c r="C199" s="3" t="s">
        <v>2924</v>
      </c>
      <c r="D199" t="s">
        <v>29</v>
      </c>
      <c r="E199" s="11" t="e">
        <f>NA()</f>
        <v>#N/A</v>
      </c>
      <c r="F199" s="19">
        <v>830</v>
      </c>
      <c r="G199" s="19">
        <v>830</v>
      </c>
      <c r="H199" t="s">
        <v>3471</v>
      </c>
      <c r="I199" t="s">
        <v>739</v>
      </c>
      <c r="J199" s="13" t="e">
        <f>NA()</f>
        <v>#N/A</v>
      </c>
      <c r="K199" s="13" t="s">
        <v>3112</v>
      </c>
      <c r="L199">
        <v>139464487</v>
      </c>
      <c r="M199" t="s">
        <v>742</v>
      </c>
      <c r="N199" t="s">
        <v>743</v>
      </c>
      <c r="O199" t="s">
        <v>37</v>
      </c>
      <c r="P199" s="14" t="s">
        <v>3495</v>
      </c>
      <c r="Q199" s="1">
        <v>739998324</v>
      </c>
      <c r="R199" t="s">
        <v>3505</v>
      </c>
      <c r="S199">
        <v>3</v>
      </c>
      <c r="T199">
        <v>1</v>
      </c>
      <c r="U199">
        <v>1</v>
      </c>
      <c r="V199" s="15">
        <v>44708.662557870368</v>
      </c>
    </row>
    <row r="200" spans="1:22" x14ac:dyDescent="0.25">
      <c r="A200">
        <v>1351182</v>
      </c>
      <c r="B200" s="16" t="s">
        <v>3466</v>
      </c>
      <c r="C200" s="3" t="s">
        <v>2924</v>
      </c>
      <c r="D200" t="s">
        <v>29</v>
      </c>
      <c r="E200" s="11" t="e">
        <f>NA()</f>
        <v>#N/A</v>
      </c>
      <c r="F200" s="19">
        <v>823</v>
      </c>
      <c r="G200" s="19">
        <v>823</v>
      </c>
      <c r="H200" t="s">
        <v>3471</v>
      </c>
      <c r="I200" t="s">
        <v>408</v>
      </c>
      <c r="J200" s="13">
        <v>475000</v>
      </c>
      <c r="K200" s="13" t="s">
        <v>2934</v>
      </c>
      <c r="L200">
        <v>139464255</v>
      </c>
      <c r="M200" t="s">
        <v>746</v>
      </c>
      <c r="N200" t="s">
        <v>747</v>
      </c>
      <c r="O200" t="s">
        <v>37</v>
      </c>
      <c r="P200" s="14" t="s">
        <v>3495</v>
      </c>
      <c r="Q200" s="1">
        <v>1300114970</v>
      </c>
      <c r="R200" t="s">
        <v>3508</v>
      </c>
      <c r="S200">
        <v>3</v>
      </c>
      <c r="T200">
        <v>1</v>
      </c>
      <c r="U200">
        <v>3</v>
      </c>
      <c r="V200" s="15">
        <v>44708.662557870368</v>
      </c>
    </row>
    <row r="201" spans="1:22" x14ac:dyDescent="0.25">
      <c r="A201">
        <v>1351183</v>
      </c>
      <c r="B201" s="16" t="s">
        <v>3466</v>
      </c>
      <c r="C201" s="3" t="s">
        <v>2924</v>
      </c>
      <c r="D201" t="s">
        <v>39</v>
      </c>
      <c r="E201" s="19">
        <v>171</v>
      </c>
      <c r="F201" s="12" t="e">
        <f>NA()</f>
        <v>#N/A</v>
      </c>
      <c r="G201" s="19">
        <v>171</v>
      </c>
      <c r="H201" t="s">
        <v>3471</v>
      </c>
      <c r="I201" t="s">
        <v>42</v>
      </c>
      <c r="J201" s="13">
        <v>320000</v>
      </c>
      <c r="K201" s="13" t="s">
        <v>2962</v>
      </c>
      <c r="L201">
        <v>139463755</v>
      </c>
      <c r="M201" t="s">
        <v>45</v>
      </c>
      <c r="N201" t="s">
        <v>36</v>
      </c>
      <c r="O201" t="s">
        <v>37</v>
      </c>
      <c r="P201" s="14" t="s">
        <v>3491</v>
      </c>
      <c r="Q201">
        <v>411724000</v>
      </c>
      <c r="R201" t="s">
        <v>3505</v>
      </c>
      <c r="S201">
        <v>3</v>
      </c>
      <c r="T201">
        <v>2</v>
      </c>
      <c r="U201">
        <v>2</v>
      </c>
      <c r="V201" s="15">
        <v>44708.662557870368</v>
      </c>
    </row>
    <row r="202" spans="1:22" x14ac:dyDescent="0.25">
      <c r="A202">
        <v>1351184</v>
      </c>
      <c r="B202" s="16" t="s">
        <v>3466</v>
      </c>
      <c r="C202" s="3" t="s">
        <v>2924</v>
      </c>
      <c r="D202" t="s">
        <v>748</v>
      </c>
      <c r="E202" s="11" t="e">
        <f>NA()</f>
        <v>#N/A</v>
      </c>
      <c r="F202" s="12" t="e">
        <f>NA()</f>
        <v>#N/A</v>
      </c>
      <c r="G202" t="e">
        <f>NA()</f>
        <v>#N/A</v>
      </c>
      <c r="H202" t="s">
        <v>3481</v>
      </c>
      <c r="I202" t="s">
        <v>750</v>
      </c>
      <c r="J202" s="13">
        <v>365000</v>
      </c>
      <c r="K202" s="13" t="s">
        <v>3113</v>
      </c>
      <c r="L202">
        <v>139463159</v>
      </c>
      <c r="M202" t="s">
        <v>753</v>
      </c>
      <c r="N202" t="s">
        <v>707</v>
      </c>
      <c r="O202" t="s">
        <v>37</v>
      </c>
      <c r="P202" s="14" t="s">
        <v>3493</v>
      </c>
      <c r="Q202" s="1">
        <v>889929980</v>
      </c>
      <c r="R202" t="s">
        <v>3505</v>
      </c>
      <c r="S202">
        <v>2</v>
      </c>
      <c r="T202">
        <v>1</v>
      </c>
      <c r="U202">
        <v>1</v>
      </c>
      <c r="V202" s="15">
        <v>44708.662557870368</v>
      </c>
    </row>
    <row r="203" spans="1:22" x14ac:dyDescent="0.25">
      <c r="A203">
        <v>1351185</v>
      </c>
      <c r="B203" s="16" t="s">
        <v>3466</v>
      </c>
      <c r="C203" s="3" t="s">
        <v>2924</v>
      </c>
      <c r="D203" t="s">
        <v>46</v>
      </c>
      <c r="E203" s="11" t="e">
        <f>NA()</f>
        <v>#N/A</v>
      </c>
      <c r="F203" s="12" t="e">
        <f>NA()</f>
        <v>#N/A</v>
      </c>
      <c r="G203" t="e">
        <f>NA()</f>
        <v>#N/A</v>
      </c>
      <c r="H203" t="s">
        <v>3472</v>
      </c>
      <c r="I203" t="s">
        <v>48</v>
      </c>
      <c r="J203" s="13">
        <v>310000</v>
      </c>
      <c r="K203" s="13" t="s">
        <v>2934</v>
      </c>
      <c r="L203">
        <v>139462495</v>
      </c>
      <c r="M203" t="s">
        <v>51</v>
      </c>
      <c r="N203" t="s">
        <v>36</v>
      </c>
      <c r="O203" t="s">
        <v>37</v>
      </c>
      <c r="P203" s="14" t="s">
        <v>3491</v>
      </c>
      <c r="Q203" s="1">
        <v>889810080</v>
      </c>
      <c r="R203" t="s">
        <v>3505</v>
      </c>
      <c r="S203">
        <v>2</v>
      </c>
      <c r="T203">
        <v>1</v>
      </c>
      <c r="U203">
        <v>1</v>
      </c>
      <c r="V203" s="15">
        <v>44708.662557870368</v>
      </c>
    </row>
    <row r="204" spans="1:22" x14ac:dyDescent="0.25">
      <c r="A204">
        <v>1351186</v>
      </c>
      <c r="B204" s="16" t="s">
        <v>3466</v>
      </c>
      <c r="C204" s="3" t="s">
        <v>2924</v>
      </c>
      <c r="D204" t="s">
        <v>29</v>
      </c>
      <c r="E204" s="19">
        <v>400</v>
      </c>
      <c r="F204" s="19">
        <v>2</v>
      </c>
      <c r="G204" s="19">
        <v>2</v>
      </c>
      <c r="H204" t="s">
        <v>3472</v>
      </c>
      <c r="I204" t="s">
        <v>671</v>
      </c>
      <c r="J204" s="13">
        <v>700000</v>
      </c>
      <c r="K204" s="13" t="s">
        <v>3114</v>
      </c>
      <c r="L204">
        <v>139462383</v>
      </c>
      <c r="M204" t="s">
        <v>758</v>
      </c>
      <c r="N204" t="s">
        <v>759</v>
      </c>
      <c r="O204" t="s">
        <v>37</v>
      </c>
      <c r="P204" s="14" t="s">
        <v>3496</v>
      </c>
      <c r="Q204" s="1">
        <v>889831888</v>
      </c>
      <c r="R204" t="s">
        <v>3505</v>
      </c>
      <c r="S204">
        <v>5</v>
      </c>
      <c r="T204">
        <v>2</v>
      </c>
      <c r="U204">
        <v>10</v>
      </c>
      <c r="V204" s="15">
        <v>44708.662557870368</v>
      </c>
    </row>
    <row r="205" spans="1:22" x14ac:dyDescent="0.25">
      <c r="A205">
        <v>1351187</v>
      </c>
      <c r="B205" s="16" t="s">
        <v>3466</v>
      </c>
      <c r="C205" s="3" t="s">
        <v>2924</v>
      </c>
      <c r="D205" t="s">
        <v>29</v>
      </c>
      <c r="E205" s="19">
        <v>173.11</v>
      </c>
      <c r="F205" s="19">
        <v>302</v>
      </c>
      <c r="G205" s="19">
        <v>302</v>
      </c>
      <c r="H205" t="s">
        <v>3482</v>
      </c>
      <c r="I205" t="s">
        <v>763</v>
      </c>
      <c r="J205" s="13">
        <v>565000</v>
      </c>
      <c r="K205" s="13" t="s">
        <v>3448</v>
      </c>
      <c r="L205">
        <v>139462063</v>
      </c>
      <c r="M205" t="s">
        <v>766</v>
      </c>
      <c r="N205" t="s">
        <v>716</v>
      </c>
      <c r="O205" t="s">
        <v>37</v>
      </c>
      <c r="P205" s="14" t="s">
        <v>3495</v>
      </c>
      <c r="Q205">
        <v>889481153</v>
      </c>
      <c r="R205" t="s">
        <v>3505</v>
      </c>
      <c r="S205">
        <v>3</v>
      </c>
      <c r="T205">
        <v>2</v>
      </c>
      <c r="U205">
        <v>2</v>
      </c>
      <c r="V205" s="15">
        <v>44708.662557870368</v>
      </c>
    </row>
    <row r="206" spans="1:22" x14ac:dyDescent="0.25">
      <c r="A206">
        <v>1351188</v>
      </c>
      <c r="B206" s="16" t="s">
        <v>3466</v>
      </c>
      <c r="C206" s="3" t="s">
        <v>2924</v>
      </c>
      <c r="D206" t="s">
        <v>29</v>
      </c>
      <c r="E206" s="11" t="e">
        <f>NA()</f>
        <v>#N/A</v>
      </c>
      <c r="F206" s="19">
        <v>383</v>
      </c>
      <c r="G206" s="19">
        <v>383</v>
      </c>
      <c r="H206" t="s">
        <v>3473</v>
      </c>
      <c r="I206" t="s">
        <v>98</v>
      </c>
      <c r="J206" s="13">
        <v>419000</v>
      </c>
      <c r="K206" s="13" t="s">
        <v>2934</v>
      </c>
      <c r="L206">
        <v>139461923</v>
      </c>
      <c r="M206" t="s">
        <v>770</v>
      </c>
      <c r="N206" t="s">
        <v>747</v>
      </c>
      <c r="O206" t="s">
        <v>37</v>
      </c>
      <c r="P206" s="14" t="s">
        <v>3495</v>
      </c>
      <c r="Q206" s="1">
        <v>889822500</v>
      </c>
      <c r="R206" t="s">
        <v>3505</v>
      </c>
      <c r="S206">
        <v>3</v>
      </c>
      <c r="T206">
        <v>1</v>
      </c>
      <c r="U206">
        <v>3</v>
      </c>
      <c r="V206" s="15">
        <v>44708.662557870368</v>
      </c>
    </row>
    <row r="207" spans="1:22" x14ac:dyDescent="0.25">
      <c r="A207">
        <v>1351189</v>
      </c>
      <c r="B207" s="16" t="s">
        <v>3466</v>
      </c>
      <c r="C207" s="3" t="s">
        <v>2924</v>
      </c>
      <c r="D207" t="s">
        <v>704</v>
      </c>
      <c r="E207" s="11" t="e">
        <f>NA()</f>
        <v>#N/A</v>
      </c>
      <c r="F207" s="12" t="e">
        <f>NA()</f>
        <v>#N/A</v>
      </c>
      <c r="G207" t="e">
        <f>NA()</f>
        <v>#N/A</v>
      </c>
      <c r="H207" t="s">
        <v>3473</v>
      </c>
      <c r="I207" t="s">
        <v>82</v>
      </c>
      <c r="J207" s="13">
        <v>370000</v>
      </c>
      <c r="K207" s="13" t="s">
        <v>2934</v>
      </c>
      <c r="L207">
        <v>203333475</v>
      </c>
      <c r="M207" t="s">
        <v>772</v>
      </c>
      <c r="N207" t="s">
        <v>773</v>
      </c>
      <c r="O207" t="s">
        <v>37</v>
      </c>
      <c r="P207" s="14" t="s">
        <v>3493</v>
      </c>
      <c r="Q207" s="1">
        <v>889433000</v>
      </c>
      <c r="R207" t="s">
        <v>3505</v>
      </c>
      <c r="S207" t="e">
        <f>NA()</f>
        <v>#N/A</v>
      </c>
      <c r="T207" t="e">
        <f>NA()</f>
        <v>#N/A</v>
      </c>
      <c r="U207" t="e">
        <f>NA()</f>
        <v>#N/A</v>
      </c>
      <c r="V207" s="15">
        <v>44708.662557870368</v>
      </c>
    </row>
    <row r="208" spans="1:22" x14ac:dyDescent="0.25">
      <c r="A208">
        <v>1351190</v>
      </c>
      <c r="B208" s="16" t="s">
        <v>3466</v>
      </c>
      <c r="C208" s="3" t="s">
        <v>2924</v>
      </c>
      <c r="D208" t="s">
        <v>29</v>
      </c>
      <c r="E208" s="11" t="e">
        <f>NA()</f>
        <v>#N/A</v>
      </c>
      <c r="F208" s="12" t="e">
        <f>NA()</f>
        <v>#N/A</v>
      </c>
      <c r="G208" t="e">
        <f>NA()</f>
        <v>#N/A</v>
      </c>
      <c r="H208" t="s">
        <v>3473</v>
      </c>
      <c r="I208" t="s">
        <v>82</v>
      </c>
      <c r="J208" s="13" t="e">
        <f>NA()</f>
        <v>#N/A</v>
      </c>
      <c r="K208" s="13" t="s">
        <v>2971</v>
      </c>
      <c r="L208">
        <v>139459495</v>
      </c>
      <c r="M208" t="s">
        <v>775</v>
      </c>
      <c r="N208" t="s">
        <v>776</v>
      </c>
      <c r="O208" t="s">
        <v>37</v>
      </c>
      <c r="P208" s="14" t="s">
        <v>3494</v>
      </c>
      <c r="Q208" s="1">
        <v>889433000</v>
      </c>
      <c r="R208" t="s">
        <v>3505</v>
      </c>
      <c r="S208">
        <v>4</v>
      </c>
      <c r="T208">
        <v>2</v>
      </c>
      <c r="U208">
        <v>2</v>
      </c>
      <c r="V208" s="15">
        <v>44708.662557870368</v>
      </c>
    </row>
    <row r="209" spans="1:22" x14ac:dyDescent="0.25">
      <c r="A209">
        <v>1351191</v>
      </c>
      <c r="B209" s="16" t="s">
        <v>3466</v>
      </c>
      <c r="C209" s="3" t="s">
        <v>2924</v>
      </c>
      <c r="D209" t="s">
        <v>29</v>
      </c>
      <c r="E209" s="19">
        <v>287</v>
      </c>
      <c r="F209" s="19">
        <v>826</v>
      </c>
      <c r="G209" s="19">
        <v>826</v>
      </c>
      <c r="H209" t="s">
        <v>3473</v>
      </c>
      <c r="I209" t="s">
        <v>79</v>
      </c>
      <c r="J209" s="13" t="e">
        <f>NA()</f>
        <v>#N/A</v>
      </c>
      <c r="K209" s="13" t="s">
        <v>2971</v>
      </c>
      <c r="L209">
        <v>139456399</v>
      </c>
      <c r="M209" t="s">
        <v>780</v>
      </c>
      <c r="N209" t="s">
        <v>781</v>
      </c>
      <c r="O209" t="s">
        <v>37</v>
      </c>
      <c r="P209" s="14" t="s">
        <v>3497</v>
      </c>
      <c r="Q209" s="1">
        <v>889433000</v>
      </c>
      <c r="R209" t="s">
        <v>3505</v>
      </c>
      <c r="S209">
        <v>4</v>
      </c>
      <c r="T209">
        <v>2</v>
      </c>
      <c r="U209">
        <v>4</v>
      </c>
      <c r="V209" s="15">
        <v>44708.662557870368</v>
      </c>
    </row>
    <row r="210" spans="1:22" x14ac:dyDescent="0.25">
      <c r="A210">
        <v>1351192</v>
      </c>
      <c r="B210" s="16" t="s">
        <v>3466</v>
      </c>
      <c r="C210" s="3" t="s">
        <v>2924</v>
      </c>
      <c r="D210" t="s">
        <v>46</v>
      </c>
      <c r="E210" s="19">
        <v>98</v>
      </c>
      <c r="F210" s="12" t="e">
        <f>NA()</f>
        <v>#N/A</v>
      </c>
      <c r="G210" s="19">
        <v>98</v>
      </c>
      <c r="H210" t="s">
        <v>3473</v>
      </c>
      <c r="I210" t="s">
        <v>782</v>
      </c>
      <c r="J210" s="13">
        <v>330000</v>
      </c>
      <c r="K210" s="13" t="s">
        <v>3116</v>
      </c>
      <c r="L210">
        <v>139455515</v>
      </c>
      <c r="M210" t="s">
        <v>785</v>
      </c>
      <c r="N210" t="s">
        <v>786</v>
      </c>
      <c r="O210" t="s">
        <v>37</v>
      </c>
      <c r="P210" s="14" t="s">
        <v>3494</v>
      </c>
      <c r="Q210" s="1">
        <v>387813888</v>
      </c>
      <c r="R210" t="s">
        <v>3508</v>
      </c>
      <c r="S210">
        <v>2</v>
      </c>
      <c r="T210">
        <v>2</v>
      </c>
      <c r="U210">
        <v>2</v>
      </c>
      <c r="V210" s="15">
        <v>44708.662557870368</v>
      </c>
    </row>
    <row r="211" spans="1:22" x14ac:dyDescent="0.25">
      <c r="A211">
        <v>1351193</v>
      </c>
      <c r="B211" s="16" t="s">
        <v>3466</v>
      </c>
      <c r="C211" s="3" t="s">
        <v>2924</v>
      </c>
      <c r="D211" t="s">
        <v>29</v>
      </c>
      <c r="E211" s="11" t="e">
        <f>NA()</f>
        <v>#N/A</v>
      </c>
      <c r="F211" s="19">
        <v>815</v>
      </c>
      <c r="G211" s="19">
        <v>815</v>
      </c>
      <c r="H211" t="s">
        <v>3473</v>
      </c>
      <c r="I211" t="s">
        <v>123</v>
      </c>
      <c r="J211" s="13">
        <v>560000</v>
      </c>
      <c r="K211" s="13" t="s">
        <v>2934</v>
      </c>
      <c r="L211">
        <v>139455283</v>
      </c>
      <c r="M211" t="s">
        <v>790</v>
      </c>
      <c r="N211" t="s">
        <v>791</v>
      </c>
      <c r="O211" t="s">
        <v>37</v>
      </c>
      <c r="P211" s="14" t="s">
        <v>3497</v>
      </c>
      <c r="Q211" s="1">
        <v>889328858</v>
      </c>
      <c r="R211" t="s">
        <v>3505</v>
      </c>
      <c r="S211">
        <v>3</v>
      </c>
      <c r="T211">
        <v>2</v>
      </c>
      <c r="U211">
        <v>2</v>
      </c>
      <c r="V211" s="15">
        <v>44708.662557870368</v>
      </c>
    </row>
    <row r="212" spans="1:22" x14ac:dyDescent="0.25">
      <c r="A212">
        <v>1351194</v>
      </c>
      <c r="B212" s="16" t="s">
        <v>3466</v>
      </c>
      <c r="C212" s="3" t="s">
        <v>2924</v>
      </c>
      <c r="D212" t="s">
        <v>29</v>
      </c>
      <c r="E212" s="11" t="e">
        <f>NA()</f>
        <v>#N/A</v>
      </c>
      <c r="F212" s="12" t="e">
        <f>NA()</f>
        <v>#N/A</v>
      </c>
      <c r="G212" t="e">
        <f>NA()</f>
        <v>#N/A</v>
      </c>
      <c r="H212" t="s">
        <v>3473</v>
      </c>
      <c r="I212" t="s">
        <v>82</v>
      </c>
      <c r="J212" s="13" t="e">
        <f>NA()</f>
        <v>#N/A</v>
      </c>
      <c r="K212" s="13" t="s">
        <v>2971</v>
      </c>
      <c r="L212">
        <v>139455127</v>
      </c>
      <c r="M212" t="s">
        <v>793</v>
      </c>
      <c r="N212" t="s">
        <v>710</v>
      </c>
      <c r="O212" t="s">
        <v>37</v>
      </c>
      <c r="P212" s="14" t="s">
        <v>3494</v>
      </c>
      <c r="Q212" s="1">
        <v>889433000</v>
      </c>
      <c r="R212" t="s">
        <v>3505</v>
      </c>
      <c r="S212">
        <v>4</v>
      </c>
      <c r="T212">
        <v>3</v>
      </c>
      <c r="U212">
        <v>4</v>
      </c>
      <c r="V212" s="15">
        <v>44708.662557870368</v>
      </c>
    </row>
    <row r="213" spans="1:22" x14ac:dyDescent="0.25">
      <c r="A213">
        <v>1351195</v>
      </c>
      <c r="B213" s="16" t="s">
        <v>3466</v>
      </c>
      <c r="C213" s="3" t="s">
        <v>2924</v>
      </c>
      <c r="D213" t="s">
        <v>29</v>
      </c>
      <c r="E213" s="11" t="e">
        <f>NA()</f>
        <v>#N/A</v>
      </c>
      <c r="F213" s="19">
        <v>801</v>
      </c>
      <c r="G213" s="19">
        <v>801</v>
      </c>
      <c r="H213" t="s">
        <v>3473</v>
      </c>
      <c r="I213" t="s">
        <v>145</v>
      </c>
      <c r="J213" s="13">
        <v>460000</v>
      </c>
      <c r="K213" s="13" t="s">
        <v>3118</v>
      </c>
      <c r="L213">
        <v>139454871</v>
      </c>
      <c r="M213" t="s">
        <v>797</v>
      </c>
      <c r="N213" t="s">
        <v>798</v>
      </c>
      <c r="O213" t="s">
        <v>37</v>
      </c>
      <c r="P213" s="14" t="s">
        <v>3492</v>
      </c>
      <c r="Q213" s="1">
        <v>889306600</v>
      </c>
      <c r="R213" t="s">
        <v>3505</v>
      </c>
      <c r="S213">
        <v>2</v>
      </c>
      <c r="T213">
        <v>1</v>
      </c>
      <c r="U213">
        <v>3</v>
      </c>
      <c r="V213" s="15">
        <v>44708.662557870368</v>
      </c>
    </row>
    <row r="214" spans="1:22" x14ac:dyDescent="0.25">
      <c r="A214">
        <v>1351196</v>
      </c>
      <c r="B214" s="16" t="s">
        <v>3466</v>
      </c>
      <c r="C214" s="3" t="s">
        <v>2924</v>
      </c>
      <c r="D214" t="s">
        <v>46</v>
      </c>
      <c r="E214" s="11" t="e">
        <f>NA()</f>
        <v>#N/A</v>
      </c>
      <c r="F214" s="19">
        <v>258</v>
      </c>
      <c r="G214" s="19">
        <v>258</v>
      </c>
      <c r="H214" t="s">
        <v>3473</v>
      </c>
      <c r="I214" t="s">
        <v>712</v>
      </c>
      <c r="J214" s="13">
        <v>290000</v>
      </c>
      <c r="K214" s="13" t="s">
        <v>3119</v>
      </c>
      <c r="L214">
        <v>139454387</v>
      </c>
      <c r="M214" t="s">
        <v>802</v>
      </c>
      <c r="N214" t="s">
        <v>791</v>
      </c>
      <c r="O214" t="s">
        <v>37</v>
      </c>
      <c r="P214" s="14" t="s">
        <v>3497</v>
      </c>
      <c r="Q214" s="1">
        <v>889315000</v>
      </c>
      <c r="R214" t="s">
        <v>3505</v>
      </c>
      <c r="S214">
        <v>2</v>
      </c>
      <c r="T214">
        <v>1</v>
      </c>
      <c r="U214">
        <v>2</v>
      </c>
      <c r="V214" s="15">
        <v>44708.662557870368</v>
      </c>
    </row>
    <row r="215" spans="1:22" x14ac:dyDescent="0.25">
      <c r="A215">
        <v>1351197</v>
      </c>
      <c r="B215" s="16" t="s">
        <v>3466</v>
      </c>
      <c r="C215" s="3" t="s">
        <v>2924</v>
      </c>
      <c r="D215" t="s">
        <v>29</v>
      </c>
      <c r="E215" s="11" t="e">
        <f>NA()</f>
        <v>#N/A</v>
      </c>
      <c r="F215" s="19">
        <v>2.4</v>
      </c>
      <c r="G215" s="19">
        <v>2.4</v>
      </c>
      <c r="H215" t="s">
        <v>3473</v>
      </c>
      <c r="I215" t="s">
        <v>123</v>
      </c>
      <c r="J215" s="13">
        <v>420000</v>
      </c>
      <c r="K215" s="13" t="s">
        <v>2934</v>
      </c>
      <c r="L215">
        <v>139453903</v>
      </c>
      <c r="M215" t="s">
        <v>805</v>
      </c>
      <c r="N215" t="s">
        <v>759</v>
      </c>
      <c r="O215" t="s">
        <v>37</v>
      </c>
      <c r="P215" s="14" t="s">
        <v>3496</v>
      </c>
      <c r="Q215" s="1">
        <v>889328858</v>
      </c>
      <c r="R215" t="s">
        <v>3505</v>
      </c>
      <c r="S215">
        <v>2</v>
      </c>
      <c r="T215">
        <v>1</v>
      </c>
      <c r="U215">
        <v>2</v>
      </c>
      <c r="V215" s="15">
        <v>44708.662557870368</v>
      </c>
    </row>
    <row r="216" spans="1:22" x14ac:dyDescent="0.25">
      <c r="A216">
        <v>1351198</v>
      </c>
      <c r="B216" s="16" t="s">
        <v>3466</v>
      </c>
      <c r="C216" s="3" t="s">
        <v>2924</v>
      </c>
      <c r="D216" t="s">
        <v>46</v>
      </c>
      <c r="E216" s="11" t="e">
        <f>NA()</f>
        <v>#N/A</v>
      </c>
      <c r="F216" s="19">
        <v>458</v>
      </c>
      <c r="G216" s="19">
        <v>458</v>
      </c>
      <c r="H216" t="s">
        <v>3473</v>
      </c>
      <c r="I216" t="s">
        <v>82</v>
      </c>
      <c r="J216" s="13" t="e">
        <f>NA()</f>
        <v>#N/A</v>
      </c>
      <c r="K216" s="13" t="s">
        <v>2971</v>
      </c>
      <c r="L216">
        <v>139453115</v>
      </c>
      <c r="M216" t="s">
        <v>808</v>
      </c>
      <c r="N216" t="s">
        <v>809</v>
      </c>
      <c r="O216" t="s">
        <v>37</v>
      </c>
      <c r="P216" s="14" t="s">
        <v>3494</v>
      </c>
      <c r="Q216" s="1">
        <v>889433000</v>
      </c>
      <c r="R216" t="s">
        <v>3505</v>
      </c>
      <c r="S216">
        <v>2</v>
      </c>
      <c r="T216">
        <v>1</v>
      </c>
      <c r="U216">
        <v>1</v>
      </c>
      <c r="V216" s="15">
        <v>44708.662557870368</v>
      </c>
    </row>
    <row r="217" spans="1:22" x14ac:dyDescent="0.25">
      <c r="A217">
        <v>1351199</v>
      </c>
      <c r="B217" s="16" t="s">
        <v>3466</v>
      </c>
      <c r="C217" s="3" t="s">
        <v>2924</v>
      </c>
      <c r="D217" t="s">
        <v>29</v>
      </c>
      <c r="E217" s="11" t="e">
        <f>NA()</f>
        <v>#N/A</v>
      </c>
      <c r="F217" s="19">
        <v>797</v>
      </c>
      <c r="G217" s="19">
        <v>797</v>
      </c>
      <c r="H217" t="s">
        <v>3473</v>
      </c>
      <c r="I217" t="s">
        <v>93</v>
      </c>
      <c r="J217" s="13">
        <v>570000</v>
      </c>
      <c r="K217" s="13" t="s">
        <v>3120</v>
      </c>
      <c r="L217">
        <v>139452127</v>
      </c>
      <c r="M217" t="s">
        <v>813</v>
      </c>
      <c r="N217" t="s">
        <v>814</v>
      </c>
      <c r="O217" t="s">
        <v>37</v>
      </c>
      <c r="P217" s="14" t="s">
        <v>3494</v>
      </c>
      <c r="Q217" s="1">
        <v>889460500</v>
      </c>
      <c r="R217" t="s">
        <v>3505</v>
      </c>
      <c r="S217">
        <v>4</v>
      </c>
      <c r="T217">
        <v>2</v>
      </c>
      <c r="U217">
        <v>2</v>
      </c>
      <c r="V217" s="15">
        <v>44708.662557870368</v>
      </c>
    </row>
    <row r="218" spans="1:22" x14ac:dyDescent="0.25">
      <c r="A218">
        <v>1351200</v>
      </c>
      <c r="B218" s="16" t="s">
        <v>3466</v>
      </c>
      <c r="C218" s="3" t="s">
        <v>2924</v>
      </c>
      <c r="D218" t="s">
        <v>29</v>
      </c>
      <c r="E218" s="11" t="e">
        <f>NA()</f>
        <v>#N/A</v>
      </c>
      <c r="F218" s="12" t="e">
        <f>NA()</f>
        <v>#N/A</v>
      </c>
      <c r="G218" t="e">
        <f>NA()</f>
        <v>#N/A</v>
      </c>
      <c r="H218" t="s">
        <v>3473</v>
      </c>
      <c r="I218" t="s">
        <v>53</v>
      </c>
      <c r="J218" s="13">
        <v>259000</v>
      </c>
      <c r="K218" s="13" t="s">
        <v>2934</v>
      </c>
      <c r="L218">
        <v>139451679</v>
      </c>
      <c r="M218" t="s">
        <v>56</v>
      </c>
      <c r="N218" t="s">
        <v>36</v>
      </c>
      <c r="O218" t="s">
        <v>37</v>
      </c>
      <c r="P218" s="14" t="s">
        <v>3491</v>
      </c>
      <c r="Q218" s="1">
        <v>889822403</v>
      </c>
      <c r="R218" t="s">
        <v>3505</v>
      </c>
      <c r="S218">
        <v>1</v>
      </c>
      <c r="T218">
        <v>1</v>
      </c>
      <c r="U218">
        <v>0</v>
      </c>
      <c r="V218" s="15">
        <v>44708.662557870368</v>
      </c>
    </row>
    <row r="219" spans="1:22" x14ac:dyDescent="0.25">
      <c r="A219">
        <v>1351201</v>
      </c>
      <c r="B219" s="16" t="s">
        <v>3466</v>
      </c>
      <c r="C219" s="3" t="s">
        <v>2924</v>
      </c>
      <c r="D219" t="s">
        <v>29</v>
      </c>
      <c r="E219" s="11" t="e">
        <f>NA()</f>
        <v>#N/A</v>
      </c>
      <c r="F219" s="19">
        <v>450</v>
      </c>
      <c r="G219" s="19">
        <v>450</v>
      </c>
      <c r="H219" t="s">
        <v>3473</v>
      </c>
      <c r="I219" t="s">
        <v>816</v>
      </c>
      <c r="J219" s="13">
        <v>569000</v>
      </c>
      <c r="K219" s="13" t="s">
        <v>2934</v>
      </c>
      <c r="L219">
        <v>139376355</v>
      </c>
      <c r="M219" t="s">
        <v>819</v>
      </c>
      <c r="N219" t="s">
        <v>820</v>
      </c>
      <c r="O219" t="s">
        <v>37</v>
      </c>
      <c r="P219" s="14" t="s">
        <v>3497</v>
      </c>
      <c r="Q219">
        <v>889453340</v>
      </c>
      <c r="R219" t="s">
        <v>3505</v>
      </c>
      <c r="S219">
        <v>4</v>
      </c>
      <c r="T219">
        <v>2</v>
      </c>
      <c r="U219">
        <v>2</v>
      </c>
      <c r="V219" s="15">
        <v>44708.662557870368</v>
      </c>
    </row>
    <row r="220" spans="1:22" x14ac:dyDescent="0.25">
      <c r="A220">
        <v>1351202</v>
      </c>
      <c r="B220" s="16" t="s">
        <v>3466</v>
      </c>
      <c r="C220" s="3" t="s">
        <v>2924</v>
      </c>
      <c r="D220" t="s">
        <v>46</v>
      </c>
      <c r="E220" s="19">
        <v>201</v>
      </c>
      <c r="F220" s="12" t="e">
        <f>NA()</f>
        <v>#N/A</v>
      </c>
      <c r="G220" s="19">
        <v>201</v>
      </c>
      <c r="H220" t="s">
        <v>3473</v>
      </c>
      <c r="I220" t="s">
        <v>58</v>
      </c>
      <c r="J220" s="13">
        <v>439000</v>
      </c>
      <c r="K220" s="13" t="s">
        <v>2934</v>
      </c>
      <c r="L220">
        <v>139433803</v>
      </c>
      <c r="M220" t="s">
        <v>61</v>
      </c>
      <c r="N220" t="s">
        <v>36</v>
      </c>
      <c r="O220" t="s">
        <v>37</v>
      </c>
      <c r="P220" s="14" t="s">
        <v>3491</v>
      </c>
      <c r="Q220">
        <v>418885966</v>
      </c>
      <c r="R220" t="s">
        <v>3505</v>
      </c>
      <c r="S220">
        <v>3</v>
      </c>
      <c r="T220">
        <v>2</v>
      </c>
      <c r="U220">
        <v>2</v>
      </c>
      <c r="V220" s="15">
        <v>44708.662557870368</v>
      </c>
    </row>
    <row r="221" spans="1:22" x14ac:dyDescent="0.25">
      <c r="A221">
        <v>1351203</v>
      </c>
      <c r="B221" s="16" t="s">
        <v>3466</v>
      </c>
      <c r="C221" s="3" t="s">
        <v>2924</v>
      </c>
      <c r="D221" t="s">
        <v>748</v>
      </c>
      <c r="E221" s="11" t="e">
        <f>NA()</f>
        <v>#N/A</v>
      </c>
      <c r="F221" s="12" t="e">
        <f>NA()</f>
        <v>#N/A</v>
      </c>
      <c r="G221" t="e">
        <f>NA()</f>
        <v>#N/A</v>
      </c>
      <c r="H221" t="s">
        <v>3473</v>
      </c>
      <c r="I221" t="s">
        <v>265</v>
      </c>
      <c r="J221" s="13" t="e">
        <f>NA()</f>
        <v>#N/A</v>
      </c>
      <c r="K221" s="13" t="s">
        <v>2993</v>
      </c>
      <c r="L221">
        <v>139450615</v>
      </c>
      <c r="M221" t="s">
        <v>822</v>
      </c>
      <c r="N221" t="s">
        <v>823</v>
      </c>
      <c r="O221" t="s">
        <v>37</v>
      </c>
      <c r="P221" s="14" t="s">
        <v>3495</v>
      </c>
      <c r="Q221" s="1">
        <v>417718149</v>
      </c>
      <c r="R221" t="s">
        <v>3505</v>
      </c>
      <c r="S221">
        <v>3</v>
      </c>
      <c r="T221">
        <v>1</v>
      </c>
      <c r="U221">
        <v>3</v>
      </c>
      <c r="V221" s="15">
        <v>44708.662557870368</v>
      </c>
    </row>
    <row r="222" spans="1:22" x14ac:dyDescent="0.25">
      <c r="A222">
        <v>1351204</v>
      </c>
      <c r="B222" s="16" t="s">
        <v>3466</v>
      </c>
      <c r="C222" s="3" t="s">
        <v>2924</v>
      </c>
      <c r="D222" t="s">
        <v>29</v>
      </c>
      <c r="E222" s="19">
        <v>241</v>
      </c>
      <c r="F222" s="19">
        <v>508</v>
      </c>
      <c r="G222" s="19">
        <v>508</v>
      </c>
      <c r="H222" t="s">
        <v>3474</v>
      </c>
      <c r="I222" t="s">
        <v>157</v>
      </c>
      <c r="J222" s="13">
        <v>739000</v>
      </c>
      <c r="K222" s="13" t="s">
        <v>2934</v>
      </c>
      <c r="L222">
        <v>139450159</v>
      </c>
      <c r="M222" t="s">
        <v>827</v>
      </c>
      <c r="N222" t="s">
        <v>716</v>
      </c>
      <c r="O222" t="s">
        <v>37</v>
      </c>
      <c r="P222" s="14" t="s">
        <v>3495</v>
      </c>
      <c r="Q222" s="1">
        <v>450473710</v>
      </c>
      <c r="R222" t="s">
        <v>3505</v>
      </c>
      <c r="S222">
        <v>4</v>
      </c>
      <c r="T222">
        <v>2</v>
      </c>
      <c r="U222">
        <v>2</v>
      </c>
      <c r="V222" s="15">
        <v>44708.662557870368</v>
      </c>
    </row>
    <row r="223" spans="1:22" x14ac:dyDescent="0.25">
      <c r="A223">
        <v>1351205</v>
      </c>
      <c r="B223" s="16" t="s">
        <v>3466</v>
      </c>
      <c r="C223" s="3" t="s">
        <v>2924</v>
      </c>
      <c r="D223" t="s">
        <v>29</v>
      </c>
      <c r="E223" s="11" t="e">
        <f>NA()</f>
        <v>#N/A</v>
      </c>
      <c r="F223" s="12" t="e">
        <f>NA()</f>
        <v>#N/A</v>
      </c>
      <c r="G223" t="e">
        <f>NA()</f>
        <v>#N/A</v>
      </c>
      <c r="H223" t="s">
        <v>3474</v>
      </c>
      <c r="I223" t="s">
        <v>82</v>
      </c>
      <c r="J223" s="13">
        <v>399000</v>
      </c>
      <c r="K223" s="13" t="s">
        <v>3123</v>
      </c>
      <c r="L223">
        <v>139450007</v>
      </c>
      <c r="M223" t="s">
        <v>830</v>
      </c>
      <c r="N223" t="s">
        <v>743</v>
      </c>
      <c r="O223" t="s">
        <v>37</v>
      </c>
      <c r="P223" s="14" t="s">
        <v>3495</v>
      </c>
      <c r="Q223" s="1">
        <v>889433000</v>
      </c>
      <c r="R223" t="s">
        <v>3505</v>
      </c>
      <c r="S223">
        <v>4</v>
      </c>
      <c r="T223">
        <v>1</v>
      </c>
      <c r="U223">
        <v>2</v>
      </c>
      <c r="V223" s="15">
        <v>44708.662557870368</v>
      </c>
    </row>
    <row r="224" spans="1:22" x14ac:dyDescent="0.25">
      <c r="A224">
        <v>1351206</v>
      </c>
      <c r="B224" s="16" t="s">
        <v>3466</v>
      </c>
      <c r="C224" s="3" t="s">
        <v>2924</v>
      </c>
      <c r="D224" t="s">
        <v>29</v>
      </c>
      <c r="E224" s="11" t="e">
        <f>NA()</f>
        <v>#N/A</v>
      </c>
      <c r="F224" s="12" t="e">
        <f>NA()</f>
        <v>#N/A</v>
      </c>
      <c r="G224" t="e">
        <f>NA()</f>
        <v>#N/A</v>
      </c>
      <c r="H224" t="s">
        <v>3474</v>
      </c>
      <c r="I224" t="s">
        <v>82</v>
      </c>
      <c r="J224" s="13" t="e">
        <f>NA()</f>
        <v>#N/A</v>
      </c>
      <c r="K224" s="13" t="s">
        <v>3124</v>
      </c>
      <c r="L224">
        <v>139449947</v>
      </c>
      <c r="M224" t="s">
        <v>833</v>
      </c>
      <c r="N224" t="s">
        <v>737</v>
      </c>
      <c r="O224" t="s">
        <v>37</v>
      </c>
      <c r="P224" s="14" t="s">
        <v>3494</v>
      </c>
      <c r="Q224" s="1">
        <v>889433000</v>
      </c>
      <c r="R224" t="s">
        <v>3505</v>
      </c>
      <c r="S224">
        <v>3</v>
      </c>
      <c r="T224">
        <v>2</v>
      </c>
      <c r="U224">
        <v>3</v>
      </c>
      <c r="V224" s="15">
        <v>44708.662557870368</v>
      </c>
    </row>
    <row r="225" spans="1:22" x14ac:dyDescent="0.25">
      <c r="A225">
        <v>1351207</v>
      </c>
      <c r="B225" s="16" t="s">
        <v>3466</v>
      </c>
      <c r="C225" s="3" t="s">
        <v>2924</v>
      </c>
      <c r="D225" t="s">
        <v>29</v>
      </c>
      <c r="E225" s="11" t="e">
        <f>NA()</f>
        <v>#N/A</v>
      </c>
      <c r="F225" s="19">
        <v>880</v>
      </c>
      <c r="G225" s="19">
        <v>880</v>
      </c>
      <c r="H225" t="s">
        <v>3474</v>
      </c>
      <c r="I225" t="s">
        <v>123</v>
      </c>
      <c r="J225" s="13">
        <v>599000</v>
      </c>
      <c r="K225" s="13" t="s">
        <v>2934</v>
      </c>
      <c r="L225">
        <v>139449919</v>
      </c>
      <c r="M225" t="s">
        <v>837</v>
      </c>
      <c r="N225" t="s">
        <v>703</v>
      </c>
      <c r="O225" t="s">
        <v>37</v>
      </c>
      <c r="P225" s="14" t="s">
        <v>3492</v>
      </c>
      <c r="Q225" s="1">
        <v>889328858</v>
      </c>
      <c r="R225" t="s">
        <v>3505</v>
      </c>
      <c r="S225">
        <v>3</v>
      </c>
      <c r="T225">
        <v>1</v>
      </c>
      <c r="U225">
        <v>2</v>
      </c>
      <c r="V225" s="15">
        <v>44708.662557870368</v>
      </c>
    </row>
    <row r="226" spans="1:22" x14ac:dyDescent="0.25">
      <c r="A226">
        <v>1351208</v>
      </c>
      <c r="B226" s="16" t="s">
        <v>3466</v>
      </c>
      <c r="C226" s="3" t="s">
        <v>2924</v>
      </c>
      <c r="D226" t="s">
        <v>29</v>
      </c>
      <c r="E226" s="11" t="e">
        <f>NA()</f>
        <v>#N/A</v>
      </c>
      <c r="F226" s="19">
        <v>821</v>
      </c>
      <c r="G226" s="19">
        <v>821</v>
      </c>
      <c r="H226" t="s">
        <v>3474</v>
      </c>
      <c r="I226" t="s">
        <v>93</v>
      </c>
      <c r="J226" s="13" t="e">
        <f>NA()</f>
        <v>#N/A</v>
      </c>
      <c r="K226" s="13" t="s">
        <v>2978</v>
      </c>
      <c r="L226">
        <v>139449567</v>
      </c>
      <c r="M226" t="s">
        <v>840</v>
      </c>
      <c r="N226" t="s">
        <v>703</v>
      </c>
      <c r="O226" t="s">
        <v>37</v>
      </c>
      <c r="P226" s="14" t="s">
        <v>3492</v>
      </c>
      <c r="Q226" s="1">
        <v>889460500</v>
      </c>
      <c r="R226" t="s">
        <v>3505</v>
      </c>
      <c r="S226">
        <v>4</v>
      </c>
      <c r="T226">
        <v>3</v>
      </c>
      <c r="U226">
        <v>2</v>
      </c>
      <c r="V226" s="15">
        <v>44708.662557870368</v>
      </c>
    </row>
    <row r="227" spans="1:22" x14ac:dyDescent="0.25">
      <c r="A227">
        <v>1351209</v>
      </c>
      <c r="B227" s="16" t="s">
        <v>3466</v>
      </c>
      <c r="C227" s="3" t="s">
        <v>2924</v>
      </c>
      <c r="D227" t="s">
        <v>39</v>
      </c>
      <c r="E227" s="11" t="e">
        <f>NA()</f>
        <v>#N/A</v>
      </c>
      <c r="F227" s="12" t="e">
        <f>NA()</f>
        <v>#N/A</v>
      </c>
      <c r="G227" t="e">
        <f>NA()</f>
        <v>#N/A</v>
      </c>
      <c r="H227" t="s">
        <v>3474</v>
      </c>
      <c r="I227" t="s">
        <v>82</v>
      </c>
      <c r="J227" s="13">
        <v>660000</v>
      </c>
      <c r="K227" s="13" t="s">
        <v>2934</v>
      </c>
      <c r="L227">
        <v>139449483</v>
      </c>
      <c r="M227" t="s">
        <v>843</v>
      </c>
      <c r="N227" t="s">
        <v>844</v>
      </c>
      <c r="O227" t="s">
        <v>37</v>
      </c>
      <c r="P227" s="14" t="s">
        <v>3493</v>
      </c>
      <c r="Q227" s="1">
        <v>889433000</v>
      </c>
      <c r="R227" t="s">
        <v>3505</v>
      </c>
      <c r="S227">
        <v>3</v>
      </c>
      <c r="T227">
        <v>2</v>
      </c>
      <c r="U227">
        <v>3</v>
      </c>
      <c r="V227" s="15">
        <v>44708.662557870368</v>
      </c>
    </row>
    <row r="228" spans="1:22" x14ac:dyDescent="0.25">
      <c r="A228">
        <v>1351210</v>
      </c>
      <c r="B228" s="16" t="s">
        <v>3466</v>
      </c>
      <c r="C228" s="3" t="s">
        <v>2924</v>
      </c>
      <c r="D228" t="s">
        <v>39</v>
      </c>
      <c r="E228" s="19">
        <v>135</v>
      </c>
      <c r="F228" s="12" t="e">
        <f>NA()</f>
        <v>#N/A</v>
      </c>
      <c r="G228" s="19">
        <v>135</v>
      </c>
      <c r="H228" t="s">
        <v>126</v>
      </c>
      <c r="I228" t="s">
        <v>68</v>
      </c>
      <c r="J228" s="13">
        <v>430000</v>
      </c>
      <c r="K228" s="13" t="s">
        <v>2934</v>
      </c>
      <c r="L228">
        <v>139446743</v>
      </c>
      <c r="M228" t="s">
        <v>846</v>
      </c>
      <c r="N228" t="s">
        <v>737</v>
      </c>
      <c r="O228" t="s">
        <v>37</v>
      </c>
      <c r="P228" s="14" t="s">
        <v>3494</v>
      </c>
      <c r="Q228">
        <v>417508800</v>
      </c>
      <c r="R228" t="s">
        <v>3508</v>
      </c>
      <c r="S228">
        <v>2</v>
      </c>
      <c r="T228">
        <v>2</v>
      </c>
      <c r="U228">
        <v>2</v>
      </c>
      <c r="V228" s="15">
        <v>44708.662557870368</v>
      </c>
    </row>
    <row r="229" spans="1:22" x14ac:dyDescent="0.25">
      <c r="A229">
        <v>1351211</v>
      </c>
      <c r="B229" s="16" t="s">
        <v>3466</v>
      </c>
      <c r="C229" s="3" t="s">
        <v>2924</v>
      </c>
      <c r="D229" t="s">
        <v>29</v>
      </c>
      <c r="E229" s="19">
        <v>307</v>
      </c>
      <c r="F229" s="19">
        <v>911</v>
      </c>
      <c r="G229" s="19">
        <v>911</v>
      </c>
      <c r="H229" t="s">
        <v>3474</v>
      </c>
      <c r="I229" t="s">
        <v>849</v>
      </c>
      <c r="J229" s="13" t="e">
        <f>NA()</f>
        <v>#N/A</v>
      </c>
      <c r="K229" s="13" t="s">
        <v>3124</v>
      </c>
      <c r="L229">
        <v>139445751</v>
      </c>
      <c r="M229" t="s">
        <v>851</v>
      </c>
      <c r="N229" t="s">
        <v>809</v>
      </c>
      <c r="O229" t="s">
        <v>37</v>
      </c>
      <c r="P229" s="14" t="s">
        <v>3494</v>
      </c>
      <c r="Q229" s="1">
        <v>408108698</v>
      </c>
      <c r="R229" t="s">
        <v>3505</v>
      </c>
      <c r="S229">
        <v>4</v>
      </c>
      <c r="T229">
        <v>3</v>
      </c>
      <c r="U229">
        <v>5</v>
      </c>
      <c r="V229" s="15">
        <v>44708.662557870368</v>
      </c>
    </row>
    <row r="230" spans="1:22" x14ac:dyDescent="0.25">
      <c r="A230">
        <v>1351212</v>
      </c>
      <c r="B230" s="16" t="s">
        <v>3466</v>
      </c>
      <c r="C230" s="3" t="s">
        <v>2924</v>
      </c>
      <c r="D230" t="s">
        <v>29</v>
      </c>
      <c r="E230" s="19">
        <v>130</v>
      </c>
      <c r="F230" s="19">
        <v>217</v>
      </c>
      <c r="G230" s="19">
        <v>217</v>
      </c>
      <c r="H230" t="s">
        <v>3474</v>
      </c>
      <c r="I230" t="s">
        <v>849</v>
      </c>
      <c r="J230" s="13" t="e">
        <f>NA()</f>
        <v>#N/A</v>
      </c>
      <c r="K230" s="13" t="s">
        <v>3124</v>
      </c>
      <c r="L230">
        <v>139445503</v>
      </c>
      <c r="M230" t="s">
        <v>854</v>
      </c>
      <c r="N230" t="s">
        <v>707</v>
      </c>
      <c r="O230" t="s">
        <v>37</v>
      </c>
      <c r="P230" s="14" t="s">
        <v>3493</v>
      </c>
      <c r="Q230" s="1">
        <v>408108698</v>
      </c>
      <c r="R230" t="s">
        <v>3505</v>
      </c>
      <c r="S230">
        <v>2</v>
      </c>
      <c r="T230">
        <v>2</v>
      </c>
      <c r="U230">
        <v>2</v>
      </c>
      <c r="V230" s="15">
        <v>44708.662557870368</v>
      </c>
    </row>
    <row r="231" spans="1:22" x14ac:dyDescent="0.25">
      <c r="A231">
        <v>1351213</v>
      </c>
      <c r="B231" s="16" t="s">
        <v>3466</v>
      </c>
      <c r="C231" s="3" t="s">
        <v>2924</v>
      </c>
      <c r="D231" t="s">
        <v>46</v>
      </c>
      <c r="E231" s="11" t="e">
        <f>NA()</f>
        <v>#N/A</v>
      </c>
      <c r="F231" s="19">
        <v>103</v>
      </c>
      <c r="G231" s="19">
        <v>103</v>
      </c>
      <c r="H231" t="s">
        <v>3474</v>
      </c>
      <c r="I231" t="s">
        <v>346</v>
      </c>
      <c r="J231" s="13">
        <v>250000</v>
      </c>
      <c r="K231" s="13" t="s">
        <v>2934</v>
      </c>
      <c r="L231">
        <v>139444759</v>
      </c>
      <c r="M231" t="s">
        <v>857</v>
      </c>
      <c r="N231" t="s">
        <v>858</v>
      </c>
      <c r="O231" t="s">
        <v>37</v>
      </c>
      <c r="P231" s="14" t="s">
        <v>3498</v>
      </c>
      <c r="Q231" s="1">
        <v>889867131</v>
      </c>
      <c r="R231" t="s">
        <v>3505</v>
      </c>
      <c r="S231">
        <v>1</v>
      </c>
      <c r="T231">
        <v>1</v>
      </c>
      <c r="U231">
        <v>2</v>
      </c>
      <c r="V231" s="15">
        <v>44708.662557870368</v>
      </c>
    </row>
    <row r="232" spans="1:22" x14ac:dyDescent="0.25">
      <c r="A232">
        <v>1351214</v>
      </c>
      <c r="B232" s="16" t="s">
        <v>3466</v>
      </c>
      <c r="C232" s="3" t="s">
        <v>2924</v>
      </c>
      <c r="D232" t="s">
        <v>29</v>
      </c>
      <c r="E232" s="11" t="e">
        <f>NA()</f>
        <v>#N/A</v>
      </c>
      <c r="F232" s="12" t="e">
        <f>NA()</f>
        <v>#N/A</v>
      </c>
      <c r="G232" t="e">
        <f>NA()</f>
        <v>#N/A</v>
      </c>
      <c r="H232" t="s">
        <v>3474</v>
      </c>
      <c r="I232" t="s">
        <v>82</v>
      </c>
      <c r="J232" s="13" t="e">
        <f>NA()</f>
        <v>#N/A</v>
      </c>
      <c r="K232" s="13" t="s">
        <v>2971</v>
      </c>
      <c r="L232">
        <v>139444671</v>
      </c>
      <c r="M232" t="s">
        <v>860</v>
      </c>
      <c r="N232" t="s">
        <v>786</v>
      </c>
      <c r="O232" t="s">
        <v>37</v>
      </c>
      <c r="P232" s="14" t="s">
        <v>3494</v>
      </c>
      <c r="Q232" s="1">
        <v>889433000</v>
      </c>
      <c r="R232" t="s">
        <v>3505</v>
      </c>
      <c r="S232">
        <v>5</v>
      </c>
      <c r="T232">
        <v>2</v>
      </c>
      <c r="U232">
        <v>6</v>
      </c>
      <c r="V232" s="15">
        <v>44708.662557870368</v>
      </c>
    </row>
    <row r="233" spans="1:22" x14ac:dyDescent="0.25">
      <c r="A233">
        <v>1351215</v>
      </c>
      <c r="B233" s="16" t="s">
        <v>3466</v>
      </c>
      <c r="C233" s="3" t="s">
        <v>2924</v>
      </c>
      <c r="D233" t="s">
        <v>29</v>
      </c>
      <c r="E233" s="19">
        <v>230</v>
      </c>
      <c r="F233" s="19">
        <v>800</v>
      </c>
      <c r="G233" s="19">
        <v>800</v>
      </c>
      <c r="H233" t="s">
        <v>3474</v>
      </c>
      <c r="I233" t="s">
        <v>408</v>
      </c>
      <c r="J233" s="13">
        <v>800000</v>
      </c>
      <c r="K233" s="13" t="s">
        <v>3127</v>
      </c>
      <c r="L233">
        <v>139442919</v>
      </c>
      <c r="M233" t="s">
        <v>865</v>
      </c>
      <c r="N233" t="s">
        <v>798</v>
      </c>
      <c r="O233" t="s">
        <v>37</v>
      </c>
      <c r="P233" s="14" t="s">
        <v>3492</v>
      </c>
      <c r="Q233" s="1">
        <v>1300114970</v>
      </c>
      <c r="R233" t="s">
        <v>3508</v>
      </c>
      <c r="S233">
        <v>5</v>
      </c>
      <c r="T233">
        <v>3</v>
      </c>
      <c r="U233">
        <v>2</v>
      </c>
      <c r="V233" s="15">
        <v>44708.662557870368</v>
      </c>
    </row>
    <row r="234" spans="1:22" x14ac:dyDescent="0.25">
      <c r="A234">
        <v>1351216</v>
      </c>
      <c r="B234" s="16" t="s">
        <v>3466</v>
      </c>
      <c r="C234" s="3" t="s">
        <v>2924</v>
      </c>
      <c r="D234" t="s">
        <v>29</v>
      </c>
      <c r="E234" s="11" t="e">
        <f>NA()</f>
        <v>#N/A</v>
      </c>
      <c r="F234" s="19">
        <v>996</v>
      </c>
      <c r="G234" s="19">
        <v>996</v>
      </c>
      <c r="H234" t="s">
        <v>3474</v>
      </c>
      <c r="I234" t="s">
        <v>157</v>
      </c>
      <c r="J234" s="13">
        <v>880000</v>
      </c>
      <c r="K234" s="13" t="s">
        <v>2934</v>
      </c>
      <c r="L234">
        <v>139442843</v>
      </c>
      <c r="M234" t="s">
        <v>869</v>
      </c>
      <c r="N234" t="s">
        <v>870</v>
      </c>
      <c r="O234" t="s">
        <v>37</v>
      </c>
      <c r="P234" s="14" t="s">
        <v>3492</v>
      </c>
      <c r="Q234" s="1">
        <v>450473710</v>
      </c>
      <c r="R234" t="s">
        <v>3505</v>
      </c>
      <c r="S234">
        <v>4</v>
      </c>
      <c r="T234">
        <v>2</v>
      </c>
      <c r="U234">
        <v>2</v>
      </c>
      <c r="V234" s="15">
        <v>44708.662557870368</v>
      </c>
    </row>
    <row r="235" spans="1:22" x14ac:dyDescent="0.25">
      <c r="A235">
        <v>1351217</v>
      </c>
      <c r="B235" s="16" t="s">
        <v>3466</v>
      </c>
      <c r="C235" s="3" t="s">
        <v>2924</v>
      </c>
      <c r="D235" t="s">
        <v>29</v>
      </c>
      <c r="E235" s="11" t="e">
        <f>NA()</f>
        <v>#N/A</v>
      </c>
      <c r="F235" s="19">
        <v>343</v>
      </c>
      <c r="G235" s="19">
        <v>343</v>
      </c>
      <c r="H235" t="s">
        <v>3474</v>
      </c>
      <c r="I235" t="s">
        <v>93</v>
      </c>
      <c r="J235" s="13" t="e">
        <f>NA()</f>
        <v>#N/A</v>
      </c>
      <c r="K235" s="13" t="s">
        <v>2978</v>
      </c>
      <c r="L235">
        <v>139442423</v>
      </c>
      <c r="M235" t="s">
        <v>873</v>
      </c>
      <c r="N235" t="s">
        <v>716</v>
      </c>
      <c r="O235" t="s">
        <v>37</v>
      </c>
      <c r="P235" s="14" t="s">
        <v>3495</v>
      </c>
      <c r="Q235" s="1">
        <v>889460500</v>
      </c>
      <c r="R235" t="s">
        <v>3505</v>
      </c>
      <c r="S235">
        <v>4</v>
      </c>
      <c r="T235">
        <v>2</v>
      </c>
      <c r="U235">
        <v>2</v>
      </c>
      <c r="V235" s="15">
        <v>44708.662557870368</v>
      </c>
    </row>
    <row r="236" spans="1:22" x14ac:dyDescent="0.25">
      <c r="A236">
        <v>1351218</v>
      </c>
      <c r="B236" s="16" t="s">
        <v>3466</v>
      </c>
      <c r="C236" s="3" t="s">
        <v>2924</v>
      </c>
      <c r="D236" t="s">
        <v>29</v>
      </c>
      <c r="E236" s="19">
        <v>268</v>
      </c>
      <c r="F236" s="19">
        <v>490</v>
      </c>
      <c r="G236" s="19">
        <v>490</v>
      </c>
      <c r="H236" t="s">
        <v>3474</v>
      </c>
      <c r="I236" t="s">
        <v>712</v>
      </c>
      <c r="J236" s="13">
        <v>540000</v>
      </c>
      <c r="K236" s="13" t="s">
        <v>3129</v>
      </c>
      <c r="L236">
        <v>139439127</v>
      </c>
      <c r="M236" t="s">
        <v>878</v>
      </c>
      <c r="N236" t="s">
        <v>820</v>
      </c>
      <c r="O236" t="s">
        <v>37</v>
      </c>
      <c r="P236" s="14" t="s">
        <v>3497</v>
      </c>
      <c r="Q236" s="1">
        <v>889315000</v>
      </c>
      <c r="R236" t="s">
        <v>3505</v>
      </c>
      <c r="S236">
        <v>3</v>
      </c>
      <c r="T236">
        <v>2</v>
      </c>
      <c r="U236">
        <v>3</v>
      </c>
      <c r="V236" s="15">
        <v>44708.662557870368</v>
      </c>
    </row>
    <row r="237" spans="1:22" x14ac:dyDescent="0.25">
      <c r="A237">
        <v>1351219</v>
      </c>
      <c r="B237" s="16" t="s">
        <v>3466</v>
      </c>
      <c r="C237" s="3" t="s">
        <v>2924</v>
      </c>
      <c r="D237" t="s">
        <v>39</v>
      </c>
      <c r="E237" s="19">
        <v>218</v>
      </c>
      <c r="F237" s="12" t="e">
        <f>NA()</f>
        <v>#N/A</v>
      </c>
      <c r="G237" s="19">
        <v>218</v>
      </c>
      <c r="H237" t="s">
        <v>3474</v>
      </c>
      <c r="I237" t="s">
        <v>64</v>
      </c>
      <c r="J237" s="13">
        <v>825000</v>
      </c>
      <c r="K237" s="13" t="s">
        <v>2934</v>
      </c>
      <c r="L237">
        <v>139434039</v>
      </c>
      <c r="M237" t="s">
        <v>67</v>
      </c>
      <c r="N237" t="s">
        <v>36</v>
      </c>
      <c r="O237" t="s">
        <v>37</v>
      </c>
      <c r="P237" s="14" t="s">
        <v>3491</v>
      </c>
      <c r="Q237" s="1">
        <v>404877261</v>
      </c>
      <c r="R237" t="s">
        <v>3505</v>
      </c>
      <c r="S237">
        <v>3</v>
      </c>
      <c r="T237">
        <v>2</v>
      </c>
      <c r="U237">
        <v>2</v>
      </c>
      <c r="V237" s="15">
        <v>44708.662557870368</v>
      </c>
    </row>
    <row r="238" spans="1:22" x14ac:dyDescent="0.25">
      <c r="A238">
        <v>1351220</v>
      </c>
      <c r="B238" s="16" t="s">
        <v>3466</v>
      </c>
      <c r="C238" s="3" t="s">
        <v>2924</v>
      </c>
      <c r="D238" t="s">
        <v>29</v>
      </c>
      <c r="E238" s="11" t="e">
        <f>NA()</f>
        <v>#N/A</v>
      </c>
      <c r="F238" s="12" t="e">
        <f>NA()</f>
        <v>#N/A</v>
      </c>
      <c r="G238" t="e">
        <f>NA()</f>
        <v>#N/A</v>
      </c>
      <c r="H238" t="s">
        <v>3474</v>
      </c>
      <c r="I238" t="s">
        <v>82</v>
      </c>
      <c r="J238" s="13">
        <v>399000</v>
      </c>
      <c r="K238" s="13" t="s">
        <v>3130</v>
      </c>
      <c r="L238">
        <v>139433323</v>
      </c>
      <c r="M238" t="s">
        <v>881</v>
      </c>
      <c r="N238" t="s">
        <v>791</v>
      </c>
      <c r="O238" t="s">
        <v>37</v>
      </c>
      <c r="P238" s="14" t="s">
        <v>3497</v>
      </c>
      <c r="Q238" s="1">
        <v>889433000</v>
      </c>
      <c r="R238" t="s">
        <v>3505</v>
      </c>
      <c r="S238">
        <v>3</v>
      </c>
      <c r="T238">
        <v>1</v>
      </c>
      <c r="U238">
        <v>2</v>
      </c>
      <c r="V238" s="15">
        <v>44708.662557870368</v>
      </c>
    </row>
    <row r="239" spans="1:22" x14ac:dyDescent="0.25">
      <c r="A239">
        <v>1351221</v>
      </c>
      <c r="B239" s="16" t="s">
        <v>3466</v>
      </c>
      <c r="C239" s="3" t="s">
        <v>2924</v>
      </c>
      <c r="D239" t="s">
        <v>46</v>
      </c>
      <c r="E239" s="11" t="e">
        <f>NA()</f>
        <v>#N/A</v>
      </c>
      <c r="F239" s="12" t="e">
        <f>NA()</f>
        <v>#N/A</v>
      </c>
      <c r="G239" t="e">
        <f>NA()</f>
        <v>#N/A</v>
      </c>
      <c r="H239" t="s">
        <v>3474</v>
      </c>
      <c r="I239" t="s">
        <v>68</v>
      </c>
      <c r="J239" s="13">
        <v>820000</v>
      </c>
      <c r="K239" s="13" t="s">
        <v>2934</v>
      </c>
      <c r="L239">
        <v>139433055</v>
      </c>
      <c r="M239" t="s">
        <v>71</v>
      </c>
      <c r="N239" t="s">
        <v>36</v>
      </c>
      <c r="O239" t="s">
        <v>37</v>
      </c>
      <c r="P239" s="14" t="s">
        <v>3491</v>
      </c>
      <c r="Q239">
        <v>417508800</v>
      </c>
      <c r="R239" t="s">
        <v>3505</v>
      </c>
      <c r="S239">
        <v>3</v>
      </c>
      <c r="T239">
        <v>2</v>
      </c>
      <c r="U239">
        <v>2</v>
      </c>
      <c r="V239" s="15">
        <v>44708.662557870368</v>
      </c>
    </row>
    <row r="240" spans="1:22" x14ac:dyDescent="0.25">
      <c r="A240">
        <v>1351222</v>
      </c>
      <c r="B240" s="16" t="s">
        <v>3466</v>
      </c>
      <c r="C240" s="3" t="s">
        <v>2924</v>
      </c>
      <c r="D240" t="s">
        <v>29</v>
      </c>
      <c r="E240" s="19">
        <v>240</v>
      </c>
      <c r="F240" s="19">
        <v>873</v>
      </c>
      <c r="G240" s="19">
        <v>873</v>
      </c>
      <c r="H240" t="s">
        <v>3474</v>
      </c>
      <c r="I240" t="s">
        <v>123</v>
      </c>
      <c r="J240" s="13">
        <v>549000</v>
      </c>
      <c r="K240" s="13" t="s">
        <v>2934</v>
      </c>
      <c r="L240">
        <v>139432899</v>
      </c>
      <c r="M240" t="s">
        <v>885</v>
      </c>
      <c r="N240" t="s">
        <v>798</v>
      </c>
      <c r="O240" t="s">
        <v>37</v>
      </c>
      <c r="P240" s="14" t="s">
        <v>3492</v>
      </c>
      <c r="Q240" s="1">
        <v>889328858</v>
      </c>
      <c r="R240" t="s">
        <v>3505</v>
      </c>
      <c r="S240">
        <v>4</v>
      </c>
      <c r="T240">
        <v>2</v>
      </c>
      <c r="U240">
        <v>4</v>
      </c>
      <c r="V240" s="15">
        <v>44708.662557870368</v>
      </c>
    </row>
    <row r="241" spans="1:22" x14ac:dyDescent="0.25">
      <c r="A241">
        <v>1351223</v>
      </c>
      <c r="B241" s="16" t="s">
        <v>3466</v>
      </c>
      <c r="C241" s="3" t="s">
        <v>2924</v>
      </c>
      <c r="D241" t="s">
        <v>29</v>
      </c>
      <c r="E241" s="11" t="e">
        <f>NA()</f>
        <v>#N/A</v>
      </c>
      <c r="F241" s="12" t="e">
        <f>NA()</f>
        <v>#N/A</v>
      </c>
      <c r="G241" t="e">
        <f>NA()</f>
        <v>#N/A</v>
      </c>
      <c r="H241" t="s">
        <v>3474</v>
      </c>
      <c r="I241" t="s">
        <v>82</v>
      </c>
      <c r="J241" s="13" t="e">
        <f>NA()</f>
        <v>#N/A</v>
      </c>
      <c r="K241" s="13" t="s">
        <v>2971</v>
      </c>
      <c r="L241">
        <v>139432479</v>
      </c>
      <c r="M241" t="s">
        <v>887</v>
      </c>
      <c r="N241" t="s">
        <v>776</v>
      </c>
      <c r="O241" t="s">
        <v>37</v>
      </c>
      <c r="P241" s="14" t="s">
        <v>3494</v>
      </c>
      <c r="Q241" s="1">
        <v>889433000</v>
      </c>
      <c r="R241" t="s">
        <v>3505</v>
      </c>
      <c r="S241">
        <v>5</v>
      </c>
      <c r="T241">
        <v>3</v>
      </c>
      <c r="U241">
        <v>2</v>
      </c>
      <c r="V241" s="15">
        <v>44708.662557870368</v>
      </c>
    </row>
    <row r="242" spans="1:22" x14ac:dyDescent="0.25">
      <c r="A242">
        <v>1351224</v>
      </c>
      <c r="B242" s="16" t="s">
        <v>3466</v>
      </c>
      <c r="C242" s="3" t="s">
        <v>2924</v>
      </c>
      <c r="D242" t="s">
        <v>29</v>
      </c>
      <c r="E242" s="19">
        <v>180</v>
      </c>
      <c r="F242" s="19">
        <v>819</v>
      </c>
      <c r="G242" s="19">
        <v>819</v>
      </c>
      <c r="H242" t="s">
        <v>3475</v>
      </c>
      <c r="I242" t="s">
        <v>671</v>
      </c>
      <c r="J242" s="13">
        <v>370000</v>
      </c>
      <c r="K242" s="13" t="s">
        <v>3131</v>
      </c>
      <c r="L242">
        <v>139430295</v>
      </c>
      <c r="M242" t="s">
        <v>892</v>
      </c>
      <c r="N242" t="s">
        <v>823</v>
      </c>
      <c r="O242" t="s">
        <v>37</v>
      </c>
      <c r="P242" s="14" t="s">
        <v>3495</v>
      </c>
      <c r="Q242" s="1">
        <v>889831888</v>
      </c>
      <c r="R242" t="s">
        <v>3505</v>
      </c>
      <c r="S242">
        <v>3</v>
      </c>
      <c r="T242">
        <v>1</v>
      </c>
      <c r="U242">
        <v>4</v>
      </c>
      <c r="V242" s="15">
        <v>44708.662557870368</v>
      </c>
    </row>
    <row r="243" spans="1:22" x14ac:dyDescent="0.25">
      <c r="A243">
        <v>1351225</v>
      </c>
      <c r="B243" s="16" t="s">
        <v>3466</v>
      </c>
      <c r="C243" s="3" t="s">
        <v>2924</v>
      </c>
      <c r="D243" t="s">
        <v>29</v>
      </c>
      <c r="E243" s="19">
        <v>187</v>
      </c>
      <c r="F243" s="19">
        <v>883</v>
      </c>
      <c r="G243" s="19">
        <v>883</v>
      </c>
      <c r="H243" t="s">
        <v>3475</v>
      </c>
      <c r="I243" t="s">
        <v>42</v>
      </c>
      <c r="J243" s="13">
        <v>500000</v>
      </c>
      <c r="K243" s="13" t="s">
        <v>3132</v>
      </c>
      <c r="L243">
        <v>139429791</v>
      </c>
      <c r="M243" t="s">
        <v>897</v>
      </c>
      <c r="N243" t="s">
        <v>703</v>
      </c>
      <c r="O243" t="s">
        <v>37</v>
      </c>
      <c r="P243" s="14" t="s">
        <v>3492</v>
      </c>
      <c r="Q243">
        <v>411724000</v>
      </c>
      <c r="R243" t="s">
        <v>3505</v>
      </c>
      <c r="S243">
        <v>4</v>
      </c>
      <c r="T243">
        <v>2</v>
      </c>
      <c r="U243">
        <v>5</v>
      </c>
      <c r="V243" s="15">
        <v>44708.662557870368</v>
      </c>
    </row>
    <row r="244" spans="1:22" x14ac:dyDescent="0.25">
      <c r="A244">
        <v>1351226</v>
      </c>
      <c r="B244" s="16" t="s">
        <v>3466</v>
      </c>
      <c r="C244" s="3" t="s">
        <v>2924</v>
      </c>
      <c r="D244" t="s">
        <v>46</v>
      </c>
      <c r="E244" s="11" t="e">
        <f>NA()</f>
        <v>#N/A</v>
      </c>
      <c r="F244" s="19">
        <v>256</v>
      </c>
      <c r="G244" s="19">
        <v>256</v>
      </c>
      <c r="H244" t="s">
        <v>3475</v>
      </c>
      <c r="I244" t="s">
        <v>265</v>
      </c>
      <c r="J244" s="13">
        <v>325000</v>
      </c>
      <c r="K244" s="13" t="s">
        <v>2934</v>
      </c>
      <c r="L244">
        <v>139429603</v>
      </c>
      <c r="M244" t="s">
        <v>900</v>
      </c>
      <c r="N244" t="s">
        <v>743</v>
      </c>
      <c r="O244" t="s">
        <v>37</v>
      </c>
      <c r="P244" s="14" t="s">
        <v>3495</v>
      </c>
      <c r="Q244" s="1">
        <v>417718149</v>
      </c>
      <c r="R244" t="s">
        <v>3505</v>
      </c>
      <c r="S244">
        <v>2</v>
      </c>
      <c r="T244">
        <v>1</v>
      </c>
      <c r="U244">
        <v>2</v>
      </c>
      <c r="V244" s="15">
        <v>44708.662557870368</v>
      </c>
    </row>
    <row r="245" spans="1:22" x14ac:dyDescent="0.25">
      <c r="A245">
        <v>1351227</v>
      </c>
      <c r="B245" s="16" t="s">
        <v>3466</v>
      </c>
      <c r="C245" s="3" t="s">
        <v>2924</v>
      </c>
      <c r="D245" t="s">
        <v>46</v>
      </c>
      <c r="E245" s="11" t="e">
        <f>NA()</f>
        <v>#N/A</v>
      </c>
      <c r="F245" s="12" t="e">
        <f>NA()</f>
        <v>#N/A</v>
      </c>
      <c r="G245" t="e">
        <f>NA()</f>
        <v>#N/A</v>
      </c>
      <c r="H245" t="s">
        <v>3475</v>
      </c>
      <c r="I245" t="s">
        <v>311</v>
      </c>
      <c r="J245" s="13">
        <v>450000</v>
      </c>
      <c r="K245" s="13" t="s">
        <v>3133</v>
      </c>
      <c r="L245">
        <v>139428983</v>
      </c>
      <c r="M245" t="s">
        <v>903</v>
      </c>
      <c r="N245" t="s">
        <v>844</v>
      </c>
      <c r="O245" t="s">
        <v>37</v>
      </c>
      <c r="P245" s="14" t="s">
        <v>3493</v>
      </c>
      <c r="Q245" s="1">
        <v>1300299377</v>
      </c>
      <c r="R245" t="s">
        <v>3508</v>
      </c>
      <c r="S245">
        <v>2</v>
      </c>
      <c r="T245">
        <v>2</v>
      </c>
      <c r="U245">
        <v>2</v>
      </c>
      <c r="V245" s="15">
        <v>44708.662557870368</v>
      </c>
    </row>
    <row r="246" spans="1:22" x14ac:dyDescent="0.25">
      <c r="A246">
        <v>1351228</v>
      </c>
      <c r="B246" s="16" t="s">
        <v>3466</v>
      </c>
      <c r="C246" s="3" t="s">
        <v>2924</v>
      </c>
      <c r="D246" t="s">
        <v>39</v>
      </c>
      <c r="E246" s="19">
        <v>135</v>
      </c>
      <c r="F246" s="19">
        <v>1</v>
      </c>
      <c r="G246" s="19">
        <v>135</v>
      </c>
      <c r="H246" t="s">
        <v>3475</v>
      </c>
      <c r="I246" t="s">
        <v>311</v>
      </c>
      <c r="J246" s="13">
        <v>430000</v>
      </c>
      <c r="K246" s="13" t="s">
        <v>2934</v>
      </c>
      <c r="L246">
        <v>139428911</v>
      </c>
      <c r="M246" t="s">
        <v>906</v>
      </c>
      <c r="N246" t="s">
        <v>737</v>
      </c>
      <c r="O246" t="s">
        <v>37</v>
      </c>
      <c r="P246" s="14" t="s">
        <v>3494</v>
      </c>
      <c r="Q246" s="1">
        <v>1300299377</v>
      </c>
      <c r="R246" t="s">
        <v>3508</v>
      </c>
      <c r="S246">
        <v>2</v>
      </c>
      <c r="T246">
        <v>2</v>
      </c>
      <c r="U246">
        <v>2</v>
      </c>
      <c r="V246" s="15">
        <v>44708.662557870368</v>
      </c>
    </row>
    <row r="247" spans="1:22" x14ac:dyDescent="0.25">
      <c r="A247">
        <v>1351229</v>
      </c>
      <c r="B247" s="16" t="s">
        <v>3466</v>
      </c>
      <c r="C247" s="3" t="s">
        <v>2924</v>
      </c>
      <c r="D247" t="s">
        <v>46</v>
      </c>
      <c r="E247" s="19">
        <v>153</v>
      </c>
      <c r="F247" s="12" t="e">
        <f>NA()</f>
        <v>#N/A</v>
      </c>
      <c r="G247" s="19">
        <v>153</v>
      </c>
      <c r="H247" t="s">
        <v>3475</v>
      </c>
      <c r="I247" t="s">
        <v>181</v>
      </c>
      <c r="J247" s="13">
        <v>450000</v>
      </c>
      <c r="K247" s="13" t="s">
        <v>3039</v>
      </c>
      <c r="L247">
        <v>139428271</v>
      </c>
      <c r="M247" t="s">
        <v>908</v>
      </c>
      <c r="N247" t="s">
        <v>909</v>
      </c>
      <c r="O247" t="s">
        <v>37</v>
      </c>
      <c r="P247" s="14" t="s">
        <v>3493</v>
      </c>
      <c r="Q247" s="1">
        <v>889418941</v>
      </c>
      <c r="R247" t="s">
        <v>3505</v>
      </c>
      <c r="S247">
        <v>2</v>
      </c>
      <c r="T247">
        <v>2</v>
      </c>
      <c r="U247">
        <v>2</v>
      </c>
      <c r="V247" s="15">
        <v>44708.662557870368</v>
      </c>
    </row>
    <row r="248" spans="1:22" x14ac:dyDescent="0.25">
      <c r="A248">
        <v>1351230</v>
      </c>
      <c r="B248" s="16" t="s">
        <v>3466</v>
      </c>
      <c r="C248" s="3" t="s">
        <v>2924</v>
      </c>
      <c r="D248" t="s">
        <v>46</v>
      </c>
      <c r="E248" s="11" t="e">
        <f>NA()</f>
        <v>#N/A</v>
      </c>
      <c r="F248" s="12" t="e">
        <f>NA()</f>
        <v>#N/A</v>
      </c>
      <c r="G248" t="e">
        <f>NA()</f>
        <v>#N/A</v>
      </c>
      <c r="H248" t="s">
        <v>3475</v>
      </c>
      <c r="I248" t="s">
        <v>217</v>
      </c>
      <c r="J248" s="13">
        <v>470000</v>
      </c>
      <c r="K248" s="13" t="s">
        <v>3134</v>
      </c>
      <c r="L248">
        <v>139427595</v>
      </c>
      <c r="M248" t="s">
        <v>912</v>
      </c>
      <c r="N248" t="s">
        <v>909</v>
      </c>
      <c r="O248" t="s">
        <v>37</v>
      </c>
      <c r="P248" s="14" t="s">
        <v>3493</v>
      </c>
      <c r="Q248" s="1">
        <v>889433500</v>
      </c>
      <c r="R248" t="s">
        <v>3505</v>
      </c>
      <c r="S248">
        <v>3</v>
      </c>
      <c r="T248">
        <v>2</v>
      </c>
      <c r="U248">
        <v>2</v>
      </c>
      <c r="V248" s="15">
        <v>44708.662557870368</v>
      </c>
    </row>
    <row r="249" spans="1:22" x14ac:dyDescent="0.25">
      <c r="A249">
        <v>1351231</v>
      </c>
      <c r="B249" s="16" t="s">
        <v>3466</v>
      </c>
      <c r="C249" s="3" t="s">
        <v>2924</v>
      </c>
      <c r="D249" t="s">
        <v>29</v>
      </c>
      <c r="E249" s="11" t="e">
        <f>NA()</f>
        <v>#N/A</v>
      </c>
      <c r="F249" s="19">
        <v>450</v>
      </c>
      <c r="G249" s="19">
        <v>450</v>
      </c>
      <c r="H249" t="s">
        <v>3475</v>
      </c>
      <c r="I249" t="s">
        <v>913</v>
      </c>
      <c r="J249" s="13">
        <v>612300</v>
      </c>
      <c r="K249" s="13" t="s">
        <v>2934</v>
      </c>
      <c r="L249">
        <v>600000995</v>
      </c>
      <c r="M249" t="s">
        <v>916</v>
      </c>
      <c r="N249" t="s">
        <v>917</v>
      </c>
      <c r="O249" t="s">
        <v>37</v>
      </c>
      <c r="P249" s="14" t="s">
        <v>3497</v>
      </c>
      <c r="Q249" s="1">
        <v>1300662746</v>
      </c>
      <c r="R249" t="s">
        <v>3505</v>
      </c>
      <c r="S249">
        <v>4</v>
      </c>
      <c r="T249">
        <v>2</v>
      </c>
      <c r="U249">
        <v>2</v>
      </c>
      <c r="V249" s="15">
        <v>44708.662557870368</v>
      </c>
    </row>
    <row r="250" spans="1:22" x14ac:dyDescent="0.25">
      <c r="A250">
        <v>1351232</v>
      </c>
      <c r="B250" s="16" t="s">
        <v>3466</v>
      </c>
      <c r="C250" s="3" t="s">
        <v>2924</v>
      </c>
      <c r="D250" t="s">
        <v>29</v>
      </c>
      <c r="E250" s="11" t="e">
        <f>NA()</f>
        <v>#N/A</v>
      </c>
      <c r="F250" s="19">
        <v>450</v>
      </c>
      <c r="G250" s="19">
        <v>450</v>
      </c>
      <c r="H250" t="e">
        <f>NA()</f>
        <v>#N/A</v>
      </c>
      <c r="I250" t="s">
        <v>913</v>
      </c>
      <c r="J250" s="13">
        <v>592000</v>
      </c>
      <c r="K250" s="13" t="s">
        <v>2934</v>
      </c>
      <c r="L250">
        <v>600000995</v>
      </c>
      <c r="M250" t="s">
        <v>920</v>
      </c>
      <c r="N250" t="s">
        <v>917</v>
      </c>
      <c r="O250" t="s">
        <v>37</v>
      </c>
      <c r="P250" s="14" t="s">
        <v>3497</v>
      </c>
      <c r="Q250" s="1">
        <v>1300662746</v>
      </c>
      <c r="R250" t="s">
        <v>3505</v>
      </c>
      <c r="S250">
        <v>4</v>
      </c>
      <c r="T250">
        <v>2</v>
      </c>
      <c r="U250">
        <v>2</v>
      </c>
      <c r="V250" s="15">
        <v>44708.662557870368</v>
      </c>
    </row>
    <row r="251" spans="1:22" x14ac:dyDescent="0.25">
      <c r="A251">
        <v>1351233</v>
      </c>
      <c r="B251" s="16" t="s">
        <v>3466</v>
      </c>
      <c r="C251" s="3" t="s">
        <v>2924</v>
      </c>
      <c r="D251" t="s">
        <v>29</v>
      </c>
      <c r="E251" s="11" t="e">
        <f>NA()</f>
        <v>#N/A</v>
      </c>
      <c r="F251" s="19">
        <v>450</v>
      </c>
      <c r="G251" s="19">
        <v>450</v>
      </c>
      <c r="H251" t="e">
        <f>NA()</f>
        <v>#N/A</v>
      </c>
      <c r="I251" t="s">
        <v>913</v>
      </c>
      <c r="J251" s="13">
        <v>614000</v>
      </c>
      <c r="K251" s="13" t="s">
        <v>2934</v>
      </c>
      <c r="L251">
        <v>600000995</v>
      </c>
      <c r="M251" t="s">
        <v>923</v>
      </c>
      <c r="N251" t="s">
        <v>917</v>
      </c>
      <c r="O251" t="s">
        <v>37</v>
      </c>
      <c r="P251" s="14" t="s">
        <v>3497</v>
      </c>
      <c r="Q251" s="1">
        <v>1300662746</v>
      </c>
      <c r="R251" t="s">
        <v>3505</v>
      </c>
      <c r="S251">
        <v>4</v>
      </c>
      <c r="T251">
        <v>2</v>
      </c>
      <c r="U251">
        <v>2</v>
      </c>
      <c r="V251" s="15">
        <v>44708.662557870368</v>
      </c>
    </row>
    <row r="252" spans="1:22" x14ac:dyDescent="0.25">
      <c r="A252">
        <v>1351234</v>
      </c>
      <c r="B252" s="16" t="s">
        <v>3466</v>
      </c>
      <c r="C252" s="3" t="s">
        <v>2924</v>
      </c>
      <c r="D252" t="s">
        <v>704</v>
      </c>
      <c r="E252" s="11" t="e">
        <f>NA()</f>
        <v>#N/A</v>
      </c>
      <c r="F252" s="19">
        <v>450</v>
      </c>
      <c r="G252" s="19">
        <v>450</v>
      </c>
      <c r="H252" t="e">
        <f>NA()</f>
        <v>#N/A</v>
      </c>
      <c r="I252" t="s">
        <v>913</v>
      </c>
      <c r="J252" s="13">
        <v>218000</v>
      </c>
      <c r="K252" s="13" t="s">
        <v>2934</v>
      </c>
      <c r="L252">
        <v>600000995</v>
      </c>
      <c r="M252" t="s">
        <v>926</v>
      </c>
      <c r="N252" t="s">
        <v>917</v>
      </c>
      <c r="O252" t="s">
        <v>37</v>
      </c>
      <c r="P252" s="14" t="s">
        <v>3497</v>
      </c>
      <c r="Q252" s="1">
        <v>1300662746</v>
      </c>
      <c r="R252" t="s">
        <v>3505</v>
      </c>
      <c r="S252" t="e">
        <f>NA()</f>
        <v>#N/A</v>
      </c>
      <c r="T252" t="e">
        <f>NA()</f>
        <v>#N/A</v>
      </c>
      <c r="U252" t="e">
        <f>NA()</f>
        <v>#N/A</v>
      </c>
      <c r="V252" s="15">
        <v>44708.662557870368</v>
      </c>
    </row>
    <row r="253" spans="1:22" x14ac:dyDescent="0.25">
      <c r="A253">
        <v>1351235</v>
      </c>
      <c r="B253" s="16" t="s">
        <v>3466</v>
      </c>
      <c r="C253" s="3" t="s">
        <v>2924</v>
      </c>
      <c r="D253" t="s">
        <v>704</v>
      </c>
      <c r="E253" s="11" t="e">
        <f>NA()</f>
        <v>#N/A</v>
      </c>
      <c r="F253" s="19">
        <v>525</v>
      </c>
      <c r="G253" s="19">
        <v>525</v>
      </c>
      <c r="H253" t="e">
        <f>NA()</f>
        <v>#N/A</v>
      </c>
      <c r="I253" t="s">
        <v>913</v>
      </c>
      <c r="J253" s="13">
        <v>255000</v>
      </c>
      <c r="K253" s="13" t="s">
        <v>2934</v>
      </c>
      <c r="L253">
        <v>600000995</v>
      </c>
      <c r="M253" t="s">
        <v>930</v>
      </c>
      <c r="N253" t="s">
        <v>917</v>
      </c>
      <c r="O253" t="s">
        <v>37</v>
      </c>
      <c r="P253" s="14" t="s">
        <v>3497</v>
      </c>
      <c r="Q253" s="1">
        <v>1300662746</v>
      </c>
      <c r="R253" t="s">
        <v>3505</v>
      </c>
      <c r="S253" t="e">
        <f>NA()</f>
        <v>#N/A</v>
      </c>
      <c r="T253" t="e">
        <f>NA()</f>
        <v>#N/A</v>
      </c>
      <c r="U253" t="e">
        <f>NA()</f>
        <v>#N/A</v>
      </c>
      <c r="V253" s="15">
        <v>44708.662557870368</v>
      </c>
    </row>
    <row r="254" spans="1:22" x14ac:dyDescent="0.25">
      <c r="A254">
        <v>1351236</v>
      </c>
      <c r="B254" s="16" t="s">
        <v>3466</v>
      </c>
      <c r="C254" s="3" t="s">
        <v>2924</v>
      </c>
      <c r="D254" t="s">
        <v>29</v>
      </c>
      <c r="E254" s="11" t="e">
        <f>NA()</f>
        <v>#N/A</v>
      </c>
      <c r="F254" s="12" t="e">
        <f>NA()</f>
        <v>#N/A</v>
      </c>
      <c r="G254" t="e">
        <f>NA()</f>
        <v>#N/A</v>
      </c>
      <c r="H254" t="s">
        <v>3475</v>
      </c>
      <c r="I254" t="s">
        <v>82</v>
      </c>
      <c r="J254" s="13">
        <v>425000</v>
      </c>
      <c r="K254" s="13" t="s">
        <v>2934</v>
      </c>
      <c r="L254">
        <v>139425115</v>
      </c>
      <c r="M254" t="s">
        <v>933</v>
      </c>
      <c r="N254" t="s">
        <v>823</v>
      </c>
      <c r="O254" t="s">
        <v>37</v>
      </c>
      <c r="P254" s="14" t="s">
        <v>3495</v>
      </c>
      <c r="Q254" s="1">
        <v>889433000</v>
      </c>
      <c r="R254" t="s">
        <v>3505</v>
      </c>
      <c r="S254">
        <v>3</v>
      </c>
      <c r="T254">
        <v>1</v>
      </c>
      <c r="U254">
        <v>1</v>
      </c>
      <c r="V254" s="15">
        <v>44708.662557870368</v>
      </c>
    </row>
    <row r="255" spans="1:22" x14ac:dyDescent="0.25">
      <c r="A255">
        <v>1351237</v>
      </c>
      <c r="B255" s="16" t="s">
        <v>3466</v>
      </c>
      <c r="C255" s="3" t="s">
        <v>2924</v>
      </c>
      <c r="D255" t="s">
        <v>39</v>
      </c>
      <c r="E255" s="11" t="e">
        <f>NA()</f>
        <v>#N/A</v>
      </c>
      <c r="F255" s="12" t="e">
        <f>NA()</f>
        <v>#N/A</v>
      </c>
      <c r="G255" t="e">
        <f>NA()</f>
        <v>#N/A</v>
      </c>
      <c r="H255" t="s">
        <v>3475</v>
      </c>
      <c r="I255" t="s">
        <v>412</v>
      </c>
      <c r="J255" s="13">
        <v>325000</v>
      </c>
      <c r="K255" s="13" t="s">
        <v>2934</v>
      </c>
      <c r="L255">
        <v>139424179</v>
      </c>
      <c r="M255" t="s">
        <v>935</v>
      </c>
      <c r="N255" t="s">
        <v>737</v>
      </c>
      <c r="O255" t="s">
        <v>37</v>
      </c>
      <c r="P255" s="14" t="s">
        <v>3494</v>
      </c>
      <c r="Q255" s="1">
        <v>889422283</v>
      </c>
      <c r="R255" t="s">
        <v>3508</v>
      </c>
      <c r="S255">
        <v>2</v>
      </c>
      <c r="T255">
        <v>1</v>
      </c>
      <c r="U255">
        <v>1</v>
      </c>
      <c r="V255" s="15">
        <v>44708.662557870368</v>
      </c>
    </row>
    <row r="256" spans="1:22" x14ac:dyDescent="0.25">
      <c r="A256">
        <v>1351238</v>
      </c>
      <c r="B256" s="16" t="s">
        <v>3466</v>
      </c>
      <c r="C256" s="3" t="s">
        <v>2924</v>
      </c>
      <c r="D256" t="s">
        <v>29</v>
      </c>
      <c r="E256" s="19">
        <v>317</v>
      </c>
      <c r="F256" s="19">
        <v>676</v>
      </c>
      <c r="G256" s="19">
        <v>676</v>
      </c>
      <c r="H256" t="s">
        <v>3475</v>
      </c>
      <c r="I256" t="s">
        <v>123</v>
      </c>
      <c r="J256" s="13">
        <v>779000</v>
      </c>
      <c r="K256" s="13" t="s">
        <v>2934</v>
      </c>
      <c r="L256">
        <v>139423359</v>
      </c>
      <c r="M256" t="s">
        <v>940</v>
      </c>
      <c r="N256" t="s">
        <v>941</v>
      </c>
      <c r="O256" t="s">
        <v>37</v>
      </c>
      <c r="P256" s="14" t="s">
        <v>3497</v>
      </c>
      <c r="Q256" s="1">
        <v>889328858</v>
      </c>
      <c r="R256" t="s">
        <v>3505</v>
      </c>
      <c r="S256">
        <v>5</v>
      </c>
      <c r="T256">
        <v>3</v>
      </c>
      <c r="U256">
        <v>3</v>
      </c>
      <c r="V256" s="15">
        <v>44708.662557870368</v>
      </c>
    </row>
    <row r="257" spans="1:22" x14ac:dyDescent="0.25">
      <c r="A257">
        <v>1351239</v>
      </c>
      <c r="B257" s="16" t="s">
        <v>3466</v>
      </c>
      <c r="C257" s="3" t="s">
        <v>2924</v>
      </c>
      <c r="D257" t="s">
        <v>46</v>
      </c>
      <c r="E257" s="11" t="e">
        <f>NA()</f>
        <v>#N/A</v>
      </c>
      <c r="F257" s="12" t="e">
        <f>NA()</f>
        <v>#N/A</v>
      </c>
      <c r="G257" t="e">
        <f>NA()</f>
        <v>#N/A</v>
      </c>
      <c r="H257" t="s">
        <v>3475</v>
      </c>
      <c r="I257" t="s">
        <v>82</v>
      </c>
      <c r="J257" s="13">
        <v>450000</v>
      </c>
      <c r="K257" s="13" t="s">
        <v>2934</v>
      </c>
      <c r="L257">
        <v>139421739</v>
      </c>
      <c r="M257" t="s">
        <v>943</v>
      </c>
      <c r="N257" t="s">
        <v>844</v>
      </c>
      <c r="O257" t="s">
        <v>37</v>
      </c>
      <c r="P257" s="14" t="s">
        <v>3493</v>
      </c>
      <c r="Q257" s="1">
        <v>889433000</v>
      </c>
      <c r="R257" t="s">
        <v>3505</v>
      </c>
      <c r="S257">
        <v>2</v>
      </c>
      <c r="T257">
        <v>2</v>
      </c>
      <c r="U257">
        <v>1</v>
      </c>
      <c r="V257" s="15">
        <v>44708.662557870368</v>
      </c>
    </row>
    <row r="258" spans="1:22" x14ac:dyDescent="0.25">
      <c r="A258">
        <v>1351240</v>
      </c>
      <c r="B258" s="16" t="s">
        <v>3466</v>
      </c>
      <c r="C258" s="3" t="s">
        <v>2924</v>
      </c>
      <c r="D258" t="s">
        <v>39</v>
      </c>
      <c r="E258" s="11" t="e">
        <f>NA()</f>
        <v>#N/A</v>
      </c>
      <c r="F258" s="12" t="e">
        <f>NA()</f>
        <v>#N/A</v>
      </c>
      <c r="G258" t="e">
        <f>NA()</f>
        <v>#N/A</v>
      </c>
      <c r="H258" t="s">
        <v>3475</v>
      </c>
      <c r="I258" t="s">
        <v>408</v>
      </c>
      <c r="J258" s="13">
        <v>425000</v>
      </c>
      <c r="K258" s="13" t="s">
        <v>2934</v>
      </c>
      <c r="L258">
        <v>139420119</v>
      </c>
      <c r="M258" t="s">
        <v>945</v>
      </c>
      <c r="N258" t="s">
        <v>909</v>
      </c>
      <c r="O258" t="s">
        <v>37</v>
      </c>
      <c r="P258" s="14" t="s">
        <v>3493</v>
      </c>
      <c r="Q258" s="1">
        <v>1300114970</v>
      </c>
      <c r="R258" t="s">
        <v>3508</v>
      </c>
      <c r="S258">
        <v>2</v>
      </c>
      <c r="T258">
        <v>2</v>
      </c>
      <c r="U258">
        <v>2</v>
      </c>
      <c r="V258" s="15">
        <v>44708.662557870368</v>
      </c>
    </row>
    <row r="259" spans="1:22" x14ac:dyDescent="0.25">
      <c r="A259">
        <v>1351241</v>
      </c>
      <c r="B259" s="16" t="s">
        <v>3466</v>
      </c>
      <c r="C259" s="3" t="s">
        <v>2924</v>
      </c>
      <c r="D259" t="s">
        <v>46</v>
      </c>
      <c r="E259" s="11" t="e">
        <f>NA()</f>
        <v>#N/A</v>
      </c>
      <c r="F259" s="19">
        <v>105</v>
      </c>
      <c r="G259" s="19">
        <v>105</v>
      </c>
      <c r="H259" t="s">
        <v>3483</v>
      </c>
      <c r="I259" t="s">
        <v>74</v>
      </c>
      <c r="J259" s="13">
        <v>369000</v>
      </c>
      <c r="K259" s="13" t="s">
        <v>2934</v>
      </c>
      <c r="L259">
        <v>139419411</v>
      </c>
      <c r="M259" t="s">
        <v>77</v>
      </c>
      <c r="N259" t="s">
        <v>36</v>
      </c>
      <c r="O259" t="s">
        <v>37</v>
      </c>
      <c r="P259" s="14" t="s">
        <v>3491</v>
      </c>
      <c r="Q259" s="1">
        <v>889815000</v>
      </c>
      <c r="R259" t="s">
        <v>3505</v>
      </c>
      <c r="S259">
        <v>2</v>
      </c>
      <c r="T259">
        <v>1</v>
      </c>
      <c r="U259">
        <v>1</v>
      </c>
      <c r="V259" s="15">
        <v>44708.662557870368</v>
      </c>
    </row>
    <row r="260" spans="1:22" x14ac:dyDescent="0.25">
      <c r="A260">
        <v>1351242</v>
      </c>
      <c r="B260" s="16" t="s">
        <v>3466</v>
      </c>
      <c r="C260" s="3" t="s">
        <v>2924</v>
      </c>
      <c r="D260" t="s">
        <v>29</v>
      </c>
      <c r="E260" s="11" t="e">
        <f>NA()</f>
        <v>#N/A</v>
      </c>
      <c r="F260" s="19">
        <v>963</v>
      </c>
      <c r="G260" s="19">
        <v>963</v>
      </c>
      <c r="H260" t="s">
        <v>3483</v>
      </c>
      <c r="I260" t="s">
        <v>217</v>
      </c>
      <c r="J260" s="13">
        <v>850000</v>
      </c>
      <c r="K260" s="13" t="s">
        <v>2934</v>
      </c>
      <c r="L260">
        <v>139418419</v>
      </c>
      <c r="M260" t="s">
        <v>950</v>
      </c>
      <c r="N260" t="s">
        <v>737</v>
      </c>
      <c r="O260" t="s">
        <v>37</v>
      </c>
      <c r="P260" s="14" t="s">
        <v>3494</v>
      </c>
      <c r="Q260" s="1">
        <v>889433500</v>
      </c>
      <c r="R260" t="s">
        <v>3505</v>
      </c>
      <c r="S260">
        <v>3</v>
      </c>
      <c r="T260">
        <v>1</v>
      </c>
      <c r="U260">
        <v>2</v>
      </c>
      <c r="V260" s="15">
        <v>44708.662557870368</v>
      </c>
    </row>
    <row r="261" spans="1:22" x14ac:dyDescent="0.25">
      <c r="A261">
        <v>1351243</v>
      </c>
      <c r="B261" s="16" t="s">
        <v>3466</v>
      </c>
      <c r="C261" s="3" t="s">
        <v>2924</v>
      </c>
      <c r="D261" t="s">
        <v>29</v>
      </c>
      <c r="E261" s="11" t="e">
        <f>NA()</f>
        <v>#N/A</v>
      </c>
      <c r="F261" s="19">
        <v>817</v>
      </c>
      <c r="G261" s="19">
        <v>817</v>
      </c>
      <c r="H261" t="s">
        <v>3483</v>
      </c>
      <c r="I261" t="s">
        <v>157</v>
      </c>
      <c r="J261" s="13">
        <v>539000</v>
      </c>
      <c r="K261" s="13" t="s">
        <v>2934</v>
      </c>
      <c r="L261">
        <v>139417975</v>
      </c>
      <c r="M261" t="s">
        <v>953</v>
      </c>
      <c r="N261" t="s">
        <v>954</v>
      </c>
      <c r="O261" t="s">
        <v>37</v>
      </c>
      <c r="P261" s="14" t="s">
        <v>3492</v>
      </c>
      <c r="Q261" s="1">
        <v>450473710</v>
      </c>
      <c r="R261" t="s">
        <v>3505</v>
      </c>
      <c r="S261">
        <v>3</v>
      </c>
      <c r="T261">
        <v>1</v>
      </c>
      <c r="U261">
        <v>2</v>
      </c>
      <c r="V261" s="15">
        <v>44708.662557870368</v>
      </c>
    </row>
    <row r="262" spans="1:22" x14ac:dyDescent="0.25">
      <c r="A262">
        <v>1351244</v>
      </c>
      <c r="B262" s="16" t="s">
        <v>3466</v>
      </c>
      <c r="C262" s="3" t="s">
        <v>2924</v>
      </c>
      <c r="D262" t="s">
        <v>39</v>
      </c>
      <c r="E262" s="11" t="e">
        <f>NA()</f>
        <v>#N/A</v>
      </c>
      <c r="F262" s="12" t="e">
        <f>NA()</f>
        <v>#N/A</v>
      </c>
      <c r="G262" t="e">
        <f>NA()</f>
        <v>#N/A</v>
      </c>
      <c r="H262" t="s">
        <v>3483</v>
      </c>
      <c r="I262" t="s">
        <v>278</v>
      </c>
      <c r="J262" s="13">
        <v>395000</v>
      </c>
      <c r="K262" s="13" t="s">
        <v>2934</v>
      </c>
      <c r="L262">
        <v>139417559</v>
      </c>
      <c r="M262" t="s">
        <v>956</v>
      </c>
      <c r="N262" t="s">
        <v>844</v>
      </c>
      <c r="O262" t="s">
        <v>37</v>
      </c>
      <c r="P262" s="14" t="s">
        <v>3493</v>
      </c>
      <c r="Q262" s="1">
        <v>889811088</v>
      </c>
      <c r="R262" t="s">
        <v>3505</v>
      </c>
      <c r="S262">
        <v>1</v>
      </c>
      <c r="T262">
        <v>1</v>
      </c>
      <c r="U262">
        <v>2</v>
      </c>
      <c r="V262" s="15">
        <v>44708.662557870368</v>
      </c>
    </row>
    <row r="263" spans="1:22" x14ac:dyDescent="0.25">
      <c r="A263">
        <v>1351245</v>
      </c>
      <c r="B263" s="16" t="s">
        <v>3466</v>
      </c>
      <c r="C263" s="3" t="s">
        <v>2924</v>
      </c>
      <c r="D263" t="s">
        <v>46</v>
      </c>
      <c r="E263" s="11" t="e">
        <f>NA()</f>
        <v>#N/A</v>
      </c>
      <c r="F263" s="12" t="e">
        <f>NA()</f>
        <v>#N/A</v>
      </c>
      <c r="G263" t="e">
        <f>NA()</f>
        <v>#N/A</v>
      </c>
      <c r="H263" t="s">
        <v>3483</v>
      </c>
      <c r="I263" t="s">
        <v>228</v>
      </c>
      <c r="J263" s="13">
        <v>340000</v>
      </c>
      <c r="K263" s="13" t="s">
        <v>3143</v>
      </c>
      <c r="L263">
        <v>139415863</v>
      </c>
      <c r="M263" t="s">
        <v>959</v>
      </c>
      <c r="N263" t="s">
        <v>941</v>
      </c>
      <c r="O263" t="s">
        <v>37</v>
      </c>
      <c r="P263" s="14" t="s">
        <v>3497</v>
      </c>
      <c r="Q263" s="1">
        <v>889419959</v>
      </c>
      <c r="R263" t="s">
        <v>3505</v>
      </c>
      <c r="S263">
        <v>2</v>
      </c>
      <c r="T263">
        <v>2</v>
      </c>
      <c r="U263">
        <v>2</v>
      </c>
      <c r="V263" s="15">
        <v>44708.662557870368</v>
      </c>
    </row>
    <row r="264" spans="1:22" x14ac:dyDescent="0.25">
      <c r="A264">
        <v>1351246</v>
      </c>
      <c r="B264" s="16" t="s">
        <v>3466</v>
      </c>
      <c r="C264" s="3" t="s">
        <v>2924</v>
      </c>
      <c r="D264" t="s">
        <v>29</v>
      </c>
      <c r="E264" s="11" t="e">
        <f>NA()</f>
        <v>#N/A</v>
      </c>
      <c r="F264" s="12" t="e">
        <f>NA()</f>
        <v>#N/A</v>
      </c>
      <c r="G264" t="e">
        <f>NA()</f>
        <v>#N/A</v>
      </c>
      <c r="H264" t="s">
        <v>3483</v>
      </c>
      <c r="I264" t="s">
        <v>82</v>
      </c>
      <c r="J264" s="13" t="e">
        <f>NA()</f>
        <v>#N/A</v>
      </c>
      <c r="K264" s="13" t="s">
        <v>2971</v>
      </c>
      <c r="L264">
        <v>139414379</v>
      </c>
      <c r="M264" t="s">
        <v>961</v>
      </c>
      <c r="N264" t="s">
        <v>844</v>
      </c>
      <c r="O264" t="s">
        <v>37</v>
      </c>
      <c r="P264" s="14" t="s">
        <v>3493</v>
      </c>
      <c r="Q264" s="1">
        <v>889433000</v>
      </c>
      <c r="R264" t="s">
        <v>3505</v>
      </c>
      <c r="S264">
        <v>5</v>
      </c>
      <c r="T264">
        <v>3</v>
      </c>
      <c r="U264">
        <v>4</v>
      </c>
      <c r="V264" s="15">
        <v>44708.662557870368</v>
      </c>
    </row>
    <row r="265" spans="1:22" x14ac:dyDescent="0.25">
      <c r="A265">
        <v>1351247</v>
      </c>
      <c r="B265" s="16" t="s">
        <v>3466</v>
      </c>
      <c r="C265" s="3" t="s">
        <v>2924</v>
      </c>
      <c r="D265" t="s">
        <v>46</v>
      </c>
      <c r="E265" s="11" t="e">
        <f>NA()</f>
        <v>#N/A</v>
      </c>
      <c r="F265" s="19">
        <v>345</v>
      </c>
      <c r="G265" s="19">
        <v>345</v>
      </c>
      <c r="H265" t="s">
        <v>3483</v>
      </c>
      <c r="I265" t="s">
        <v>53</v>
      </c>
      <c r="J265" s="13">
        <v>475000</v>
      </c>
      <c r="K265" s="13" t="s">
        <v>2934</v>
      </c>
      <c r="L265">
        <v>139413087</v>
      </c>
      <c r="M265" t="s">
        <v>964</v>
      </c>
      <c r="N265" t="s">
        <v>707</v>
      </c>
      <c r="O265" t="s">
        <v>37</v>
      </c>
      <c r="P265" s="14" t="s">
        <v>3493</v>
      </c>
      <c r="Q265" s="1">
        <v>889822403</v>
      </c>
      <c r="R265" t="s">
        <v>3505</v>
      </c>
      <c r="S265">
        <v>2</v>
      </c>
      <c r="T265">
        <v>1</v>
      </c>
      <c r="U265">
        <v>2</v>
      </c>
      <c r="V265" s="15">
        <v>44708.662557870368</v>
      </c>
    </row>
    <row r="266" spans="1:22" x14ac:dyDescent="0.25">
      <c r="A266">
        <v>1351248</v>
      </c>
      <c r="B266" s="16" t="s">
        <v>3466</v>
      </c>
      <c r="C266" s="3" t="s">
        <v>2924</v>
      </c>
      <c r="D266" t="s">
        <v>29</v>
      </c>
      <c r="E266" s="19">
        <v>330</v>
      </c>
      <c r="F266" s="19">
        <v>2</v>
      </c>
      <c r="G266" s="19">
        <v>2</v>
      </c>
      <c r="H266" t="s">
        <v>3483</v>
      </c>
      <c r="I266" t="s">
        <v>297</v>
      </c>
      <c r="J266" s="13">
        <v>1050000</v>
      </c>
      <c r="K266" s="13" t="s">
        <v>2934</v>
      </c>
      <c r="L266">
        <v>139412583</v>
      </c>
      <c r="M266" t="s">
        <v>967</v>
      </c>
      <c r="N266" t="s">
        <v>968</v>
      </c>
      <c r="O266" t="s">
        <v>37</v>
      </c>
      <c r="P266" s="14" t="s">
        <v>3499</v>
      </c>
      <c r="Q266">
        <v>429826650</v>
      </c>
      <c r="R266" t="s">
        <v>3505</v>
      </c>
      <c r="S266">
        <v>4</v>
      </c>
      <c r="T266">
        <v>2</v>
      </c>
      <c r="U266">
        <v>4</v>
      </c>
      <c r="V266" s="15">
        <v>44708.662557870368</v>
      </c>
    </row>
    <row r="267" spans="1:22" x14ac:dyDescent="0.25">
      <c r="A267">
        <v>1351249</v>
      </c>
      <c r="B267" s="16" t="s">
        <v>3466</v>
      </c>
      <c r="C267" s="3" t="s">
        <v>2924</v>
      </c>
      <c r="D267" t="s">
        <v>29</v>
      </c>
      <c r="E267" s="11" t="e">
        <f>NA()</f>
        <v>#N/A</v>
      </c>
      <c r="F267" s="19">
        <v>829</v>
      </c>
      <c r="G267" s="19">
        <v>829</v>
      </c>
      <c r="H267" t="s">
        <v>3483</v>
      </c>
      <c r="I267" t="s">
        <v>131</v>
      </c>
      <c r="J267" s="13">
        <v>570000</v>
      </c>
      <c r="K267" s="13" t="s">
        <v>2934</v>
      </c>
      <c r="L267">
        <v>139412287</v>
      </c>
      <c r="M267" t="s">
        <v>972</v>
      </c>
      <c r="N267" t="s">
        <v>973</v>
      </c>
      <c r="O267" t="s">
        <v>37</v>
      </c>
      <c r="P267" s="14" t="s">
        <v>3495</v>
      </c>
      <c r="Q267" s="1">
        <v>419592414</v>
      </c>
      <c r="R267" t="s">
        <v>3506</v>
      </c>
      <c r="S267">
        <v>4</v>
      </c>
      <c r="T267">
        <v>2</v>
      </c>
      <c r="U267">
        <v>2</v>
      </c>
      <c r="V267" s="15">
        <v>44708.662557870368</v>
      </c>
    </row>
    <row r="268" spans="1:22" x14ac:dyDescent="0.25">
      <c r="A268">
        <v>1351250</v>
      </c>
      <c r="B268" s="16" t="s">
        <v>3466</v>
      </c>
      <c r="C268" s="3" t="s">
        <v>2924</v>
      </c>
      <c r="D268" t="s">
        <v>29</v>
      </c>
      <c r="E268" s="11" t="e">
        <f>NA()</f>
        <v>#N/A</v>
      </c>
      <c r="F268" s="19">
        <v>419</v>
      </c>
      <c r="G268" s="19">
        <v>419</v>
      </c>
      <c r="H268" t="s">
        <v>3483</v>
      </c>
      <c r="I268" t="s">
        <v>123</v>
      </c>
      <c r="J268" s="13">
        <v>419000</v>
      </c>
      <c r="K268" s="13" t="s">
        <v>2934</v>
      </c>
      <c r="L268">
        <v>139412239</v>
      </c>
      <c r="M268" t="s">
        <v>976</v>
      </c>
      <c r="N268" t="s">
        <v>941</v>
      </c>
      <c r="O268" t="s">
        <v>37</v>
      </c>
      <c r="P268" s="14" t="s">
        <v>3497</v>
      </c>
      <c r="Q268" s="1">
        <v>889328858</v>
      </c>
      <c r="R268" t="s">
        <v>3505</v>
      </c>
      <c r="S268">
        <v>3</v>
      </c>
      <c r="T268">
        <v>2</v>
      </c>
      <c r="U268">
        <v>2</v>
      </c>
      <c r="V268" s="15">
        <v>44708.662557870368</v>
      </c>
    </row>
    <row r="269" spans="1:22" x14ac:dyDescent="0.25">
      <c r="A269">
        <v>1351251</v>
      </c>
      <c r="B269" s="16" t="s">
        <v>3466</v>
      </c>
      <c r="C269" s="3" t="s">
        <v>2924</v>
      </c>
      <c r="D269" t="s">
        <v>46</v>
      </c>
      <c r="E269" s="19">
        <v>64</v>
      </c>
      <c r="F269" s="19">
        <v>84</v>
      </c>
      <c r="G269" s="19">
        <v>64</v>
      </c>
      <c r="H269" t="s">
        <v>3483</v>
      </c>
      <c r="I269" t="s">
        <v>311</v>
      </c>
      <c r="J269" s="13">
        <v>285000</v>
      </c>
      <c r="K269" s="13" t="s">
        <v>3145</v>
      </c>
      <c r="L269">
        <v>139411639</v>
      </c>
      <c r="M269" t="s">
        <v>981</v>
      </c>
      <c r="N269" t="s">
        <v>773</v>
      </c>
      <c r="O269" t="s">
        <v>37</v>
      </c>
      <c r="P269" s="14" t="s">
        <v>3493</v>
      </c>
      <c r="Q269" s="1">
        <v>1300299377</v>
      </c>
      <c r="R269" t="s">
        <v>3506</v>
      </c>
      <c r="S269">
        <v>2</v>
      </c>
      <c r="T269">
        <v>1</v>
      </c>
      <c r="U269">
        <v>1</v>
      </c>
      <c r="V269" s="15">
        <v>44708.662557870368</v>
      </c>
    </row>
    <row r="270" spans="1:22" x14ac:dyDescent="0.25">
      <c r="A270">
        <v>1351252</v>
      </c>
      <c r="B270" s="16" t="s">
        <v>3466</v>
      </c>
      <c r="C270" s="3" t="s">
        <v>2924</v>
      </c>
      <c r="D270" t="s">
        <v>46</v>
      </c>
      <c r="E270" s="11" t="e">
        <f>NA()</f>
        <v>#N/A</v>
      </c>
      <c r="F270" s="12" t="e">
        <f>NA()</f>
        <v>#N/A</v>
      </c>
      <c r="G270" t="e">
        <f>NA()</f>
        <v>#N/A</v>
      </c>
      <c r="H270" t="s">
        <v>3476</v>
      </c>
      <c r="I270" t="s">
        <v>79</v>
      </c>
      <c r="J270" s="13">
        <v>439000</v>
      </c>
      <c r="K270" s="13" t="s">
        <v>2934</v>
      </c>
      <c r="L270">
        <v>139407883</v>
      </c>
      <c r="M270" t="s">
        <v>81</v>
      </c>
      <c r="N270" t="s">
        <v>36</v>
      </c>
      <c r="O270" t="s">
        <v>37</v>
      </c>
      <c r="P270" s="14" t="s">
        <v>3491</v>
      </c>
      <c r="Q270" s="1">
        <v>889433000</v>
      </c>
      <c r="R270" t="s">
        <v>3505</v>
      </c>
      <c r="S270">
        <v>2</v>
      </c>
      <c r="T270">
        <v>2</v>
      </c>
      <c r="U270">
        <v>1</v>
      </c>
      <c r="V270" s="15">
        <v>44708.662557870368</v>
      </c>
    </row>
    <row r="271" spans="1:22" x14ac:dyDescent="0.25">
      <c r="A271">
        <v>1351253</v>
      </c>
      <c r="B271" s="16" t="s">
        <v>3466</v>
      </c>
      <c r="C271" s="3" t="s">
        <v>2924</v>
      </c>
      <c r="D271" t="s">
        <v>29</v>
      </c>
      <c r="E271" s="11" t="e">
        <f>NA()</f>
        <v>#N/A</v>
      </c>
      <c r="F271" s="19">
        <v>800</v>
      </c>
      <c r="G271" s="19">
        <v>800</v>
      </c>
      <c r="H271" t="s">
        <v>3476</v>
      </c>
      <c r="I271" t="s">
        <v>293</v>
      </c>
      <c r="J271" s="13">
        <v>470000</v>
      </c>
      <c r="K271" s="13" t="s">
        <v>3146</v>
      </c>
      <c r="L271">
        <v>139407867</v>
      </c>
      <c r="M271" t="s">
        <v>984</v>
      </c>
      <c r="N271" t="s">
        <v>743</v>
      </c>
      <c r="O271" t="s">
        <v>37</v>
      </c>
      <c r="P271" s="14" t="s">
        <v>3495</v>
      </c>
      <c r="Q271" s="1">
        <v>1300850855</v>
      </c>
      <c r="R271" t="s">
        <v>3508</v>
      </c>
      <c r="S271">
        <v>3</v>
      </c>
      <c r="T271">
        <v>1</v>
      </c>
      <c r="U271">
        <v>3</v>
      </c>
      <c r="V271" s="15">
        <v>44708.662557870368</v>
      </c>
    </row>
    <row r="272" spans="1:22" x14ac:dyDescent="0.25">
      <c r="A272">
        <v>1351254</v>
      </c>
      <c r="B272" s="16" t="s">
        <v>3466</v>
      </c>
      <c r="C272" s="3" t="s">
        <v>2924</v>
      </c>
      <c r="D272" t="s">
        <v>985</v>
      </c>
      <c r="E272" s="11" t="e">
        <f>NA()</f>
        <v>#N/A</v>
      </c>
      <c r="F272" s="12" t="e">
        <f>NA()</f>
        <v>#N/A</v>
      </c>
      <c r="G272" t="e">
        <f>NA()</f>
        <v>#N/A</v>
      </c>
      <c r="H272" t="s">
        <v>3476</v>
      </c>
      <c r="I272" t="s">
        <v>79</v>
      </c>
      <c r="J272" s="13" t="e">
        <f>NA()</f>
        <v>#N/A</v>
      </c>
      <c r="K272" s="13" t="s">
        <v>3147</v>
      </c>
      <c r="L272">
        <v>139407859</v>
      </c>
      <c r="M272" t="s">
        <v>988</v>
      </c>
      <c r="N272" t="s">
        <v>968</v>
      </c>
      <c r="O272" t="s">
        <v>37</v>
      </c>
      <c r="P272" s="14" t="s">
        <v>3499</v>
      </c>
      <c r="Q272" s="1">
        <v>889433000</v>
      </c>
      <c r="R272" t="s">
        <v>3505</v>
      </c>
      <c r="S272">
        <v>2</v>
      </c>
      <c r="T272">
        <v>2</v>
      </c>
      <c r="U272">
        <v>10</v>
      </c>
      <c r="V272" s="15">
        <v>44708.662557870368</v>
      </c>
    </row>
    <row r="273" spans="1:22" x14ac:dyDescent="0.25">
      <c r="A273">
        <v>1351255</v>
      </c>
      <c r="B273" s="16" t="s">
        <v>3466</v>
      </c>
      <c r="C273" s="3" t="s">
        <v>2924</v>
      </c>
      <c r="D273" t="s">
        <v>46</v>
      </c>
      <c r="E273" s="11" t="e">
        <f>NA()</f>
        <v>#N/A</v>
      </c>
      <c r="F273" s="19">
        <v>124</v>
      </c>
      <c r="G273" s="19">
        <v>124</v>
      </c>
      <c r="H273" t="s">
        <v>3476</v>
      </c>
      <c r="I273" t="s">
        <v>185</v>
      </c>
      <c r="J273" s="13">
        <v>365000</v>
      </c>
      <c r="K273" s="13" t="s">
        <v>2934</v>
      </c>
      <c r="L273">
        <v>139406391</v>
      </c>
      <c r="M273" t="s">
        <v>992</v>
      </c>
      <c r="N273" t="s">
        <v>909</v>
      </c>
      <c r="O273" t="s">
        <v>37</v>
      </c>
      <c r="P273" s="14" t="s">
        <v>3493</v>
      </c>
      <c r="Q273" s="1">
        <v>889240900</v>
      </c>
      <c r="R273" t="s">
        <v>3505</v>
      </c>
      <c r="S273">
        <v>2</v>
      </c>
      <c r="T273">
        <v>2</v>
      </c>
      <c r="U273">
        <v>2</v>
      </c>
      <c r="V273" s="15">
        <v>44708.662557870368</v>
      </c>
    </row>
    <row r="274" spans="1:22" x14ac:dyDescent="0.25">
      <c r="A274">
        <v>1351256</v>
      </c>
      <c r="B274" s="16" t="s">
        <v>3466</v>
      </c>
      <c r="C274" s="3" t="s">
        <v>2924</v>
      </c>
      <c r="D274" t="s">
        <v>46</v>
      </c>
      <c r="E274" s="19">
        <v>65</v>
      </c>
      <c r="F274" s="19">
        <v>65</v>
      </c>
      <c r="G274" s="19">
        <v>65</v>
      </c>
      <c r="H274" t="e">
        <f>NA()</f>
        <v>#N/A</v>
      </c>
      <c r="I274" t="s">
        <v>82</v>
      </c>
      <c r="J274" s="13">
        <v>299000</v>
      </c>
      <c r="K274" s="13" t="s">
        <v>2934</v>
      </c>
      <c r="L274">
        <v>139403051</v>
      </c>
      <c r="M274" t="s">
        <v>995</v>
      </c>
      <c r="N274" t="s">
        <v>737</v>
      </c>
      <c r="O274" t="s">
        <v>37</v>
      </c>
      <c r="P274" s="14" t="s">
        <v>3494</v>
      </c>
      <c r="Q274" s="1">
        <v>889433000</v>
      </c>
      <c r="R274" t="s">
        <v>3505</v>
      </c>
      <c r="S274">
        <v>2</v>
      </c>
      <c r="T274">
        <v>1</v>
      </c>
      <c r="U274">
        <v>1</v>
      </c>
      <c r="V274" s="15">
        <v>44708.662557870368</v>
      </c>
    </row>
    <row r="275" spans="1:22" x14ac:dyDescent="0.25">
      <c r="A275">
        <v>1351257</v>
      </c>
      <c r="B275" s="16" t="s">
        <v>3466</v>
      </c>
      <c r="C275" s="3" t="s">
        <v>2924</v>
      </c>
      <c r="D275" t="s">
        <v>29</v>
      </c>
      <c r="E275" s="11" t="e">
        <f>NA()</f>
        <v>#N/A</v>
      </c>
      <c r="F275" s="19">
        <v>853</v>
      </c>
      <c r="G275" s="19">
        <v>853</v>
      </c>
      <c r="H275" t="e">
        <f>NA()</f>
        <v>#N/A</v>
      </c>
      <c r="I275" t="s">
        <v>185</v>
      </c>
      <c r="J275" s="13">
        <v>499000</v>
      </c>
      <c r="K275" s="13" t="s">
        <v>2934</v>
      </c>
      <c r="L275">
        <v>139402963</v>
      </c>
      <c r="M275" t="s">
        <v>998</v>
      </c>
      <c r="N275" t="s">
        <v>791</v>
      </c>
      <c r="O275" t="s">
        <v>37</v>
      </c>
      <c r="P275" s="14" t="s">
        <v>3497</v>
      </c>
      <c r="Q275" s="1">
        <v>889240900</v>
      </c>
      <c r="R275" t="s">
        <v>3505</v>
      </c>
      <c r="S275">
        <v>3</v>
      </c>
      <c r="T275">
        <v>2</v>
      </c>
      <c r="U275">
        <v>2</v>
      </c>
      <c r="V275" s="15">
        <v>44708.662557870368</v>
      </c>
    </row>
    <row r="276" spans="1:22" x14ac:dyDescent="0.25">
      <c r="A276">
        <v>1351258</v>
      </c>
      <c r="B276" s="16" t="s">
        <v>3466</v>
      </c>
      <c r="C276" s="3" t="s">
        <v>2924</v>
      </c>
      <c r="D276" t="s">
        <v>46</v>
      </c>
      <c r="E276" s="11" t="e">
        <f>NA()</f>
        <v>#N/A</v>
      </c>
      <c r="F276" s="19">
        <v>208</v>
      </c>
      <c r="G276" s="19">
        <v>208</v>
      </c>
      <c r="H276" t="e">
        <f>NA()</f>
        <v>#N/A</v>
      </c>
      <c r="I276" t="s">
        <v>145</v>
      </c>
      <c r="J276" s="13">
        <v>420000</v>
      </c>
      <c r="K276" s="13" t="s">
        <v>3149</v>
      </c>
      <c r="L276">
        <v>139400443</v>
      </c>
      <c r="M276" t="s">
        <v>1002</v>
      </c>
      <c r="N276" t="s">
        <v>707</v>
      </c>
      <c r="O276" t="s">
        <v>37</v>
      </c>
      <c r="P276" s="14" t="s">
        <v>3493</v>
      </c>
      <c r="Q276" s="1">
        <v>889306600</v>
      </c>
      <c r="R276" t="s">
        <v>3505</v>
      </c>
      <c r="S276">
        <v>2</v>
      </c>
      <c r="T276">
        <v>2</v>
      </c>
      <c r="U276">
        <v>2</v>
      </c>
      <c r="V276" s="15">
        <v>44708.662557870368</v>
      </c>
    </row>
    <row r="277" spans="1:22" x14ac:dyDescent="0.25">
      <c r="A277">
        <v>1351259</v>
      </c>
      <c r="B277" s="16" t="s">
        <v>3466</v>
      </c>
      <c r="C277" s="3" t="s">
        <v>2924</v>
      </c>
      <c r="D277" t="s">
        <v>46</v>
      </c>
      <c r="E277" s="11" t="e">
        <f>NA()</f>
        <v>#N/A</v>
      </c>
      <c r="F277" s="12" t="e">
        <f>NA()</f>
        <v>#N/A</v>
      </c>
      <c r="G277" t="e">
        <f>NA()</f>
        <v>#N/A</v>
      </c>
      <c r="H277" t="e">
        <f>NA()</f>
        <v>#N/A</v>
      </c>
      <c r="I277" t="s">
        <v>82</v>
      </c>
      <c r="J277" s="13">
        <v>270000</v>
      </c>
      <c r="K277" s="13" t="s">
        <v>2934</v>
      </c>
      <c r="L277">
        <v>139400367</v>
      </c>
      <c r="M277" t="s">
        <v>1004</v>
      </c>
      <c r="N277" t="s">
        <v>1005</v>
      </c>
      <c r="O277" t="s">
        <v>37</v>
      </c>
      <c r="P277" s="14" t="s">
        <v>3494</v>
      </c>
      <c r="Q277" s="1">
        <v>889433000</v>
      </c>
      <c r="R277" t="s">
        <v>3505</v>
      </c>
      <c r="S277">
        <v>2</v>
      </c>
      <c r="T277">
        <v>1</v>
      </c>
      <c r="U277">
        <v>0</v>
      </c>
      <c r="V277" s="15">
        <v>44708.662557870368</v>
      </c>
    </row>
    <row r="278" spans="1:22" x14ac:dyDescent="0.25">
      <c r="A278">
        <v>1351260</v>
      </c>
      <c r="B278" s="16" t="s">
        <v>3466</v>
      </c>
      <c r="C278" s="3" t="s">
        <v>2924</v>
      </c>
      <c r="D278" t="s">
        <v>46</v>
      </c>
      <c r="E278" s="11" t="e">
        <f>NA()</f>
        <v>#N/A</v>
      </c>
      <c r="F278" s="19">
        <v>74</v>
      </c>
      <c r="G278" s="19">
        <v>74</v>
      </c>
      <c r="H278" t="e">
        <f>NA()</f>
        <v>#N/A</v>
      </c>
      <c r="I278" t="s">
        <v>346</v>
      </c>
      <c r="J278" s="13">
        <v>280000</v>
      </c>
      <c r="K278" s="13" t="s">
        <v>2934</v>
      </c>
      <c r="L278">
        <v>139400079</v>
      </c>
      <c r="M278" t="s">
        <v>1007</v>
      </c>
      <c r="N278" t="s">
        <v>707</v>
      </c>
      <c r="O278" t="s">
        <v>37</v>
      </c>
      <c r="P278" s="14" t="s">
        <v>3493</v>
      </c>
      <c r="Q278" s="1">
        <v>889867131</v>
      </c>
      <c r="R278" t="s">
        <v>3505</v>
      </c>
      <c r="S278">
        <v>2</v>
      </c>
      <c r="T278">
        <v>1</v>
      </c>
      <c r="U278">
        <v>1</v>
      </c>
      <c r="V278" s="15">
        <v>44708.662557870368</v>
      </c>
    </row>
    <row r="279" spans="1:22" x14ac:dyDescent="0.25">
      <c r="A279">
        <v>1351261</v>
      </c>
      <c r="B279" s="16" t="s">
        <v>3466</v>
      </c>
      <c r="C279" s="3" t="s">
        <v>2924</v>
      </c>
      <c r="D279" t="s">
        <v>46</v>
      </c>
      <c r="E279" s="11" t="e">
        <f>NA()</f>
        <v>#N/A</v>
      </c>
      <c r="F279" s="19">
        <v>320</v>
      </c>
      <c r="G279" s="19">
        <v>320</v>
      </c>
      <c r="H279" t="e">
        <f>NA()</f>
        <v>#N/A</v>
      </c>
      <c r="I279" t="s">
        <v>181</v>
      </c>
      <c r="J279" s="13">
        <v>275000</v>
      </c>
      <c r="K279" s="13" t="s">
        <v>3447</v>
      </c>
      <c r="L279">
        <v>139399967</v>
      </c>
      <c r="M279" t="s">
        <v>1011</v>
      </c>
      <c r="N279" t="s">
        <v>791</v>
      </c>
      <c r="O279" t="s">
        <v>37</v>
      </c>
      <c r="P279" s="14" t="s">
        <v>3497</v>
      </c>
      <c r="Q279" s="1">
        <v>889418941</v>
      </c>
      <c r="R279" t="s">
        <v>3505</v>
      </c>
      <c r="S279">
        <v>2</v>
      </c>
      <c r="T279">
        <v>1</v>
      </c>
      <c r="U279">
        <v>3</v>
      </c>
      <c r="V279" s="15">
        <v>44708.662557870368</v>
      </c>
    </row>
    <row r="280" spans="1:22" x14ac:dyDescent="0.25">
      <c r="A280">
        <v>1351262</v>
      </c>
      <c r="B280" s="16" t="s">
        <v>3466</v>
      </c>
      <c r="C280" s="3" t="s">
        <v>2924</v>
      </c>
      <c r="D280" t="s">
        <v>704</v>
      </c>
      <c r="E280" s="11" t="e">
        <f>NA()</f>
        <v>#N/A</v>
      </c>
      <c r="F280" s="19">
        <v>627</v>
      </c>
      <c r="G280" s="19">
        <v>627</v>
      </c>
      <c r="H280" t="e">
        <f>NA()</f>
        <v>#N/A</v>
      </c>
      <c r="I280" t="s">
        <v>403</v>
      </c>
      <c r="J280" s="13">
        <v>269000</v>
      </c>
      <c r="K280" s="13" t="s">
        <v>2934</v>
      </c>
      <c r="L280">
        <v>203327539</v>
      </c>
      <c r="M280" t="s">
        <v>1015</v>
      </c>
      <c r="N280" t="s">
        <v>1016</v>
      </c>
      <c r="O280" t="s">
        <v>37</v>
      </c>
      <c r="P280" s="14" t="s">
        <v>3495</v>
      </c>
      <c r="Q280" s="1">
        <v>889828282</v>
      </c>
      <c r="R280" t="s">
        <v>3505</v>
      </c>
      <c r="S280" t="e">
        <f>NA()</f>
        <v>#N/A</v>
      </c>
      <c r="T280" t="e">
        <f>NA()</f>
        <v>#N/A</v>
      </c>
      <c r="U280" t="e">
        <f>NA()</f>
        <v>#N/A</v>
      </c>
      <c r="V280" s="15">
        <v>44708.662557870368</v>
      </c>
    </row>
    <row r="281" spans="1:22" x14ac:dyDescent="0.25">
      <c r="A281">
        <v>1351263</v>
      </c>
      <c r="B281" s="16" t="s">
        <v>3466</v>
      </c>
      <c r="C281" s="3" t="s">
        <v>2924</v>
      </c>
      <c r="D281" t="s">
        <v>985</v>
      </c>
      <c r="E281" s="11" t="e">
        <f>NA()</f>
        <v>#N/A</v>
      </c>
      <c r="F281" s="19">
        <v>2</v>
      </c>
      <c r="G281" s="19">
        <v>2</v>
      </c>
      <c r="H281" t="s">
        <v>126</v>
      </c>
      <c r="I281" t="s">
        <v>1017</v>
      </c>
      <c r="J281" s="13">
        <v>750000</v>
      </c>
      <c r="K281" s="13" t="s">
        <v>2934</v>
      </c>
      <c r="L281">
        <v>139398515</v>
      </c>
      <c r="M281" t="s">
        <v>1020</v>
      </c>
      <c r="N281" t="s">
        <v>759</v>
      </c>
      <c r="O281" t="s">
        <v>37</v>
      </c>
      <c r="P281" s="14" t="s">
        <v>3496</v>
      </c>
      <c r="Q281" s="1">
        <v>889882343</v>
      </c>
      <c r="R281" t="s">
        <v>3505</v>
      </c>
      <c r="S281">
        <v>4</v>
      </c>
      <c r="T281">
        <v>2</v>
      </c>
      <c r="U281">
        <v>6</v>
      </c>
      <c r="V281" s="15">
        <v>44708.662557870368</v>
      </c>
    </row>
    <row r="282" spans="1:22" x14ac:dyDescent="0.25">
      <c r="A282">
        <v>1351264</v>
      </c>
      <c r="B282" s="16" t="s">
        <v>3466</v>
      </c>
      <c r="C282" s="3" t="s">
        <v>2924</v>
      </c>
      <c r="D282" t="s">
        <v>46</v>
      </c>
      <c r="E282" s="11" t="e">
        <f>NA()</f>
        <v>#N/A</v>
      </c>
      <c r="F282" s="19">
        <v>174</v>
      </c>
      <c r="G282" s="19">
        <v>174</v>
      </c>
      <c r="H282" t="e">
        <f>NA()</f>
        <v>#N/A</v>
      </c>
      <c r="I282" t="s">
        <v>209</v>
      </c>
      <c r="J282" s="13">
        <v>285000</v>
      </c>
      <c r="K282" s="13" t="s">
        <v>3152</v>
      </c>
      <c r="L282">
        <v>139397735</v>
      </c>
      <c r="M282" t="s">
        <v>1024</v>
      </c>
      <c r="N282" t="s">
        <v>791</v>
      </c>
      <c r="O282" t="s">
        <v>37</v>
      </c>
      <c r="P282" s="14" t="s">
        <v>3497</v>
      </c>
      <c r="Q282" s="1">
        <v>889428942</v>
      </c>
      <c r="R282" t="s">
        <v>3505</v>
      </c>
      <c r="S282">
        <v>2</v>
      </c>
      <c r="T282">
        <v>1</v>
      </c>
      <c r="U282">
        <v>1</v>
      </c>
      <c r="V282" s="15">
        <v>44708.662557870368</v>
      </c>
    </row>
    <row r="283" spans="1:22" x14ac:dyDescent="0.25">
      <c r="A283">
        <v>1351265</v>
      </c>
      <c r="B283" s="16" t="s">
        <v>3466</v>
      </c>
      <c r="C283" s="3" t="s">
        <v>2924</v>
      </c>
      <c r="D283" t="s">
        <v>29</v>
      </c>
      <c r="E283" s="19">
        <v>243</v>
      </c>
      <c r="F283" s="19">
        <v>766</v>
      </c>
      <c r="G283" s="19">
        <v>766</v>
      </c>
      <c r="H283" t="e">
        <f>NA()</f>
        <v>#N/A</v>
      </c>
      <c r="I283" t="s">
        <v>123</v>
      </c>
      <c r="J283" s="13">
        <v>599000</v>
      </c>
      <c r="K283" s="13" t="s">
        <v>2934</v>
      </c>
      <c r="L283">
        <v>139396347</v>
      </c>
      <c r="M283" t="s">
        <v>1027</v>
      </c>
      <c r="N283" t="s">
        <v>716</v>
      </c>
      <c r="O283" t="s">
        <v>37</v>
      </c>
      <c r="P283" s="14" t="s">
        <v>3495</v>
      </c>
      <c r="Q283" s="1">
        <v>889328858</v>
      </c>
      <c r="R283" t="s">
        <v>3505</v>
      </c>
      <c r="S283">
        <v>4</v>
      </c>
      <c r="T283">
        <v>2</v>
      </c>
      <c r="U283">
        <v>2</v>
      </c>
      <c r="V283" s="15">
        <v>44708.662557870368</v>
      </c>
    </row>
    <row r="284" spans="1:22" x14ac:dyDescent="0.25">
      <c r="A284">
        <v>1351266</v>
      </c>
      <c r="B284" s="16" t="s">
        <v>3466</v>
      </c>
      <c r="C284" s="3" t="s">
        <v>2924</v>
      </c>
      <c r="D284" t="s">
        <v>39</v>
      </c>
      <c r="E284" s="11" t="e">
        <f>NA()</f>
        <v>#N/A</v>
      </c>
      <c r="F284" s="12" t="e">
        <f>NA()</f>
        <v>#N/A</v>
      </c>
      <c r="G284" t="e">
        <f>NA()</f>
        <v>#N/A</v>
      </c>
      <c r="H284" t="e">
        <f>NA()</f>
        <v>#N/A</v>
      </c>
      <c r="I284" t="s">
        <v>82</v>
      </c>
      <c r="J284" s="13">
        <v>455000</v>
      </c>
      <c r="K284" s="13" t="s">
        <v>2934</v>
      </c>
      <c r="L284">
        <v>139395811</v>
      </c>
      <c r="M284" t="s">
        <v>85</v>
      </c>
      <c r="N284" t="s">
        <v>36</v>
      </c>
      <c r="O284" t="s">
        <v>37</v>
      </c>
      <c r="P284" s="14" t="s">
        <v>3491</v>
      </c>
      <c r="Q284" s="1">
        <v>889433000</v>
      </c>
      <c r="R284" t="s">
        <v>3505</v>
      </c>
      <c r="S284">
        <v>2</v>
      </c>
      <c r="T284">
        <v>2</v>
      </c>
      <c r="U284">
        <v>1</v>
      </c>
      <c r="V284" s="15">
        <v>44708.662557870368</v>
      </c>
    </row>
    <row r="285" spans="1:22" x14ac:dyDescent="0.25">
      <c r="A285">
        <v>1351267</v>
      </c>
      <c r="B285" s="16" t="s">
        <v>3466</v>
      </c>
      <c r="C285" s="3" t="s">
        <v>2924</v>
      </c>
      <c r="D285" t="s">
        <v>29</v>
      </c>
      <c r="E285" s="11" t="e">
        <f>NA()</f>
        <v>#N/A</v>
      </c>
      <c r="F285" s="12" t="e">
        <f>NA()</f>
        <v>#N/A</v>
      </c>
      <c r="G285" t="e">
        <f>NA()</f>
        <v>#N/A</v>
      </c>
      <c r="H285" t="e">
        <f>NA()</f>
        <v>#N/A</v>
      </c>
      <c r="I285" t="s">
        <v>79</v>
      </c>
      <c r="J285" s="13" t="e">
        <f>NA()</f>
        <v>#N/A</v>
      </c>
      <c r="K285" s="13" t="s">
        <v>2971</v>
      </c>
      <c r="L285">
        <v>139395087</v>
      </c>
      <c r="M285" t="s">
        <v>1029</v>
      </c>
      <c r="N285" t="s">
        <v>1030</v>
      </c>
      <c r="O285" t="s">
        <v>37</v>
      </c>
      <c r="P285" s="14" t="s">
        <v>3494</v>
      </c>
      <c r="Q285" s="1">
        <v>889433000</v>
      </c>
      <c r="R285" t="s">
        <v>3505</v>
      </c>
      <c r="S285">
        <v>3</v>
      </c>
      <c r="T285">
        <v>1</v>
      </c>
      <c r="U285">
        <v>2</v>
      </c>
      <c r="V285" s="15">
        <v>44708.662557870368</v>
      </c>
    </row>
    <row r="286" spans="1:22" x14ac:dyDescent="0.25">
      <c r="A286">
        <v>1351268</v>
      </c>
      <c r="B286" s="16" t="s">
        <v>3466</v>
      </c>
      <c r="C286" s="3" t="s">
        <v>2924</v>
      </c>
      <c r="D286" t="s">
        <v>46</v>
      </c>
      <c r="E286" s="11" t="e">
        <f>NA()</f>
        <v>#N/A</v>
      </c>
      <c r="F286" s="12" t="e">
        <f>NA()</f>
        <v>#N/A</v>
      </c>
      <c r="G286" t="e">
        <f>NA()</f>
        <v>#N/A</v>
      </c>
      <c r="H286" t="e">
        <f>NA()</f>
        <v>#N/A</v>
      </c>
      <c r="I286" t="s">
        <v>185</v>
      </c>
      <c r="J286" s="13" t="e">
        <f>NA()</f>
        <v>#N/A</v>
      </c>
      <c r="K286" s="13" t="s">
        <v>3153</v>
      </c>
      <c r="L286">
        <v>139394699</v>
      </c>
      <c r="M286" t="s">
        <v>1033</v>
      </c>
      <c r="N286" t="s">
        <v>773</v>
      </c>
      <c r="O286" t="s">
        <v>37</v>
      </c>
      <c r="P286" s="14" t="s">
        <v>3493</v>
      </c>
      <c r="Q286" s="1">
        <v>889240900</v>
      </c>
      <c r="R286" t="s">
        <v>3505</v>
      </c>
      <c r="S286">
        <v>1</v>
      </c>
      <c r="T286">
        <v>1</v>
      </c>
      <c r="U286">
        <v>0</v>
      </c>
      <c r="V286" s="15">
        <v>44708.662557870368</v>
      </c>
    </row>
    <row r="287" spans="1:22" x14ac:dyDescent="0.25">
      <c r="A287">
        <v>1351269</v>
      </c>
      <c r="B287" s="16" t="s">
        <v>3466</v>
      </c>
      <c r="C287" s="3" t="s">
        <v>2924</v>
      </c>
      <c r="D287" t="s">
        <v>46</v>
      </c>
      <c r="E287" s="11" t="e">
        <f>NA()</f>
        <v>#N/A</v>
      </c>
      <c r="F287" s="19">
        <v>261</v>
      </c>
      <c r="G287" s="19">
        <v>261</v>
      </c>
      <c r="H287" t="e">
        <f>NA()</f>
        <v>#N/A</v>
      </c>
      <c r="I287" t="s">
        <v>93</v>
      </c>
      <c r="J287" s="13">
        <v>575000</v>
      </c>
      <c r="K287" s="13" t="s">
        <v>3108</v>
      </c>
      <c r="L287">
        <v>139393795</v>
      </c>
      <c r="M287" t="s">
        <v>1036</v>
      </c>
      <c r="N287" t="s">
        <v>737</v>
      </c>
      <c r="O287" t="s">
        <v>37</v>
      </c>
      <c r="P287" s="14" t="s">
        <v>3494</v>
      </c>
      <c r="Q287" s="1">
        <v>889460500</v>
      </c>
      <c r="R287" t="s">
        <v>3505</v>
      </c>
      <c r="S287">
        <v>3</v>
      </c>
      <c r="T287">
        <v>2</v>
      </c>
      <c r="U287">
        <v>3</v>
      </c>
      <c r="V287" s="15">
        <v>44708.662557870368</v>
      </c>
    </row>
    <row r="288" spans="1:22" x14ac:dyDescent="0.25">
      <c r="A288">
        <v>1351270</v>
      </c>
      <c r="B288" s="16" t="s">
        <v>3466</v>
      </c>
      <c r="C288" s="3" t="s">
        <v>2924</v>
      </c>
      <c r="D288" t="s">
        <v>29</v>
      </c>
      <c r="E288" s="11" t="e">
        <f>NA()</f>
        <v>#N/A</v>
      </c>
      <c r="F288" s="19">
        <v>838</v>
      </c>
      <c r="G288" s="19">
        <v>838</v>
      </c>
      <c r="H288" t="e">
        <f>NA()</f>
        <v>#N/A</v>
      </c>
      <c r="I288" t="s">
        <v>93</v>
      </c>
      <c r="J288" s="13" t="e">
        <f>NA()</f>
        <v>#N/A</v>
      </c>
      <c r="K288" s="13" t="s">
        <v>3154</v>
      </c>
      <c r="L288">
        <v>139393387</v>
      </c>
      <c r="M288" t="s">
        <v>1040</v>
      </c>
      <c r="N288" t="s">
        <v>954</v>
      </c>
      <c r="O288" t="s">
        <v>37</v>
      </c>
      <c r="P288" s="14" t="s">
        <v>3492</v>
      </c>
      <c r="Q288" s="1">
        <v>889460500</v>
      </c>
      <c r="R288" t="s">
        <v>3505</v>
      </c>
      <c r="S288">
        <v>4</v>
      </c>
      <c r="T288">
        <v>2</v>
      </c>
      <c r="U288">
        <v>3</v>
      </c>
      <c r="V288" s="15">
        <v>44708.662557870368</v>
      </c>
    </row>
    <row r="289" spans="1:22" x14ac:dyDescent="0.25">
      <c r="A289">
        <v>1351271</v>
      </c>
      <c r="B289" s="16" t="s">
        <v>3466</v>
      </c>
      <c r="C289" s="3" t="s">
        <v>2924</v>
      </c>
      <c r="D289" t="s">
        <v>39</v>
      </c>
      <c r="E289" s="11" t="e">
        <f>NA()</f>
        <v>#N/A</v>
      </c>
      <c r="F289" s="12" t="e">
        <f>NA()</f>
        <v>#N/A</v>
      </c>
      <c r="G289" t="e">
        <f>NA()</f>
        <v>#N/A</v>
      </c>
      <c r="H289" t="e">
        <f>NA()</f>
        <v>#N/A</v>
      </c>
      <c r="I289" t="s">
        <v>31</v>
      </c>
      <c r="J289" s="13">
        <v>280000</v>
      </c>
      <c r="K289" s="13" t="s">
        <v>2934</v>
      </c>
      <c r="L289">
        <v>139393067</v>
      </c>
      <c r="M289" t="s">
        <v>88</v>
      </c>
      <c r="N289" t="s">
        <v>36</v>
      </c>
      <c r="O289" t="s">
        <v>37</v>
      </c>
      <c r="P289" s="14" t="s">
        <v>3491</v>
      </c>
      <c r="Q289" s="1">
        <v>889418289</v>
      </c>
      <c r="R289" t="s">
        <v>3505</v>
      </c>
      <c r="S289">
        <v>1</v>
      </c>
      <c r="T289">
        <v>1</v>
      </c>
      <c r="U289">
        <v>1</v>
      </c>
      <c r="V289" s="15">
        <v>44708.662557870368</v>
      </c>
    </row>
    <row r="290" spans="1:22" x14ac:dyDescent="0.25">
      <c r="A290">
        <v>1351272</v>
      </c>
      <c r="B290" s="16" t="s">
        <v>3466</v>
      </c>
      <c r="C290" s="3" t="s">
        <v>2924</v>
      </c>
      <c r="D290" t="s">
        <v>29</v>
      </c>
      <c r="E290" s="11" t="e">
        <f>NA()</f>
        <v>#N/A</v>
      </c>
      <c r="F290" s="12" t="e">
        <f>NA()</f>
        <v>#N/A</v>
      </c>
      <c r="G290" t="e">
        <f>NA()</f>
        <v>#N/A</v>
      </c>
      <c r="H290" t="e">
        <f>NA()</f>
        <v>#N/A</v>
      </c>
      <c r="I290" t="s">
        <v>82</v>
      </c>
      <c r="J290" s="13" t="e">
        <f>NA()</f>
        <v>#N/A</v>
      </c>
      <c r="K290" s="13" t="s">
        <v>3124</v>
      </c>
      <c r="L290">
        <v>139391611</v>
      </c>
      <c r="M290" t="s">
        <v>1042</v>
      </c>
      <c r="N290" t="s">
        <v>737</v>
      </c>
      <c r="O290" t="s">
        <v>37</v>
      </c>
      <c r="P290" s="14" t="s">
        <v>3494</v>
      </c>
      <c r="Q290" s="1">
        <v>889433000</v>
      </c>
      <c r="R290" t="s">
        <v>3505</v>
      </c>
      <c r="S290">
        <v>4</v>
      </c>
      <c r="T290">
        <v>3</v>
      </c>
      <c r="U290">
        <v>2</v>
      </c>
      <c r="V290" s="15">
        <v>44708.662557870368</v>
      </c>
    </row>
    <row r="291" spans="1:22" x14ac:dyDescent="0.25">
      <c r="A291">
        <v>1351273</v>
      </c>
      <c r="B291" s="16" t="s">
        <v>3466</v>
      </c>
      <c r="C291" s="3" t="s">
        <v>2924</v>
      </c>
      <c r="D291" t="s">
        <v>29</v>
      </c>
      <c r="E291" s="11" t="e">
        <f>NA()</f>
        <v>#N/A</v>
      </c>
      <c r="F291" s="19">
        <v>450</v>
      </c>
      <c r="G291" s="19">
        <v>450</v>
      </c>
      <c r="H291" t="e">
        <f>NA()</f>
        <v>#N/A</v>
      </c>
      <c r="I291" t="s">
        <v>408</v>
      </c>
      <c r="J291" s="13">
        <v>579000</v>
      </c>
      <c r="K291" s="13" t="s">
        <v>2934</v>
      </c>
      <c r="L291">
        <v>139390543</v>
      </c>
      <c r="M291" t="s">
        <v>1045</v>
      </c>
      <c r="N291" t="s">
        <v>917</v>
      </c>
      <c r="O291" t="s">
        <v>37</v>
      </c>
      <c r="P291" s="14" t="s">
        <v>3497</v>
      </c>
      <c r="Q291" s="1">
        <v>1300114970</v>
      </c>
      <c r="R291" t="s">
        <v>3508</v>
      </c>
      <c r="S291">
        <v>4</v>
      </c>
      <c r="T291">
        <v>2</v>
      </c>
      <c r="U291">
        <v>2</v>
      </c>
      <c r="V291" s="15">
        <v>44708.662557870368</v>
      </c>
    </row>
    <row r="292" spans="1:22" x14ac:dyDescent="0.25">
      <c r="A292">
        <v>1351274</v>
      </c>
      <c r="B292" s="16" t="s">
        <v>3466</v>
      </c>
      <c r="C292" s="3" t="s">
        <v>2924</v>
      </c>
      <c r="D292" t="s">
        <v>29</v>
      </c>
      <c r="E292" s="11" t="e">
        <f>NA()</f>
        <v>#N/A</v>
      </c>
      <c r="F292" s="19">
        <v>807</v>
      </c>
      <c r="G292" s="19">
        <v>807</v>
      </c>
      <c r="H292" t="e">
        <f>NA()</f>
        <v>#N/A</v>
      </c>
      <c r="I292" t="s">
        <v>209</v>
      </c>
      <c r="J292" s="13" t="e">
        <f>NA()</f>
        <v>#N/A</v>
      </c>
      <c r="K292" s="13" t="s">
        <v>3156</v>
      </c>
      <c r="L292">
        <v>139389739</v>
      </c>
      <c r="M292" t="s">
        <v>1049</v>
      </c>
      <c r="N292" t="s">
        <v>844</v>
      </c>
      <c r="O292" t="s">
        <v>37</v>
      </c>
      <c r="P292" s="14" t="s">
        <v>3493</v>
      </c>
      <c r="Q292" s="1">
        <v>889428942</v>
      </c>
      <c r="R292" t="s">
        <v>3505</v>
      </c>
      <c r="S292">
        <v>4</v>
      </c>
      <c r="T292">
        <v>3</v>
      </c>
      <c r="U292">
        <v>2</v>
      </c>
      <c r="V292" s="15">
        <v>44708.662557870368</v>
      </c>
    </row>
    <row r="293" spans="1:22" x14ac:dyDescent="0.25">
      <c r="A293">
        <v>1351275</v>
      </c>
      <c r="B293" s="16" t="s">
        <v>3466</v>
      </c>
      <c r="C293" s="3" t="s">
        <v>2924</v>
      </c>
      <c r="D293" t="s">
        <v>29</v>
      </c>
      <c r="E293" s="11" t="e">
        <f>NA()</f>
        <v>#N/A</v>
      </c>
      <c r="F293" s="19">
        <v>801</v>
      </c>
      <c r="G293" s="19">
        <v>801</v>
      </c>
      <c r="H293" t="e">
        <f>NA()</f>
        <v>#N/A</v>
      </c>
      <c r="I293" t="s">
        <v>93</v>
      </c>
      <c r="J293" s="13">
        <v>530000</v>
      </c>
      <c r="K293" s="13" t="s">
        <v>3157</v>
      </c>
      <c r="L293">
        <v>139388739</v>
      </c>
      <c r="M293" t="s">
        <v>1052</v>
      </c>
      <c r="N293" t="s">
        <v>798</v>
      </c>
      <c r="O293" t="s">
        <v>37</v>
      </c>
      <c r="P293" s="14" t="s">
        <v>3492</v>
      </c>
      <c r="Q293" s="1">
        <v>889460500</v>
      </c>
      <c r="R293" t="s">
        <v>3505</v>
      </c>
      <c r="S293">
        <v>3</v>
      </c>
      <c r="T293">
        <v>1</v>
      </c>
      <c r="U293">
        <v>2</v>
      </c>
      <c r="V293" s="15">
        <v>44708.662557870368</v>
      </c>
    </row>
    <row r="294" spans="1:22" x14ac:dyDescent="0.25">
      <c r="A294">
        <v>1351276</v>
      </c>
      <c r="B294" s="16" t="s">
        <v>3466</v>
      </c>
      <c r="C294" s="3" t="s">
        <v>2924</v>
      </c>
      <c r="D294" t="s">
        <v>29</v>
      </c>
      <c r="E294" s="11" t="e">
        <f>NA()</f>
        <v>#N/A</v>
      </c>
      <c r="F294" s="19">
        <v>592</v>
      </c>
      <c r="G294" s="19">
        <v>592</v>
      </c>
      <c r="H294" t="e">
        <f>NA()</f>
        <v>#N/A</v>
      </c>
      <c r="I294" t="s">
        <v>93</v>
      </c>
      <c r="J294" s="13" t="e">
        <f>NA()</f>
        <v>#N/A</v>
      </c>
      <c r="K294" s="13" t="s">
        <v>3154</v>
      </c>
      <c r="L294">
        <v>139387895</v>
      </c>
      <c r="M294" t="s">
        <v>1055</v>
      </c>
      <c r="N294" t="s">
        <v>716</v>
      </c>
      <c r="O294" t="s">
        <v>37</v>
      </c>
      <c r="P294" s="14" t="s">
        <v>3495</v>
      </c>
      <c r="Q294" s="1">
        <v>889460500</v>
      </c>
      <c r="R294" t="s">
        <v>3505</v>
      </c>
      <c r="S294">
        <v>4</v>
      </c>
      <c r="T294">
        <v>2</v>
      </c>
      <c r="U294">
        <v>2</v>
      </c>
      <c r="V294" s="15">
        <v>44708.662557870368</v>
      </c>
    </row>
    <row r="295" spans="1:22" x14ac:dyDescent="0.25">
      <c r="A295">
        <v>1351277</v>
      </c>
      <c r="B295" s="16" t="s">
        <v>3466</v>
      </c>
      <c r="C295" s="3" t="s">
        <v>2924</v>
      </c>
      <c r="D295" t="s">
        <v>29</v>
      </c>
      <c r="E295" s="11" t="e">
        <f>NA()</f>
        <v>#N/A</v>
      </c>
      <c r="F295" s="12" t="e">
        <f>NA()</f>
        <v>#N/A</v>
      </c>
      <c r="G295" t="e">
        <f>NA()</f>
        <v>#N/A</v>
      </c>
      <c r="H295" t="e">
        <f>NA()</f>
        <v>#N/A</v>
      </c>
      <c r="I295" t="s">
        <v>82</v>
      </c>
      <c r="J295" s="13" t="e">
        <f>NA()</f>
        <v>#N/A</v>
      </c>
      <c r="K295" s="13" t="s">
        <v>2971</v>
      </c>
      <c r="L295">
        <v>139387107</v>
      </c>
      <c r="M295" t="s">
        <v>1057</v>
      </c>
      <c r="N295" t="s">
        <v>743</v>
      </c>
      <c r="O295" t="s">
        <v>37</v>
      </c>
      <c r="P295" s="14" t="s">
        <v>3495</v>
      </c>
      <c r="Q295" s="1">
        <v>889433000</v>
      </c>
      <c r="R295" t="s">
        <v>3505</v>
      </c>
      <c r="S295">
        <v>5</v>
      </c>
      <c r="T295">
        <v>3</v>
      </c>
      <c r="U295">
        <v>3</v>
      </c>
      <c r="V295" s="15">
        <v>44708.662557870368</v>
      </c>
    </row>
    <row r="296" spans="1:22" x14ac:dyDescent="0.25">
      <c r="A296">
        <v>1351278</v>
      </c>
      <c r="B296" s="16" t="s">
        <v>3466</v>
      </c>
      <c r="C296" s="3" t="s">
        <v>2924</v>
      </c>
      <c r="D296" t="s">
        <v>748</v>
      </c>
      <c r="E296" s="11" t="e">
        <f>NA()</f>
        <v>#N/A</v>
      </c>
      <c r="F296" s="19">
        <v>287</v>
      </c>
      <c r="G296" s="19">
        <v>287</v>
      </c>
      <c r="H296" t="s">
        <v>126</v>
      </c>
      <c r="I296" t="s">
        <v>53</v>
      </c>
      <c r="J296" s="13" t="e">
        <f>NA()</f>
        <v>#N/A</v>
      </c>
      <c r="K296" s="13" t="s">
        <v>3158</v>
      </c>
      <c r="L296">
        <v>139387071</v>
      </c>
      <c r="M296" t="s">
        <v>1060</v>
      </c>
      <c r="N296" t="s">
        <v>707</v>
      </c>
      <c r="O296" t="s">
        <v>37</v>
      </c>
      <c r="P296" s="14" t="s">
        <v>3493</v>
      </c>
      <c r="Q296" s="1">
        <v>889822403</v>
      </c>
      <c r="R296" t="s">
        <v>3505</v>
      </c>
      <c r="S296">
        <v>3</v>
      </c>
      <c r="T296">
        <v>3</v>
      </c>
      <c r="U296">
        <v>3</v>
      </c>
      <c r="V296" s="15">
        <v>44708.662557870368</v>
      </c>
    </row>
    <row r="297" spans="1:22" x14ac:dyDescent="0.25">
      <c r="A297">
        <v>1351279</v>
      </c>
      <c r="B297" s="16" t="s">
        <v>3466</v>
      </c>
      <c r="C297" s="3" t="s">
        <v>2924</v>
      </c>
      <c r="D297" t="s">
        <v>29</v>
      </c>
      <c r="E297" s="19">
        <v>337</v>
      </c>
      <c r="F297" s="12" t="e">
        <f>NA()</f>
        <v>#N/A</v>
      </c>
      <c r="G297" t="e">
        <f>NA()</f>
        <v>#N/A</v>
      </c>
      <c r="H297" t="e">
        <f>NA()</f>
        <v>#N/A</v>
      </c>
      <c r="I297" t="s">
        <v>712</v>
      </c>
      <c r="J297" s="13">
        <v>739000</v>
      </c>
      <c r="K297" s="13" t="s">
        <v>2934</v>
      </c>
      <c r="L297">
        <v>139386923</v>
      </c>
      <c r="M297" t="s">
        <v>1064</v>
      </c>
      <c r="N297" t="s">
        <v>1065</v>
      </c>
      <c r="O297" t="s">
        <v>37</v>
      </c>
      <c r="P297" s="14" t="s">
        <v>3500</v>
      </c>
      <c r="Q297" s="1">
        <v>889315000</v>
      </c>
      <c r="R297" t="s">
        <v>3505</v>
      </c>
      <c r="S297">
        <v>4</v>
      </c>
      <c r="T297">
        <v>2</v>
      </c>
      <c r="U297">
        <v>2</v>
      </c>
      <c r="V297" s="15">
        <v>44708.662557870368</v>
      </c>
    </row>
    <row r="298" spans="1:22" x14ac:dyDescent="0.25">
      <c r="A298">
        <v>1351280</v>
      </c>
      <c r="B298" s="16" t="s">
        <v>3466</v>
      </c>
      <c r="C298" s="3" t="s">
        <v>2924</v>
      </c>
      <c r="D298" t="s">
        <v>29</v>
      </c>
      <c r="E298" s="19">
        <v>356</v>
      </c>
      <c r="F298" s="19">
        <v>850</v>
      </c>
      <c r="G298" s="19">
        <v>850</v>
      </c>
      <c r="H298" t="e">
        <f>NA()</f>
        <v>#N/A</v>
      </c>
      <c r="I298" t="s">
        <v>712</v>
      </c>
      <c r="J298" s="13">
        <v>750000</v>
      </c>
      <c r="K298" s="13" t="s">
        <v>3159</v>
      </c>
      <c r="L298">
        <v>139385719</v>
      </c>
      <c r="M298" t="s">
        <v>1070</v>
      </c>
      <c r="N298" t="s">
        <v>781</v>
      </c>
      <c r="O298" t="s">
        <v>37</v>
      </c>
      <c r="P298" s="14" t="s">
        <v>3497</v>
      </c>
      <c r="Q298" s="1">
        <v>889315000</v>
      </c>
      <c r="R298" t="s">
        <v>3505</v>
      </c>
      <c r="S298">
        <v>4</v>
      </c>
      <c r="T298">
        <v>2</v>
      </c>
      <c r="U298">
        <v>3</v>
      </c>
      <c r="V298" s="15">
        <v>44708.662557870368</v>
      </c>
    </row>
    <row r="299" spans="1:22" x14ac:dyDescent="0.25">
      <c r="A299">
        <v>1351281</v>
      </c>
      <c r="B299" s="16" t="s">
        <v>3466</v>
      </c>
      <c r="C299" s="3" t="s">
        <v>2924</v>
      </c>
      <c r="D299" t="s">
        <v>29</v>
      </c>
      <c r="E299" s="19">
        <v>225</v>
      </c>
      <c r="F299" s="19">
        <v>796</v>
      </c>
      <c r="G299" s="19">
        <v>796</v>
      </c>
      <c r="H299" t="s">
        <v>126</v>
      </c>
      <c r="I299" t="s">
        <v>98</v>
      </c>
      <c r="J299" s="13" t="e">
        <f>NA()</f>
        <v>#N/A</v>
      </c>
      <c r="K299" s="13" t="s">
        <v>2979</v>
      </c>
      <c r="L299">
        <v>139385383</v>
      </c>
      <c r="M299" t="s">
        <v>1074</v>
      </c>
      <c r="N299" t="s">
        <v>941</v>
      </c>
      <c r="O299" t="s">
        <v>37</v>
      </c>
      <c r="P299" s="14" t="s">
        <v>3497</v>
      </c>
      <c r="Q299" s="1">
        <v>889822500</v>
      </c>
      <c r="R299" t="s">
        <v>3505</v>
      </c>
      <c r="S299">
        <v>6</v>
      </c>
      <c r="T299">
        <v>2</v>
      </c>
      <c r="U299">
        <v>2</v>
      </c>
      <c r="V299" s="15">
        <v>44708.662557870368</v>
      </c>
    </row>
    <row r="300" spans="1:22" x14ac:dyDescent="0.25">
      <c r="A300">
        <v>1351282</v>
      </c>
      <c r="B300" s="16" t="s">
        <v>3466</v>
      </c>
      <c r="C300" s="3" t="s">
        <v>2924</v>
      </c>
      <c r="D300" t="s">
        <v>29</v>
      </c>
      <c r="E300" s="11" t="e">
        <f>NA()</f>
        <v>#N/A</v>
      </c>
      <c r="F300" s="19">
        <v>800</v>
      </c>
      <c r="G300" s="19">
        <v>800</v>
      </c>
      <c r="H300" t="e">
        <f>NA()</f>
        <v>#N/A</v>
      </c>
      <c r="I300" t="s">
        <v>145</v>
      </c>
      <c r="J300" s="13">
        <v>535000</v>
      </c>
      <c r="K300" s="13" t="s">
        <v>3160</v>
      </c>
      <c r="L300">
        <v>139383779</v>
      </c>
      <c r="M300" t="s">
        <v>1077</v>
      </c>
      <c r="N300" t="s">
        <v>973</v>
      </c>
      <c r="O300" t="s">
        <v>37</v>
      </c>
      <c r="P300" s="14" t="s">
        <v>3495</v>
      </c>
      <c r="Q300" s="1">
        <v>889306600</v>
      </c>
      <c r="R300" t="s">
        <v>3505</v>
      </c>
      <c r="S300">
        <v>4</v>
      </c>
      <c r="T300">
        <v>3</v>
      </c>
      <c r="U300">
        <v>6</v>
      </c>
      <c r="V300" s="15">
        <v>44708.662557870368</v>
      </c>
    </row>
    <row r="301" spans="1:22" x14ac:dyDescent="0.25">
      <c r="A301">
        <v>1351283</v>
      </c>
      <c r="B301" s="16" t="s">
        <v>3466</v>
      </c>
      <c r="C301" s="3" t="s">
        <v>2924</v>
      </c>
      <c r="D301" t="s">
        <v>29</v>
      </c>
      <c r="E301" s="11" t="e">
        <f>NA()</f>
        <v>#N/A</v>
      </c>
      <c r="F301" s="19">
        <v>3</v>
      </c>
      <c r="G301" s="19">
        <v>3</v>
      </c>
      <c r="H301" t="e">
        <f>NA()</f>
        <v>#N/A</v>
      </c>
      <c r="I301" t="s">
        <v>1079</v>
      </c>
      <c r="J301" s="13">
        <v>629000</v>
      </c>
      <c r="K301" s="13" t="s">
        <v>2934</v>
      </c>
      <c r="L301">
        <v>139383619</v>
      </c>
      <c r="M301" t="s">
        <v>1082</v>
      </c>
      <c r="N301" t="s">
        <v>759</v>
      </c>
      <c r="O301" t="s">
        <v>37</v>
      </c>
      <c r="P301" s="14" t="s">
        <v>3496</v>
      </c>
      <c r="Q301">
        <v>422315897</v>
      </c>
      <c r="R301" t="s">
        <v>3505</v>
      </c>
      <c r="S301">
        <v>3</v>
      </c>
      <c r="T301">
        <v>1</v>
      </c>
      <c r="U301">
        <v>4</v>
      </c>
      <c r="V301" s="15">
        <v>44708.662557870368</v>
      </c>
    </row>
    <row r="302" spans="1:22" x14ac:dyDescent="0.25">
      <c r="A302">
        <v>1351284</v>
      </c>
      <c r="B302" s="16" t="s">
        <v>3466</v>
      </c>
      <c r="C302" s="3" t="s">
        <v>2924</v>
      </c>
      <c r="D302" t="s">
        <v>46</v>
      </c>
      <c r="E302" s="11" t="e">
        <f>NA()</f>
        <v>#N/A</v>
      </c>
      <c r="F302" s="19">
        <v>124</v>
      </c>
      <c r="G302" s="19">
        <v>124</v>
      </c>
      <c r="H302" t="e">
        <f>NA()</f>
        <v>#N/A</v>
      </c>
      <c r="I302" t="s">
        <v>145</v>
      </c>
      <c r="J302" s="13">
        <v>275000</v>
      </c>
      <c r="K302" s="13" t="s">
        <v>3162</v>
      </c>
      <c r="L302">
        <v>139383231</v>
      </c>
      <c r="M302" t="s">
        <v>1085</v>
      </c>
      <c r="N302" t="s">
        <v>707</v>
      </c>
      <c r="O302" t="s">
        <v>37</v>
      </c>
      <c r="P302" s="14" t="s">
        <v>3493</v>
      </c>
      <c r="Q302" s="1">
        <v>889306600</v>
      </c>
      <c r="R302" t="s">
        <v>3505</v>
      </c>
      <c r="S302">
        <v>1</v>
      </c>
      <c r="T302">
        <v>1</v>
      </c>
      <c r="U302">
        <v>1</v>
      </c>
      <c r="V302" s="15">
        <v>44708.662557870368</v>
      </c>
    </row>
    <row r="303" spans="1:22" x14ac:dyDescent="0.25">
      <c r="A303">
        <v>1351285</v>
      </c>
      <c r="B303" s="16" t="s">
        <v>3466</v>
      </c>
      <c r="C303" s="3" t="s">
        <v>2924</v>
      </c>
      <c r="D303" t="s">
        <v>46</v>
      </c>
      <c r="E303" s="11" t="e">
        <f>NA()</f>
        <v>#N/A</v>
      </c>
      <c r="F303" s="12" t="e">
        <f>NA()</f>
        <v>#N/A</v>
      </c>
      <c r="G303" t="e">
        <f>NA()</f>
        <v>#N/A</v>
      </c>
      <c r="H303" t="e">
        <f>NA()</f>
        <v>#N/A</v>
      </c>
      <c r="I303" t="s">
        <v>739</v>
      </c>
      <c r="J303" s="13" t="e">
        <f>NA()</f>
        <v>#N/A</v>
      </c>
      <c r="K303" s="13" t="s">
        <v>3163</v>
      </c>
      <c r="L303">
        <v>139382907</v>
      </c>
      <c r="M303" t="s">
        <v>1088</v>
      </c>
      <c r="N303" t="s">
        <v>844</v>
      </c>
      <c r="O303" t="s">
        <v>37</v>
      </c>
      <c r="P303" s="14" t="s">
        <v>3493</v>
      </c>
      <c r="Q303" s="1">
        <v>739998324</v>
      </c>
      <c r="R303" t="s">
        <v>3505</v>
      </c>
      <c r="S303">
        <v>3</v>
      </c>
      <c r="T303">
        <v>2</v>
      </c>
      <c r="U303">
        <v>2</v>
      </c>
      <c r="V303" s="15">
        <v>44708.662557870368</v>
      </c>
    </row>
    <row r="304" spans="1:22" x14ac:dyDescent="0.25">
      <c r="A304">
        <v>1351286</v>
      </c>
      <c r="B304" s="16" t="s">
        <v>3466</v>
      </c>
      <c r="C304" s="3" t="s">
        <v>2924</v>
      </c>
      <c r="D304" t="s">
        <v>29</v>
      </c>
      <c r="E304" s="11" t="e">
        <f>NA()</f>
        <v>#N/A</v>
      </c>
      <c r="F304" s="12" t="e">
        <f>NA()</f>
        <v>#N/A</v>
      </c>
      <c r="G304" t="e">
        <f>NA()</f>
        <v>#N/A</v>
      </c>
      <c r="H304" t="e">
        <f>NA()</f>
        <v>#N/A</v>
      </c>
      <c r="I304" t="s">
        <v>181</v>
      </c>
      <c r="J304" s="13">
        <v>550000</v>
      </c>
      <c r="K304" s="13" t="s">
        <v>3164</v>
      </c>
      <c r="L304">
        <v>139382119</v>
      </c>
      <c r="M304" t="s">
        <v>1091</v>
      </c>
      <c r="N304" t="s">
        <v>1092</v>
      </c>
      <c r="O304" t="s">
        <v>37</v>
      </c>
      <c r="P304" s="14" t="s">
        <v>3492</v>
      </c>
      <c r="Q304" s="1">
        <v>889418941</v>
      </c>
      <c r="R304" t="s">
        <v>3505</v>
      </c>
      <c r="S304">
        <v>3</v>
      </c>
      <c r="T304">
        <v>1</v>
      </c>
      <c r="U304">
        <v>2</v>
      </c>
      <c r="V304" s="15">
        <v>44708.662557870368</v>
      </c>
    </row>
    <row r="305" spans="1:22" x14ac:dyDescent="0.25">
      <c r="A305">
        <v>1351287</v>
      </c>
      <c r="B305" s="16" t="s">
        <v>3466</v>
      </c>
      <c r="C305" s="3" t="s">
        <v>2924</v>
      </c>
      <c r="D305" t="s">
        <v>29</v>
      </c>
      <c r="E305" s="11" t="e">
        <f>NA()</f>
        <v>#N/A</v>
      </c>
      <c r="F305" s="12" t="e">
        <f>NA()</f>
        <v>#N/A</v>
      </c>
      <c r="G305" t="e">
        <f>NA()</f>
        <v>#N/A</v>
      </c>
      <c r="H305" t="e">
        <f>NA()</f>
        <v>#N/A</v>
      </c>
      <c r="I305" t="s">
        <v>1093</v>
      </c>
      <c r="J305" s="13">
        <v>639000</v>
      </c>
      <c r="K305" s="13" t="s">
        <v>2934</v>
      </c>
      <c r="L305">
        <v>139381639</v>
      </c>
      <c r="M305" t="s">
        <v>1096</v>
      </c>
      <c r="N305" t="s">
        <v>909</v>
      </c>
      <c r="O305" t="s">
        <v>37</v>
      </c>
      <c r="P305" s="14" t="s">
        <v>3493</v>
      </c>
      <c r="Q305" t="s">
        <v>1097</v>
      </c>
      <c r="R305" t="s">
        <v>3505</v>
      </c>
      <c r="S305">
        <v>3</v>
      </c>
      <c r="T305">
        <v>2</v>
      </c>
      <c r="U305">
        <v>1</v>
      </c>
      <c r="V305" s="15">
        <v>44708.662557870368</v>
      </c>
    </row>
    <row r="306" spans="1:22" x14ac:dyDescent="0.25">
      <c r="A306">
        <v>1351288</v>
      </c>
      <c r="B306" s="16" t="s">
        <v>3466</v>
      </c>
      <c r="C306" s="3" t="s">
        <v>2924</v>
      </c>
      <c r="D306" t="s">
        <v>748</v>
      </c>
      <c r="E306" s="11" t="e">
        <f>NA()</f>
        <v>#N/A</v>
      </c>
      <c r="F306" s="19">
        <v>442</v>
      </c>
      <c r="G306" s="19">
        <v>442</v>
      </c>
      <c r="H306" t="e">
        <f>NA()</f>
        <v>#N/A</v>
      </c>
      <c r="I306" t="s">
        <v>93</v>
      </c>
      <c r="J306" s="13" t="e">
        <f>NA()</f>
        <v>#N/A</v>
      </c>
      <c r="K306" s="13" t="s">
        <v>2978</v>
      </c>
      <c r="L306">
        <v>139380823</v>
      </c>
      <c r="M306" t="s">
        <v>1100</v>
      </c>
      <c r="N306" t="s">
        <v>1101</v>
      </c>
      <c r="O306" t="s">
        <v>37</v>
      </c>
      <c r="P306" s="14" t="s">
        <v>3493</v>
      </c>
      <c r="Q306" s="1">
        <v>889460500</v>
      </c>
      <c r="R306" t="s">
        <v>3505</v>
      </c>
      <c r="S306">
        <v>3</v>
      </c>
      <c r="T306">
        <v>2</v>
      </c>
      <c r="U306">
        <v>2</v>
      </c>
      <c r="V306" s="15">
        <v>44708.662557870368</v>
      </c>
    </row>
    <row r="307" spans="1:22" x14ac:dyDescent="0.25">
      <c r="A307">
        <v>1351289</v>
      </c>
      <c r="B307" s="16" t="s">
        <v>3466</v>
      </c>
      <c r="C307" s="3" t="s">
        <v>2924</v>
      </c>
      <c r="D307" t="s">
        <v>29</v>
      </c>
      <c r="E307" s="11" t="e">
        <f>NA()</f>
        <v>#N/A</v>
      </c>
      <c r="F307" s="19">
        <v>815</v>
      </c>
      <c r="G307" s="19">
        <v>815</v>
      </c>
      <c r="H307" t="e">
        <f>NA()</f>
        <v>#N/A</v>
      </c>
      <c r="I307" t="s">
        <v>209</v>
      </c>
      <c r="J307" s="13">
        <v>650000</v>
      </c>
      <c r="K307" s="13" t="s">
        <v>3166</v>
      </c>
      <c r="L307">
        <v>139378407</v>
      </c>
      <c r="M307" t="s">
        <v>1104</v>
      </c>
      <c r="N307" t="s">
        <v>781</v>
      </c>
      <c r="O307" t="s">
        <v>37</v>
      </c>
      <c r="P307" s="14" t="s">
        <v>3497</v>
      </c>
      <c r="Q307" s="1">
        <v>889428942</v>
      </c>
      <c r="R307" t="s">
        <v>3505</v>
      </c>
      <c r="S307">
        <v>4</v>
      </c>
      <c r="T307">
        <v>2</v>
      </c>
      <c r="U307">
        <v>2</v>
      </c>
      <c r="V307" s="15">
        <v>44708.662557870368</v>
      </c>
    </row>
    <row r="308" spans="1:22" x14ac:dyDescent="0.25">
      <c r="A308">
        <v>1351290</v>
      </c>
      <c r="B308" s="16" t="s">
        <v>3466</v>
      </c>
      <c r="C308" s="3" t="s">
        <v>2924</v>
      </c>
      <c r="D308" t="s">
        <v>29</v>
      </c>
      <c r="E308" s="11" t="e">
        <f>NA()</f>
        <v>#N/A</v>
      </c>
      <c r="F308" s="12" t="e">
        <f>NA()</f>
        <v>#N/A</v>
      </c>
      <c r="G308" t="e">
        <f>NA()</f>
        <v>#N/A</v>
      </c>
      <c r="H308" t="e">
        <f>NA()</f>
        <v>#N/A</v>
      </c>
      <c r="I308" t="s">
        <v>82</v>
      </c>
      <c r="J308" s="13" t="e">
        <f>NA()</f>
        <v>#N/A</v>
      </c>
      <c r="K308" s="13" t="s">
        <v>3124</v>
      </c>
      <c r="L308">
        <v>139377791</v>
      </c>
      <c r="M308" t="s">
        <v>1106</v>
      </c>
      <c r="N308" t="s">
        <v>773</v>
      </c>
      <c r="O308" t="s">
        <v>37</v>
      </c>
      <c r="P308" s="14" t="s">
        <v>3493</v>
      </c>
      <c r="Q308" s="1">
        <v>889433000</v>
      </c>
      <c r="R308" t="s">
        <v>3505</v>
      </c>
      <c r="S308">
        <v>5</v>
      </c>
      <c r="T308">
        <v>4</v>
      </c>
      <c r="U308">
        <v>4</v>
      </c>
      <c r="V308" s="15">
        <v>44708.662557870368</v>
      </c>
    </row>
    <row r="309" spans="1:22" x14ac:dyDescent="0.25">
      <c r="A309">
        <v>1351291</v>
      </c>
      <c r="B309" s="16" t="s">
        <v>3466</v>
      </c>
      <c r="C309" s="3" t="s">
        <v>2924</v>
      </c>
      <c r="D309" t="s">
        <v>29</v>
      </c>
      <c r="E309" s="11" t="e">
        <f>NA()</f>
        <v>#N/A</v>
      </c>
      <c r="F309" s="19">
        <v>800</v>
      </c>
      <c r="G309" s="19">
        <v>800</v>
      </c>
      <c r="H309" t="s">
        <v>126</v>
      </c>
      <c r="I309" t="s">
        <v>93</v>
      </c>
      <c r="J309" s="13" t="e">
        <f>NA()</f>
        <v>#N/A</v>
      </c>
      <c r="K309" s="13" t="s">
        <v>2979</v>
      </c>
      <c r="L309">
        <v>139376807</v>
      </c>
      <c r="M309" t="s">
        <v>1108</v>
      </c>
      <c r="N309" t="s">
        <v>1109</v>
      </c>
      <c r="O309" t="s">
        <v>37</v>
      </c>
      <c r="P309" s="14" t="s">
        <v>3492</v>
      </c>
      <c r="Q309" s="1">
        <v>889460500</v>
      </c>
      <c r="R309" t="s">
        <v>3505</v>
      </c>
      <c r="S309">
        <v>3</v>
      </c>
      <c r="T309">
        <v>3</v>
      </c>
      <c r="U309">
        <v>6</v>
      </c>
      <c r="V309" s="15">
        <v>44708.662557870368</v>
      </c>
    </row>
    <row r="310" spans="1:22" x14ac:dyDescent="0.25">
      <c r="A310">
        <v>1351292</v>
      </c>
      <c r="B310" s="16" t="s">
        <v>3466</v>
      </c>
      <c r="C310" s="3" t="s">
        <v>2924</v>
      </c>
      <c r="D310" t="s">
        <v>39</v>
      </c>
      <c r="E310" s="11" t="e">
        <f>NA()</f>
        <v>#N/A</v>
      </c>
      <c r="F310" s="12" t="e">
        <f>NA()</f>
        <v>#N/A</v>
      </c>
      <c r="G310" t="e">
        <f>NA()</f>
        <v>#N/A</v>
      </c>
      <c r="H310" t="s">
        <v>126</v>
      </c>
      <c r="I310" t="s">
        <v>82</v>
      </c>
      <c r="J310" s="13" t="e">
        <f>NA()</f>
        <v>#N/A</v>
      </c>
      <c r="K310" s="13" t="s">
        <v>3167</v>
      </c>
      <c r="L310">
        <v>139376015</v>
      </c>
      <c r="M310" t="s">
        <v>1112</v>
      </c>
      <c r="N310" t="s">
        <v>731</v>
      </c>
      <c r="O310" t="s">
        <v>37</v>
      </c>
      <c r="P310" s="14" t="s">
        <v>3494</v>
      </c>
      <c r="Q310" s="1">
        <v>889433000</v>
      </c>
      <c r="R310" t="s">
        <v>3505</v>
      </c>
      <c r="S310">
        <v>1</v>
      </c>
      <c r="T310">
        <v>1</v>
      </c>
      <c r="U310">
        <v>1</v>
      </c>
      <c r="V310" s="15">
        <v>44708.662557870368</v>
      </c>
    </row>
    <row r="311" spans="1:22" x14ac:dyDescent="0.25">
      <c r="A311">
        <v>1351293</v>
      </c>
      <c r="B311" s="16" t="s">
        <v>3466</v>
      </c>
      <c r="C311" s="3" t="s">
        <v>2924</v>
      </c>
      <c r="D311" t="s">
        <v>748</v>
      </c>
      <c r="E311" s="11" t="e">
        <f>NA()</f>
        <v>#N/A</v>
      </c>
      <c r="F311" s="19">
        <v>45</v>
      </c>
      <c r="G311" s="19">
        <v>45</v>
      </c>
      <c r="H311" t="e">
        <f>NA()</f>
        <v>#N/A</v>
      </c>
      <c r="I311" t="s">
        <v>209</v>
      </c>
      <c r="J311" s="13">
        <v>329000</v>
      </c>
      <c r="K311" s="13" t="s">
        <v>2934</v>
      </c>
      <c r="L311">
        <v>139375779</v>
      </c>
      <c r="M311" t="s">
        <v>1115</v>
      </c>
      <c r="N311" t="s">
        <v>1116</v>
      </c>
      <c r="O311" t="s">
        <v>37</v>
      </c>
      <c r="P311" s="14" t="s">
        <v>3494</v>
      </c>
      <c r="Q311" s="1">
        <v>889428942</v>
      </c>
      <c r="R311" t="s">
        <v>3505</v>
      </c>
      <c r="S311">
        <v>2</v>
      </c>
      <c r="T311">
        <v>1</v>
      </c>
      <c r="U311">
        <v>1</v>
      </c>
      <c r="V311" s="15">
        <v>44708.662557870368</v>
      </c>
    </row>
    <row r="312" spans="1:22" x14ac:dyDescent="0.25">
      <c r="A312">
        <v>1351294</v>
      </c>
      <c r="B312" s="16" t="s">
        <v>3466</v>
      </c>
      <c r="C312" s="3" t="s">
        <v>2924</v>
      </c>
      <c r="D312" t="s">
        <v>39</v>
      </c>
      <c r="E312" s="11" t="e">
        <f>NA()</f>
        <v>#N/A</v>
      </c>
      <c r="F312" s="12" t="e">
        <f>NA()</f>
        <v>#N/A</v>
      </c>
      <c r="G312" t="e">
        <f>NA()</f>
        <v>#N/A</v>
      </c>
      <c r="H312" t="e">
        <f>NA()</f>
        <v>#N/A</v>
      </c>
      <c r="I312" t="s">
        <v>82</v>
      </c>
      <c r="J312" s="13" t="e">
        <f>NA()</f>
        <v>#N/A</v>
      </c>
      <c r="K312" s="13" t="s">
        <v>2971</v>
      </c>
      <c r="L312">
        <v>139373983</v>
      </c>
      <c r="M312" t="s">
        <v>91</v>
      </c>
      <c r="N312" t="s">
        <v>36</v>
      </c>
      <c r="O312" t="s">
        <v>37</v>
      </c>
      <c r="P312" s="14" t="s">
        <v>3491</v>
      </c>
      <c r="Q312" s="1">
        <v>889433000</v>
      </c>
      <c r="R312" t="s">
        <v>3505</v>
      </c>
      <c r="S312">
        <v>3</v>
      </c>
      <c r="T312">
        <v>2</v>
      </c>
      <c r="U312">
        <v>2</v>
      </c>
      <c r="V312" s="15">
        <v>44708.662557870368</v>
      </c>
    </row>
    <row r="313" spans="1:22" x14ac:dyDescent="0.25">
      <c r="A313">
        <v>1351295</v>
      </c>
      <c r="B313" s="16" t="s">
        <v>3466</v>
      </c>
      <c r="C313" s="3" t="s">
        <v>2924</v>
      </c>
      <c r="D313" t="s">
        <v>39</v>
      </c>
      <c r="E313" s="19">
        <v>184</v>
      </c>
      <c r="F313" s="12" t="e">
        <f>NA()</f>
        <v>#N/A</v>
      </c>
      <c r="G313" s="19">
        <v>184</v>
      </c>
      <c r="H313" t="s">
        <v>126</v>
      </c>
      <c r="I313" t="s">
        <v>1117</v>
      </c>
      <c r="J313" s="13">
        <v>385000</v>
      </c>
      <c r="K313" s="13" t="s">
        <v>2934</v>
      </c>
      <c r="L313">
        <v>139372067</v>
      </c>
      <c r="M313" t="s">
        <v>1120</v>
      </c>
      <c r="N313" t="s">
        <v>707</v>
      </c>
      <c r="O313" t="s">
        <v>37</v>
      </c>
      <c r="P313" s="14" t="s">
        <v>3493</v>
      </c>
      <c r="Q313">
        <v>417272077</v>
      </c>
      <c r="R313" t="s">
        <v>3505</v>
      </c>
      <c r="S313">
        <v>2</v>
      </c>
      <c r="T313">
        <v>2</v>
      </c>
      <c r="U313">
        <v>2</v>
      </c>
      <c r="V313" s="15">
        <v>44708.662557870368</v>
      </c>
    </row>
    <row r="314" spans="1:22" x14ac:dyDescent="0.25">
      <c r="A314">
        <v>1351296</v>
      </c>
      <c r="B314" s="16" t="s">
        <v>3466</v>
      </c>
      <c r="C314" s="3" t="s">
        <v>2924</v>
      </c>
      <c r="D314" t="s">
        <v>39</v>
      </c>
      <c r="E314" s="19">
        <v>167</v>
      </c>
      <c r="F314" s="12" t="e">
        <f>NA()</f>
        <v>#N/A</v>
      </c>
      <c r="G314" s="19">
        <v>167</v>
      </c>
      <c r="H314" t="e">
        <f>NA()</f>
        <v>#N/A</v>
      </c>
      <c r="I314" t="s">
        <v>181</v>
      </c>
      <c r="J314" s="13">
        <v>550000</v>
      </c>
      <c r="K314" s="13" t="s">
        <v>2934</v>
      </c>
      <c r="L314">
        <v>139371843</v>
      </c>
      <c r="M314" t="s">
        <v>1124</v>
      </c>
      <c r="N314" t="s">
        <v>1101</v>
      </c>
      <c r="O314" t="s">
        <v>37</v>
      </c>
      <c r="P314" s="14" t="s">
        <v>3493</v>
      </c>
      <c r="Q314" s="1">
        <v>889418941</v>
      </c>
      <c r="R314" t="s">
        <v>3505</v>
      </c>
      <c r="S314">
        <v>3</v>
      </c>
      <c r="T314">
        <v>2</v>
      </c>
      <c r="U314">
        <v>2</v>
      </c>
      <c r="V314" s="15">
        <v>44708.662557870368</v>
      </c>
    </row>
    <row r="315" spans="1:22" x14ac:dyDescent="0.25">
      <c r="A315">
        <v>1351297</v>
      </c>
      <c r="B315" s="16" t="s">
        <v>3466</v>
      </c>
      <c r="C315" s="3" t="s">
        <v>2924</v>
      </c>
      <c r="D315" t="s">
        <v>29</v>
      </c>
      <c r="E315" s="19">
        <v>174</v>
      </c>
      <c r="F315" s="19">
        <v>680</v>
      </c>
      <c r="G315" s="19">
        <v>680</v>
      </c>
      <c r="H315" t="e">
        <f>NA()</f>
        <v>#N/A</v>
      </c>
      <c r="I315" t="s">
        <v>181</v>
      </c>
      <c r="J315" s="13">
        <v>549000</v>
      </c>
      <c r="K315" s="13" t="s">
        <v>3170</v>
      </c>
      <c r="L315">
        <v>139369823</v>
      </c>
      <c r="M315" t="s">
        <v>1128</v>
      </c>
      <c r="N315" t="s">
        <v>747</v>
      </c>
      <c r="O315" t="s">
        <v>37</v>
      </c>
      <c r="P315" s="14" t="s">
        <v>3495</v>
      </c>
      <c r="Q315" s="1">
        <v>889418941</v>
      </c>
      <c r="R315" t="s">
        <v>3505</v>
      </c>
      <c r="S315">
        <v>5</v>
      </c>
      <c r="T315">
        <v>2</v>
      </c>
      <c r="U315">
        <v>4</v>
      </c>
      <c r="V315" s="15">
        <v>44708.662557870368</v>
      </c>
    </row>
    <row r="316" spans="1:22" x14ac:dyDescent="0.25">
      <c r="A316">
        <v>1351298</v>
      </c>
      <c r="B316" s="16" t="s">
        <v>3466</v>
      </c>
      <c r="C316" s="3" t="s">
        <v>2924</v>
      </c>
      <c r="D316" t="s">
        <v>46</v>
      </c>
      <c r="E316" s="19">
        <v>83</v>
      </c>
      <c r="F316" s="12" t="e">
        <f>NA()</f>
        <v>#N/A</v>
      </c>
      <c r="G316" s="19">
        <v>83</v>
      </c>
      <c r="H316" t="e">
        <f>NA()</f>
        <v>#N/A</v>
      </c>
      <c r="I316" t="s">
        <v>42</v>
      </c>
      <c r="J316" s="13">
        <v>300000</v>
      </c>
      <c r="K316" s="13" t="s">
        <v>3171</v>
      </c>
      <c r="L316">
        <v>139369455</v>
      </c>
      <c r="M316" t="s">
        <v>1131</v>
      </c>
      <c r="N316" t="s">
        <v>703</v>
      </c>
      <c r="O316" t="s">
        <v>37</v>
      </c>
      <c r="P316" s="14" t="s">
        <v>3492</v>
      </c>
      <c r="Q316">
        <v>411724000</v>
      </c>
      <c r="R316" t="s">
        <v>3505</v>
      </c>
      <c r="S316">
        <v>2</v>
      </c>
      <c r="T316">
        <v>1</v>
      </c>
      <c r="U316">
        <v>1</v>
      </c>
      <c r="V316" s="15">
        <v>44708.662557870368</v>
      </c>
    </row>
    <row r="317" spans="1:22" x14ac:dyDescent="0.25">
      <c r="A317">
        <v>1351299</v>
      </c>
      <c r="B317" s="16" t="s">
        <v>3466</v>
      </c>
      <c r="C317" s="3" t="s">
        <v>2924</v>
      </c>
      <c r="D317" t="s">
        <v>39</v>
      </c>
      <c r="E317" s="11" t="e">
        <f>NA()</f>
        <v>#N/A</v>
      </c>
      <c r="F317" s="12" t="e">
        <f>NA()</f>
        <v>#N/A</v>
      </c>
      <c r="G317" t="e">
        <f>NA()</f>
        <v>#N/A</v>
      </c>
      <c r="H317" t="e">
        <f>NA()</f>
        <v>#N/A</v>
      </c>
      <c r="I317" t="s">
        <v>412</v>
      </c>
      <c r="J317" s="13">
        <v>387000</v>
      </c>
      <c r="K317" s="13" t="s">
        <v>2934</v>
      </c>
      <c r="L317">
        <v>139368543</v>
      </c>
      <c r="M317" t="s">
        <v>1134</v>
      </c>
      <c r="N317" t="s">
        <v>1135</v>
      </c>
      <c r="O317" t="s">
        <v>37</v>
      </c>
      <c r="P317" s="14" t="s">
        <v>3493</v>
      </c>
      <c r="Q317" s="1">
        <v>889422283</v>
      </c>
      <c r="R317" t="s">
        <v>3508</v>
      </c>
      <c r="S317">
        <v>2</v>
      </c>
      <c r="T317">
        <v>2</v>
      </c>
      <c r="U317">
        <v>1</v>
      </c>
      <c r="V317" s="15">
        <v>44708.662557870368</v>
      </c>
    </row>
    <row r="318" spans="1:22" x14ac:dyDescent="0.25">
      <c r="A318">
        <v>1351300</v>
      </c>
      <c r="B318" s="16" t="s">
        <v>3466</v>
      </c>
      <c r="C318" s="3" t="s">
        <v>2924</v>
      </c>
      <c r="D318" t="s">
        <v>29</v>
      </c>
      <c r="E318" s="11" t="e">
        <f>NA()</f>
        <v>#N/A</v>
      </c>
      <c r="F318" s="19">
        <v>818</v>
      </c>
      <c r="G318" s="19">
        <v>818</v>
      </c>
      <c r="H318" t="e">
        <f>NA()</f>
        <v>#N/A</v>
      </c>
      <c r="I318" t="s">
        <v>265</v>
      </c>
      <c r="J318" s="13">
        <v>420000</v>
      </c>
      <c r="K318" s="13" t="s">
        <v>2934</v>
      </c>
      <c r="L318">
        <v>139367687</v>
      </c>
      <c r="M318" t="s">
        <v>1138</v>
      </c>
      <c r="N318" t="s">
        <v>743</v>
      </c>
      <c r="O318" t="s">
        <v>37</v>
      </c>
      <c r="P318" s="14" t="s">
        <v>3495</v>
      </c>
      <c r="Q318" s="1">
        <v>417718149</v>
      </c>
      <c r="R318" t="s">
        <v>3505</v>
      </c>
      <c r="S318">
        <v>3</v>
      </c>
      <c r="T318">
        <v>1</v>
      </c>
      <c r="U318">
        <v>4</v>
      </c>
      <c r="V318" s="15">
        <v>44708.662557870368</v>
      </c>
    </row>
    <row r="319" spans="1:22" x14ac:dyDescent="0.25">
      <c r="A319">
        <v>1351301</v>
      </c>
      <c r="B319" s="16" t="s">
        <v>3466</v>
      </c>
      <c r="C319" s="3" t="s">
        <v>2924</v>
      </c>
      <c r="D319" t="s">
        <v>29</v>
      </c>
      <c r="E319" s="11" t="e">
        <f>NA()</f>
        <v>#N/A</v>
      </c>
      <c r="F319" s="19">
        <v>817</v>
      </c>
      <c r="G319" s="19">
        <v>817</v>
      </c>
      <c r="H319" t="e">
        <f>NA()</f>
        <v>#N/A</v>
      </c>
      <c r="I319" t="s">
        <v>82</v>
      </c>
      <c r="J319" s="13" t="e">
        <f>NA()</f>
        <v>#N/A</v>
      </c>
      <c r="K319" s="13" t="s">
        <v>2971</v>
      </c>
      <c r="L319">
        <v>139367311</v>
      </c>
      <c r="M319" t="s">
        <v>1140</v>
      </c>
      <c r="N319" t="s">
        <v>1109</v>
      </c>
      <c r="O319" t="s">
        <v>37</v>
      </c>
      <c r="P319" s="14" t="s">
        <v>3492</v>
      </c>
      <c r="Q319" s="1">
        <v>889433000</v>
      </c>
      <c r="R319" t="s">
        <v>3505</v>
      </c>
      <c r="S319">
        <v>3</v>
      </c>
      <c r="T319">
        <v>1</v>
      </c>
      <c r="U319">
        <v>2</v>
      </c>
      <c r="V319" s="15">
        <v>44708.662557870368</v>
      </c>
    </row>
    <row r="320" spans="1:22" x14ac:dyDescent="0.25">
      <c r="A320">
        <v>1351302</v>
      </c>
      <c r="B320" s="16" t="s">
        <v>3466</v>
      </c>
      <c r="C320" s="3" t="s">
        <v>2924</v>
      </c>
      <c r="D320" t="s">
        <v>748</v>
      </c>
      <c r="E320" s="11" t="e">
        <f>NA()</f>
        <v>#N/A</v>
      </c>
      <c r="F320" s="12" t="e">
        <f>NA()</f>
        <v>#N/A</v>
      </c>
      <c r="G320" t="e">
        <f>NA()</f>
        <v>#N/A</v>
      </c>
      <c r="H320" t="e">
        <f>NA()</f>
        <v>#N/A</v>
      </c>
      <c r="I320" t="s">
        <v>1141</v>
      </c>
      <c r="J320" s="13">
        <v>590000</v>
      </c>
      <c r="K320" s="13" t="s">
        <v>2934</v>
      </c>
      <c r="L320">
        <v>139366871</v>
      </c>
      <c r="M320" t="s">
        <v>1144</v>
      </c>
      <c r="N320" t="s">
        <v>1101</v>
      </c>
      <c r="O320" t="s">
        <v>37</v>
      </c>
      <c r="P320" s="14" t="s">
        <v>3493</v>
      </c>
      <c r="Q320" s="1">
        <v>408952595</v>
      </c>
      <c r="R320" t="s">
        <v>3505</v>
      </c>
      <c r="S320">
        <v>3</v>
      </c>
      <c r="T320">
        <v>3</v>
      </c>
      <c r="U320">
        <v>3</v>
      </c>
      <c r="V320" s="15">
        <v>44708.662557870368</v>
      </c>
    </row>
    <row r="321" spans="1:22" x14ac:dyDescent="0.25">
      <c r="A321">
        <v>1351303</v>
      </c>
      <c r="B321" s="16" t="s">
        <v>3466</v>
      </c>
      <c r="C321" s="3" t="s">
        <v>2924</v>
      </c>
      <c r="D321" t="s">
        <v>29</v>
      </c>
      <c r="E321" s="11" t="e">
        <f>NA()</f>
        <v>#N/A</v>
      </c>
      <c r="F321" s="19">
        <v>494</v>
      </c>
      <c r="G321" s="19">
        <v>494</v>
      </c>
      <c r="H321" t="s">
        <v>126</v>
      </c>
      <c r="I321" t="s">
        <v>123</v>
      </c>
      <c r="J321" s="13">
        <v>489000</v>
      </c>
      <c r="K321" s="13" t="s">
        <v>3174</v>
      </c>
      <c r="L321">
        <v>139365199</v>
      </c>
      <c r="M321" t="s">
        <v>1148</v>
      </c>
      <c r="N321" t="s">
        <v>716</v>
      </c>
      <c r="O321" t="s">
        <v>37</v>
      </c>
      <c r="P321" s="14" t="s">
        <v>3495</v>
      </c>
      <c r="Q321" s="1">
        <v>889328858</v>
      </c>
      <c r="R321" t="s">
        <v>3505</v>
      </c>
      <c r="S321">
        <v>3</v>
      </c>
      <c r="T321">
        <v>2</v>
      </c>
      <c r="U321">
        <v>2</v>
      </c>
      <c r="V321" s="15">
        <v>44708.662557870368</v>
      </c>
    </row>
    <row r="322" spans="1:22" x14ac:dyDescent="0.25">
      <c r="A322">
        <v>1351304</v>
      </c>
      <c r="B322" s="16" t="s">
        <v>3466</v>
      </c>
      <c r="C322" s="3" t="s">
        <v>2924</v>
      </c>
      <c r="D322" t="s">
        <v>29</v>
      </c>
      <c r="E322" s="11" t="e">
        <f>NA()</f>
        <v>#N/A</v>
      </c>
      <c r="F322" s="19">
        <v>485</v>
      </c>
      <c r="G322" s="19">
        <v>485</v>
      </c>
      <c r="H322" t="e">
        <f>NA()</f>
        <v>#N/A</v>
      </c>
      <c r="I322" t="s">
        <v>185</v>
      </c>
      <c r="J322" s="13">
        <v>569000</v>
      </c>
      <c r="K322" s="13" t="s">
        <v>3175</v>
      </c>
      <c r="L322">
        <v>139364171</v>
      </c>
      <c r="M322" t="s">
        <v>1152</v>
      </c>
      <c r="N322" t="s">
        <v>917</v>
      </c>
      <c r="O322" t="s">
        <v>37</v>
      </c>
      <c r="P322" s="14" t="s">
        <v>3497</v>
      </c>
      <c r="Q322" s="1">
        <v>889240900</v>
      </c>
      <c r="R322" t="s">
        <v>3505</v>
      </c>
      <c r="S322">
        <v>4</v>
      </c>
      <c r="T322">
        <v>2</v>
      </c>
      <c r="U322">
        <v>2</v>
      </c>
      <c r="V322" s="15">
        <v>44708.662557870368</v>
      </c>
    </row>
    <row r="323" spans="1:22" x14ac:dyDescent="0.25">
      <c r="A323">
        <v>1351305</v>
      </c>
      <c r="B323" s="16" t="s">
        <v>3466</v>
      </c>
      <c r="C323" s="3" t="s">
        <v>2924</v>
      </c>
      <c r="D323" t="s">
        <v>29</v>
      </c>
      <c r="E323" s="11" t="e">
        <f>NA()</f>
        <v>#N/A</v>
      </c>
      <c r="F323" s="19">
        <v>813</v>
      </c>
      <c r="G323" s="19">
        <v>813</v>
      </c>
      <c r="H323" t="e">
        <f>NA()</f>
        <v>#N/A</v>
      </c>
      <c r="I323" t="s">
        <v>225</v>
      </c>
      <c r="J323" s="13">
        <v>435000</v>
      </c>
      <c r="K323" s="13" t="s">
        <v>3176</v>
      </c>
      <c r="L323">
        <v>139364059</v>
      </c>
      <c r="M323" t="s">
        <v>1156</v>
      </c>
      <c r="N323" t="s">
        <v>743</v>
      </c>
      <c r="O323" t="s">
        <v>37</v>
      </c>
      <c r="P323" s="14" t="s">
        <v>3495</v>
      </c>
      <c r="Q323" s="1">
        <v>438404848</v>
      </c>
      <c r="R323" t="s">
        <v>3505</v>
      </c>
      <c r="S323">
        <v>3</v>
      </c>
      <c r="T323">
        <v>1</v>
      </c>
      <c r="U323">
        <v>2</v>
      </c>
      <c r="V323" s="15">
        <v>44708.662557870368</v>
      </c>
    </row>
    <row r="324" spans="1:22" x14ac:dyDescent="0.25">
      <c r="A324">
        <v>1351306</v>
      </c>
      <c r="B324" s="16" t="s">
        <v>3466</v>
      </c>
      <c r="C324" s="3" t="s">
        <v>2924</v>
      </c>
      <c r="D324" t="s">
        <v>29</v>
      </c>
      <c r="E324" s="19">
        <v>275</v>
      </c>
      <c r="F324" s="19">
        <v>1.8</v>
      </c>
      <c r="G324" s="19">
        <v>1.8</v>
      </c>
      <c r="H324" t="e">
        <f>NA()</f>
        <v>#N/A</v>
      </c>
      <c r="I324" t="s">
        <v>82</v>
      </c>
      <c r="J324" s="13">
        <v>1650000</v>
      </c>
      <c r="K324" s="13" t="s">
        <v>2934</v>
      </c>
      <c r="L324">
        <v>139363919</v>
      </c>
      <c r="M324" t="s">
        <v>1161</v>
      </c>
      <c r="N324" t="s">
        <v>1162</v>
      </c>
      <c r="O324" t="s">
        <v>37</v>
      </c>
      <c r="P324" s="14" t="s">
        <v>3501</v>
      </c>
      <c r="Q324" s="1">
        <v>889433000</v>
      </c>
      <c r="R324" t="s">
        <v>3505</v>
      </c>
      <c r="S324">
        <v>4</v>
      </c>
      <c r="T324">
        <v>4</v>
      </c>
      <c r="U324">
        <v>10</v>
      </c>
      <c r="V324" s="15">
        <v>44708.662557870368</v>
      </c>
    </row>
    <row r="325" spans="1:22" x14ac:dyDescent="0.25">
      <c r="A325">
        <v>1351307</v>
      </c>
      <c r="B325" s="16" t="s">
        <v>3466</v>
      </c>
      <c r="C325" s="3" t="s">
        <v>2924</v>
      </c>
      <c r="D325" t="s">
        <v>704</v>
      </c>
      <c r="E325" s="11" t="e">
        <f>NA()</f>
        <v>#N/A</v>
      </c>
      <c r="F325" s="19">
        <v>450</v>
      </c>
      <c r="G325" s="19">
        <v>450</v>
      </c>
      <c r="H325" t="e">
        <f>NA()</f>
        <v>#N/A</v>
      </c>
      <c r="I325" t="s">
        <v>1163</v>
      </c>
      <c r="J325" s="13">
        <v>293000</v>
      </c>
      <c r="K325" s="13" t="s">
        <v>2934</v>
      </c>
      <c r="L325">
        <v>600031186</v>
      </c>
      <c r="N325" t="s">
        <v>1165</v>
      </c>
      <c r="O325" t="s">
        <v>37</v>
      </c>
      <c r="P325" s="14" t="s">
        <v>3494</v>
      </c>
      <c r="Q325" s="1">
        <v>1300737589</v>
      </c>
      <c r="R325" t="s">
        <v>3505</v>
      </c>
      <c r="S325" t="e">
        <f>NA()</f>
        <v>#N/A</v>
      </c>
      <c r="T325" t="e">
        <f>NA()</f>
        <v>#N/A</v>
      </c>
      <c r="U325" t="e">
        <f>NA()</f>
        <v>#N/A</v>
      </c>
      <c r="V325" s="15">
        <v>44708.662557870368</v>
      </c>
    </row>
    <row r="326" spans="1:22" x14ac:dyDescent="0.25">
      <c r="A326">
        <v>1351308</v>
      </c>
      <c r="B326" s="16" t="s">
        <v>3466</v>
      </c>
      <c r="C326" s="3" t="s">
        <v>2924</v>
      </c>
      <c r="D326" t="s">
        <v>704</v>
      </c>
      <c r="E326" s="11" t="e">
        <f>NA()</f>
        <v>#N/A</v>
      </c>
      <c r="F326" s="19">
        <v>450</v>
      </c>
      <c r="G326" s="19">
        <v>450</v>
      </c>
      <c r="H326" t="e">
        <f>NA()</f>
        <v>#N/A</v>
      </c>
      <c r="I326" t="s">
        <v>1163</v>
      </c>
      <c r="J326" s="13">
        <v>293000</v>
      </c>
      <c r="K326" s="13" t="s">
        <v>2934</v>
      </c>
      <c r="L326">
        <v>600031186</v>
      </c>
      <c r="N326" t="s">
        <v>1165</v>
      </c>
      <c r="O326" t="s">
        <v>37</v>
      </c>
      <c r="P326" s="14" t="s">
        <v>3494</v>
      </c>
      <c r="Q326" s="1">
        <v>1300737589</v>
      </c>
      <c r="R326" t="s">
        <v>3505</v>
      </c>
      <c r="S326" t="e">
        <f>NA()</f>
        <v>#N/A</v>
      </c>
      <c r="T326" t="e">
        <f>NA()</f>
        <v>#N/A</v>
      </c>
      <c r="U326" t="e">
        <f>NA()</f>
        <v>#N/A</v>
      </c>
      <c r="V326" s="15">
        <v>44708.662557870368</v>
      </c>
    </row>
    <row r="327" spans="1:22" x14ac:dyDescent="0.25">
      <c r="A327">
        <v>1351309</v>
      </c>
      <c r="B327" s="16" t="s">
        <v>3466</v>
      </c>
      <c r="C327" s="3" t="s">
        <v>2924</v>
      </c>
      <c r="D327" t="s">
        <v>704</v>
      </c>
      <c r="E327" s="11" t="e">
        <f>NA()</f>
        <v>#N/A</v>
      </c>
      <c r="F327" s="19">
        <v>450</v>
      </c>
      <c r="G327" s="19">
        <v>450</v>
      </c>
      <c r="H327" t="e">
        <f>NA()</f>
        <v>#N/A</v>
      </c>
      <c r="I327" t="s">
        <v>1163</v>
      </c>
      <c r="J327" s="13">
        <v>293000</v>
      </c>
      <c r="K327" s="13" t="s">
        <v>2934</v>
      </c>
      <c r="L327">
        <v>600031186</v>
      </c>
      <c r="M327" t="s">
        <v>1167</v>
      </c>
      <c r="N327" t="s">
        <v>1165</v>
      </c>
      <c r="O327" t="s">
        <v>37</v>
      </c>
      <c r="P327" s="14" t="s">
        <v>3494</v>
      </c>
      <c r="Q327" s="1">
        <v>1300737589</v>
      </c>
      <c r="R327" t="s">
        <v>3505</v>
      </c>
      <c r="S327" t="e">
        <f>NA()</f>
        <v>#N/A</v>
      </c>
      <c r="T327" t="e">
        <f>NA()</f>
        <v>#N/A</v>
      </c>
      <c r="U327" t="e">
        <f>NA()</f>
        <v>#N/A</v>
      </c>
      <c r="V327" s="15">
        <v>44708.662557870368</v>
      </c>
    </row>
    <row r="328" spans="1:22" x14ac:dyDescent="0.25">
      <c r="A328">
        <v>1351310</v>
      </c>
      <c r="B328" s="16" t="s">
        <v>3466</v>
      </c>
      <c r="C328" s="3" t="s">
        <v>2924</v>
      </c>
      <c r="D328" t="s">
        <v>1168</v>
      </c>
      <c r="E328" s="11" t="e">
        <f>NA()</f>
        <v>#N/A</v>
      </c>
      <c r="F328" s="12" t="e">
        <f>NA()</f>
        <v>#N/A</v>
      </c>
      <c r="G328" t="e">
        <f>NA()</f>
        <v>#N/A</v>
      </c>
      <c r="H328" t="e">
        <f>NA()</f>
        <v>#N/A</v>
      </c>
      <c r="I328" t="s">
        <v>412</v>
      </c>
      <c r="J328" s="13">
        <v>495000</v>
      </c>
      <c r="K328" s="13" t="s">
        <v>2934</v>
      </c>
      <c r="L328">
        <v>139363619</v>
      </c>
      <c r="M328" t="s">
        <v>1171</v>
      </c>
      <c r="N328" t="s">
        <v>737</v>
      </c>
      <c r="O328" t="s">
        <v>37</v>
      </c>
      <c r="P328" s="14" t="s">
        <v>3494</v>
      </c>
      <c r="Q328" s="1">
        <v>889422283</v>
      </c>
      <c r="R328" t="s">
        <v>3508</v>
      </c>
      <c r="S328">
        <v>3</v>
      </c>
      <c r="T328">
        <v>1</v>
      </c>
      <c r="U328">
        <v>1</v>
      </c>
      <c r="V328" s="15">
        <v>44708.662557870368</v>
      </c>
    </row>
    <row r="329" spans="1:22" x14ac:dyDescent="0.25">
      <c r="A329">
        <v>1351311</v>
      </c>
      <c r="B329" s="16" t="s">
        <v>3466</v>
      </c>
      <c r="C329" s="3" t="s">
        <v>2924</v>
      </c>
      <c r="D329" t="s">
        <v>46</v>
      </c>
      <c r="E329" s="19">
        <v>173</v>
      </c>
      <c r="F329" s="12" t="e">
        <f>NA()</f>
        <v>#N/A</v>
      </c>
      <c r="G329" s="19">
        <v>173</v>
      </c>
      <c r="H329" t="e">
        <f>NA()</f>
        <v>#N/A</v>
      </c>
      <c r="I329" t="s">
        <v>93</v>
      </c>
      <c r="J329" s="13">
        <v>439000</v>
      </c>
      <c r="K329" s="13" t="s">
        <v>2972</v>
      </c>
      <c r="L329">
        <v>139363187</v>
      </c>
      <c r="M329" t="s">
        <v>96</v>
      </c>
      <c r="N329" t="s">
        <v>36</v>
      </c>
      <c r="O329" t="s">
        <v>37</v>
      </c>
      <c r="P329" s="14" t="s">
        <v>3491</v>
      </c>
      <c r="Q329" s="1">
        <v>889460500</v>
      </c>
      <c r="R329" t="s">
        <v>3505</v>
      </c>
      <c r="S329">
        <v>2</v>
      </c>
      <c r="T329">
        <v>2</v>
      </c>
      <c r="U329">
        <v>2</v>
      </c>
      <c r="V329" s="15">
        <v>44708.662557870368</v>
      </c>
    </row>
    <row r="330" spans="1:22" x14ac:dyDescent="0.25">
      <c r="A330">
        <v>1351312</v>
      </c>
      <c r="B330" s="16" t="s">
        <v>3466</v>
      </c>
      <c r="C330" s="3" t="s">
        <v>2924</v>
      </c>
      <c r="D330" t="s">
        <v>985</v>
      </c>
      <c r="E330" s="11" t="e">
        <f>NA()</f>
        <v>#N/A</v>
      </c>
      <c r="F330" s="12" t="e">
        <f>NA()</f>
        <v>#N/A</v>
      </c>
      <c r="G330" t="e">
        <f>NA()</f>
        <v>#N/A</v>
      </c>
      <c r="H330" t="e">
        <f>NA()</f>
        <v>#N/A</v>
      </c>
      <c r="I330" t="s">
        <v>293</v>
      </c>
      <c r="J330" s="13">
        <v>875000</v>
      </c>
      <c r="K330" s="13" t="s">
        <v>3180</v>
      </c>
      <c r="L330">
        <v>139362975</v>
      </c>
      <c r="M330" t="s">
        <v>1174</v>
      </c>
      <c r="N330" t="s">
        <v>759</v>
      </c>
      <c r="O330" t="s">
        <v>37</v>
      </c>
      <c r="P330" s="14" t="s">
        <v>3496</v>
      </c>
      <c r="Q330" s="1">
        <v>1300850855</v>
      </c>
      <c r="R330" t="s">
        <v>3508</v>
      </c>
      <c r="S330">
        <v>4</v>
      </c>
      <c r="T330">
        <v>2</v>
      </c>
      <c r="U330">
        <v>3</v>
      </c>
      <c r="V330" s="15">
        <v>44708.662557870368</v>
      </c>
    </row>
    <row r="331" spans="1:22" x14ac:dyDescent="0.25">
      <c r="A331">
        <v>1351313</v>
      </c>
      <c r="B331" s="16" t="s">
        <v>3466</v>
      </c>
      <c r="C331" s="3" t="s">
        <v>2924</v>
      </c>
      <c r="D331" t="s">
        <v>29</v>
      </c>
      <c r="E331" s="11" t="e">
        <f>NA()</f>
        <v>#N/A</v>
      </c>
      <c r="F331" s="12" t="e">
        <f>NA()</f>
        <v>#N/A</v>
      </c>
      <c r="G331" t="e">
        <f>NA()</f>
        <v>#N/A</v>
      </c>
      <c r="H331" t="e">
        <f>NA()</f>
        <v>#N/A</v>
      </c>
      <c r="I331" t="s">
        <v>228</v>
      </c>
      <c r="J331" s="13" t="e">
        <f>NA()</f>
        <v>#N/A</v>
      </c>
      <c r="K331" s="13" t="s">
        <v>3181</v>
      </c>
      <c r="L331">
        <v>139362087</v>
      </c>
      <c r="M331" t="s">
        <v>1177</v>
      </c>
      <c r="N331" t="s">
        <v>1178</v>
      </c>
      <c r="O331" t="s">
        <v>37</v>
      </c>
      <c r="P331" s="14" t="s">
        <v>3494</v>
      </c>
      <c r="Q331" s="1">
        <v>889419959</v>
      </c>
      <c r="R331" t="s">
        <v>3505</v>
      </c>
      <c r="S331">
        <v>3</v>
      </c>
      <c r="T331">
        <v>1</v>
      </c>
      <c r="U331">
        <v>3</v>
      </c>
      <c r="V331" s="15">
        <v>44708.662557870368</v>
      </c>
    </row>
    <row r="332" spans="1:22" x14ac:dyDescent="0.25">
      <c r="A332">
        <v>1351314</v>
      </c>
      <c r="B332" s="16" t="s">
        <v>3466</v>
      </c>
      <c r="C332" s="3" t="s">
        <v>2924</v>
      </c>
      <c r="D332" t="s">
        <v>39</v>
      </c>
      <c r="E332" s="11" t="e">
        <f>NA()</f>
        <v>#N/A</v>
      </c>
      <c r="F332" s="12" t="e">
        <f>NA()</f>
        <v>#N/A</v>
      </c>
      <c r="G332" t="e">
        <f>NA()</f>
        <v>#N/A</v>
      </c>
      <c r="H332" t="s">
        <v>126</v>
      </c>
      <c r="I332" t="s">
        <v>103</v>
      </c>
      <c r="J332" s="13" t="e">
        <f>NA()</f>
        <v>#N/A</v>
      </c>
      <c r="K332" s="13" t="s">
        <v>2979</v>
      </c>
      <c r="L332">
        <v>139356439</v>
      </c>
      <c r="M332" t="s">
        <v>1180</v>
      </c>
      <c r="N332" t="s">
        <v>1135</v>
      </c>
      <c r="O332" t="s">
        <v>37</v>
      </c>
      <c r="P332" s="14" t="s">
        <v>3493</v>
      </c>
      <c r="Q332">
        <v>416175735</v>
      </c>
      <c r="R332" t="s">
        <v>3505</v>
      </c>
      <c r="S332">
        <v>2</v>
      </c>
      <c r="T332">
        <v>2</v>
      </c>
      <c r="U332">
        <v>2</v>
      </c>
      <c r="V332" s="15">
        <v>44708.662557870368</v>
      </c>
    </row>
    <row r="333" spans="1:22" x14ac:dyDescent="0.25">
      <c r="A333">
        <v>1351315</v>
      </c>
      <c r="B333" s="16" t="s">
        <v>3466</v>
      </c>
      <c r="C333" s="3" t="s">
        <v>2924</v>
      </c>
      <c r="D333" t="s">
        <v>39</v>
      </c>
      <c r="E333" s="11" t="e">
        <f>NA()</f>
        <v>#N/A</v>
      </c>
      <c r="F333" s="12" t="e">
        <f>NA()</f>
        <v>#N/A</v>
      </c>
      <c r="G333" t="e">
        <f>NA()</f>
        <v>#N/A</v>
      </c>
      <c r="H333" t="e">
        <f>NA()</f>
        <v>#N/A</v>
      </c>
      <c r="I333" t="s">
        <v>1181</v>
      </c>
      <c r="J333" s="13">
        <v>380000</v>
      </c>
      <c r="K333" s="13" t="s">
        <v>2934</v>
      </c>
      <c r="L333">
        <v>139361499</v>
      </c>
      <c r="M333" t="s">
        <v>1183</v>
      </c>
      <c r="N333" t="s">
        <v>781</v>
      </c>
      <c r="O333" t="s">
        <v>37</v>
      </c>
      <c r="P333" s="14" t="s">
        <v>3497</v>
      </c>
      <c r="Q333">
        <v>484067003</v>
      </c>
      <c r="R333" t="s">
        <v>3508</v>
      </c>
      <c r="S333">
        <v>3</v>
      </c>
      <c r="T333">
        <v>2</v>
      </c>
      <c r="U333">
        <v>2</v>
      </c>
      <c r="V333" s="15">
        <v>44708.662557870368</v>
      </c>
    </row>
    <row r="334" spans="1:22" x14ac:dyDescent="0.25">
      <c r="A334">
        <v>1351316</v>
      </c>
      <c r="B334" s="16" t="s">
        <v>3466</v>
      </c>
      <c r="C334" s="3" t="s">
        <v>2924</v>
      </c>
      <c r="D334" t="s">
        <v>39</v>
      </c>
      <c r="E334" s="11" t="e">
        <f>NA()</f>
        <v>#N/A</v>
      </c>
      <c r="F334" s="12" t="e">
        <f>NA()</f>
        <v>#N/A</v>
      </c>
      <c r="G334" t="e">
        <f>NA()</f>
        <v>#N/A</v>
      </c>
      <c r="H334" t="e">
        <f>NA()</f>
        <v>#N/A</v>
      </c>
      <c r="I334" t="s">
        <v>1181</v>
      </c>
      <c r="J334" s="13">
        <v>240000</v>
      </c>
      <c r="K334" s="13" t="s">
        <v>2934</v>
      </c>
      <c r="L334">
        <v>139361483</v>
      </c>
      <c r="M334" t="s">
        <v>1186</v>
      </c>
      <c r="N334" t="s">
        <v>781</v>
      </c>
      <c r="O334" t="s">
        <v>37</v>
      </c>
      <c r="P334" s="14" t="s">
        <v>3497</v>
      </c>
      <c r="Q334">
        <v>484067003</v>
      </c>
      <c r="R334" t="s">
        <v>3508</v>
      </c>
      <c r="S334">
        <v>1</v>
      </c>
      <c r="T334">
        <v>1</v>
      </c>
      <c r="U334">
        <v>1</v>
      </c>
      <c r="V334" s="15">
        <v>44708.662557870368</v>
      </c>
    </row>
    <row r="335" spans="1:22" x14ac:dyDescent="0.25">
      <c r="A335">
        <v>1351317</v>
      </c>
      <c r="B335" s="16" t="s">
        <v>3466</v>
      </c>
      <c r="C335" s="3" t="s">
        <v>2924</v>
      </c>
      <c r="D335" t="s">
        <v>39</v>
      </c>
      <c r="E335" s="11" t="e">
        <f>NA()</f>
        <v>#N/A</v>
      </c>
      <c r="F335" s="12" t="e">
        <f>NA()</f>
        <v>#N/A</v>
      </c>
      <c r="G335" t="e">
        <f>NA()</f>
        <v>#N/A</v>
      </c>
      <c r="H335" t="e">
        <f>NA()</f>
        <v>#N/A</v>
      </c>
      <c r="I335" t="s">
        <v>1181</v>
      </c>
      <c r="J335" s="13">
        <v>315000</v>
      </c>
      <c r="K335" s="13" t="s">
        <v>2934</v>
      </c>
      <c r="L335">
        <v>139361427</v>
      </c>
      <c r="M335" t="s">
        <v>1188</v>
      </c>
      <c r="N335" t="s">
        <v>781</v>
      </c>
      <c r="O335" t="s">
        <v>37</v>
      </c>
      <c r="P335" s="14" t="s">
        <v>3497</v>
      </c>
      <c r="Q335">
        <v>484067003</v>
      </c>
      <c r="R335" t="s">
        <v>3508</v>
      </c>
      <c r="S335">
        <v>2</v>
      </c>
      <c r="T335">
        <v>2</v>
      </c>
      <c r="U335">
        <v>2</v>
      </c>
      <c r="V335" s="15">
        <v>44708.662557870368</v>
      </c>
    </row>
    <row r="336" spans="1:22" x14ac:dyDescent="0.25">
      <c r="A336">
        <v>1351318</v>
      </c>
      <c r="B336" s="16" t="s">
        <v>3466</v>
      </c>
      <c r="C336" s="3" t="s">
        <v>2924</v>
      </c>
      <c r="D336" t="s">
        <v>29</v>
      </c>
      <c r="E336" s="11">
        <v>2461.9299999999998</v>
      </c>
      <c r="F336" s="19">
        <v>806</v>
      </c>
      <c r="G336" s="19">
        <v>806</v>
      </c>
      <c r="H336" t="e">
        <f>NA()</f>
        <v>#N/A</v>
      </c>
      <c r="I336" t="s">
        <v>1191</v>
      </c>
      <c r="J336" s="13">
        <v>570000</v>
      </c>
      <c r="K336" s="13" t="s">
        <v>3183</v>
      </c>
      <c r="L336">
        <v>139360135</v>
      </c>
      <c r="M336" t="s">
        <v>1194</v>
      </c>
      <c r="N336" t="s">
        <v>743</v>
      </c>
      <c r="O336" t="s">
        <v>37</v>
      </c>
      <c r="P336" s="14" t="s">
        <v>3495</v>
      </c>
      <c r="Q336" s="1">
        <v>417897921</v>
      </c>
      <c r="R336" t="s">
        <v>3505</v>
      </c>
      <c r="S336">
        <v>4</v>
      </c>
      <c r="T336">
        <v>3</v>
      </c>
      <c r="U336">
        <v>2</v>
      </c>
      <c r="V336" s="15">
        <v>44708.662557870368</v>
      </c>
    </row>
    <row r="337" spans="1:22" x14ac:dyDescent="0.25">
      <c r="A337">
        <v>1351319</v>
      </c>
      <c r="B337" s="16" t="s">
        <v>3466</v>
      </c>
      <c r="C337" s="3" t="s">
        <v>2924</v>
      </c>
      <c r="D337" t="s">
        <v>29</v>
      </c>
      <c r="E337" s="11" t="e">
        <f>NA()</f>
        <v>#N/A</v>
      </c>
      <c r="F337" s="12" t="e">
        <f>NA()</f>
        <v>#N/A</v>
      </c>
      <c r="G337" t="e">
        <f>NA()</f>
        <v>#N/A</v>
      </c>
      <c r="H337" t="e">
        <f>NA()</f>
        <v>#N/A</v>
      </c>
      <c r="I337" t="s">
        <v>177</v>
      </c>
      <c r="J337" s="13">
        <v>460000</v>
      </c>
      <c r="K337" s="13" t="s">
        <v>2934</v>
      </c>
      <c r="L337">
        <v>139358871</v>
      </c>
      <c r="M337" t="s">
        <v>1196</v>
      </c>
      <c r="N337" t="s">
        <v>791</v>
      </c>
      <c r="O337" t="s">
        <v>37</v>
      </c>
      <c r="P337" s="14" t="s">
        <v>3497</v>
      </c>
      <c r="Q337" s="1">
        <v>889831800</v>
      </c>
      <c r="R337" t="s">
        <v>3505</v>
      </c>
      <c r="S337">
        <v>3</v>
      </c>
      <c r="T337">
        <v>2</v>
      </c>
      <c r="U337">
        <v>0</v>
      </c>
      <c r="V337" s="15">
        <v>44708.662557870368</v>
      </c>
    </row>
    <row r="338" spans="1:22" x14ac:dyDescent="0.25">
      <c r="A338">
        <v>1351320</v>
      </c>
      <c r="B338" s="16" t="s">
        <v>3466</v>
      </c>
      <c r="C338" s="3" t="s">
        <v>2924</v>
      </c>
      <c r="D338" t="s">
        <v>29</v>
      </c>
      <c r="E338" s="11" t="e">
        <f>NA()</f>
        <v>#N/A</v>
      </c>
      <c r="F338" s="19">
        <v>811</v>
      </c>
      <c r="G338" s="19">
        <v>811</v>
      </c>
      <c r="H338" t="e">
        <f>NA()</f>
        <v>#N/A</v>
      </c>
      <c r="I338" t="s">
        <v>408</v>
      </c>
      <c r="J338" s="13">
        <v>685000</v>
      </c>
      <c r="K338" s="13" t="s">
        <v>3184</v>
      </c>
      <c r="L338">
        <v>139356871</v>
      </c>
      <c r="M338" t="s">
        <v>1200</v>
      </c>
      <c r="N338" t="s">
        <v>703</v>
      </c>
      <c r="O338" t="s">
        <v>37</v>
      </c>
      <c r="P338" s="14" t="s">
        <v>3492</v>
      </c>
      <c r="Q338" s="1">
        <v>1300114970</v>
      </c>
      <c r="R338" t="s">
        <v>3508</v>
      </c>
      <c r="S338">
        <v>3</v>
      </c>
      <c r="T338">
        <v>1</v>
      </c>
      <c r="U338">
        <v>5</v>
      </c>
      <c r="V338" s="15">
        <v>44708.662557870368</v>
      </c>
    </row>
    <row r="339" spans="1:22" x14ac:dyDescent="0.25">
      <c r="A339">
        <v>1351321</v>
      </c>
      <c r="B339" s="16" t="s">
        <v>3466</v>
      </c>
      <c r="C339" s="3" t="s">
        <v>2924</v>
      </c>
      <c r="D339" t="s">
        <v>29</v>
      </c>
      <c r="E339" s="19">
        <v>236</v>
      </c>
      <c r="F339" s="12" t="e">
        <f>NA()</f>
        <v>#N/A</v>
      </c>
      <c r="G339" s="19">
        <v>236</v>
      </c>
      <c r="H339" t="e">
        <f>NA()</f>
        <v>#N/A</v>
      </c>
      <c r="I339" t="s">
        <v>98</v>
      </c>
      <c r="J339" s="13">
        <v>775000</v>
      </c>
      <c r="K339" s="13" t="s">
        <v>2934</v>
      </c>
      <c r="L339">
        <v>139356543</v>
      </c>
      <c r="M339" t="s">
        <v>101</v>
      </c>
      <c r="N339" t="s">
        <v>36</v>
      </c>
      <c r="O339" t="s">
        <v>37</v>
      </c>
      <c r="P339" s="14" t="s">
        <v>3491</v>
      </c>
      <c r="Q339" s="1">
        <v>889822500</v>
      </c>
      <c r="R339" t="s">
        <v>3505</v>
      </c>
      <c r="S339">
        <v>3</v>
      </c>
      <c r="T339">
        <v>2</v>
      </c>
      <c r="U339">
        <v>2</v>
      </c>
      <c r="V339" s="15">
        <v>44708.662557870368</v>
      </c>
    </row>
    <row r="340" spans="1:22" x14ac:dyDescent="0.25">
      <c r="A340">
        <v>1351322</v>
      </c>
      <c r="B340" s="16" t="s">
        <v>3466</v>
      </c>
      <c r="C340" s="3" t="s">
        <v>2924</v>
      </c>
      <c r="D340" t="s">
        <v>1201</v>
      </c>
      <c r="E340" s="19">
        <v>190</v>
      </c>
      <c r="F340" s="12" t="e">
        <f>NA()</f>
        <v>#N/A</v>
      </c>
      <c r="G340" t="e">
        <f>NA()</f>
        <v>#N/A</v>
      </c>
      <c r="H340" t="e">
        <f>NA()</f>
        <v>#N/A</v>
      </c>
      <c r="I340" t="s">
        <v>663</v>
      </c>
      <c r="J340" s="13">
        <v>429000</v>
      </c>
      <c r="K340" s="13" t="s">
        <v>2934</v>
      </c>
      <c r="L340">
        <v>700199623</v>
      </c>
      <c r="M340" t="s">
        <v>1204</v>
      </c>
      <c r="N340" t="s">
        <v>707</v>
      </c>
      <c r="O340" t="s">
        <v>37</v>
      </c>
      <c r="P340" s="14" t="s">
        <v>3493</v>
      </c>
      <c r="Q340" s="1">
        <v>1300609392</v>
      </c>
      <c r="R340" t="s">
        <v>3508</v>
      </c>
      <c r="S340">
        <v>3</v>
      </c>
      <c r="T340">
        <v>2</v>
      </c>
      <c r="U340">
        <v>2</v>
      </c>
      <c r="V340" s="15">
        <v>44708.662557870368</v>
      </c>
    </row>
    <row r="341" spans="1:22" x14ac:dyDescent="0.25">
      <c r="A341">
        <v>1351323</v>
      </c>
      <c r="B341" s="16" t="s">
        <v>3466</v>
      </c>
      <c r="C341" s="3" t="s">
        <v>2924</v>
      </c>
      <c r="D341" t="s">
        <v>29</v>
      </c>
      <c r="E341" s="11" t="e">
        <f>NA()</f>
        <v>#N/A</v>
      </c>
      <c r="F341" s="19">
        <v>702</v>
      </c>
      <c r="G341" s="19">
        <v>702</v>
      </c>
      <c r="H341" t="e">
        <f>NA()</f>
        <v>#N/A</v>
      </c>
      <c r="I341" t="s">
        <v>663</v>
      </c>
      <c r="J341" s="13">
        <v>635000</v>
      </c>
      <c r="K341" s="13" t="s">
        <v>3185</v>
      </c>
      <c r="L341">
        <v>139349547</v>
      </c>
      <c r="M341" t="s">
        <v>1208</v>
      </c>
      <c r="N341" t="s">
        <v>781</v>
      </c>
      <c r="O341" t="s">
        <v>37</v>
      </c>
      <c r="P341" s="14" t="s">
        <v>3497</v>
      </c>
      <c r="Q341" s="1">
        <v>1300609392</v>
      </c>
      <c r="R341" t="s">
        <v>3508</v>
      </c>
      <c r="S341">
        <v>4</v>
      </c>
      <c r="T341">
        <v>2</v>
      </c>
      <c r="U341">
        <v>4</v>
      </c>
      <c r="V341" s="15">
        <v>44708.662557870368</v>
      </c>
    </row>
    <row r="342" spans="1:22" x14ac:dyDescent="0.25">
      <c r="A342">
        <v>1351324</v>
      </c>
      <c r="B342" s="16" t="s">
        <v>3466</v>
      </c>
      <c r="C342" s="3" t="s">
        <v>2924</v>
      </c>
      <c r="D342" t="s">
        <v>39</v>
      </c>
      <c r="E342" s="19">
        <v>181</v>
      </c>
      <c r="F342" s="12" t="e">
        <f>NA()</f>
        <v>#N/A</v>
      </c>
      <c r="G342" s="19">
        <v>181</v>
      </c>
      <c r="H342" t="e">
        <f>NA()</f>
        <v>#N/A</v>
      </c>
      <c r="I342" t="s">
        <v>103</v>
      </c>
      <c r="J342" s="13">
        <v>625000</v>
      </c>
      <c r="K342" s="13" t="s">
        <v>2934</v>
      </c>
      <c r="L342">
        <v>139349347</v>
      </c>
      <c r="M342" t="s">
        <v>106</v>
      </c>
      <c r="N342" t="s">
        <v>36</v>
      </c>
      <c r="O342" t="s">
        <v>37</v>
      </c>
      <c r="P342" s="14" t="s">
        <v>3491</v>
      </c>
      <c r="Q342">
        <v>416175735</v>
      </c>
      <c r="R342" t="s">
        <v>3505</v>
      </c>
      <c r="S342">
        <v>3</v>
      </c>
      <c r="T342">
        <v>2</v>
      </c>
      <c r="U342">
        <v>2</v>
      </c>
      <c r="V342" s="15">
        <v>44708.662557870368</v>
      </c>
    </row>
    <row r="343" spans="1:22" x14ac:dyDescent="0.25">
      <c r="A343">
        <v>1351325</v>
      </c>
      <c r="B343" s="16" t="s">
        <v>3466</v>
      </c>
      <c r="C343" s="3" t="s">
        <v>2924</v>
      </c>
      <c r="D343" t="s">
        <v>29</v>
      </c>
      <c r="E343" s="11" t="e">
        <f>NA()</f>
        <v>#N/A</v>
      </c>
      <c r="F343" s="12" t="e">
        <f>NA()</f>
        <v>#N/A</v>
      </c>
      <c r="G343" t="e">
        <f>NA()</f>
        <v>#N/A</v>
      </c>
      <c r="H343" t="e">
        <f>NA()</f>
        <v>#N/A</v>
      </c>
      <c r="I343" t="s">
        <v>232</v>
      </c>
      <c r="J343" s="13">
        <v>580000</v>
      </c>
      <c r="K343" s="13" t="s">
        <v>2934</v>
      </c>
      <c r="L343">
        <v>139349231</v>
      </c>
      <c r="M343" t="s">
        <v>1210</v>
      </c>
      <c r="N343" t="s">
        <v>781</v>
      </c>
      <c r="O343" t="s">
        <v>37</v>
      </c>
      <c r="P343" s="14" t="s">
        <v>3497</v>
      </c>
      <c r="Q343">
        <v>451125286</v>
      </c>
      <c r="R343" t="s">
        <v>3505</v>
      </c>
      <c r="S343">
        <v>4</v>
      </c>
      <c r="T343">
        <v>2</v>
      </c>
      <c r="U343">
        <v>0</v>
      </c>
      <c r="V343" s="15">
        <v>44708.662557870368</v>
      </c>
    </row>
    <row r="344" spans="1:22" x14ac:dyDescent="0.25">
      <c r="A344">
        <v>1351326</v>
      </c>
      <c r="B344" s="16" t="s">
        <v>3466</v>
      </c>
      <c r="C344" s="3" t="s">
        <v>2924</v>
      </c>
      <c r="D344" t="s">
        <v>29</v>
      </c>
      <c r="E344" s="11" t="e">
        <f>NA()</f>
        <v>#N/A</v>
      </c>
      <c r="F344" s="12" t="e">
        <f>NA()</f>
        <v>#N/A</v>
      </c>
      <c r="G344" t="e">
        <f>NA()</f>
        <v>#N/A</v>
      </c>
      <c r="H344" t="e">
        <f>NA()</f>
        <v>#N/A</v>
      </c>
      <c r="I344" t="s">
        <v>82</v>
      </c>
      <c r="J344" s="13">
        <v>700000</v>
      </c>
      <c r="K344" s="13" t="s">
        <v>2960</v>
      </c>
      <c r="L344">
        <v>139348191</v>
      </c>
      <c r="M344" t="s">
        <v>1213</v>
      </c>
      <c r="N344" t="s">
        <v>968</v>
      </c>
      <c r="O344" t="s">
        <v>37</v>
      </c>
      <c r="P344" s="14" t="s">
        <v>3499</v>
      </c>
      <c r="Q344" s="1">
        <v>889433000</v>
      </c>
      <c r="R344" t="s">
        <v>3505</v>
      </c>
      <c r="S344">
        <v>4</v>
      </c>
      <c r="T344">
        <v>2</v>
      </c>
      <c r="U344">
        <v>4</v>
      </c>
      <c r="V344" s="15">
        <v>44708.662557870368</v>
      </c>
    </row>
    <row r="345" spans="1:22" x14ac:dyDescent="0.25">
      <c r="A345">
        <v>1351327</v>
      </c>
      <c r="B345" s="16" t="s">
        <v>3466</v>
      </c>
      <c r="C345" s="3" t="s">
        <v>2924</v>
      </c>
      <c r="D345" t="s">
        <v>29</v>
      </c>
      <c r="E345" s="19">
        <v>187</v>
      </c>
      <c r="F345" s="19">
        <v>646</v>
      </c>
      <c r="G345" s="19">
        <v>646</v>
      </c>
      <c r="H345" t="e">
        <f>NA()</f>
        <v>#N/A</v>
      </c>
      <c r="I345" t="s">
        <v>712</v>
      </c>
      <c r="J345" s="13" t="e">
        <f>NA()</f>
        <v>#N/A</v>
      </c>
      <c r="K345" s="13" t="s">
        <v>3186</v>
      </c>
      <c r="L345">
        <v>139348015</v>
      </c>
      <c r="M345" t="s">
        <v>1217</v>
      </c>
      <c r="N345" t="s">
        <v>716</v>
      </c>
      <c r="O345" t="s">
        <v>37</v>
      </c>
      <c r="P345" s="14" t="s">
        <v>3495</v>
      </c>
      <c r="Q345" s="1">
        <v>889315000</v>
      </c>
      <c r="R345" t="s">
        <v>3505</v>
      </c>
      <c r="S345">
        <v>5</v>
      </c>
      <c r="T345">
        <v>3</v>
      </c>
      <c r="U345">
        <v>2</v>
      </c>
      <c r="V345" s="15">
        <v>44708.662557870368</v>
      </c>
    </row>
    <row r="346" spans="1:22" x14ac:dyDescent="0.25">
      <c r="A346">
        <v>1351328</v>
      </c>
      <c r="B346" s="16" t="s">
        <v>3466</v>
      </c>
      <c r="C346" s="3" t="s">
        <v>2924</v>
      </c>
      <c r="D346" t="s">
        <v>29</v>
      </c>
      <c r="E346" s="11" t="e">
        <f>NA()</f>
        <v>#N/A</v>
      </c>
      <c r="F346" s="12" t="e">
        <f>NA()</f>
        <v>#N/A</v>
      </c>
      <c r="G346" t="e">
        <f>NA()</f>
        <v>#N/A</v>
      </c>
      <c r="H346" t="e">
        <f>NA()</f>
        <v>#N/A</v>
      </c>
      <c r="I346" t="s">
        <v>412</v>
      </c>
      <c r="J346" s="13">
        <v>399000</v>
      </c>
      <c r="K346" s="13" t="s">
        <v>2934</v>
      </c>
      <c r="L346">
        <v>139347107</v>
      </c>
      <c r="M346" t="s">
        <v>1219</v>
      </c>
      <c r="N346" t="s">
        <v>747</v>
      </c>
      <c r="O346" t="s">
        <v>37</v>
      </c>
      <c r="P346" s="14" t="s">
        <v>3495</v>
      </c>
      <c r="Q346" s="1">
        <v>889422283</v>
      </c>
      <c r="R346" t="s">
        <v>3508</v>
      </c>
      <c r="S346">
        <v>3</v>
      </c>
      <c r="T346">
        <v>1</v>
      </c>
      <c r="U346">
        <v>1</v>
      </c>
      <c r="V346" s="15">
        <v>44708.662557870368</v>
      </c>
    </row>
    <row r="347" spans="1:22" x14ac:dyDescent="0.25">
      <c r="A347">
        <v>1351329</v>
      </c>
      <c r="B347" s="16" t="s">
        <v>3466</v>
      </c>
      <c r="C347" s="3" t="s">
        <v>2924</v>
      </c>
      <c r="D347" t="s">
        <v>29</v>
      </c>
      <c r="E347" s="11" t="e">
        <f>NA()</f>
        <v>#N/A</v>
      </c>
      <c r="F347" s="19">
        <v>860</v>
      </c>
      <c r="G347" s="19">
        <v>860</v>
      </c>
      <c r="H347" t="e">
        <f>NA()</f>
        <v>#N/A</v>
      </c>
      <c r="I347" t="s">
        <v>185</v>
      </c>
      <c r="J347" s="13">
        <v>750000</v>
      </c>
      <c r="K347" s="13" t="s">
        <v>2934</v>
      </c>
      <c r="L347">
        <v>139344487</v>
      </c>
      <c r="M347" t="s">
        <v>1222</v>
      </c>
      <c r="N347" t="s">
        <v>1223</v>
      </c>
      <c r="O347" t="s">
        <v>37</v>
      </c>
      <c r="P347" s="14" t="s">
        <v>3497</v>
      </c>
      <c r="Q347" s="1">
        <v>889240900</v>
      </c>
      <c r="R347" t="s">
        <v>3505</v>
      </c>
      <c r="S347">
        <v>5</v>
      </c>
      <c r="T347">
        <v>2</v>
      </c>
      <c r="U347">
        <v>2</v>
      </c>
      <c r="V347" s="15">
        <v>44708.662557870368</v>
      </c>
    </row>
    <row r="348" spans="1:22" x14ac:dyDescent="0.25">
      <c r="A348">
        <v>1351330</v>
      </c>
      <c r="B348" s="16" t="s">
        <v>3466</v>
      </c>
      <c r="C348" s="3" t="s">
        <v>2924</v>
      </c>
      <c r="D348" t="s">
        <v>29</v>
      </c>
      <c r="E348" s="11" t="e">
        <f>NA()</f>
        <v>#N/A</v>
      </c>
      <c r="F348" s="19">
        <v>820</v>
      </c>
      <c r="G348" s="19">
        <v>820</v>
      </c>
      <c r="H348" t="e">
        <f>NA()</f>
        <v>#N/A</v>
      </c>
      <c r="I348" t="s">
        <v>185</v>
      </c>
      <c r="J348" s="13">
        <v>480000</v>
      </c>
      <c r="K348" s="13" t="s">
        <v>2934</v>
      </c>
      <c r="L348">
        <v>139344491</v>
      </c>
      <c r="M348" t="s">
        <v>1226</v>
      </c>
      <c r="N348" t="s">
        <v>941</v>
      </c>
      <c r="O348" t="s">
        <v>37</v>
      </c>
      <c r="P348" s="14" t="s">
        <v>3497</v>
      </c>
      <c r="Q348" s="1">
        <v>889240900</v>
      </c>
      <c r="R348" t="s">
        <v>3505</v>
      </c>
      <c r="S348">
        <v>3</v>
      </c>
      <c r="T348">
        <v>1</v>
      </c>
      <c r="U348">
        <v>2</v>
      </c>
      <c r="V348" s="15">
        <v>44708.662557870368</v>
      </c>
    </row>
    <row r="349" spans="1:22" x14ac:dyDescent="0.25">
      <c r="A349">
        <v>1351331</v>
      </c>
      <c r="B349" s="16" t="s">
        <v>3466</v>
      </c>
      <c r="C349" s="3" t="s">
        <v>2924</v>
      </c>
      <c r="D349" t="s">
        <v>29</v>
      </c>
      <c r="E349" s="11" t="e">
        <f>NA()</f>
        <v>#N/A</v>
      </c>
      <c r="F349" s="12" t="e">
        <f>NA()</f>
        <v>#N/A</v>
      </c>
      <c r="G349" t="e">
        <f>NA()</f>
        <v>#N/A</v>
      </c>
      <c r="H349" t="e">
        <f>NA()</f>
        <v>#N/A</v>
      </c>
      <c r="I349" t="s">
        <v>82</v>
      </c>
      <c r="J349" s="13" t="e">
        <f>NA()</f>
        <v>#N/A</v>
      </c>
      <c r="K349" s="13" t="s">
        <v>2971</v>
      </c>
      <c r="L349">
        <v>139342091</v>
      </c>
      <c r="M349" t="s">
        <v>1228</v>
      </c>
      <c r="N349" t="s">
        <v>1116</v>
      </c>
      <c r="O349" t="s">
        <v>37</v>
      </c>
      <c r="P349" s="14" t="s">
        <v>3494</v>
      </c>
      <c r="Q349" s="1">
        <v>889433000</v>
      </c>
      <c r="R349" t="s">
        <v>3505</v>
      </c>
      <c r="S349">
        <v>3</v>
      </c>
      <c r="T349">
        <v>1</v>
      </c>
      <c r="U349">
        <v>0</v>
      </c>
      <c r="V349" s="15">
        <v>44708.662557870368</v>
      </c>
    </row>
    <row r="350" spans="1:22" x14ac:dyDescent="0.25">
      <c r="A350">
        <v>1351332</v>
      </c>
      <c r="B350" s="16" t="s">
        <v>3466</v>
      </c>
      <c r="C350" s="3" t="s">
        <v>2924</v>
      </c>
      <c r="D350" t="s">
        <v>29</v>
      </c>
      <c r="E350" s="19">
        <v>228</v>
      </c>
      <c r="F350" s="12" t="e">
        <f>NA()</f>
        <v>#N/A</v>
      </c>
      <c r="G350" t="e">
        <f>NA()</f>
        <v>#N/A</v>
      </c>
      <c r="H350" t="s">
        <v>126</v>
      </c>
      <c r="I350" t="s">
        <v>712</v>
      </c>
      <c r="J350" s="13" t="e">
        <f>NA()</f>
        <v>#N/A</v>
      </c>
      <c r="K350" s="13" t="s">
        <v>2979</v>
      </c>
      <c r="L350">
        <v>139341183</v>
      </c>
      <c r="M350" t="s">
        <v>1231</v>
      </c>
      <c r="N350" t="s">
        <v>759</v>
      </c>
      <c r="O350" t="s">
        <v>37</v>
      </c>
      <c r="P350" s="14" t="s">
        <v>3496</v>
      </c>
      <c r="Q350" s="1">
        <v>889315000</v>
      </c>
      <c r="R350" t="s">
        <v>3505</v>
      </c>
      <c r="S350">
        <v>3</v>
      </c>
      <c r="T350">
        <v>1</v>
      </c>
      <c r="U350">
        <v>2</v>
      </c>
      <c r="V350" s="15">
        <v>44708.662557870368</v>
      </c>
    </row>
    <row r="351" spans="1:22" x14ac:dyDescent="0.25">
      <c r="A351">
        <v>1351333</v>
      </c>
      <c r="B351" s="16" t="s">
        <v>3466</v>
      </c>
      <c r="C351" s="3" t="s">
        <v>2924</v>
      </c>
      <c r="D351" t="s">
        <v>1168</v>
      </c>
      <c r="E351" s="11" t="e">
        <f>NA()</f>
        <v>#N/A</v>
      </c>
      <c r="F351" s="19">
        <v>394</v>
      </c>
      <c r="G351" s="19">
        <v>394</v>
      </c>
      <c r="H351" t="e">
        <f>NA()</f>
        <v>#N/A</v>
      </c>
      <c r="I351" t="s">
        <v>712</v>
      </c>
      <c r="J351" s="13">
        <v>529000</v>
      </c>
      <c r="K351" s="13" t="s">
        <v>2934</v>
      </c>
      <c r="L351">
        <v>139340991</v>
      </c>
      <c r="M351" t="s">
        <v>1235</v>
      </c>
      <c r="N351" t="s">
        <v>858</v>
      </c>
      <c r="O351" t="s">
        <v>37</v>
      </c>
      <c r="P351" s="14" t="s">
        <v>3498</v>
      </c>
      <c r="Q351" s="1">
        <v>889315000</v>
      </c>
      <c r="R351" t="s">
        <v>3505</v>
      </c>
      <c r="S351">
        <v>3</v>
      </c>
      <c r="T351">
        <v>2</v>
      </c>
      <c r="U351">
        <v>2</v>
      </c>
      <c r="V351" s="15">
        <v>44708.662557870368</v>
      </c>
    </row>
    <row r="352" spans="1:22" x14ac:dyDescent="0.25">
      <c r="A352">
        <v>1351334</v>
      </c>
      <c r="B352" s="16" t="s">
        <v>3466</v>
      </c>
      <c r="C352" s="3" t="s">
        <v>2924</v>
      </c>
      <c r="D352" t="s">
        <v>29</v>
      </c>
      <c r="E352" s="19">
        <v>212</v>
      </c>
      <c r="F352" s="19">
        <v>2.2999999999999998</v>
      </c>
      <c r="G352" s="19">
        <v>2.2999999999999998</v>
      </c>
      <c r="H352" t="s">
        <v>126</v>
      </c>
      <c r="I352" t="s">
        <v>297</v>
      </c>
      <c r="J352" s="13" t="e">
        <f>NA()</f>
        <v>#N/A</v>
      </c>
      <c r="K352" s="13" t="s">
        <v>3188</v>
      </c>
      <c r="L352">
        <v>139340351</v>
      </c>
      <c r="M352" t="s">
        <v>1240</v>
      </c>
      <c r="N352" t="s">
        <v>725</v>
      </c>
      <c r="O352" t="s">
        <v>37</v>
      </c>
      <c r="P352" s="14" t="s">
        <v>3496</v>
      </c>
      <c r="Q352">
        <v>429826650</v>
      </c>
      <c r="R352" t="s">
        <v>3505</v>
      </c>
      <c r="S352">
        <v>3</v>
      </c>
      <c r="T352">
        <v>2</v>
      </c>
      <c r="U352">
        <v>2</v>
      </c>
      <c r="V352" s="15">
        <v>44708.662557870368</v>
      </c>
    </row>
    <row r="353" spans="1:22" x14ac:dyDescent="0.25">
      <c r="A353">
        <v>1351335</v>
      </c>
      <c r="B353" s="16" t="s">
        <v>3466</v>
      </c>
      <c r="C353" s="3" t="s">
        <v>2924</v>
      </c>
      <c r="D353" t="s">
        <v>29</v>
      </c>
      <c r="E353" s="11" t="e">
        <f>NA()</f>
        <v>#N/A</v>
      </c>
      <c r="F353" s="12" t="e">
        <f>NA()</f>
        <v>#N/A</v>
      </c>
      <c r="G353" t="e">
        <f>NA()</f>
        <v>#N/A</v>
      </c>
      <c r="H353" t="e">
        <f>NA()</f>
        <v>#N/A</v>
      </c>
      <c r="I353" t="s">
        <v>79</v>
      </c>
      <c r="J353" s="13">
        <v>650000</v>
      </c>
      <c r="K353" s="13" t="s">
        <v>3189</v>
      </c>
      <c r="L353">
        <v>139339651</v>
      </c>
      <c r="M353" t="s">
        <v>1243</v>
      </c>
      <c r="N353" t="s">
        <v>917</v>
      </c>
      <c r="O353" t="s">
        <v>37</v>
      </c>
      <c r="P353" s="14" t="s">
        <v>3497</v>
      </c>
      <c r="Q353" s="1">
        <v>889433000</v>
      </c>
      <c r="R353" t="s">
        <v>3505</v>
      </c>
      <c r="S353">
        <v>4</v>
      </c>
      <c r="T353">
        <v>2</v>
      </c>
      <c r="U353">
        <v>4</v>
      </c>
      <c r="V353" s="15">
        <v>44708.662557870368</v>
      </c>
    </row>
    <row r="354" spans="1:22" x14ac:dyDescent="0.25">
      <c r="A354">
        <v>1351336</v>
      </c>
      <c r="B354" s="16" t="s">
        <v>3466</v>
      </c>
      <c r="C354" s="3" t="s">
        <v>2924</v>
      </c>
      <c r="D354" t="s">
        <v>46</v>
      </c>
      <c r="E354" s="11" t="e">
        <f>NA()</f>
        <v>#N/A</v>
      </c>
      <c r="F354" s="12" t="e">
        <f>NA()</f>
        <v>#N/A</v>
      </c>
      <c r="G354" t="e">
        <f>NA()</f>
        <v>#N/A</v>
      </c>
      <c r="H354" t="e">
        <f>NA()</f>
        <v>#N/A</v>
      </c>
      <c r="I354" t="s">
        <v>107</v>
      </c>
      <c r="J354" s="13">
        <v>599000</v>
      </c>
      <c r="K354" s="13" t="s">
        <v>2975</v>
      </c>
      <c r="L354">
        <v>139339003</v>
      </c>
      <c r="M354" t="s">
        <v>110</v>
      </c>
      <c r="N354" t="s">
        <v>36</v>
      </c>
      <c r="O354" t="s">
        <v>37</v>
      </c>
      <c r="P354" s="14" t="s">
        <v>3491</v>
      </c>
      <c r="Q354">
        <v>889855678</v>
      </c>
      <c r="R354" t="s">
        <v>3505</v>
      </c>
      <c r="S354">
        <v>2</v>
      </c>
      <c r="T354">
        <v>2</v>
      </c>
      <c r="U354">
        <v>2</v>
      </c>
      <c r="V354" s="15">
        <v>44708.662557870368</v>
      </c>
    </row>
    <row r="355" spans="1:22" x14ac:dyDescent="0.25">
      <c r="A355">
        <v>1351337</v>
      </c>
      <c r="B355" s="16" t="s">
        <v>3466</v>
      </c>
      <c r="C355" s="3" t="s">
        <v>2924</v>
      </c>
      <c r="D355" t="s">
        <v>748</v>
      </c>
      <c r="E355" s="11" t="e">
        <f>NA()</f>
        <v>#N/A</v>
      </c>
      <c r="F355" s="12" t="e">
        <f>NA()</f>
        <v>#N/A</v>
      </c>
      <c r="G355" t="e">
        <f>NA()</f>
        <v>#N/A</v>
      </c>
      <c r="H355" t="e">
        <f>NA()</f>
        <v>#N/A</v>
      </c>
      <c r="I355" t="s">
        <v>82</v>
      </c>
      <c r="J355" s="13">
        <v>659000</v>
      </c>
      <c r="K355" s="13" t="s">
        <v>2934</v>
      </c>
      <c r="L355">
        <v>139337367</v>
      </c>
      <c r="M355" t="s">
        <v>1246</v>
      </c>
      <c r="N355" t="s">
        <v>707</v>
      </c>
      <c r="O355" t="s">
        <v>37</v>
      </c>
      <c r="P355" s="14" t="s">
        <v>3493</v>
      </c>
      <c r="Q355" s="1">
        <v>889433000</v>
      </c>
      <c r="R355" t="s">
        <v>3505</v>
      </c>
      <c r="S355">
        <v>3</v>
      </c>
      <c r="T355">
        <v>2</v>
      </c>
      <c r="U355">
        <v>2</v>
      </c>
      <c r="V355" s="15">
        <v>44708.662557870368</v>
      </c>
    </row>
    <row r="356" spans="1:22" x14ac:dyDescent="0.25">
      <c r="A356">
        <v>1351338</v>
      </c>
      <c r="B356" s="16" t="s">
        <v>3466</v>
      </c>
      <c r="C356" s="3" t="s">
        <v>2924</v>
      </c>
      <c r="D356" t="s">
        <v>748</v>
      </c>
      <c r="E356" s="11" t="e">
        <f>NA()</f>
        <v>#N/A</v>
      </c>
      <c r="F356" s="12" t="e">
        <f>NA()</f>
        <v>#N/A</v>
      </c>
      <c r="G356" t="e">
        <f>NA()</f>
        <v>#N/A</v>
      </c>
      <c r="H356" t="s">
        <v>126</v>
      </c>
      <c r="I356" t="s">
        <v>739</v>
      </c>
      <c r="J356" s="13" t="e">
        <f>NA()</f>
        <v>#N/A</v>
      </c>
      <c r="K356" s="13" t="s">
        <v>3163</v>
      </c>
      <c r="L356">
        <v>139336711</v>
      </c>
      <c r="M356" t="s">
        <v>1248</v>
      </c>
      <c r="N356" t="s">
        <v>731</v>
      </c>
      <c r="O356" t="s">
        <v>37</v>
      </c>
      <c r="P356" s="14" t="s">
        <v>3494</v>
      </c>
      <c r="Q356" s="1">
        <v>739998324</v>
      </c>
      <c r="R356" t="s">
        <v>3505</v>
      </c>
      <c r="S356">
        <v>2</v>
      </c>
      <c r="T356">
        <v>1</v>
      </c>
      <c r="U356">
        <v>2</v>
      </c>
      <c r="V356" s="15">
        <v>44708.662557870368</v>
      </c>
    </row>
    <row r="357" spans="1:22" x14ac:dyDescent="0.25">
      <c r="A357">
        <v>1351339</v>
      </c>
      <c r="B357" s="16" t="s">
        <v>3466</v>
      </c>
      <c r="C357" s="3" t="s">
        <v>2924</v>
      </c>
      <c r="D357" t="s">
        <v>39</v>
      </c>
      <c r="E357" s="19">
        <v>69</v>
      </c>
      <c r="F357" s="12" t="e">
        <f>NA()</f>
        <v>#N/A</v>
      </c>
      <c r="G357" s="19">
        <v>69</v>
      </c>
      <c r="H357" t="e">
        <f>NA()</f>
        <v>#N/A</v>
      </c>
      <c r="I357" t="s">
        <v>98</v>
      </c>
      <c r="J357" s="13">
        <v>490000</v>
      </c>
      <c r="K357" s="13" t="s">
        <v>2934</v>
      </c>
      <c r="L357">
        <v>139336003</v>
      </c>
      <c r="M357" t="s">
        <v>114</v>
      </c>
      <c r="N357" t="s">
        <v>36</v>
      </c>
      <c r="O357" t="s">
        <v>37</v>
      </c>
      <c r="P357" s="14" t="s">
        <v>3491</v>
      </c>
      <c r="Q357" s="1">
        <v>889822500</v>
      </c>
      <c r="R357" t="s">
        <v>3505</v>
      </c>
      <c r="S357">
        <v>1</v>
      </c>
      <c r="T357">
        <v>1</v>
      </c>
      <c r="U357">
        <v>1</v>
      </c>
      <c r="V357" s="15">
        <v>44708.662557870368</v>
      </c>
    </row>
    <row r="358" spans="1:22" x14ac:dyDescent="0.25">
      <c r="A358">
        <v>1351340</v>
      </c>
      <c r="B358" s="16" t="s">
        <v>3466</v>
      </c>
      <c r="C358" s="3" t="s">
        <v>2924</v>
      </c>
      <c r="D358" t="s">
        <v>29</v>
      </c>
      <c r="E358" s="11" t="e">
        <f>NA()</f>
        <v>#N/A</v>
      </c>
      <c r="F358" s="19">
        <v>2</v>
      </c>
      <c r="G358" s="19">
        <v>2</v>
      </c>
      <c r="H358" t="e">
        <f>NA()</f>
        <v>#N/A</v>
      </c>
      <c r="I358" t="s">
        <v>477</v>
      </c>
      <c r="J358" s="13">
        <v>500000</v>
      </c>
      <c r="K358" s="13" t="s">
        <v>3191</v>
      </c>
      <c r="L358">
        <v>139335535</v>
      </c>
      <c r="M358" t="s">
        <v>1251</v>
      </c>
      <c r="N358" t="s">
        <v>1162</v>
      </c>
      <c r="O358" t="s">
        <v>37</v>
      </c>
      <c r="P358" s="14" t="s">
        <v>3501</v>
      </c>
      <c r="Q358" s="1">
        <v>889831266</v>
      </c>
      <c r="R358" t="s">
        <v>3505</v>
      </c>
      <c r="S358">
        <v>3</v>
      </c>
      <c r="T358">
        <v>1</v>
      </c>
      <c r="U358">
        <v>2</v>
      </c>
      <c r="V358" s="15">
        <v>44708.662557870368</v>
      </c>
    </row>
    <row r="359" spans="1:22" x14ac:dyDescent="0.25">
      <c r="A359">
        <v>1351341</v>
      </c>
      <c r="B359" s="16" t="s">
        <v>3466</v>
      </c>
      <c r="C359" s="3" t="s">
        <v>2924</v>
      </c>
      <c r="D359" t="s">
        <v>29</v>
      </c>
      <c r="E359" s="11" t="e">
        <f>NA()</f>
        <v>#N/A</v>
      </c>
      <c r="F359" s="19">
        <v>881</v>
      </c>
      <c r="G359" s="19">
        <v>881</v>
      </c>
      <c r="H359" t="e">
        <f>NA()</f>
        <v>#N/A</v>
      </c>
      <c r="I359" t="s">
        <v>181</v>
      </c>
      <c r="J359" s="13">
        <v>405000</v>
      </c>
      <c r="K359" s="13" t="s">
        <v>3192</v>
      </c>
      <c r="L359">
        <v>139329847</v>
      </c>
      <c r="M359" t="s">
        <v>1255</v>
      </c>
      <c r="N359" t="s">
        <v>823</v>
      </c>
      <c r="O359" t="s">
        <v>37</v>
      </c>
      <c r="P359" s="14" t="s">
        <v>3495</v>
      </c>
      <c r="Q359" s="1">
        <v>889418941</v>
      </c>
      <c r="R359" t="s">
        <v>3505</v>
      </c>
      <c r="S359">
        <v>3</v>
      </c>
      <c r="T359">
        <v>1</v>
      </c>
      <c r="U359">
        <v>2</v>
      </c>
      <c r="V359" s="15">
        <v>44708.662557870368</v>
      </c>
    </row>
    <row r="360" spans="1:22" x14ac:dyDescent="0.25">
      <c r="A360">
        <v>1351342</v>
      </c>
      <c r="B360" s="16" t="s">
        <v>3466</v>
      </c>
      <c r="C360" s="3" t="s">
        <v>2924</v>
      </c>
      <c r="D360" t="s">
        <v>29</v>
      </c>
      <c r="E360" s="19">
        <v>189</v>
      </c>
      <c r="F360" s="19">
        <v>641</v>
      </c>
      <c r="G360" s="19">
        <v>641</v>
      </c>
      <c r="H360" t="e">
        <f>NA()</f>
        <v>#N/A</v>
      </c>
      <c r="I360" t="s">
        <v>712</v>
      </c>
      <c r="J360" s="13">
        <v>545000</v>
      </c>
      <c r="K360" s="13" t="s">
        <v>3193</v>
      </c>
      <c r="L360">
        <v>139328787</v>
      </c>
      <c r="M360" t="s">
        <v>1260</v>
      </c>
      <c r="N360" t="s">
        <v>820</v>
      </c>
      <c r="O360" t="s">
        <v>37</v>
      </c>
      <c r="P360" s="14" t="s">
        <v>3497</v>
      </c>
      <c r="Q360" s="1">
        <v>889315000</v>
      </c>
      <c r="R360" t="s">
        <v>3505</v>
      </c>
      <c r="S360">
        <v>3</v>
      </c>
      <c r="T360">
        <v>2</v>
      </c>
      <c r="U360">
        <v>2</v>
      </c>
      <c r="V360" s="15">
        <v>44708.662557870368</v>
      </c>
    </row>
    <row r="361" spans="1:22" x14ac:dyDescent="0.25">
      <c r="A361">
        <v>1351343</v>
      </c>
      <c r="B361" s="16" t="s">
        <v>3466</v>
      </c>
      <c r="C361" s="3" t="s">
        <v>2924</v>
      </c>
      <c r="D361" t="s">
        <v>46</v>
      </c>
      <c r="E361" s="11" t="e">
        <f>NA()</f>
        <v>#N/A</v>
      </c>
      <c r="F361" s="19">
        <v>300</v>
      </c>
      <c r="G361" s="19">
        <v>300</v>
      </c>
      <c r="H361" t="e">
        <f>NA()</f>
        <v>#N/A</v>
      </c>
      <c r="I361" t="s">
        <v>663</v>
      </c>
      <c r="J361" s="13">
        <v>420000</v>
      </c>
      <c r="K361" s="13" t="s">
        <v>2934</v>
      </c>
      <c r="L361">
        <v>139328583</v>
      </c>
      <c r="N361" t="s">
        <v>759</v>
      </c>
      <c r="O361" t="s">
        <v>37</v>
      </c>
      <c r="P361" s="14" t="s">
        <v>3496</v>
      </c>
      <c r="Q361" s="1">
        <v>1300609392</v>
      </c>
      <c r="R361" t="s">
        <v>3508</v>
      </c>
      <c r="S361">
        <v>3</v>
      </c>
      <c r="T361">
        <v>2</v>
      </c>
      <c r="U361">
        <v>2</v>
      </c>
      <c r="V361" s="15">
        <v>44708.662557870368</v>
      </c>
    </row>
    <row r="362" spans="1:22" x14ac:dyDescent="0.25">
      <c r="A362">
        <v>1351344</v>
      </c>
      <c r="B362" s="16" t="s">
        <v>3466</v>
      </c>
      <c r="C362" s="3" t="s">
        <v>2924</v>
      </c>
      <c r="D362" t="s">
        <v>29</v>
      </c>
      <c r="E362" s="11" t="e">
        <f>NA()</f>
        <v>#N/A</v>
      </c>
      <c r="F362" s="19">
        <v>630</v>
      </c>
      <c r="G362" s="19">
        <v>630</v>
      </c>
      <c r="H362" t="e">
        <f>NA()</f>
        <v>#N/A</v>
      </c>
      <c r="I362" t="s">
        <v>42</v>
      </c>
      <c r="J362" s="13" t="e">
        <f>NA()</f>
        <v>#N/A</v>
      </c>
      <c r="K362" s="13" t="s">
        <v>3194</v>
      </c>
      <c r="L362">
        <v>139327983</v>
      </c>
      <c r="M362" t="s">
        <v>1265</v>
      </c>
      <c r="N362" t="s">
        <v>716</v>
      </c>
      <c r="O362" t="s">
        <v>37</v>
      </c>
      <c r="P362" s="14" t="s">
        <v>3495</v>
      </c>
      <c r="Q362">
        <v>411724000</v>
      </c>
      <c r="R362" t="s">
        <v>3505</v>
      </c>
      <c r="S362">
        <v>6</v>
      </c>
      <c r="T362">
        <v>3</v>
      </c>
      <c r="U362">
        <v>2</v>
      </c>
      <c r="V362" s="15">
        <v>44708.662557870368</v>
      </c>
    </row>
    <row r="363" spans="1:22" x14ac:dyDescent="0.25">
      <c r="A363">
        <v>1351345</v>
      </c>
      <c r="B363" s="16" t="s">
        <v>3466</v>
      </c>
      <c r="C363" s="3" t="s">
        <v>2924</v>
      </c>
      <c r="D363" t="s">
        <v>29</v>
      </c>
      <c r="E363" s="19">
        <v>400</v>
      </c>
      <c r="F363" s="19">
        <v>2</v>
      </c>
      <c r="G363" s="19">
        <v>2</v>
      </c>
      <c r="H363" t="s">
        <v>126</v>
      </c>
      <c r="I363" t="s">
        <v>671</v>
      </c>
      <c r="J363" s="13">
        <v>690000</v>
      </c>
      <c r="K363" s="13" t="s">
        <v>3195</v>
      </c>
      <c r="L363">
        <v>139327067</v>
      </c>
      <c r="M363" t="s">
        <v>1268</v>
      </c>
      <c r="N363" t="s">
        <v>725</v>
      </c>
      <c r="O363" t="s">
        <v>37</v>
      </c>
      <c r="P363" s="14" t="s">
        <v>3496</v>
      </c>
      <c r="Q363" s="1">
        <v>889831888</v>
      </c>
      <c r="R363" t="s">
        <v>3505</v>
      </c>
      <c r="S363">
        <v>5</v>
      </c>
      <c r="T363">
        <v>2</v>
      </c>
      <c r="U363">
        <v>12</v>
      </c>
      <c r="V363" s="15">
        <v>44708.662557870368</v>
      </c>
    </row>
    <row r="364" spans="1:22" x14ac:dyDescent="0.25">
      <c r="A364">
        <v>1351346</v>
      </c>
      <c r="B364" s="16" t="s">
        <v>3466</v>
      </c>
      <c r="C364" s="3" t="s">
        <v>2924</v>
      </c>
      <c r="D364" t="s">
        <v>29</v>
      </c>
      <c r="E364" s="11" t="e">
        <f>NA()</f>
        <v>#N/A</v>
      </c>
      <c r="F364" s="19">
        <v>713</v>
      </c>
      <c r="G364" s="19">
        <v>713</v>
      </c>
      <c r="H364" t="s">
        <v>126</v>
      </c>
      <c r="I364" t="s">
        <v>31</v>
      </c>
      <c r="J364" s="13" t="e">
        <f>NA()</f>
        <v>#N/A</v>
      </c>
      <c r="K364" s="13" t="s">
        <v>3196</v>
      </c>
      <c r="L364">
        <v>139326799</v>
      </c>
      <c r="M364" t="s">
        <v>1272</v>
      </c>
      <c r="N364" t="s">
        <v>710</v>
      </c>
      <c r="O364" t="s">
        <v>37</v>
      </c>
      <c r="P364" s="14" t="s">
        <v>3494</v>
      </c>
      <c r="Q364" s="1">
        <v>889418289</v>
      </c>
      <c r="R364" t="s">
        <v>3505</v>
      </c>
      <c r="S364">
        <v>5</v>
      </c>
      <c r="T364">
        <v>2</v>
      </c>
      <c r="U364">
        <v>4</v>
      </c>
      <c r="V364" s="15">
        <v>44708.662557870368</v>
      </c>
    </row>
    <row r="365" spans="1:22" x14ac:dyDescent="0.25">
      <c r="A365">
        <v>1351347</v>
      </c>
      <c r="B365" s="16" t="s">
        <v>3466</v>
      </c>
      <c r="C365" s="3" t="s">
        <v>2924</v>
      </c>
      <c r="D365" t="s">
        <v>29</v>
      </c>
      <c r="E365" s="11" t="e">
        <f>NA()</f>
        <v>#N/A</v>
      </c>
      <c r="F365" s="12">
        <v>1050</v>
      </c>
      <c r="G365">
        <v>1050</v>
      </c>
      <c r="H365" t="e">
        <f>NA()</f>
        <v>#N/A</v>
      </c>
      <c r="I365" t="s">
        <v>93</v>
      </c>
      <c r="J365" s="13">
        <v>1200000</v>
      </c>
      <c r="K365" s="13" t="s">
        <v>3197</v>
      </c>
      <c r="L365">
        <v>139325515</v>
      </c>
      <c r="M365" t="s">
        <v>1276</v>
      </c>
      <c r="N365" t="s">
        <v>731</v>
      </c>
      <c r="O365" t="s">
        <v>37</v>
      </c>
      <c r="P365" s="14" t="s">
        <v>3494</v>
      </c>
      <c r="Q365" s="1">
        <v>889460500</v>
      </c>
      <c r="R365" t="s">
        <v>3505</v>
      </c>
      <c r="S365">
        <v>4</v>
      </c>
      <c r="T365">
        <v>2</v>
      </c>
      <c r="U365">
        <v>2</v>
      </c>
      <c r="V365" s="15">
        <v>44708.662557870368</v>
      </c>
    </row>
    <row r="366" spans="1:22" x14ac:dyDescent="0.25">
      <c r="A366">
        <v>1351348</v>
      </c>
      <c r="B366" s="16" t="s">
        <v>3466</v>
      </c>
      <c r="C366" s="3" t="s">
        <v>2924</v>
      </c>
      <c r="D366" t="s">
        <v>29</v>
      </c>
      <c r="E366" s="11" t="e">
        <f>NA()</f>
        <v>#N/A</v>
      </c>
      <c r="F366" s="12" t="e">
        <f>NA()</f>
        <v>#N/A</v>
      </c>
      <c r="G366" t="e">
        <f>NA()</f>
        <v>#N/A</v>
      </c>
      <c r="H366" t="e">
        <f>NA()</f>
        <v>#N/A</v>
      </c>
      <c r="I366" t="s">
        <v>82</v>
      </c>
      <c r="J366" s="13" t="e">
        <f>NA()</f>
        <v>#N/A</v>
      </c>
      <c r="K366" s="13" t="s">
        <v>2971</v>
      </c>
      <c r="L366">
        <v>139324499</v>
      </c>
      <c r="M366" t="s">
        <v>1278</v>
      </c>
      <c r="N366" t="s">
        <v>1279</v>
      </c>
      <c r="O366" t="s">
        <v>37</v>
      </c>
      <c r="P366" s="14" t="s">
        <v>3493</v>
      </c>
      <c r="Q366" s="1">
        <v>889433000</v>
      </c>
      <c r="R366" t="s">
        <v>3505</v>
      </c>
      <c r="S366">
        <v>5</v>
      </c>
      <c r="T366">
        <v>2</v>
      </c>
      <c r="U366">
        <v>2</v>
      </c>
      <c r="V366" s="15">
        <v>44708.662557870368</v>
      </c>
    </row>
    <row r="367" spans="1:22" x14ac:dyDescent="0.25">
      <c r="A367">
        <v>1351349</v>
      </c>
      <c r="B367" s="16" t="s">
        <v>3466</v>
      </c>
      <c r="C367" s="3" t="s">
        <v>2924</v>
      </c>
      <c r="D367" t="s">
        <v>29</v>
      </c>
      <c r="E367" s="11" t="e">
        <f>NA()</f>
        <v>#N/A</v>
      </c>
      <c r="F367" s="12" t="e">
        <f>NA()</f>
        <v>#N/A</v>
      </c>
      <c r="G367" t="e">
        <f>NA()</f>
        <v>#N/A</v>
      </c>
      <c r="H367" t="e">
        <f>NA()</f>
        <v>#N/A</v>
      </c>
      <c r="I367" t="s">
        <v>82</v>
      </c>
      <c r="J367" s="13" t="e">
        <f>NA()</f>
        <v>#N/A</v>
      </c>
      <c r="K367" s="13" t="s">
        <v>3124</v>
      </c>
      <c r="L367">
        <v>139324479</v>
      </c>
      <c r="M367" t="s">
        <v>1281</v>
      </c>
      <c r="N367" t="s">
        <v>703</v>
      </c>
      <c r="O367" t="s">
        <v>37</v>
      </c>
      <c r="P367" s="14" t="s">
        <v>3492</v>
      </c>
      <c r="Q367" s="1">
        <v>889433000</v>
      </c>
      <c r="R367" t="s">
        <v>3505</v>
      </c>
      <c r="S367">
        <v>5</v>
      </c>
      <c r="T367">
        <v>3</v>
      </c>
      <c r="U367">
        <v>4</v>
      </c>
      <c r="V367" s="15">
        <v>44708.662557870368</v>
      </c>
    </row>
    <row r="368" spans="1:22" x14ac:dyDescent="0.25">
      <c r="A368">
        <v>1351350</v>
      </c>
      <c r="B368" s="16" t="s">
        <v>3466</v>
      </c>
      <c r="C368" s="3" t="s">
        <v>2924</v>
      </c>
      <c r="D368" t="s">
        <v>29</v>
      </c>
      <c r="E368" s="19">
        <v>243</v>
      </c>
      <c r="F368" s="19">
        <v>840</v>
      </c>
      <c r="G368" s="19">
        <v>840</v>
      </c>
      <c r="H368" t="e">
        <f>NA()</f>
        <v>#N/A</v>
      </c>
      <c r="I368" t="s">
        <v>712</v>
      </c>
      <c r="J368" s="13">
        <v>510000</v>
      </c>
      <c r="K368" s="13" t="s">
        <v>3198</v>
      </c>
      <c r="L368">
        <v>139323731</v>
      </c>
      <c r="M368" t="s">
        <v>1285</v>
      </c>
      <c r="N368" t="s">
        <v>791</v>
      </c>
      <c r="O368" t="s">
        <v>37</v>
      </c>
      <c r="P368" s="14" t="s">
        <v>3497</v>
      </c>
      <c r="Q368" s="1">
        <v>889315000</v>
      </c>
      <c r="R368" t="s">
        <v>3505</v>
      </c>
      <c r="S368">
        <v>3</v>
      </c>
      <c r="T368">
        <v>2</v>
      </c>
      <c r="U368">
        <v>2</v>
      </c>
      <c r="V368" s="15">
        <v>44708.662557870368</v>
      </c>
    </row>
    <row r="369" spans="1:22" x14ac:dyDescent="0.25">
      <c r="A369">
        <v>1351351</v>
      </c>
      <c r="B369" s="16" t="s">
        <v>3466</v>
      </c>
      <c r="C369" s="3" t="s">
        <v>2924</v>
      </c>
      <c r="D369" t="s">
        <v>29</v>
      </c>
      <c r="E369" s="19">
        <v>160</v>
      </c>
      <c r="F369" s="19">
        <v>831</v>
      </c>
      <c r="G369" s="19">
        <v>831</v>
      </c>
      <c r="H369" t="s">
        <v>126</v>
      </c>
      <c r="I369" t="s">
        <v>712</v>
      </c>
      <c r="J369" s="13" t="e">
        <f>NA()</f>
        <v>#N/A</v>
      </c>
      <c r="K369" s="13" t="s">
        <v>2979</v>
      </c>
      <c r="L369">
        <v>139323543</v>
      </c>
      <c r="M369" t="s">
        <v>1289</v>
      </c>
      <c r="N369" t="s">
        <v>743</v>
      </c>
      <c r="O369" t="s">
        <v>37</v>
      </c>
      <c r="P369" s="14" t="s">
        <v>3495</v>
      </c>
      <c r="Q369" s="1">
        <v>889315000</v>
      </c>
      <c r="R369" t="s">
        <v>3505</v>
      </c>
      <c r="S369">
        <v>3</v>
      </c>
      <c r="T369">
        <v>1</v>
      </c>
      <c r="U369">
        <v>4</v>
      </c>
      <c r="V369" s="15">
        <v>44708.662557870368</v>
      </c>
    </row>
    <row r="370" spans="1:22" x14ac:dyDescent="0.25">
      <c r="A370">
        <v>1351352</v>
      </c>
      <c r="B370" s="16" t="s">
        <v>3466</v>
      </c>
      <c r="C370" s="3" t="s">
        <v>2924</v>
      </c>
      <c r="D370" t="s">
        <v>748</v>
      </c>
      <c r="E370" s="11" t="e">
        <f>NA()</f>
        <v>#N/A</v>
      </c>
      <c r="F370" s="19">
        <v>302</v>
      </c>
      <c r="G370" s="19">
        <v>302</v>
      </c>
      <c r="H370" t="e">
        <f>NA()</f>
        <v>#N/A</v>
      </c>
      <c r="I370" t="s">
        <v>181</v>
      </c>
      <c r="J370" s="13">
        <v>750000</v>
      </c>
      <c r="K370" s="13" t="s">
        <v>3199</v>
      </c>
      <c r="L370">
        <v>139323219</v>
      </c>
      <c r="M370" t="s">
        <v>1292</v>
      </c>
      <c r="N370" t="s">
        <v>773</v>
      </c>
      <c r="O370" t="s">
        <v>37</v>
      </c>
      <c r="P370" s="14" t="s">
        <v>3493</v>
      </c>
      <c r="Q370" s="1">
        <v>889418941</v>
      </c>
      <c r="R370" t="s">
        <v>3505</v>
      </c>
      <c r="S370">
        <v>3</v>
      </c>
      <c r="T370">
        <v>2</v>
      </c>
      <c r="U370">
        <v>2</v>
      </c>
      <c r="V370" s="15">
        <v>44708.662557870368</v>
      </c>
    </row>
    <row r="371" spans="1:22" x14ac:dyDescent="0.25">
      <c r="A371">
        <v>1351353</v>
      </c>
      <c r="B371" s="16" t="s">
        <v>3466</v>
      </c>
      <c r="C371" s="3" t="s">
        <v>2924</v>
      </c>
      <c r="D371" t="s">
        <v>46</v>
      </c>
      <c r="E371" s="11" t="e">
        <f>NA()</f>
        <v>#N/A</v>
      </c>
      <c r="F371" s="19">
        <v>286</v>
      </c>
      <c r="G371" s="19">
        <v>286</v>
      </c>
      <c r="H371" t="s">
        <v>126</v>
      </c>
      <c r="I371" t="s">
        <v>93</v>
      </c>
      <c r="J371" s="13" t="e">
        <f>NA()</f>
        <v>#N/A</v>
      </c>
      <c r="K371" s="13" t="s">
        <v>3154</v>
      </c>
      <c r="L371">
        <v>139322707</v>
      </c>
      <c r="M371" t="s">
        <v>1295</v>
      </c>
      <c r="N371" t="s">
        <v>731</v>
      </c>
      <c r="O371" t="s">
        <v>37</v>
      </c>
      <c r="P371" s="14" t="s">
        <v>3494</v>
      </c>
      <c r="Q371" s="1">
        <v>889460500</v>
      </c>
      <c r="R371" t="s">
        <v>3505</v>
      </c>
      <c r="S371">
        <v>2</v>
      </c>
      <c r="T371">
        <v>1</v>
      </c>
      <c r="U371">
        <v>1</v>
      </c>
      <c r="V371" s="15">
        <v>44708.662557870368</v>
      </c>
    </row>
    <row r="372" spans="1:22" x14ac:dyDescent="0.25">
      <c r="A372">
        <v>1351354</v>
      </c>
      <c r="B372" s="16" t="s">
        <v>3466</v>
      </c>
      <c r="C372" s="3" t="s">
        <v>2924</v>
      </c>
      <c r="D372" t="s">
        <v>46</v>
      </c>
      <c r="E372" s="19">
        <v>62</v>
      </c>
      <c r="F372" s="12" t="e">
        <f>NA()</f>
        <v>#N/A</v>
      </c>
      <c r="G372" s="19">
        <v>62</v>
      </c>
      <c r="H372" t="e">
        <f>NA()</f>
        <v>#N/A</v>
      </c>
      <c r="I372" t="s">
        <v>42</v>
      </c>
      <c r="J372" s="13">
        <v>337500</v>
      </c>
      <c r="K372" s="13" t="s">
        <v>2934</v>
      </c>
      <c r="L372">
        <v>139319539</v>
      </c>
      <c r="M372" t="s">
        <v>118</v>
      </c>
      <c r="N372" t="s">
        <v>36</v>
      </c>
      <c r="O372" t="s">
        <v>37</v>
      </c>
      <c r="P372" s="14" t="s">
        <v>3491</v>
      </c>
      <c r="Q372">
        <v>411724000</v>
      </c>
      <c r="R372" t="s">
        <v>3505</v>
      </c>
      <c r="S372">
        <v>1</v>
      </c>
      <c r="T372">
        <v>1</v>
      </c>
      <c r="U372">
        <v>0</v>
      </c>
      <c r="V372" s="15">
        <v>44708.662557870368</v>
      </c>
    </row>
    <row r="373" spans="1:22" x14ac:dyDescent="0.25">
      <c r="A373">
        <v>1351355</v>
      </c>
      <c r="B373" s="16" t="s">
        <v>3466</v>
      </c>
      <c r="C373" s="3" t="s">
        <v>2924</v>
      </c>
      <c r="D373" t="s">
        <v>46</v>
      </c>
      <c r="E373" s="11" t="e">
        <f>NA()</f>
        <v>#N/A</v>
      </c>
      <c r="F373" s="12" t="e">
        <f>NA()</f>
        <v>#N/A</v>
      </c>
      <c r="G373" t="e">
        <f>NA()</f>
        <v>#N/A</v>
      </c>
      <c r="H373" t="e">
        <f>NA()</f>
        <v>#N/A</v>
      </c>
      <c r="I373" t="s">
        <v>93</v>
      </c>
      <c r="J373" s="13" t="e">
        <f>NA()</f>
        <v>#N/A</v>
      </c>
      <c r="K373" s="13" t="s">
        <v>2978</v>
      </c>
      <c r="L373">
        <v>139319111</v>
      </c>
      <c r="M373" t="s">
        <v>121</v>
      </c>
      <c r="N373" t="s">
        <v>36</v>
      </c>
      <c r="O373" t="s">
        <v>37</v>
      </c>
      <c r="P373" s="14" t="s">
        <v>3491</v>
      </c>
      <c r="Q373" s="1">
        <v>889460500</v>
      </c>
      <c r="R373" t="s">
        <v>3505</v>
      </c>
      <c r="S373">
        <v>1</v>
      </c>
      <c r="T373">
        <v>1</v>
      </c>
      <c r="U373">
        <v>0</v>
      </c>
      <c r="V373" s="15">
        <v>44708.662557870368</v>
      </c>
    </row>
    <row r="374" spans="1:22" x14ac:dyDescent="0.25">
      <c r="A374">
        <v>1351356</v>
      </c>
      <c r="B374" s="16" t="s">
        <v>3466</v>
      </c>
      <c r="C374" s="3" t="s">
        <v>2924</v>
      </c>
      <c r="D374" t="s">
        <v>29</v>
      </c>
      <c r="E374" s="19">
        <v>138</v>
      </c>
      <c r="F374" s="12" t="e">
        <f>NA()</f>
        <v>#N/A</v>
      </c>
      <c r="G374" s="19">
        <v>138</v>
      </c>
      <c r="H374" t="e">
        <f>NA()</f>
        <v>#N/A</v>
      </c>
      <c r="I374" t="s">
        <v>123</v>
      </c>
      <c r="J374" s="13">
        <v>439000</v>
      </c>
      <c r="K374" s="13" t="s">
        <v>2934</v>
      </c>
      <c r="L374">
        <v>139318927</v>
      </c>
      <c r="M374" t="s">
        <v>125</v>
      </c>
      <c r="N374" t="s">
        <v>36</v>
      </c>
      <c r="O374" t="s">
        <v>37</v>
      </c>
      <c r="P374" s="14" t="s">
        <v>3491</v>
      </c>
      <c r="Q374" s="1">
        <v>889328858</v>
      </c>
      <c r="R374" t="s">
        <v>3505</v>
      </c>
      <c r="S374">
        <v>2</v>
      </c>
      <c r="T374">
        <v>2</v>
      </c>
      <c r="U374">
        <v>1</v>
      </c>
      <c r="V374" s="15">
        <v>44708.662557870368</v>
      </c>
    </row>
    <row r="375" spans="1:22" x14ac:dyDescent="0.25">
      <c r="A375">
        <v>1351357</v>
      </c>
      <c r="B375" s="16" t="s">
        <v>3466</v>
      </c>
      <c r="C375" s="3" t="s">
        <v>2924</v>
      </c>
      <c r="D375" t="s">
        <v>29</v>
      </c>
      <c r="E375" s="11" t="e">
        <f>NA()</f>
        <v>#N/A</v>
      </c>
      <c r="F375" s="12" t="e">
        <f>NA()</f>
        <v>#N/A</v>
      </c>
      <c r="G375" t="e">
        <f>NA()</f>
        <v>#N/A</v>
      </c>
      <c r="H375" t="s">
        <v>126</v>
      </c>
      <c r="I375" t="s">
        <v>82</v>
      </c>
      <c r="J375" s="13" t="e">
        <f>NA()</f>
        <v>#N/A</v>
      </c>
      <c r="K375" s="13" t="s">
        <v>2979</v>
      </c>
      <c r="L375">
        <v>139317639</v>
      </c>
      <c r="M375" t="s">
        <v>1297</v>
      </c>
      <c r="N375" t="s">
        <v>1178</v>
      </c>
      <c r="O375" t="s">
        <v>37</v>
      </c>
      <c r="P375" s="14" t="s">
        <v>3494</v>
      </c>
      <c r="Q375" s="1">
        <v>889433000</v>
      </c>
      <c r="R375" t="s">
        <v>3505</v>
      </c>
      <c r="S375">
        <v>4</v>
      </c>
      <c r="T375">
        <v>2</v>
      </c>
      <c r="U375">
        <v>3</v>
      </c>
      <c r="V375" s="15">
        <v>44708.662557870368</v>
      </c>
    </row>
    <row r="376" spans="1:22" x14ac:dyDescent="0.25">
      <c r="A376">
        <v>1351358</v>
      </c>
      <c r="B376" s="16" t="s">
        <v>3466</v>
      </c>
      <c r="C376" s="3" t="s">
        <v>2924</v>
      </c>
      <c r="D376" t="s">
        <v>39</v>
      </c>
      <c r="E376" s="19">
        <v>81</v>
      </c>
      <c r="F376" s="12" t="e">
        <f>NA()</f>
        <v>#N/A</v>
      </c>
      <c r="G376" s="19">
        <v>81</v>
      </c>
      <c r="H376" t="e">
        <f>NA()</f>
        <v>#N/A</v>
      </c>
      <c r="I376" t="s">
        <v>98</v>
      </c>
      <c r="J376" s="13">
        <v>299000</v>
      </c>
      <c r="K376" s="13" t="s">
        <v>2990</v>
      </c>
      <c r="L376">
        <v>139317155</v>
      </c>
      <c r="M376" t="s">
        <v>1299</v>
      </c>
      <c r="N376" t="s">
        <v>773</v>
      </c>
      <c r="O376" t="s">
        <v>37</v>
      </c>
      <c r="P376" s="14" t="s">
        <v>3493</v>
      </c>
      <c r="Q376" s="1">
        <v>889822500</v>
      </c>
      <c r="R376" t="s">
        <v>3505</v>
      </c>
      <c r="S376">
        <v>2</v>
      </c>
      <c r="T376">
        <v>1</v>
      </c>
      <c r="U376">
        <v>0</v>
      </c>
      <c r="V376" s="15">
        <v>44708.662557870368</v>
      </c>
    </row>
    <row r="377" spans="1:22" x14ac:dyDescent="0.25">
      <c r="A377">
        <v>1351359</v>
      </c>
      <c r="B377" s="16" t="s">
        <v>3466</v>
      </c>
      <c r="C377" s="3" t="s">
        <v>2924</v>
      </c>
      <c r="D377" t="s">
        <v>1168</v>
      </c>
      <c r="E377" s="11" t="e">
        <f>NA()</f>
        <v>#N/A</v>
      </c>
      <c r="F377" s="19">
        <v>375</v>
      </c>
      <c r="G377" s="19">
        <v>375</v>
      </c>
      <c r="H377" t="s">
        <v>126</v>
      </c>
      <c r="I377" t="s">
        <v>93</v>
      </c>
      <c r="J377" s="13">
        <v>490000</v>
      </c>
      <c r="K377" s="13" t="s">
        <v>3200</v>
      </c>
      <c r="L377">
        <v>139316963</v>
      </c>
      <c r="M377" t="s">
        <v>1303</v>
      </c>
      <c r="N377" t="s">
        <v>917</v>
      </c>
      <c r="O377" t="s">
        <v>37</v>
      </c>
      <c r="P377" s="14" t="s">
        <v>3497</v>
      </c>
      <c r="Q377" s="1">
        <v>889460500</v>
      </c>
      <c r="R377" t="s">
        <v>3505</v>
      </c>
      <c r="S377">
        <v>3</v>
      </c>
      <c r="T377">
        <v>2</v>
      </c>
      <c r="U377">
        <v>2</v>
      </c>
      <c r="V377" s="15">
        <v>44708.662557870368</v>
      </c>
    </row>
    <row r="378" spans="1:22" x14ac:dyDescent="0.25">
      <c r="A378">
        <v>1351360</v>
      </c>
      <c r="B378" s="16" t="s">
        <v>3466</v>
      </c>
      <c r="C378" s="3" t="s">
        <v>2924</v>
      </c>
      <c r="D378" t="s">
        <v>29</v>
      </c>
      <c r="E378" s="11" t="e">
        <f>NA()</f>
        <v>#N/A</v>
      </c>
      <c r="F378" s="19">
        <v>817</v>
      </c>
      <c r="G378" s="19">
        <v>817</v>
      </c>
      <c r="H378" t="e">
        <f>NA()</f>
        <v>#N/A</v>
      </c>
      <c r="I378" t="s">
        <v>82</v>
      </c>
      <c r="J378" s="13">
        <v>649000</v>
      </c>
      <c r="K378" s="13" t="s">
        <v>2934</v>
      </c>
      <c r="L378">
        <v>139316855</v>
      </c>
      <c r="M378" t="s">
        <v>1305</v>
      </c>
      <c r="N378" t="s">
        <v>1005</v>
      </c>
      <c r="O378" t="s">
        <v>37</v>
      </c>
      <c r="P378" s="14" t="s">
        <v>3494</v>
      </c>
      <c r="Q378" s="1">
        <v>889433000</v>
      </c>
      <c r="R378" t="s">
        <v>3505</v>
      </c>
      <c r="S378">
        <v>4</v>
      </c>
      <c r="T378">
        <v>2</v>
      </c>
      <c r="U378">
        <v>2</v>
      </c>
      <c r="V378" s="15">
        <v>44708.662557870368</v>
      </c>
    </row>
    <row r="379" spans="1:22" x14ac:dyDescent="0.25">
      <c r="A379">
        <v>1351361</v>
      </c>
      <c r="B379" s="16" t="s">
        <v>3466</v>
      </c>
      <c r="C379" s="3" t="s">
        <v>2924</v>
      </c>
      <c r="D379" t="s">
        <v>29</v>
      </c>
      <c r="E379" s="11" t="e">
        <f>NA()</f>
        <v>#N/A</v>
      </c>
      <c r="F379" s="19">
        <v>804</v>
      </c>
      <c r="G379" s="19">
        <v>804</v>
      </c>
      <c r="H379" t="e">
        <f>NA()</f>
        <v>#N/A</v>
      </c>
      <c r="I379" t="s">
        <v>1307</v>
      </c>
      <c r="J379" s="13" t="e">
        <f>NA()</f>
        <v>#N/A</v>
      </c>
      <c r="K379" s="13" t="s">
        <v>3201</v>
      </c>
      <c r="L379">
        <v>139314251</v>
      </c>
      <c r="M379" t="s">
        <v>1310</v>
      </c>
      <c r="N379" t="s">
        <v>1101</v>
      </c>
      <c r="O379" t="s">
        <v>37</v>
      </c>
      <c r="P379" s="14" t="s">
        <v>3493</v>
      </c>
      <c r="Q379" s="1">
        <v>889812666</v>
      </c>
      <c r="R379" t="s">
        <v>3505</v>
      </c>
      <c r="S379">
        <v>4</v>
      </c>
      <c r="T379">
        <v>2</v>
      </c>
      <c r="U379">
        <v>4</v>
      </c>
      <c r="V379" s="15">
        <v>44708.662557870368</v>
      </c>
    </row>
    <row r="380" spans="1:22" x14ac:dyDescent="0.25">
      <c r="A380">
        <v>1351362</v>
      </c>
      <c r="B380" s="16" t="s">
        <v>3466</v>
      </c>
      <c r="C380" s="3" t="s">
        <v>2924</v>
      </c>
      <c r="D380" t="s">
        <v>29</v>
      </c>
      <c r="E380" s="11" t="e">
        <f>NA()</f>
        <v>#N/A</v>
      </c>
      <c r="F380" s="12" t="e">
        <f>NA()</f>
        <v>#N/A</v>
      </c>
      <c r="G380" t="e">
        <f>NA()</f>
        <v>#N/A</v>
      </c>
      <c r="H380" t="e">
        <f>NA()</f>
        <v>#N/A</v>
      </c>
      <c r="I380" t="s">
        <v>98</v>
      </c>
      <c r="J380" s="13" t="e">
        <f>NA()</f>
        <v>#N/A</v>
      </c>
      <c r="K380" s="13" t="s">
        <v>3202</v>
      </c>
      <c r="L380">
        <v>139313995</v>
      </c>
      <c r="M380" t="s">
        <v>1313</v>
      </c>
      <c r="N380" t="s">
        <v>773</v>
      </c>
      <c r="O380" t="s">
        <v>37</v>
      </c>
      <c r="P380" s="14" t="s">
        <v>3493</v>
      </c>
      <c r="Q380" s="1">
        <v>889822500</v>
      </c>
      <c r="R380" t="s">
        <v>3505</v>
      </c>
      <c r="S380">
        <v>3</v>
      </c>
      <c r="T380">
        <v>2</v>
      </c>
      <c r="U380">
        <v>2</v>
      </c>
      <c r="V380" s="15">
        <v>44708.662557870368</v>
      </c>
    </row>
    <row r="381" spans="1:22" x14ac:dyDescent="0.25">
      <c r="A381">
        <v>1351363</v>
      </c>
      <c r="B381" s="16" t="s">
        <v>3466</v>
      </c>
      <c r="C381" s="3" t="s">
        <v>2924</v>
      </c>
      <c r="D381" t="s">
        <v>39</v>
      </c>
      <c r="E381" s="11" t="e">
        <f>NA()</f>
        <v>#N/A</v>
      </c>
      <c r="F381" s="12" t="e">
        <f>NA()</f>
        <v>#N/A</v>
      </c>
      <c r="G381" t="e">
        <f>NA()</f>
        <v>#N/A</v>
      </c>
      <c r="H381" t="s">
        <v>126</v>
      </c>
      <c r="I381" t="s">
        <v>79</v>
      </c>
      <c r="J381" s="13" t="e">
        <f>NA()</f>
        <v>#N/A</v>
      </c>
      <c r="K381" s="13" t="s">
        <v>2979</v>
      </c>
      <c r="L381">
        <v>139313595</v>
      </c>
      <c r="M381" t="s">
        <v>129</v>
      </c>
      <c r="N381" t="s">
        <v>36</v>
      </c>
      <c r="O381" t="s">
        <v>37</v>
      </c>
      <c r="P381" s="14" t="s">
        <v>3491</v>
      </c>
      <c r="Q381" s="1">
        <v>889433000</v>
      </c>
      <c r="R381" t="s">
        <v>3505</v>
      </c>
      <c r="S381">
        <v>3</v>
      </c>
      <c r="T381">
        <v>2</v>
      </c>
      <c r="U381">
        <v>2</v>
      </c>
      <c r="V381" s="15">
        <v>44708.662557870368</v>
      </c>
    </row>
    <row r="382" spans="1:22" x14ac:dyDescent="0.25">
      <c r="A382">
        <v>1351364</v>
      </c>
      <c r="B382" s="16" t="s">
        <v>3466</v>
      </c>
      <c r="C382" s="3" t="s">
        <v>2924</v>
      </c>
      <c r="D382" t="s">
        <v>29</v>
      </c>
      <c r="E382" s="19">
        <v>141</v>
      </c>
      <c r="F382" s="19">
        <v>2</v>
      </c>
      <c r="G382" s="19">
        <v>2</v>
      </c>
      <c r="H382" t="s">
        <v>126</v>
      </c>
      <c r="I382" t="s">
        <v>297</v>
      </c>
      <c r="J382" s="13" t="e">
        <f>NA()</f>
        <v>#N/A</v>
      </c>
      <c r="K382" s="13" t="s">
        <v>3188</v>
      </c>
      <c r="L382">
        <v>139312991</v>
      </c>
      <c r="M382" t="s">
        <v>1316</v>
      </c>
      <c r="N382" t="s">
        <v>1317</v>
      </c>
      <c r="O382" t="s">
        <v>37</v>
      </c>
      <c r="P382" s="14" t="s">
        <v>3496</v>
      </c>
      <c r="Q382">
        <v>429826650</v>
      </c>
      <c r="R382" t="s">
        <v>3505</v>
      </c>
      <c r="S382">
        <v>3</v>
      </c>
      <c r="T382">
        <v>1</v>
      </c>
      <c r="U382">
        <v>2</v>
      </c>
      <c r="V382" s="15">
        <v>44708.662557870368</v>
      </c>
    </row>
    <row r="383" spans="1:22" x14ac:dyDescent="0.25">
      <c r="A383">
        <v>1351365</v>
      </c>
      <c r="B383" s="16" t="s">
        <v>3466</v>
      </c>
      <c r="C383" s="3" t="s">
        <v>2924</v>
      </c>
      <c r="D383" t="s">
        <v>39</v>
      </c>
      <c r="E383" s="19">
        <v>155</v>
      </c>
      <c r="F383" s="12" t="e">
        <f>NA()</f>
        <v>#N/A</v>
      </c>
      <c r="G383" s="19">
        <v>155</v>
      </c>
      <c r="H383" t="e">
        <f>NA()</f>
        <v>#N/A</v>
      </c>
      <c r="I383" t="s">
        <v>131</v>
      </c>
      <c r="J383" s="13">
        <v>440000</v>
      </c>
      <c r="K383" s="13" t="s">
        <v>2980</v>
      </c>
      <c r="L383">
        <v>139312507</v>
      </c>
      <c r="M383" t="s">
        <v>134</v>
      </c>
      <c r="N383" t="s">
        <v>36</v>
      </c>
      <c r="O383" t="s">
        <v>37</v>
      </c>
      <c r="P383" s="14" t="s">
        <v>3491</v>
      </c>
      <c r="Q383" s="1">
        <v>419592414</v>
      </c>
      <c r="R383" t="s">
        <v>3506</v>
      </c>
      <c r="S383">
        <v>2</v>
      </c>
      <c r="T383">
        <v>2</v>
      </c>
      <c r="U383">
        <v>2</v>
      </c>
      <c r="V383" s="15">
        <v>44708.662557870368</v>
      </c>
    </row>
    <row r="384" spans="1:22" x14ac:dyDescent="0.25">
      <c r="A384">
        <v>1351366</v>
      </c>
      <c r="B384" s="16" t="s">
        <v>3466</v>
      </c>
      <c r="C384" s="3" t="s">
        <v>2924</v>
      </c>
      <c r="D384" t="s">
        <v>704</v>
      </c>
      <c r="E384" s="11" t="e">
        <f>NA()</f>
        <v>#N/A</v>
      </c>
      <c r="F384" s="19">
        <v>977</v>
      </c>
      <c r="G384" s="19">
        <v>977</v>
      </c>
      <c r="H384" t="e">
        <f>NA()</f>
        <v>#N/A</v>
      </c>
      <c r="I384" t="s">
        <v>217</v>
      </c>
      <c r="J384" s="13" t="e">
        <f>NA()</f>
        <v>#N/A</v>
      </c>
      <c r="K384" s="13" t="s">
        <v>3082</v>
      </c>
      <c r="L384">
        <v>203317435</v>
      </c>
      <c r="M384" t="s">
        <v>1320</v>
      </c>
      <c r="N384" t="s">
        <v>1321</v>
      </c>
      <c r="O384" t="s">
        <v>37</v>
      </c>
      <c r="P384" s="14" t="s">
        <v>3493</v>
      </c>
      <c r="Q384" s="1">
        <v>889433500</v>
      </c>
      <c r="R384" t="s">
        <v>3505</v>
      </c>
      <c r="S384" t="e">
        <f>NA()</f>
        <v>#N/A</v>
      </c>
      <c r="T384" t="e">
        <f>NA()</f>
        <v>#N/A</v>
      </c>
      <c r="U384" t="e">
        <f>NA()</f>
        <v>#N/A</v>
      </c>
      <c r="V384" s="15">
        <v>44708.662557870368</v>
      </c>
    </row>
    <row r="385" spans="1:22" x14ac:dyDescent="0.25">
      <c r="A385">
        <v>1351367</v>
      </c>
      <c r="B385" s="16" t="s">
        <v>3466</v>
      </c>
      <c r="C385" s="3" t="s">
        <v>2924</v>
      </c>
      <c r="D385" t="s">
        <v>46</v>
      </c>
      <c r="E385" s="11" t="e">
        <f>NA()</f>
        <v>#N/A</v>
      </c>
      <c r="F385" s="19">
        <v>244</v>
      </c>
      <c r="G385" s="19">
        <v>244</v>
      </c>
      <c r="H385" t="e">
        <f>NA()</f>
        <v>#N/A</v>
      </c>
      <c r="I385" t="s">
        <v>209</v>
      </c>
      <c r="J385" s="13">
        <v>320000</v>
      </c>
      <c r="K385" s="13" t="s">
        <v>2934</v>
      </c>
      <c r="L385">
        <v>139312015</v>
      </c>
      <c r="M385" t="s">
        <v>1325</v>
      </c>
      <c r="N385" t="s">
        <v>1116</v>
      </c>
      <c r="O385" t="s">
        <v>37</v>
      </c>
      <c r="P385" s="14" t="s">
        <v>3494</v>
      </c>
      <c r="Q385" s="1">
        <v>889428942</v>
      </c>
      <c r="R385" t="s">
        <v>3505</v>
      </c>
      <c r="S385">
        <v>2</v>
      </c>
      <c r="T385">
        <v>1</v>
      </c>
      <c r="U385">
        <v>2</v>
      </c>
      <c r="V385" s="15">
        <v>44708.662557870368</v>
      </c>
    </row>
    <row r="386" spans="1:22" x14ac:dyDescent="0.25">
      <c r="A386">
        <v>1351368</v>
      </c>
      <c r="B386" s="16" t="s">
        <v>3466</v>
      </c>
      <c r="C386" s="3" t="s">
        <v>2924</v>
      </c>
      <c r="D386" t="s">
        <v>29</v>
      </c>
      <c r="E386" s="11" t="e">
        <f>NA()</f>
        <v>#N/A</v>
      </c>
      <c r="F386" s="12" t="e">
        <f>NA()</f>
        <v>#N/A</v>
      </c>
      <c r="G386" t="e">
        <f>NA()</f>
        <v>#N/A</v>
      </c>
      <c r="H386" t="e">
        <f>NA()</f>
        <v>#N/A</v>
      </c>
      <c r="I386" t="s">
        <v>79</v>
      </c>
      <c r="J386" s="13">
        <v>490000</v>
      </c>
      <c r="K386" s="13" t="s">
        <v>3204</v>
      </c>
      <c r="L386">
        <v>139309519</v>
      </c>
      <c r="M386" t="s">
        <v>1328</v>
      </c>
      <c r="N386" t="s">
        <v>941</v>
      </c>
      <c r="O386" t="s">
        <v>37</v>
      </c>
      <c r="P386" s="14" t="s">
        <v>3497</v>
      </c>
      <c r="Q386" s="1">
        <v>889433000</v>
      </c>
      <c r="R386" t="s">
        <v>3505</v>
      </c>
      <c r="S386">
        <v>3</v>
      </c>
      <c r="T386">
        <v>2</v>
      </c>
      <c r="U386">
        <v>2</v>
      </c>
      <c r="V386" s="15">
        <v>44708.662557870368</v>
      </c>
    </row>
    <row r="387" spans="1:22" x14ac:dyDescent="0.25">
      <c r="A387">
        <v>1351369</v>
      </c>
      <c r="B387" s="16" t="s">
        <v>3466</v>
      </c>
      <c r="C387" s="3" t="s">
        <v>2924</v>
      </c>
      <c r="D387" t="s">
        <v>29</v>
      </c>
      <c r="E387" s="11" t="e">
        <f>NA()</f>
        <v>#N/A</v>
      </c>
      <c r="F387" s="12" t="e">
        <f>NA()</f>
        <v>#N/A</v>
      </c>
      <c r="G387" t="e">
        <f>NA()</f>
        <v>#N/A</v>
      </c>
      <c r="H387" t="s">
        <v>126</v>
      </c>
      <c r="I387" t="s">
        <v>79</v>
      </c>
      <c r="J387" s="13" t="e">
        <f>NA()</f>
        <v>#N/A</v>
      </c>
      <c r="K387" s="13" t="s">
        <v>2979</v>
      </c>
      <c r="L387">
        <v>139309431</v>
      </c>
      <c r="M387" t="s">
        <v>1330</v>
      </c>
      <c r="N387" t="s">
        <v>917</v>
      </c>
      <c r="O387" t="s">
        <v>37</v>
      </c>
      <c r="P387" s="14" t="s">
        <v>3497</v>
      </c>
      <c r="Q387" s="1">
        <v>889433000</v>
      </c>
      <c r="R387" t="s">
        <v>3505</v>
      </c>
      <c r="S387">
        <v>3</v>
      </c>
      <c r="T387">
        <v>2</v>
      </c>
      <c r="U387">
        <v>2</v>
      </c>
      <c r="V387" s="15">
        <v>44708.662557870368</v>
      </c>
    </row>
    <row r="388" spans="1:22" x14ac:dyDescent="0.25">
      <c r="A388">
        <v>1351370</v>
      </c>
      <c r="B388" s="16" t="s">
        <v>3466</v>
      </c>
      <c r="C388" s="3" t="s">
        <v>2924</v>
      </c>
      <c r="D388" t="s">
        <v>1168</v>
      </c>
      <c r="E388" s="11" t="e">
        <f>NA()</f>
        <v>#N/A</v>
      </c>
      <c r="F388" s="12" t="e">
        <f>NA()</f>
        <v>#N/A</v>
      </c>
      <c r="G388" t="e">
        <f>NA()</f>
        <v>#N/A</v>
      </c>
      <c r="H388" t="e">
        <f>NA()</f>
        <v>#N/A</v>
      </c>
      <c r="I388" t="s">
        <v>82</v>
      </c>
      <c r="J388" s="13">
        <v>489000</v>
      </c>
      <c r="K388" s="13" t="s">
        <v>2934</v>
      </c>
      <c r="L388">
        <v>139309071</v>
      </c>
      <c r="M388" t="s">
        <v>1332</v>
      </c>
      <c r="N388" t="s">
        <v>941</v>
      </c>
      <c r="O388" t="s">
        <v>37</v>
      </c>
      <c r="P388" s="14" t="s">
        <v>3497</v>
      </c>
      <c r="Q388" s="1">
        <v>889433000</v>
      </c>
      <c r="R388" t="s">
        <v>3505</v>
      </c>
      <c r="S388">
        <v>3</v>
      </c>
      <c r="T388">
        <v>2</v>
      </c>
      <c r="U388">
        <v>2</v>
      </c>
      <c r="V388" s="15">
        <v>44708.662557870368</v>
      </c>
    </row>
    <row r="389" spans="1:22" x14ac:dyDescent="0.25">
      <c r="A389">
        <v>1351371</v>
      </c>
      <c r="B389" s="16" t="s">
        <v>3466</v>
      </c>
      <c r="C389" s="3" t="s">
        <v>2924</v>
      </c>
      <c r="D389" t="s">
        <v>29</v>
      </c>
      <c r="E389" s="11" t="e">
        <f>NA()</f>
        <v>#N/A</v>
      </c>
      <c r="F389" s="12" t="e">
        <f>NA()</f>
        <v>#N/A</v>
      </c>
      <c r="G389" t="e">
        <f>NA()</f>
        <v>#N/A</v>
      </c>
      <c r="H389" t="e">
        <f>NA()</f>
        <v>#N/A</v>
      </c>
      <c r="I389" t="s">
        <v>79</v>
      </c>
      <c r="J389" s="13">
        <v>665000</v>
      </c>
      <c r="K389" s="13" t="s">
        <v>2934</v>
      </c>
      <c r="L389">
        <v>139308527</v>
      </c>
      <c r="M389" t="s">
        <v>1335</v>
      </c>
      <c r="N389" t="s">
        <v>917</v>
      </c>
      <c r="O389" t="s">
        <v>37</v>
      </c>
      <c r="P389" s="14" t="s">
        <v>3497</v>
      </c>
      <c r="Q389" s="1">
        <v>889433000</v>
      </c>
      <c r="R389" t="s">
        <v>3505</v>
      </c>
      <c r="S389">
        <v>4</v>
      </c>
      <c r="T389">
        <v>2</v>
      </c>
      <c r="U389">
        <v>2</v>
      </c>
      <c r="V389" s="15">
        <v>44708.662557870368</v>
      </c>
    </row>
    <row r="390" spans="1:22" x14ac:dyDescent="0.25">
      <c r="A390">
        <v>1351372</v>
      </c>
      <c r="B390" s="16" t="s">
        <v>3466</v>
      </c>
      <c r="C390" s="3" t="s">
        <v>2924</v>
      </c>
      <c r="D390" t="s">
        <v>29</v>
      </c>
      <c r="E390" s="11" t="e">
        <f>NA()</f>
        <v>#N/A</v>
      </c>
      <c r="F390" s="12">
        <v>1100</v>
      </c>
      <c r="G390">
        <v>1100</v>
      </c>
      <c r="H390" t="e">
        <f>NA()</f>
        <v>#N/A</v>
      </c>
      <c r="I390" t="s">
        <v>278</v>
      </c>
      <c r="J390" s="13">
        <v>630000</v>
      </c>
      <c r="K390" s="13" t="s">
        <v>3434</v>
      </c>
      <c r="L390">
        <v>139308355</v>
      </c>
      <c r="M390" t="s">
        <v>1339</v>
      </c>
      <c r="N390" t="s">
        <v>844</v>
      </c>
      <c r="O390" t="s">
        <v>37</v>
      </c>
      <c r="P390" s="14" t="s">
        <v>3493</v>
      </c>
      <c r="Q390" s="1">
        <v>889811088</v>
      </c>
      <c r="R390" t="s">
        <v>3505</v>
      </c>
      <c r="S390">
        <v>4</v>
      </c>
      <c r="T390">
        <v>2</v>
      </c>
      <c r="U390">
        <v>2</v>
      </c>
      <c r="V390" s="15">
        <v>44708.662557870368</v>
      </c>
    </row>
    <row r="391" spans="1:22" x14ac:dyDescent="0.25">
      <c r="A391">
        <v>1351373</v>
      </c>
      <c r="B391" s="16" t="s">
        <v>3466</v>
      </c>
      <c r="C391" s="3" t="s">
        <v>2924</v>
      </c>
      <c r="D391" t="s">
        <v>704</v>
      </c>
      <c r="E391" s="11" t="e">
        <f>NA()</f>
        <v>#N/A</v>
      </c>
      <c r="F391" s="19">
        <v>2</v>
      </c>
      <c r="G391" s="19">
        <v>2</v>
      </c>
      <c r="H391" t="e">
        <f>NA()</f>
        <v>#N/A</v>
      </c>
      <c r="I391" t="s">
        <v>712</v>
      </c>
      <c r="J391" s="13">
        <v>290000</v>
      </c>
      <c r="K391" s="13" t="s">
        <v>2934</v>
      </c>
      <c r="L391">
        <v>203316907</v>
      </c>
      <c r="M391" t="s">
        <v>1343</v>
      </c>
      <c r="N391" t="s">
        <v>759</v>
      </c>
      <c r="O391" t="s">
        <v>37</v>
      </c>
      <c r="P391" s="14" t="s">
        <v>3496</v>
      </c>
      <c r="Q391" s="1">
        <v>889315000</v>
      </c>
      <c r="R391" t="s">
        <v>3505</v>
      </c>
      <c r="S391" t="e">
        <f>NA()</f>
        <v>#N/A</v>
      </c>
      <c r="T391" t="e">
        <f>NA()</f>
        <v>#N/A</v>
      </c>
      <c r="U391" t="e">
        <f>NA()</f>
        <v>#N/A</v>
      </c>
      <c r="V391" s="15">
        <v>44708.662557870368</v>
      </c>
    </row>
    <row r="392" spans="1:22" x14ac:dyDescent="0.25">
      <c r="A392">
        <v>1351374</v>
      </c>
      <c r="B392" s="16" t="s">
        <v>3466</v>
      </c>
      <c r="C392" s="3" t="s">
        <v>2924</v>
      </c>
      <c r="D392" t="s">
        <v>46</v>
      </c>
      <c r="E392" s="11" t="e">
        <f>NA()</f>
        <v>#N/A</v>
      </c>
      <c r="F392" s="19">
        <v>122</v>
      </c>
      <c r="G392" s="19">
        <v>122</v>
      </c>
      <c r="H392" t="e">
        <f>NA()</f>
        <v>#N/A</v>
      </c>
      <c r="I392" t="s">
        <v>712</v>
      </c>
      <c r="J392" s="13">
        <v>298000</v>
      </c>
      <c r="K392" s="13" t="s">
        <v>3207</v>
      </c>
      <c r="L392">
        <v>139304907</v>
      </c>
      <c r="M392" t="s">
        <v>1347</v>
      </c>
      <c r="N392" t="s">
        <v>791</v>
      </c>
      <c r="O392" t="s">
        <v>37</v>
      </c>
      <c r="P392" s="14" t="s">
        <v>3497</v>
      </c>
      <c r="Q392" s="1">
        <v>889315000</v>
      </c>
      <c r="R392" t="s">
        <v>3505</v>
      </c>
      <c r="S392">
        <v>2</v>
      </c>
      <c r="T392">
        <v>1</v>
      </c>
      <c r="U392">
        <v>2</v>
      </c>
      <c r="V392" s="15">
        <v>44708.662557870368</v>
      </c>
    </row>
    <row r="393" spans="1:22" x14ac:dyDescent="0.25">
      <c r="A393">
        <v>1351375</v>
      </c>
      <c r="B393" s="16" t="s">
        <v>3466</v>
      </c>
      <c r="C393" s="3" t="s">
        <v>2924</v>
      </c>
      <c r="D393" t="s">
        <v>46</v>
      </c>
      <c r="E393" s="11" t="e">
        <f>NA()</f>
        <v>#N/A</v>
      </c>
      <c r="F393" s="19">
        <v>252</v>
      </c>
      <c r="G393" s="19">
        <v>252</v>
      </c>
      <c r="H393" t="e">
        <f>NA()</f>
        <v>#N/A</v>
      </c>
      <c r="I393" t="s">
        <v>93</v>
      </c>
      <c r="J393" s="13" t="e">
        <f>NA()</f>
        <v>#N/A</v>
      </c>
      <c r="K393" s="13" t="s">
        <v>2978</v>
      </c>
      <c r="L393">
        <v>139303955</v>
      </c>
      <c r="M393" t="s">
        <v>1350</v>
      </c>
      <c r="N393" t="s">
        <v>1030</v>
      </c>
      <c r="O393" t="s">
        <v>37</v>
      </c>
      <c r="P393" s="14" t="s">
        <v>3494</v>
      </c>
      <c r="Q393" s="1">
        <v>889460500</v>
      </c>
      <c r="R393" t="s">
        <v>3505</v>
      </c>
      <c r="S393">
        <v>2</v>
      </c>
      <c r="T393">
        <v>1</v>
      </c>
      <c r="U393">
        <v>1</v>
      </c>
      <c r="V393" s="15">
        <v>44708.662557870368</v>
      </c>
    </row>
    <row r="394" spans="1:22" x14ac:dyDescent="0.25">
      <c r="A394">
        <v>1351376</v>
      </c>
      <c r="B394" s="16" t="s">
        <v>3466</v>
      </c>
      <c r="C394" s="3" t="s">
        <v>2924</v>
      </c>
      <c r="D394" t="s">
        <v>29</v>
      </c>
      <c r="E394" s="11" t="e">
        <f>NA()</f>
        <v>#N/A</v>
      </c>
      <c r="F394" s="19">
        <v>766</v>
      </c>
      <c r="G394" s="19">
        <v>766</v>
      </c>
      <c r="H394" t="e">
        <f>NA()</f>
        <v>#N/A</v>
      </c>
      <c r="I394" t="s">
        <v>98</v>
      </c>
      <c r="J394" s="13">
        <v>660000</v>
      </c>
      <c r="K394" s="13" t="s">
        <v>2934</v>
      </c>
      <c r="L394">
        <v>139303919</v>
      </c>
      <c r="M394" t="s">
        <v>1352</v>
      </c>
      <c r="N394" t="s">
        <v>1016</v>
      </c>
      <c r="O394" t="s">
        <v>37</v>
      </c>
      <c r="P394" s="14" t="s">
        <v>3495</v>
      </c>
      <c r="Q394" s="1">
        <v>889822500</v>
      </c>
      <c r="R394" t="s">
        <v>3505</v>
      </c>
      <c r="S394">
        <v>4</v>
      </c>
      <c r="T394">
        <v>2</v>
      </c>
      <c r="U394">
        <v>2</v>
      </c>
      <c r="V394" s="15">
        <v>44708.662557870368</v>
      </c>
    </row>
    <row r="395" spans="1:22" x14ac:dyDescent="0.25">
      <c r="A395">
        <v>1351377</v>
      </c>
      <c r="B395" s="16" t="s">
        <v>3466</v>
      </c>
      <c r="C395" s="3" t="s">
        <v>2924</v>
      </c>
      <c r="D395" t="s">
        <v>29</v>
      </c>
      <c r="E395" s="11" t="e">
        <f>NA()</f>
        <v>#N/A</v>
      </c>
      <c r="F395" s="19">
        <v>699</v>
      </c>
      <c r="G395" s="19">
        <v>699</v>
      </c>
      <c r="H395" t="e">
        <f>NA()</f>
        <v>#N/A</v>
      </c>
      <c r="I395" t="s">
        <v>93</v>
      </c>
      <c r="J395" s="13">
        <v>690000</v>
      </c>
      <c r="K395" s="13" t="s">
        <v>3208</v>
      </c>
      <c r="L395">
        <v>139301931</v>
      </c>
      <c r="M395" t="s">
        <v>1356</v>
      </c>
      <c r="N395" t="s">
        <v>1005</v>
      </c>
      <c r="O395" t="s">
        <v>37</v>
      </c>
      <c r="P395" s="14" t="s">
        <v>3494</v>
      </c>
      <c r="Q395" s="1">
        <v>889460500</v>
      </c>
      <c r="R395" t="s">
        <v>3505</v>
      </c>
      <c r="S395">
        <v>4</v>
      </c>
      <c r="T395">
        <v>2</v>
      </c>
      <c r="U395">
        <v>2</v>
      </c>
      <c r="V395" s="15">
        <v>44708.662557870368</v>
      </c>
    </row>
    <row r="396" spans="1:22" x14ac:dyDescent="0.25">
      <c r="A396">
        <v>1351378</v>
      </c>
      <c r="B396" s="16" t="s">
        <v>3466</v>
      </c>
      <c r="C396" s="3" t="s">
        <v>2924</v>
      </c>
      <c r="D396" t="s">
        <v>29</v>
      </c>
      <c r="E396" s="11" t="e">
        <f>NA()</f>
        <v>#N/A</v>
      </c>
      <c r="F396" s="19">
        <v>480</v>
      </c>
      <c r="G396" s="19">
        <v>480</v>
      </c>
      <c r="H396" t="e">
        <f>NA()</f>
        <v>#N/A</v>
      </c>
      <c r="I396" t="s">
        <v>712</v>
      </c>
      <c r="J396" s="13">
        <v>590000</v>
      </c>
      <c r="K396" s="13" t="s">
        <v>3209</v>
      </c>
      <c r="L396">
        <v>139301143</v>
      </c>
      <c r="M396" t="s">
        <v>1360</v>
      </c>
      <c r="N396" t="s">
        <v>820</v>
      </c>
      <c r="O396" t="s">
        <v>37</v>
      </c>
      <c r="P396" s="14" t="s">
        <v>3497</v>
      </c>
      <c r="Q396" s="1">
        <v>889315000</v>
      </c>
      <c r="R396" t="s">
        <v>3505</v>
      </c>
      <c r="S396">
        <v>4</v>
      </c>
      <c r="T396">
        <v>2</v>
      </c>
      <c r="U396">
        <v>2</v>
      </c>
      <c r="V396" s="15">
        <v>44708.662557870368</v>
      </c>
    </row>
    <row r="397" spans="1:22" x14ac:dyDescent="0.25">
      <c r="A397">
        <v>1351379</v>
      </c>
      <c r="B397" s="16" t="s">
        <v>3466</v>
      </c>
      <c r="C397" s="3" t="s">
        <v>2924</v>
      </c>
      <c r="D397" t="s">
        <v>29</v>
      </c>
      <c r="E397" s="11" t="e">
        <f>NA()</f>
        <v>#N/A</v>
      </c>
      <c r="F397" s="12" t="e">
        <f>NA()</f>
        <v>#N/A</v>
      </c>
      <c r="G397" t="e">
        <f>NA()</f>
        <v>#N/A</v>
      </c>
      <c r="H397" t="e">
        <f>NA()</f>
        <v>#N/A</v>
      </c>
      <c r="I397" t="s">
        <v>79</v>
      </c>
      <c r="J397" s="13">
        <v>510000</v>
      </c>
      <c r="K397" s="13" t="s">
        <v>3210</v>
      </c>
      <c r="L397">
        <v>136402774</v>
      </c>
      <c r="M397" t="s">
        <v>1363</v>
      </c>
      <c r="N397" t="s">
        <v>917</v>
      </c>
      <c r="O397" t="s">
        <v>37</v>
      </c>
      <c r="P397" s="14" t="s">
        <v>3497</v>
      </c>
      <c r="Q397" s="1">
        <v>889433000</v>
      </c>
      <c r="R397" t="s">
        <v>3505</v>
      </c>
      <c r="S397">
        <v>4</v>
      </c>
      <c r="T397">
        <v>2</v>
      </c>
      <c r="U397">
        <v>2</v>
      </c>
      <c r="V397" s="15">
        <v>44708.662557870368</v>
      </c>
    </row>
    <row r="398" spans="1:22" x14ac:dyDescent="0.25">
      <c r="A398">
        <v>1351380</v>
      </c>
      <c r="B398" s="16" t="s">
        <v>3466</v>
      </c>
      <c r="C398" s="3" t="s">
        <v>2924</v>
      </c>
      <c r="D398" t="s">
        <v>704</v>
      </c>
      <c r="E398" s="11" t="e">
        <f>NA()</f>
        <v>#N/A</v>
      </c>
      <c r="F398" s="19">
        <v>818</v>
      </c>
      <c r="G398" s="19">
        <v>818</v>
      </c>
      <c r="H398" t="e">
        <f>NA()</f>
        <v>#N/A</v>
      </c>
      <c r="I398" t="s">
        <v>315</v>
      </c>
      <c r="J398" s="13">
        <v>400000</v>
      </c>
      <c r="K398" s="13" t="s">
        <v>2934</v>
      </c>
      <c r="L398">
        <v>203315019</v>
      </c>
      <c r="M398" t="s">
        <v>1365</v>
      </c>
      <c r="N398" t="s">
        <v>747</v>
      </c>
      <c r="O398" t="s">
        <v>37</v>
      </c>
      <c r="P398" s="14" t="s">
        <v>3495</v>
      </c>
      <c r="Q398" s="1">
        <v>418892861</v>
      </c>
      <c r="R398" t="s">
        <v>3506</v>
      </c>
      <c r="S398" t="e">
        <f>NA()</f>
        <v>#N/A</v>
      </c>
      <c r="T398" t="e">
        <f>NA()</f>
        <v>#N/A</v>
      </c>
      <c r="U398" t="e">
        <f>NA()</f>
        <v>#N/A</v>
      </c>
      <c r="V398" s="15">
        <v>44708.662557870368</v>
      </c>
    </row>
    <row r="399" spans="1:22" x14ac:dyDescent="0.25">
      <c r="A399">
        <v>1351381</v>
      </c>
      <c r="B399" s="16" t="s">
        <v>3466</v>
      </c>
      <c r="C399" s="3" t="s">
        <v>2924</v>
      </c>
      <c r="D399" t="s">
        <v>46</v>
      </c>
      <c r="E399" s="11" t="e">
        <f>NA()</f>
        <v>#N/A</v>
      </c>
      <c r="F399" s="12" t="e">
        <f>NA()</f>
        <v>#N/A</v>
      </c>
      <c r="G399" t="e">
        <f>NA()</f>
        <v>#N/A</v>
      </c>
      <c r="H399" t="e">
        <f>NA()</f>
        <v>#N/A</v>
      </c>
      <c r="I399" t="s">
        <v>408</v>
      </c>
      <c r="J399" s="13">
        <v>420000</v>
      </c>
      <c r="K399" s="13" t="s">
        <v>3211</v>
      </c>
      <c r="L399">
        <v>139300435</v>
      </c>
      <c r="M399" t="s">
        <v>1368</v>
      </c>
      <c r="N399" t="s">
        <v>707</v>
      </c>
      <c r="O399" t="s">
        <v>37</v>
      </c>
      <c r="P399" s="14" t="s">
        <v>3493</v>
      </c>
      <c r="Q399" s="1">
        <v>1300114970</v>
      </c>
      <c r="R399" t="s">
        <v>3508</v>
      </c>
      <c r="S399">
        <v>2</v>
      </c>
      <c r="T399">
        <v>2</v>
      </c>
      <c r="U399">
        <v>2</v>
      </c>
      <c r="V399" s="15">
        <v>44708.662557870368</v>
      </c>
    </row>
    <row r="400" spans="1:22" x14ac:dyDescent="0.25">
      <c r="A400">
        <v>1351382</v>
      </c>
      <c r="B400" s="16" t="s">
        <v>3466</v>
      </c>
      <c r="C400" s="3" t="s">
        <v>2924</v>
      </c>
      <c r="D400" t="s">
        <v>39</v>
      </c>
      <c r="E400" s="19">
        <v>114</v>
      </c>
      <c r="F400" s="12" t="e">
        <f>NA()</f>
        <v>#N/A</v>
      </c>
      <c r="G400" s="19">
        <v>114</v>
      </c>
      <c r="H400" t="e">
        <f>NA()</f>
        <v>#N/A</v>
      </c>
      <c r="I400" t="s">
        <v>31</v>
      </c>
      <c r="J400" s="13">
        <v>640000</v>
      </c>
      <c r="K400" s="13" t="s">
        <v>2934</v>
      </c>
      <c r="L400">
        <v>139299807</v>
      </c>
      <c r="M400" t="s">
        <v>139</v>
      </c>
      <c r="N400" t="s">
        <v>36</v>
      </c>
      <c r="O400" t="s">
        <v>37</v>
      </c>
      <c r="P400" s="14" t="s">
        <v>3491</v>
      </c>
      <c r="Q400" s="1">
        <v>889418289</v>
      </c>
      <c r="R400" t="s">
        <v>3505</v>
      </c>
      <c r="S400">
        <v>2</v>
      </c>
      <c r="T400">
        <v>2</v>
      </c>
      <c r="U400">
        <v>2</v>
      </c>
      <c r="V400" s="15">
        <v>44708.662557870368</v>
      </c>
    </row>
    <row r="401" spans="1:22" x14ac:dyDescent="0.25">
      <c r="A401">
        <v>1351383</v>
      </c>
      <c r="B401" s="16" t="s">
        <v>3466</v>
      </c>
      <c r="C401" s="3" t="s">
        <v>2924</v>
      </c>
      <c r="D401" t="s">
        <v>29</v>
      </c>
      <c r="E401" s="11" t="e">
        <f>NA()</f>
        <v>#N/A</v>
      </c>
      <c r="F401" s="19">
        <v>304</v>
      </c>
      <c r="G401" s="19">
        <v>304</v>
      </c>
      <c r="H401" t="e">
        <f>NA()</f>
        <v>#N/A</v>
      </c>
      <c r="I401" t="s">
        <v>123</v>
      </c>
      <c r="J401" s="13">
        <v>320000</v>
      </c>
      <c r="K401" s="13" t="s">
        <v>2934</v>
      </c>
      <c r="L401">
        <v>139298959</v>
      </c>
      <c r="M401" t="s">
        <v>1371</v>
      </c>
      <c r="N401" t="s">
        <v>973</v>
      </c>
      <c r="O401" t="s">
        <v>37</v>
      </c>
      <c r="P401" s="14" t="s">
        <v>3495</v>
      </c>
      <c r="Q401" s="1">
        <v>889328858</v>
      </c>
      <c r="R401" t="s">
        <v>3505</v>
      </c>
      <c r="S401">
        <v>2</v>
      </c>
      <c r="T401">
        <v>1</v>
      </c>
      <c r="U401">
        <v>1</v>
      </c>
      <c r="V401" s="15">
        <v>44708.662557870368</v>
      </c>
    </row>
    <row r="402" spans="1:22" x14ac:dyDescent="0.25">
      <c r="A402">
        <v>1351384</v>
      </c>
      <c r="B402" s="16" t="s">
        <v>3466</v>
      </c>
      <c r="C402" s="3" t="s">
        <v>2924</v>
      </c>
      <c r="D402" t="s">
        <v>29</v>
      </c>
      <c r="E402" s="11" t="e">
        <f>NA()</f>
        <v>#N/A</v>
      </c>
      <c r="F402" s="19">
        <v>817</v>
      </c>
      <c r="G402" s="19">
        <v>817</v>
      </c>
      <c r="H402" t="e">
        <f>NA()</f>
        <v>#N/A</v>
      </c>
      <c r="I402" t="s">
        <v>123</v>
      </c>
      <c r="J402" s="13">
        <v>695000</v>
      </c>
      <c r="K402" s="13" t="s">
        <v>2934</v>
      </c>
      <c r="L402">
        <v>139298955</v>
      </c>
      <c r="M402" t="s">
        <v>1374</v>
      </c>
      <c r="N402" t="s">
        <v>1178</v>
      </c>
      <c r="O402" t="s">
        <v>37</v>
      </c>
      <c r="P402" s="14" t="s">
        <v>3494</v>
      </c>
      <c r="Q402" s="1">
        <v>889328858</v>
      </c>
      <c r="R402" t="s">
        <v>3505</v>
      </c>
      <c r="S402">
        <v>4</v>
      </c>
      <c r="T402">
        <v>2</v>
      </c>
      <c r="U402">
        <v>2</v>
      </c>
      <c r="V402" s="15">
        <v>44708.662557870368</v>
      </c>
    </row>
    <row r="403" spans="1:22" x14ac:dyDescent="0.25">
      <c r="A403">
        <v>1351385</v>
      </c>
      <c r="B403" s="16" t="s">
        <v>3466</v>
      </c>
      <c r="C403" s="3" t="s">
        <v>2924</v>
      </c>
      <c r="D403" t="s">
        <v>39</v>
      </c>
      <c r="E403" s="11" t="e">
        <f>NA()</f>
        <v>#N/A</v>
      </c>
      <c r="F403" s="12" t="e">
        <f>NA()</f>
        <v>#N/A</v>
      </c>
      <c r="G403" t="e">
        <f>NA()</f>
        <v>#N/A</v>
      </c>
      <c r="H403" t="e">
        <f>NA()</f>
        <v>#N/A</v>
      </c>
      <c r="I403" t="s">
        <v>82</v>
      </c>
      <c r="J403" s="13" t="e">
        <f>NA()</f>
        <v>#N/A</v>
      </c>
      <c r="K403" s="13" t="s">
        <v>2971</v>
      </c>
      <c r="L403">
        <v>139298643</v>
      </c>
      <c r="M403" t="s">
        <v>1376</v>
      </c>
      <c r="N403" t="s">
        <v>707</v>
      </c>
      <c r="O403" t="s">
        <v>37</v>
      </c>
      <c r="P403" s="14" t="s">
        <v>3493</v>
      </c>
      <c r="Q403" s="1">
        <v>889433000</v>
      </c>
      <c r="R403" t="s">
        <v>3505</v>
      </c>
      <c r="S403">
        <v>3</v>
      </c>
      <c r="T403">
        <v>2</v>
      </c>
      <c r="U403">
        <v>2</v>
      </c>
      <c r="V403" s="15">
        <v>44708.662557870368</v>
      </c>
    </row>
    <row r="404" spans="1:22" x14ac:dyDescent="0.25">
      <c r="A404">
        <v>1351386</v>
      </c>
      <c r="B404" s="16" t="s">
        <v>3466</v>
      </c>
      <c r="C404" s="3" t="s">
        <v>2924</v>
      </c>
      <c r="D404" t="s">
        <v>29</v>
      </c>
      <c r="E404" s="11" t="e">
        <f>NA()</f>
        <v>#N/A</v>
      </c>
      <c r="F404" s="19">
        <v>817</v>
      </c>
      <c r="G404" s="19">
        <v>817</v>
      </c>
      <c r="H404" t="s">
        <v>126</v>
      </c>
      <c r="I404" t="s">
        <v>93</v>
      </c>
      <c r="J404" s="13" t="e">
        <f>NA()</f>
        <v>#N/A</v>
      </c>
      <c r="K404" s="13" t="s">
        <v>2979</v>
      </c>
      <c r="L404">
        <v>139298639</v>
      </c>
      <c r="M404" t="s">
        <v>1378</v>
      </c>
      <c r="N404" t="s">
        <v>954</v>
      </c>
      <c r="O404" t="s">
        <v>37</v>
      </c>
      <c r="P404" s="14" t="s">
        <v>3492</v>
      </c>
      <c r="Q404" s="1">
        <v>889460500</v>
      </c>
      <c r="R404" t="s">
        <v>3505</v>
      </c>
      <c r="S404">
        <v>4</v>
      </c>
      <c r="T404">
        <v>2</v>
      </c>
      <c r="U404">
        <v>2</v>
      </c>
      <c r="V404" s="15">
        <v>44708.662557870368</v>
      </c>
    </row>
    <row r="405" spans="1:22" x14ac:dyDescent="0.25">
      <c r="A405">
        <v>1351387</v>
      </c>
      <c r="B405" s="16" t="s">
        <v>3466</v>
      </c>
      <c r="C405" s="3" t="s">
        <v>2924</v>
      </c>
      <c r="D405" t="s">
        <v>39</v>
      </c>
      <c r="E405" s="11" t="e">
        <f>NA()</f>
        <v>#N/A</v>
      </c>
      <c r="F405" s="12" t="e">
        <f>NA()</f>
        <v>#N/A</v>
      </c>
      <c r="G405" t="e">
        <f>NA()</f>
        <v>#N/A</v>
      </c>
      <c r="H405" t="e">
        <f>NA()</f>
        <v>#N/A</v>
      </c>
      <c r="I405" t="s">
        <v>412</v>
      </c>
      <c r="J405" s="13">
        <v>275000</v>
      </c>
      <c r="K405" s="13" t="s">
        <v>2934</v>
      </c>
      <c r="L405">
        <v>139293471</v>
      </c>
      <c r="M405" t="s">
        <v>1380</v>
      </c>
      <c r="N405" t="s">
        <v>707</v>
      </c>
      <c r="O405" t="s">
        <v>37</v>
      </c>
      <c r="P405" s="14" t="s">
        <v>3493</v>
      </c>
      <c r="Q405" s="1">
        <v>889422283</v>
      </c>
      <c r="R405" t="s">
        <v>3508</v>
      </c>
      <c r="S405">
        <v>1</v>
      </c>
      <c r="T405">
        <v>1</v>
      </c>
      <c r="U405">
        <v>1</v>
      </c>
      <c r="V405" s="15">
        <v>44708.662557870368</v>
      </c>
    </row>
    <row r="406" spans="1:22" x14ac:dyDescent="0.25">
      <c r="A406">
        <v>1351388</v>
      </c>
      <c r="B406" s="16" t="s">
        <v>3466</v>
      </c>
      <c r="C406" s="3" t="s">
        <v>2924</v>
      </c>
      <c r="D406" t="s">
        <v>46</v>
      </c>
      <c r="E406" s="11" t="e">
        <f>NA()</f>
        <v>#N/A</v>
      </c>
      <c r="F406" s="12" t="e">
        <f>NA()</f>
        <v>#N/A</v>
      </c>
      <c r="G406" t="e">
        <f>NA()</f>
        <v>#N/A</v>
      </c>
      <c r="H406" t="e">
        <f>NA()</f>
        <v>#N/A</v>
      </c>
      <c r="I406" t="s">
        <v>1381</v>
      </c>
      <c r="J406" s="13">
        <v>285000</v>
      </c>
      <c r="K406" s="13" t="s">
        <v>3213</v>
      </c>
      <c r="L406">
        <v>139289623</v>
      </c>
      <c r="M406" t="s">
        <v>1384</v>
      </c>
      <c r="N406" t="s">
        <v>731</v>
      </c>
      <c r="O406" t="s">
        <v>37</v>
      </c>
      <c r="P406" s="14" t="s">
        <v>3494</v>
      </c>
      <c r="Q406" s="1">
        <v>889411970</v>
      </c>
      <c r="R406" t="s">
        <v>3505</v>
      </c>
      <c r="S406">
        <v>2</v>
      </c>
      <c r="T406">
        <v>1</v>
      </c>
      <c r="U406">
        <v>1</v>
      </c>
      <c r="V406" s="15">
        <v>44708.662557870368</v>
      </c>
    </row>
    <row r="407" spans="1:22" x14ac:dyDescent="0.25">
      <c r="A407">
        <v>1351389</v>
      </c>
      <c r="B407" s="16" t="s">
        <v>3466</v>
      </c>
      <c r="C407" s="3" t="s">
        <v>2924</v>
      </c>
      <c r="D407" t="s">
        <v>29</v>
      </c>
      <c r="E407" s="11" t="e">
        <f>NA()</f>
        <v>#N/A</v>
      </c>
      <c r="F407" s="19">
        <v>842</v>
      </c>
      <c r="G407" s="19">
        <v>842</v>
      </c>
      <c r="H407" t="e">
        <f>NA()</f>
        <v>#N/A</v>
      </c>
      <c r="I407" t="s">
        <v>225</v>
      </c>
      <c r="J407" s="13">
        <v>660000</v>
      </c>
      <c r="K407" s="13" t="s">
        <v>3214</v>
      </c>
      <c r="L407">
        <v>136645606</v>
      </c>
      <c r="M407" t="s">
        <v>1388</v>
      </c>
      <c r="N407" t="s">
        <v>1109</v>
      </c>
      <c r="O407" t="s">
        <v>37</v>
      </c>
      <c r="P407" s="14" t="s">
        <v>3492</v>
      </c>
      <c r="Q407" s="1">
        <v>438404848</v>
      </c>
      <c r="R407" t="s">
        <v>3505</v>
      </c>
      <c r="S407">
        <v>3</v>
      </c>
      <c r="T407">
        <v>1</v>
      </c>
      <c r="U407">
        <v>4</v>
      </c>
      <c r="V407" s="15">
        <v>44708.662557870368</v>
      </c>
    </row>
    <row r="408" spans="1:22" x14ac:dyDescent="0.25">
      <c r="A408">
        <v>1351390</v>
      </c>
      <c r="B408" s="16" t="s">
        <v>3466</v>
      </c>
      <c r="C408" s="3" t="s">
        <v>2924</v>
      </c>
      <c r="D408" t="s">
        <v>39</v>
      </c>
      <c r="E408" s="11" t="e">
        <f>NA()</f>
        <v>#N/A</v>
      </c>
      <c r="F408" s="12" t="e">
        <f>NA()</f>
        <v>#N/A</v>
      </c>
      <c r="G408" t="e">
        <f>NA()</f>
        <v>#N/A</v>
      </c>
      <c r="H408" t="e">
        <f>NA()</f>
        <v>#N/A</v>
      </c>
      <c r="I408" t="s">
        <v>228</v>
      </c>
      <c r="J408" s="13">
        <v>435000</v>
      </c>
      <c r="K408" s="13" t="s">
        <v>2934</v>
      </c>
      <c r="L408">
        <v>130650546</v>
      </c>
      <c r="M408" t="s">
        <v>1390</v>
      </c>
      <c r="N408" t="s">
        <v>707</v>
      </c>
      <c r="O408" t="s">
        <v>37</v>
      </c>
      <c r="P408" s="14" t="s">
        <v>3493</v>
      </c>
      <c r="Q408" s="1">
        <v>889419959</v>
      </c>
      <c r="R408" t="s">
        <v>3505</v>
      </c>
      <c r="S408">
        <v>2</v>
      </c>
      <c r="T408">
        <v>2</v>
      </c>
      <c r="U408">
        <v>2</v>
      </c>
      <c r="V408" s="15">
        <v>44708.662557870368</v>
      </c>
    </row>
    <row r="409" spans="1:22" x14ac:dyDescent="0.25">
      <c r="A409">
        <v>1351391</v>
      </c>
      <c r="B409" s="16" t="s">
        <v>3466</v>
      </c>
      <c r="C409" s="3" t="s">
        <v>2924</v>
      </c>
      <c r="D409" t="s">
        <v>29</v>
      </c>
      <c r="E409" s="11" t="e">
        <f>NA()</f>
        <v>#N/A</v>
      </c>
      <c r="F409" s="19">
        <v>2</v>
      </c>
      <c r="G409" s="19">
        <v>2</v>
      </c>
      <c r="H409" t="e">
        <f>NA()</f>
        <v>#N/A</v>
      </c>
      <c r="I409" t="s">
        <v>1117</v>
      </c>
      <c r="J409" s="13">
        <v>685000</v>
      </c>
      <c r="K409" s="13" t="s">
        <v>3215</v>
      </c>
      <c r="L409">
        <v>139289359</v>
      </c>
      <c r="M409" t="s">
        <v>1394</v>
      </c>
      <c r="N409" t="s">
        <v>1395</v>
      </c>
      <c r="O409" t="s">
        <v>37</v>
      </c>
      <c r="P409" s="14" t="s">
        <v>3502</v>
      </c>
      <c r="Q409">
        <v>417272077</v>
      </c>
      <c r="R409" t="s">
        <v>3505</v>
      </c>
      <c r="S409">
        <v>4</v>
      </c>
      <c r="T409">
        <v>2</v>
      </c>
      <c r="U409">
        <v>4</v>
      </c>
      <c r="V409" s="15">
        <v>44708.662557870368</v>
      </c>
    </row>
    <row r="410" spans="1:22" x14ac:dyDescent="0.25">
      <c r="A410">
        <v>1351392</v>
      </c>
      <c r="B410" s="16" t="s">
        <v>3466</v>
      </c>
      <c r="C410" s="3" t="s">
        <v>2924</v>
      </c>
      <c r="D410" t="s">
        <v>29</v>
      </c>
      <c r="E410" s="19">
        <v>273</v>
      </c>
      <c r="F410" s="12" t="e">
        <f>NA()</f>
        <v>#N/A</v>
      </c>
      <c r="G410" t="e">
        <f>NA()</f>
        <v>#N/A</v>
      </c>
      <c r="H410" t="e">
        <f>NA()</f>
        <v>#N/A</v>
      </c>
      <c r="I410" t="s">
        <v>123</v>
      </c>
      <c r="J410" s="13">
        <v>950000</v>
      </c>
      <c r="K410" s="13" t="s">
        <v>2934</v>
      </c>
      <c r="L410">
        <v>139287887</v>
      </c>
      <c r="M410" t="s">
        <v>1400</v>
      </c>
      <c r="N410" t="s">
        <v>1162</v>
      </c>
      <c r="O410" t="s">
        <v>37</v>
      </c>
      <c r="P410" s="14" t="s">
        <v>3501</v>
      </c>
      <c r="Q410" s="1">
        <v>889328858</v>
      </c>
      <c r="R410" t="s">
        <v>3505</v>
      </c>
      <c r="S410">
        <v>4</v>
      </c>
      <c r="T410">
        <v>2</v>
      </c>
      <c r="U410">
        <v>7</v>
      </c>
      <c r="V410" s="15">
        <v>44708.662557870368</v>
      </c>
    </row>
    <row r="411" spans="1:22" x14ac:dyDescent="0.25">
      <c r="A411">
        <v>1351393</v>
      </c>
      <c r="B411" s="16" t="s">
        <v>3466</v>
      </c>
      <c r="C411" s="3" t="s">
        <v>2924</v>
      </c>
      <c r="D411" t="s">
        <v>39</v>
      </c>
      <c r="E411" s="11" t="e">
        <f>NA()</f>
        <v>#N/A</v>
      </c>
      <c r="F411" s="19">
        <v>93</v>
      </c>
      <c r="G411" t="e">
        <f>NA()</f>
        <v>#N/A</v>
      </c>
      <c r="H411" t="e">
        <f>NA()</f>
        <v>#N/A</v>
      </c>
      <c r="I411" t="s">
        <v>98</v>
      </c>
      <c r="J411" s="13">
        <v>500000</v>
      </c>
      <c r="K411" s="13" t="s">
        <v>2934</v>
      </c>
      <c r="L411">
        <v>139287567</v>
      </c>
      <c r="M411" t="s">
        <v>143</v>
      </c>
      <c r="N411" t="s">
        <v>36</v>
      </c>
      <c r="O411" t="s">
        <v>37</v>
      </c>
      <c r="P411" s="14" t="s">
        <v>3491</v>
      </c>
      <c r="Q411" s="1">
        <v>889822500</v>
      </c>
      <c r="R411" t="s">
        <v>3505</v>
      </c>
      <c r="S411">
        <v>1</v>
      </c>
      <c r="T411">
        <v>1</v>
      </c>
      <c r="U411">
        <v>1</v>
      </c>
      <c r="V411" s="15">
        <v>44708.662557870368</v>
      </c>
    </row>
    <row r="412" spans="1:22" x14ac:dyDescent="0.25">
      <c r="A412">
        <v>1351394</v>
      </c>
      <c r="B412" s="16" t="s">
        <v>3466</v>
      </c>
      <c r="C412" s="3" t="s">
        <v>2924</v>
      </c>
      <c r="D412" t="s">
        <v>29</v>
      </c>
      <c r="E412" s="11" t="e">
        <f>NA()</f>
        <v>#N/A</v>
      </c>
      <c r="F412" s="19">
        <v>810</v>
      </c>
      <c r="G412" s="19">
        <v>810</v>
      </c>
      <c r="H412" t="e">
        <f>NA()</f>
        <v>#N/A</v>
      </c>
      <c r="I412" t="s">
        <v>408</v>
      </c>
      <c r="J412" s="13">
        <v>498000</v>
      </c>
      <c r="K412" s="13" t="s">
        <v>2934</v>
      </c>
      <c r="L412">
        <v>139286595</v>
      </c>
      <c r="M412" t="s">
        <v>1404</v>
      </c>
      <c r="N412" t="s">
        <v>743</v>
      </c>
      <c r="O412" t="s">
        <v>37</v>
      </c>
      <c r="P412" s="14" t="s">
        <v>3495</v>
      </c>
      <c r="Q412" s="1">
        <v>1300114970</v>
      </c>
      <c r="R412" t="s">
        <v>3508</v>
      </c>
      <c r="S412">
        <v>3</v>
      </c>
      <c r="T412">
        <v>2</v>
      </c>
      <c r="U412">
        <v>5</v>
      </c>
      <c r="V412" s="15">
        <v>44708.662557870368</v>
      </c>
    </row>
    <row r="413" spans="1:22" x14ac:dyDescent="0.25">
      <c r="A413">
        <v>1351395</v>
      </c>
      <c r="B413" s="16" t="s">
        <v>3466</v>
      </c>
      <c r="C413" s="3" t="s">
        <v>2924</v>
      </c>
      <c r="D413" t="s">
        <v>29</v>
      </c>
      <c r="E413" s="11" t="e">
        <f>NA()</f>
        <v>#N/A</v>
      </c>
      <c r="F413" s="12" t="e">
        <f>NA()</f>
        <v>#N/A</v>
      </c>
      <c r="G413" t="e">
        <f>NA()</f>
        <v>#N/A</v>
      </c>
      <c r="H413" t="e">
        <f>NA()</f>
        <v>#N/A</v>
      </c>
      <c r="I413" t="s">
        <v>79</v>
      </c>
      <c r="J413" s="13">
        <v>740000</v>
      </c>
      <c r="K413" s="13" t="s">
        <v>3218</v>
      </c>
      <c r="L413">
        <v>139285131</v>
      </c>
      <c r="M413" t="s">
        <v>1407</v>
      </c>
      <c r="N413" t="s">
        <v>759</v>
      </c>
      <c r="O413" t="s">
        <v>37</v>
      </c>
      <c r="P413" s="14" t="s">
        <v>3496</v>
      </c>
      <c r="Q413" s="1">
        <v>889433000</v>
      </c>
      <c r="R413" t="s">
        <v>3505</v>
      </c>
      <c r="S413">
        <v>6</v>
      </c>
      <c r="T413">
        <v>4</v>
      </c>
      <c r="U413">
        <v>10</v>
      </c>
      <c r="V413" s="15">
        <v>44708.662557870368</v>
      </c>
    </row>
    <row r="414" spans="1:22" x14ac:dyDescent="0.25">
      <c r="A414">
        <v>1351396</v>
      </c>
      <c r="B414" s="16" t="s">
        <v>3466</v>
      </c>
      <c r="C414" s="3" t="s">
        <v>2924</v>
      </c>
      <c r="D414" t="s">
        <v>748</v>
      </c>
      <c r="E414" s="11" t="e">
        <f>NA()</f>
        <v>#N/A</v>
      </c>
      <c r="F414" s="19">
        <v>278</v>
      </c>
      <c r="G414" s="19">
        <v>278</v>
      </c>
      <c r="H414" t="s">
        <v>126</v>
      </c>
      <c r="I414" t="s">
        <v>123</v>
      </c>
      <c r="J414" s="13">
        <v>450000</v>
      </c>
      <c r="K414" s="13" t="s">
        <v>2934</v>
      </c>
      <c r="L414">
        <v>139282191</v>
      </c>
      <c r="M414" t="s">
        <v>1410</v>
      </c>
      <c r="N414" t="s">
        <v>941</v>
      </c>
      <c r="O414" t="s">
        <v>37</v>
      </c>
      <c r="P414" s="14" t="s">
        <v>3497</v>
      </c>
      <c r="Q414" s="1">
        <v>889328858</v>
      </c>
      <c r="R414" t="s">
        <v>3505</v>
      </c>
      <c r="S414">
        <v>3</v>
      </c>
      <c r="T414">
        <v>2</v>
      </c>
      <c r="U414">
        <v>2</v>
      </c>
      <c r="V414" s="15">
        <v>44708.662557870368</v>
      </c>
    </row>
    <row r="415" spans="1:22" x14ac:dyDescent="0.25">
      <c r="A415">
        <v>1351397</v>
      </c>
      <c r="B415" s="16" t="s">
        <v>3466</v>
      </c>
      <c r="C415" s="3" t="s">
        <v>2924</v>
      </c>
      <c r="D415" t="s">
        <v>29</v>
      </c>
      <c r="E415" s="11" t="e">
        <f>NA()</f>
        <v>#N/A</v>
      </c>
      <c r="F415" s="19">
        <v>820</v>
      </c>
      <c r="G415" s="19">
        <v>820</v>
      </c>
      <c r="H415" t="e">
        <f>NA()</f>
        <v>#N/A</v>
      </c>
      <c r="I415" t="s">
        <v>739</v>
      </c>
      <c r="J415" s="13">
        <v>700000</v>
      </c>
      <c r="K415" s="13" t="s">
        <v>3114</v>
      </c>
      <c r="L415">
        <v>139281335</v>
      </c>
      <c r="M415" t="s">
        <v>1412</v>
      </c>
      <c r="N415" t="s">
        <v>1016</v>
      </c>
      <c r="O415" t="s">
        <v>37</v>
      </c>
      <c r="P415" s="14" t="s">
        <v>3495</v>
      </c>
      <c r="Q415" s="1">
        <v>739998324</v>
      </c>
      <c r="R415" t="s">
        <v>3505</v>
      </c>
      <c r="S415">
        <v>4</v>
      </c>
      <c r="T415">
        <v>2</v>
      </c>
      <c r="U415">
        <v>2</v>
      </c>
      <c r="V415" s="15">
        <v>44708.662557870368</v>
      </c>
    </row>
    <row r="416" spans="1:22" x14ac:dyDescent="0.25">
      <c r="A416">
        <v>1351398</v>
      </c>
      <c r="B416" s="16" t="s">
        <v>3466</v>
      </c>
      <c r="C416" s="3" t="s">
        <v>2924</v>
      </c>
      <c r="D416" t="s">
        <v>46</v>
      </c>
      <c r="E416" s="11" t="e">
        <f>NA()</f>
        <v>#N/A</v>
      </c>
      <c r="F416" s="19">
        <v>53</v>
      </c>
      <c r="G416" s="19">
        <v>53</v>
      </c>
      <c r="H416" t="e">
        <f>NA()</f>
        <v>#N/A</v>
      </c>
      <c r="I416" t="s">
        <v>145</v>
      </c>
      <c r="J416" s="13">
        <v>305000</v>
      </c>
      <c r="K416" s="13" t="s">
        <v>2983</v>
      </c>
      <c r="L416">
        <v>139278451</v>
      </c>
      <c r="M416" t="s">
        <v>148</v>
      </c>
      <c r="N416" t="s">
        <v>36</v>
      </c>
      <c r="O416" t="s">
        <v>37</v>
      </c>
      <c r="P416" s="14" t="s">
        <v>3491</v>
      </c>
      <c r="Q416" s="1">
        <v>889306600</v>
      </c>
      <c r="R416" t="s">
        <v>3505</v>
      </c>
      <c r="S416">
        <v>1</v>
      </c>
      <c r="T416">
        <v>1</v>
      </c>
      <c r="U416">
        <v>1</v>
      </c>
      <c r="V416" s="15">
        <v>44708.662557870368</v>
      </c>
    </row>
    <row r="417" spans="1:22" x14ac:dyDescent="0.25">
      <c r="A417">
        <v>1351399</v>
      </c>
      <c r="B417" s="16" t="s">
        <v>3466</v>
      </c>
      <c r="C417" s="3" t="s">
        <v>2924</v>
      </c>
      <c r="D417" t="s">
        <v>46</v>
      </c>
      <c r="E417" s="11" t="e">
        <f>NA()</f>
        <v>#N/A</v>
      </c>
      <c r="F417" s="12" t="e">
        <f>NA()</f>
        <v>#N/A</v>
      </c>
      <c r="G417" t="e">
        <f>NA()</f>
        <v>#N/A</v>
      </c>
      <c r="H417" t="e">
        <f>NA()</f>
        <v>#N/A</v>
      </c>
      <c r="I417" t="s">
        <v>145</v>
      </c>
      <c r="J417" s="13">
        <v>295000</v>
      </c>
      <c r="K417" s="13" t="s">
        <v>2984</v>
      </c>
      <c r="L417">
        <v>139278075</v>
      </c>
      <c r="M417" t="s">
        <v>151</v>
      </c>
      <c r="N417" t="s">
        <v>36</v>
      </c>
      <c r="O417" t="s">
        <v>37</v>
      </c>
      <c r="P417" s="14" t="s">
        <v>3491</v>
      </c>
      <c r="Q417" s="1">
        <v>889306600</v>
      </c>
      <c r="R417" t="s">
        <v>3505</v>
      </c>
      <c r="S417">
        <v>1</v>
      </c>
      <c r="T417">
        <v>1</v>
      </c>
      <c r="U417">
        <v>1</v>
      </c>
      <c r="V417" s="15">
        <v>44708.662557870368</v>
      </c>
    </row>
    <row r="418" spans="1:22" x14ac:dyDescent="0.25">
      <c r="A418">
        <v>1351400</v>
      </c>
      <c r="B418" s="16" t="s">
        <v>3466</v>
      </c>
      <c r="C418" s="3" t="s">
        <v>2924</v>
      </c>
      <c r="D418" t="s">
        <v>46</v>
      </c>
      <c r="E418" s="19">
        <v>340</v>
      </c>
      <c r="F418" s="19">
        <v>340</v>
      </c>
      <c r="G418" s="19">
        <v>340</v>
      </c>
      <c r="H418" t="s">
        <v>126</v>
      </c>
      <c r="I418" t="s">
        <v>153</v>
      </c>
      <c r="J418" s="13">
        <v>795000</v>
      </c>
      <c r="K418" s="13" t="s">
        <v>2934</v>
      </c>
      <c r="L418">
        <v>139277147</v>
      </c>
      <c r="M418" t="s">
        <v>156</v>
      </c>
      <c r="N418" t="s">
        <v>36</v>
      </c>
      <c r="O418" t="s">
        <v>37</v>
      </c>
      <c r="P418" s="14" t="s">
        <v>3491</v>
      </c>
      <c r="Q418" s="1">
        <v>889970888</v>
      </c>
      <c r="R418" t="s">
        <v>3505</v>
      </c>
      <c r="S418">
        <v>3</v>
      </c>
      <c r="T418">
        <v>3</v>
      </c>
      <c r="U418">
        <v>4</v>
      </c>
      <c r="V418" s="15">
        <v>44708.662557870368</v>
      </c>
    </row>
    <row r="419" spans="1:22" x14ac:dyDescent="0.25">
      <c r="A419">
        <v>1351401</v>
      </c>
      <c r="B419" s="16" t="s">
        <v>3466</v>
      </c>
      <c r="C419" s="3" t="s">
        <v>2924</v>
      </c>
      <c r="D419" t="s">
        <v>46</v>
      </c>
      <c r="E419" s="11" t="e">
        <f>NA()</f>
        <v>#N/A</v>
      </c>
      <c r="F419" s="12" t="e">
        <f>NA()</f>
        <v>#N/A</v>
      </c>
      <c r="G419" t="e">
        <f>NA()</f>
        <v>#N/A</v>
      </c>
      <c r="H419" t="e">
        <f>NA()</f>
        <v>#N/A</v>
      </c>
      <c r="I419" t="s">
        <v>360</v>
      </c>
      <c r="J419" s="13">
        <v>425000</v>
      </c>
      <c r="K419" s="13" t="s">
        <v>2934</v>
      </c>
      <c r="L419">
        <v>139276935</v>
      </c>
      <c r="M419" t="s">
        <v>1414</v>
      </c>
      <c r="N419" t="s">
        <v>707</v>
      </c>
      <c r="O419" t="s">
        <v>37</v>
      </c>
      <c r="P419" s="14" t="s">
        <v>3493</v>
      </c>
      <c r="Q419" s="1">
        <v>889421200</v>
      </c>
      <c r="R419" t="s">
        <v>3505</v>
      </c>
      <c r="S419">
        <v>2</v>
      </c>
      <c r="T419">
        <v>1</v>
      </c>
      <c r="U419">
        <v>2</v>
      </c>
      <c r="V419" s="15">
        <v>44708.662557870368</v>
      </c>
    </row>
    <row r="420" spans="1:22" x14ac:dyDescent="0.25">
      <c r="A420">
        <v>1351402</v>
      </c>
      <c r="B420" s="16" t="s">
        <v>3466</v>
      </c>
      <c r="C420" s="3" t="s">
        <v>2924</v>
      </c>
      <c r="D420" t="s">
        <v>29</v>
      </c>
      <c r="E420" s="19">
        <v>196</v>
      </c>
      <c r="F420" s="19">
        <v>982</v>
      </c>
      <c r="G420" s="19">
        <v>982</v>
      </c>
      <c r="H420" t="e">
        <f>NA()</f>
        <v>#N/A</v>
      </c>
      <c r="I420" t="s">
        <v>181</v>
      </c>
      <c r="J420" s="13">
        <v>700000</v>
      </c>
      <c r="K420" s="13" t="s">
        <v>3219</v>
      </c>
      <c r="L420">
        <v>139276923</v>
      </c>
      <c r="M420" t="s">
        <v>1419</v>
      </c>
      <c r="N420" t="s">
        <v>781</v>
      </c>
      <c r="O420" t="s">
        <v>37</v>
      </c>
      <c r="P420" s="14" t="s">
        <v>3497</v>
      </c>
      <c r="Q420" s="1">
        <v>889418941</v>
      </c>
      <c r="R420" t="s">
        <v>3505</v>
      </c>
      <c r="S420">
        <v>4</v>
      </c>
      <c r="T420">
        <v>2</v>
      </c>
      <c r="U420">
        <v>4</v>
      </c>
      <c r="V420" s="15">
        <v>44708.662557870368</v>
      </c>
    </row>
    <row r="421" spans="1:22" x14ac:dyDescent="0.25">
      <c r="A421">
        <v>1351403</v>
      </c>
      <c r="B421" s="16" t="s">
        <v>3466</v>
      </c>
      <c r="C421" s="3" t="s">
        <v>2924</v>
      </c>
      <c r="D421" t="s">
        <v>29</v>
      </c>
      <c r="E421" s="11" t="e">
        <f>NA()</f>
        <v>#N/A</v>
      </c>
      <c r="F421" s="12" t="e">
        <f>NA()</f>
        <v>#N/A</v>
      </c>
      <c r="G421" t="e">
        <f>NA()</f>
        <v>#N/A</v>
      </c>
      <c r="H421" t="e">
        <f>NA()</f>
        <v>#N/A</v>
      </c>
      <c r="I421" t="s">
        <v>739</v>
      </c>
      <c r="J421" s="13">
        <v>485000</v>
      </c>
      <c r="K421" s="13" t="s">
        <v>2934</v>
      </c>
      <c r="L421">
        <v>139276803</v>
      </c>
      <c r="M421" t="s">
        <v>1422</v>
      </c>
      <c r="N421" t="s">
        <v>743</v>
      </c>
      <c r="O421" t="s">
        <v>37</v>
      </c>
      <c r="P421" s="14" t="s">
        <v>3495</v>
      </c>
      <c r="Q421" s="1">
        <v>739998324</v>
      </c>
      <c r="R421" t="s">
        <v>3505</v>
      </c>
      <c r="S421">
        <v>3</v>
      </c>
      <c r="T421">
        <v>2</v>
      </c>
      <c r="U421">
        <v>4</v>
      </c>
      <c r="V421" s="15">
        <v>44708.662557870368</v>
      </c>
    </row>
    <row r="422" spans="1:22" x14ac:dyDescent="0.25">
      <c r="A422">
        <v>1351404</v>
      </c>
      <c r="B422" s="16" t="s">
        <v>3466</v>
      </c>
      <c r="C422" s="3" t="s">
        <v>2924</v>
      </c>
      <c r="D422" t="s">
        <v>29</v>
      </c>
      <c r="E422" s="19">
        <v>303</v>
      </c>
      <c r="F422" s="19">
        <v>832</v>
      </c>
      <c r="G422" s="19">
        <v>832</v>
      </c>
      <c r="H422" t="s">
        <v>126</v>
      </c>
      <c r="I422" t="s">
        <v>712</v>
      </c>
      <c r="J422" s="13" t="e">
        <f>NA()</f>
        <v>#N/A</v>
      </c>
      <c r="K422" s="13" t="s">
        <v>2979</v>
      </c>
      <c r="L422">
        <v>139276731</v>
      </c>
      <c r="M422" t="s">
        <v>1426</v>
      </c>
      <c r="N422" t="s">
        <v>820</v>
      </c>
      <c r="O422" t="s">
        <v>37</v>
      </c>
      <c r="P422" s="14" t="s">
        <v>3497</v>
      </c>
      <c r="Q422" s="1">
        <v>889315000</v>
      </c>
      <c r="R422" t="s">
        <v>3505</v>
      </c>
      <c r="S422">
        <v>4</v>
      </c>
      <c r="T422">
        <v>2</v>
      </c>
      <c r="U422">
        <v>3</v>
      </c>
      <c r="V422" s="15">
        <v>44708.662557870368</v>
      </c>
    </row>
    <row r="423" spans="1:22" x14ac:dyDescent="0.25">
      <c r="A423">
        <v>1351405</v>
      </c>
      <c r="B423" s="16" t="s">
        <v>3466</v>
      </c>
      <c r="C423" s="3" t="s">
        <v>2924</v>
      </c>
      <c r="D423" t="s">
        <v>29</v>
      </c>
      <c r="E423" s="11" t="e">
        <f>NA()</f>
        <v>#N/A</v>
      </c>
      <c r="F423" s="19">
        <v>824</v>
      </c>
      <c r="G423" s="19">
        <v>824</v>
      </c>
      <c r="H423" t="e">
        <f>NA()</f>
        <v>#N/A</v>
      </c>
      <c r="I423" t="s">
        <v>278</v>
      </c>
      <c r="J423" s="13">
        <v>649000</v>
      </c>
      <c r="K423" s="13" t="s">
        <v>2934</v>
      </c>
      <c r="L423">
        <v>139274403</v>
      </c>
      <c r="M423" t="s">
        <v>1429</v>
      </c>
      <c r="N423" t="s">
        <v>1005</v>
      </c>
      <c r="O423" t="s">
        <v>37</v>
      </c>
      <c r="P423" s="14" t="s">
        <v>3494</v>
      </c>
      <c r="Q423" s="1">
        <v>889811088</v>
      </c>
      <c r="R423" t="s">
        <v>3505</v>
      </c>
      <c r="S423">
        <v>3</v>
      </c>
      <c r="T423">
        <v>3</v>
      </c>
      <c r="U423">
        <v>2</v>
      </c>
      <c r="V423" s="15">
        <v>44708.662557870368</v>
      </c>
    </row>
    <row r="424" spans="1:22" x14ac:dyDescent="0.25">
      <c r="A424">
        <v>1351406</v>
      </c>
      <c r="B424" s="16" t="s">
        <v>3466</v>
      </c>
      <c r="C424" s="3" t="s">
        <v>2924</v>
      </c>
      <c r="D424" t="s">
        <v>29</v>
      </c>
      <c r="E424" s="19">
        <v>246</v>
      </c>
      <c r="F424" s="19">
        <v>624</v>
      </c>
      <c r="G424" s="19">
        <v>624</v>
      </c>
      <c r="H424" t="e">
        <f>NA()</f>
        <v>#N/A</v>
      </c>
      <c r="I424" t="s">
        <v>1431</v>
      </c>
      <c r="J424" s="13">
        <v>665000</v>
      </c>
      <c r="K424" s="13" t="s">
        <v>3221</v>
      </c>
      <c r="L424">
        <v>139274295</v>
      </c>
      <c r="M424" t="s">
        <v>1434</v>
      </c>
      <c r="N424" t="s">
        <v>1016</v>
      </c>
      <c r="O424" t="s">
        <v>37</v>
      </c>
      <c r="P424" s="14" t="s">
        <v>3495</v>
      </c>
      <c r="Q424" s="1">
        <v>409768420</v>
      </c>
      <c r="R424" t="s">
        <v>3505</v>
      </c>
      <c r="S424">
        <v>4</v>
      </c>
      <c r="T424">
        <v>2</v>
      </c>
      <c r="U424">
        <v>4</v>
      </c>
      <c r="V424" s="15">
        <v>44708.662557870368</v>
      </c>
    </row>
    <row r="425" spans="1:22" x14ac:dyDescent="0.25">
      <c r="A425">
        <v>1351407</v>
      </c>
      <c r="B425" s="16" t="s">
        <v>3466</v>
      </c>
      <c r="C425" s="3" t="s">
        <v>2924</v>
      </c>
      <c r="D425" t="s">
        <v>29</v>
      </c>
      <c r="E425" s="11" t="e">
        <f>NA()</f>
        <v>#N/A</v>
      </c>
      <c r="F425" s="19">
        <v>859</v>
      </c>
      <c r="G425" s="19">
        <v>859</v>
      </c>
      <c r="H425" t="e">
        <f>NA()</f>
        <v>#N/A</v>
      </c>
      <c r="I425" t="s">
        <v>750</v>
      </c>
      <c r="J425" s="13" t="e">
        <f>NA()</f>
        <v>#N/A</v>
      </c>
      <c r="K425" s="13" t="s">
        <v>3222</v>
      </c>
      <c r="L425">
        <v>139273703</v>
      </c>
      <c r="M425" t="s">
        <v>1438</v>
      </c>
      <c r="N425" t="s">
        <v>703</v>
      </c>
      <c r="O425" t="s">
        <v>37</v>
      </c>
      <c r="P425" s="14" t="s">
        <v>3492</v>
      </c>
      <c r="Q425" s="1">
        <v>889929980</v>
      </c>
      <c r="R425" t="s">
        <v>3505</v>
      </c>
      <c r="S425">
        <v>5</v>
      </c>
      <c r="T425">
        <v>3</v>
      </c>
      <c r="U425">
        <v>2</v>
      </c>
      <c r="V425" s="15">
        <v>44708.662557870368</v>
      </c>
    </row>
    <row r="426" spans="1:22" x14ac:dyDescent="0.25">
      <c r="A426">
        <v>1351408</v>
      </c>
      <c r="B426" s="16" t="s">
        <v>3466</v>
      </c>
      <c r="C426" s="3" t="s">
        <v>2924</v>
      </c>
      <c r="D426" t="s">
        <v>29</v>
      </c>
      <c r="E426" s="11" t="e">
        <f>NA()</f>
        <v>#N/A</v>
      </c>
      <c r="F426" s="12" t="e">
        <f>NA()</f>
        <v>#N/A</v>
      </c>
      <c r="G426" t="e">
        <f>NA()</f>
        <v>#N/A</v>
      </c>
      <c r="H426" t="e">
        <f>NA()</f>
        <v>#N/A</v>
      </c>
      <c r="I426" t="s">
        <v>74</v>
      </c>
      <c r="J426" s="13">
        <v>215000</v>
      </c>
      <c r="K426" s="13" t="s">
        <v>2934</v>
      </c>
      <c r="L426">
        <v>139273615</v>
      </c>
      <c r="M426" t="s">
        <v>1440</v>
      </c>
      <c r="N426" t="s">
        <v>1116</v>
      </c>
      <c r="O426" t="s">
        <v>37</v>
      </c>
      <c r="P426" s="14" t="s">
        <v>3494</v>
      </c>
      <c r="Q426" s="1">
        <v>889815000</v>
      </c>
      <c r="R426" t="s">
        <v>3507</v>
      </c>
      <c r="S426">
        <v>2</v>
      </c>
      <c r="T426">
        <v>1</v>
      </c>
      <c r="U426">
        <v>1</v>
      </c>
      <c r="V426" s="15">
        <v>44708.662557870368</v>
      </c>
    </row>
    <row r="427" spans="1:22" x14ac:dyDescent="0.25">
      <c r="A427">
        <v>1351409</v>
      </c>
      <c r="B427" s="16" t="s">
        <v>3466</v>
      </c>
      <c r="C427" s="3" t="s">
        <v>2924</v>
      </c>
      <c r="D427" t="s">
        <v>29</v>
      </c>
      <c r="E427" s="11" t="e">
        <f>NA()</f>
        <v>#N/A</v>
      </c>
      <c r="F427" s="19">
        <v>766</v>
      </c>
      <c r="G427" s="19">
        <v>766</v>
      </c>
      <c r="H427" t="s">
        <v>126</v>
      </c>
      <c r="I427" t="s">
        <v>712</v>
      </c>
      <c r="J427" s="13" t="e">
        <f>NA()</f>
        <v>#N/A</v>
      </c>
      <c r="K427" s="13" t="s">
        <v>2979</v>
      </c>
      <c r="L427">
        <v>139272883</v>
      </c>
      <c r="M427" t="s">
        <v>1442</v>
      </c>
      <c r="N427" t="s">
        <v>814</v>
      </c>
      <c r="O427" t="s">
        <v>37</v>
      </c>
      <c r="P427" s="14" t="s">
        <v>3494</v>
      </c>
      <c r="Q427" s="1">
        <v>889315000</v>
      </c>
      <c r="R427" t="s">
        <v>3505</v>
      </c>
      <c r="S427">
        <v>3</v>
      </c>
      <c r="T427">
        <v>1</v>
      </c>
      <c r="U427">
        <v>2</v>
      </c>
      <c r="V427" s="15">
        <v>44708.662557870368</v>
      </c>
    </row>
    <row r="428" spans="1:22" x14ac:dyDescent="0.25">
      <c r="A428">
        <v>1351410</v>
      </c>
      <c r="B428" s="16" t="s">
        <v>3466</v>
      </c>
      <c r="C428" s="3" t="s">
        <v>2924</v>
      </c>
      <c r="D428" t="s">
        <v>29</v>
      </c>
      <c r="E428" s="11" t="e">
        <f>NA()</f>
        <v>#N/A</v>
      </c>
      <c r="F428" s="19">
        <v>649</v>
      </c>
      <c r="G428" s="19">
        <v>649</v>
      </c>
      <c r="H428" t="s">
        <v>126</v>
      </c>
      <c r="I428" t="s">
        <v>82</v>
      </c>
      <c r="J428" s="13" t="e">
        <f>NA()</f>
        <v>#N/A</v>
      </c>
      <c r="K428" s="13" t="s">
        <v>2979</v>
      </c>
      <c r="L428">
        <v>139272587</v>
      </c>
      <c r="M428" t="s">
        <v>1445</v>
      </c>
      <c r="N428" t="s">
        <v>710</v>
      </c>
      <c r="O428" t="s">
        <v>37</v>
      </c>
      <c r="P428" s="14" t="s">
        <v>3494</v>
      </c>
      <c r="Q428" s="1">
        <v>889433000</v>
      </c>
      <c r="R428" t="s">
        <v>3505</v>
      </c>
      <c r="S428">
        <v>4</v>
      </c>
      <c r="T428">
        <v>2</v>
      </c>
      <c r="U428">
        <v>2</v>
      </c>
      <c r="V428" s="15">
        <v>44708.662557870368</v>
      </c>
    </row>
    <row r="429" spans="1:22" x14ac:dyDescent="0.25">
      <c r="A429">
        <v>1351411</v>
      </c>
      <c r="B429" s="16" t="s">
        <v>3466</v>
      </c>
      <c r="C429" s="3" t="s">
        <v>2924</v>
      </c>
      <c r="D429" t="s">
        <v>748</v>
      </c>
      <c r="E429" s="11" t="e">
        <f>NA()</f>
        <v>#N/A</v>
      </c>
      <c r="F429" s="19">
        <v>255</v>
      </c>
      <c r="G429" s="19">
        <v>255</v>
      </c>
      <c r="H429" t="e">
        <f>NA()</f>
        <v>#N/A</v>
      </c>
      <c r="I429" t="s">
        <v>82</v>
      </c>
      <c r="J429" s="13" t="e">
        <f>NA()</f>
        <v>#N/A</v>
      </c>
      <c r="K429" s="13" t="s">
        <v>2971</v>
      </c>
      <c r="L429">
        <v>139272291</v>
      </c>
      <c r="M429" t="s">
        <v>1447</v>
      </c>
      <c r="N429" t="s">
        <v>707</v>
      </c>
      <c r="O429" t="s">
        <v>37</v>
      </c>
      <c r="P429" s="14" t="s">
        <v>3493</v>
      </c>
      <c r="Q429" s="1">
        <v>889433000</v>
      </c>
      <c r="R429" t="s">
        <v>3505</v>
      </c>
      <c r="S429">
        <v>3</v>
      </c>
      <c r="T429">
        <v>2</v>
      </c>
      <c r="U429">
        <v>2</v>
      </c>
      <c r="V429" s="15">
        <v>44708.662557870368</v>
      </c>
    </row>
    <row r="430" spans="1:22" x14ac:dyDescent="0.25">
      <c r="A430">
        <v>1351412</v>
      </c>
      <c r="B430" s="16" t="s">
        <v>3466</v>
      </c>
      <c r="C430" s="3" t="s">
        <v>2924</v>
      </c>
      <c r="D430" t="s">
        <v>46</v>
      </c>
      <c r="E430" s="19">
        <v>120</v>
      </c>
      <c r="F430" s="19">
        <v>120</v>
      </c>
      <c r="G430" s="19">
        <v>120</v>
      </c>
      <c r="H430" t="s">
        <v>126</v>
      </c>
      <c r="I430" t="s">
        <v>185</v>
      </c>
      <c r="J430" s="13">
        <v>339000</v>
      </c>
      <c r="K430" s="13" t="s">
        <v>2934</v>
      </c>
      <c r="L430">
        <v>139272035</v>
      </c>
      <c r="M430" t="s">
        <v>1450</v>
      </c>
      <c r="N430" t="s">
        <v>809</v>
      </c>
      <c r="O430" t="s">
        <v>37</v>
      </c>
      <c r="P430" s="14" t="s">
        <v>3494</v>
      </c>
      <c r="Q430" s="1">
        <v>889240900</v>
      </c>
      <c r="R430" t="s">
        <v>3505</v>
      </c>
      <c r="S430">
        <v>2</v>
      </c>
      <c r="T430">
        <v>2</v>
      </c>
      <c r="U430">
        <v>2</v>
      </c>
      <c r="V430" s="15">
        <v>44708.662557870368</v>
      </c>
    </row>
    <row r="431" spans="1:22" x14ac:dyDescent="0.25">
      <c r="A431">
        <v>1351413</v>
      </c>
      <c r="B431" s="16" t="s">
        <v>3466</v>
      </c>
      <c r="C431" s="3" t="s">
        <v>2924</v>
      </c>
      <c r="D431" t="s">
        <v>1451</v>
      </c>
      <c r="E431" s="11" t="e">
        <f>NA()</f>
        <v>#N/A</v>
      </c>
      <c r="F431" s="19">
        <v>235</v>
      </c>
      <c r="G431" s="19">
        <v>235</v>
      </c>
      <c r="H431" t="e">
        <f>NA()</f>
        <v>#N/A</v>
      </c>
      <c r="I431" t="s">
        <v>209</v>
      </c>
      <c r="J431" s="13">
        <v>399000</v>
      </c>
      <c r="K431" s="13" t="s">
        <v>3224</v>
      </c>
      <c r="L431">
        <v>139271063</v>
      </c>
      <c r="M431" t="s">
        <v>1454</v>
      </c>
      <c r="N431" t="s">
        <v>1321</v>
      </c>
      <c r="O431" t="s">
        <v>37</v>
      </c>
      <c r="P431" s="14" t="s">
        <v>3493</v>
      </c>
      <c r="Q431" s="1">
        <v>889428942</v>
      </c>
      <c r="R431" t="s">
        <v>3505</v>
      </c>
      <c r="S431">
        <v>2</v>
      </c>
      <c r="T431">
        <v>1</v>
      </c>
      <c r="U431">
        <v>1</v>
      </c>
      <c r="V431" s="15">
        <v>44708.662557870368</v>
      </c>
    </row>
    <row r="432" spans="1:22" x14ac:dyDescent="0.25">
      <c r="A432">
        <v>1351414</v>
      </c>
      <c r="B432" s="16" t="s">
        <v>3466</v>
      </c>
      <c r="C432" s="3" t="s">
        <v>2924</v>
      </c>
      <c r="D432" t="s">
        <v>748</v>
      </c>
      <c r="E432" s="11" t="e">
        <f>NA()</f>
        <v>#N/A</v>
      </c>
      <c r="F432" s="19">
        <v>283</v>
      </c>
      <c r="G432" s="19">
        <v>283</v>
      </c>
      <c r="H432" t="e">
        <f>NA()</f>
        <v>#N/A</v>
      </c>
      <c r="I432" t="s">
        <v>185</v>
      </c>
      <c r="J432" s="13">
        <v>735000</v>
      </c>
      <c r="K432" s="13" t="s">
        <v>2934</v>
      </c>
      <c r="L432">
        <v>139270331</v>
      </c>
      <c r="M432" t="s">
        <v>1458</v>
      </c>
      <c r="N432" t="s">
        <v>1321</v>
      </c>
      <c r="O432" t="s">
        <v>37</v>
      </c>
      <c r="P432" s="14" t="s">
        <v>3493</v>
      </c>
      <c r="Q432" s="1">
        <v>889240900</v>
      </c>
      <c r="R432" t="s">
        <v>3505</v>
      </c>
      <c r="S432">
        <v>3</v>
      </c>
      <c r="T432">
        <v>2</v>
      </c>
      <c r="U432">
        <v>3</v>
      </c>
      <c r="V432" s="15">
        <v>44708.662557870368</v>
      </c>
    </row>
    <row r="433" spans="1:22" x14ac:dyDescent="0.25">
      <c r="A433">
        <v>1351415</v>
      </c>
      <c r="B433" s="16" t="s">
        <v>3466</v>
      </c>
      <c r="C433" s="3" t="s">
        <v>2924</v>
      </c>
      <c r="D433" t="s">
        <v>985</v>
      </c>
      <c r="E433" s="11" t="e">
        <f>NA()</f>
        <v>#N/A</v>
      </c>
      <c r="F433" s="19">
        <v>9.6999999999999993</v>
      </c>
      <c r="G433" s="19">
        <v>9.6999999999999993</v>
      </c>
      <c r="H433" t="e">
        <f>NA()</f>
        <v>#N/A</v>
      </c>
      <c r="I433" t="s">
        <v>1460</v>
      </c>
      <c r="J433" s="13">
        <v>975000</v>
      </c>
      <c r="K433" s="13" t="s">
        <v>2934</v>
      </c>
      <c r="L433">
        <v>139270223</v>
      </c>
      <c r="M433" t="s">
        <v>1463</v>
      </c>
      <c r="N433" t="s">
        <v>1395</v>
      </c>
      <c r="O433" t="s">
        <v>37</v>
      </c>
      <c r="P433" s="14" t="s">
        <v>3502</v>
      </c>
      <c r="Q433">
        <v>476448709</v>
      </c>
      <c r="R433" t="s">
        <v>3508</v>
      </c>
      <c r="S433">
        <v>5</v>
      </c>
      <c r="T433">
        <v>2</v>
      </c>
      <c r="U433">
        <v>4</v>
      </c>
      <c r="V433" s="15">
        <v>44708.662557870368</v>
      </c>
    </row>
    <row r="434" spans="1:22" x14ac:dyDescent="0.25">
      <c r="A434">
        <v>1351416</v>
      </c>
      <c r="B434" s="16" t="s">
        <v>3466</v>
      </c>
      <c r="C434" s="3" t="s">
        <v>2924</v>
      </c>
      <c r="D434" t="s">
        <v>46</v>
      </c>
      <c r="E434" s="11" t="e">
        <f>NA()</f>
        <v>#N/A</v>
      </c>
      <c r="F434" s="12" t="e">
        <f>NA()</f>
        <v>#N/A</v>
      </c>
      <c r="G434" t="e">
        <f>NA()</f>
        <v>#N/A</v>
      </c>
      <c r="H434" t="e">
        <f>NA()</f>
        <v>#N/A</v>
      </c>
      <c r="I434" t="s">
        <v>107</v>
      </c>
      <c r="J434" s="13">
        <v>295000</v>
      </c>
      <c r="K434" s="13" t="s">
        <v>2934</v>
      </c>
      <c r="L434">
        <v>139269767</v>
      </c>
      <c r="M434" t="s">
        <v>1465</v>
      </c>
      <c r="N434" t="s">
        <v>731</v>
      </c>
      <c r="O434" t="s">
        <v>37</v>
      </c>
      <c r="P434" s="14" t="s">
        <v>3494</v>
      </c>
      <c r="Q434">
        <v>889855678</v>
      </c>
      <c r="R434" t="s">
        <v>3505</v>
      </c>
      <c r="S434">
        <v>2</v>
      </c>
      <c r="T434">
        <v>1</v>
      </c>
      <c r="U434">
        <v>1</v>
      </c>
      <c r="V434" s="15">
        <v>44708.662557870368</v>
      </c>
    </row>
    <row r="435" spans="1:22" x14ac:dyDescent="0.25">
      <c r="A435">
        <v>1351417</v>
      </c>
      <c r="B435" s="16" t="s">
        <v>3466</v>
      </c>
      <c r="C435" s="3" t="s">
        <v>2924</v>
      </c>
      <c r="D435" t="s">
        <v>29</v>
      </c>
      <c r="E435" s="11" t="e">
        <f>NA()</f>
        <v>#N/A</v>
      </c>
      <c r="F435" s="19">
        <v>969</v>
      </c>
      <c r="G435" s="19">
        <v>969</v>
      </c>
      <c r="H435" t="s">
        <v>126</v>
      </c>
      <c r="I435" t="s">
        <v>82</v>
      </c>
      <c r="J435" s="13" t="e">
        <f>NA()</f>
        <v>#N/A</v>
      </c>
      <c r="K435" s="13" t="s">
        <v>3167</v>
      </c>
      <c r="L435">
        <v>139269363</v>
      </c>
      <c r="M435" t="s">
        <v>1468</v>
      </c>
      <c r="N435" t="s">
        <v>737</v>
      </c>
      <c r="O435" t="s">
        <v>37</v>
      </c>
      <c r="P435" s="14" t="s">
        <v>3494</v>
      </c>
      <c r="Q435" s="1">
        <v>889433000</v>
      </c>
      <c r="R435" t="s">
        <v>3505</v>
      </c>
      <c r="S435">
        <v>5</v>
      </c>
      <c r="T435">
        <v>3</v>
      </c>
      <c r="U435">
        <v>2</v>
      </c>
      <c r="V435" s="15">
        <v>44708.662557870368</v>
      </c>
    </row>
    <row r="436" spans="1:22" x14ac:dyDescent="0.25">
      <c r="A436">
        <v>1351418</v>
      </c>
      <c r="B436" s="16" t="s">
        <v>3466</v>
      </c>
      <c r="C436" s="3" t="s">
        <v>2924</v>
      </c>
      <c r="D436" t="s">
        <v>29</v>
      </c>
      <c r="E436" s="11" t="e">
        <f>NA()</f>
        <v>#N/A</v>
      </c>
      <c r="F436" s="19">
        <v>762</v>
      </c>
      <c r="G436" s="19">
        <v>762</v>
      </c>
      <c r="H436" t="s">
        <v>126</v>
      </c>
      <c r="I436" t="s">
        <v>98</v>
      </c>
      <c r="J436" s="13" t="e">
        <f>NA()</f>
        <v>#N/A</v>
      </c>
      <c r="K436" s="13" t="s">
        <v>3227</v>
      </c>
      <c r="L436">
        <v>139268867</v>
      </c>
      <c r="M436" t="s">
        <v>1472</v>
      </c>
      <c r="N436" t="s">
        <v>1279</v>
      </c>
      <c r="O436" t="s">
        <v>37</v>
      </c>
      <c r="P436" s="14" t="s">
        <v>3493</v>
      </c>
      <c r="Q436" s="1">
        <v>889822500</v>
      </c>
      <c r="R436" t="s">
        <v>3505</v>
      </c>
      <c r="S436">
        <v>5</v>
      </c>
      <c r="T436">
        <v>3</v>
      </c>
      <c r="U436">
        <v>4</v>
      </c>
      <c r="V436" s="15">
        <v>44708.662557870368</v>
      </c>
    </row>
    <row r="437" spans="1:22" x14ac:dyDescent="0.25">
      <c r="A437">
        <v>1351419</v>
      </c>
      <c r="B437" s="16" t="s">
        <v>3466</v>
      </c>
      <c r="C437" s="3" t="s">
        <v>2924</v>
      </c>
      <c r="D437" t="s">
        <v>29</v>
      </c>
      <c r="E437" s="11" t="e">
        <f>NA()</f>
        <v>#N/A</v>
      </c>
      <c r="F437" s="19">
        <v>508</v>
      </c>
      <c r="G437" s="19">
        <v>508</v>
      </c>
      <c r="H437" t="e">
        <f>NA()</f>
        <v>#N/A</v>
      </c>
      <c r="I437" t="s">
        <v>209</v>
      </c>
      <c r="J437" s="13">
        <v>725000</v>
      </c>
      <c r="K437" s="13" t="s">
        <v>3228</v>
      </c>
      <c r="L437">
        <v>139268563</v>
      </c>
      <c r="M437" t="s">
        <v>1475</v>
      </c>
      <c r="N437" t="s">
        <v>716</v>
      </c>
      <c r="O437" t="s">
        <v>37</v>
      </c>
      <c r="P437" s="14" t="s">
        <v>3495</v>
      </c>
      <c r="Q437" s="1">
        <v>889428942</v>
      </c>
      <c r="R437" t="s">
        <v>3505</v>
      </c>
      <c r="S437">
        <v>4</v>
      </c>
      <c r="T437">
        <v>2</v>
      </c>
      <c r="U437">
        <v>2</v>
      </c>
      <c r="V437" s="15">
        <v>44708.662557870368</v>
      </c>
    </row>
    <row r="438" spans="1:22" x14ac:dyDescent="0.25">
      <c r="A438">
        <v>1351420</v>
      </c>
      <c r="B438" s="16" t="s">
        <v>3466</v>
      </c>
      <c r="C438" s="3" t="s">
        <v>2924</v>
      </c>
      <c r="D438" t="s">
        <v>29</v>
      </c>
      <c r="E438" s="11" t="e">
        <f>NA()</f>
        <v>#N/A</v>
      </c>
      <c r="F438" s="12" t="e">
        <f>NA()</f>
        <v>#N/A</v>
      </c>
      <c r="G438" t="e">
        <f>NA()</f>
        <v>#N/A</v>
      </c>
      <c r="H438" t="e">
        <f>NA()</f>
        <v>#N/A</v>
      </c>
      <c r="I438" t="s">
        <v>103</v>
      </c>
      <c r="J438" s="13">
        <v>485000</v>
      </c>
      <c r="K438" s="13" t="s">
        <v>2934</v>
      </c>
      <c r="L438">
        <v>139267787</v>
      </c>
      <c r="M438" t="s">
        <v>1477</v>
      </c>
      <c r="N438" t="s">
        <v>973</v>
      </c>
      <c r="O438" t="s">
        <v>37</v>
      </c>
      <c r="P438" s="14" t="s">
        <v>3495</v>
      </c>
      <c r="Q438">
        <v>416175735</v>
      </c>
      <c r="R438" t="s">
        <v>3505</v>
      </c>
      <c r="S438">
        <v>3</v>
      </c>
      <c r="T438">
        <v>1</v>
      </c>
      <c r="U438">
        <v>2</v>
      </c>
      <c r="V438" s="15">
        <v>44708.662557870368</v>
      </c>
    </row>
    <row r="439" spans="1:22" x14ac:dyDescent="0.25">
      <c r="A439">
        <v>1351421</v>
      </c>
      <c r="B439" s="16" t="s">
        <v>3466</v>
      </c>
      <c r="C439" s="3" t="s">
        <v>2924</v>
      </c>
      <c r="D439" t="s">
        <v>29</v>
      </c>
      <c r="E439" s="19">
        <v>123</v>
      </c>
      <c r="F439" s="19">
        <v>807</v>
      </c>
      <c r="G439" s="19">
        <v>807</v>
      </c>
      <c r="H439" t="s">
        <v>126</v>
      </c>
      <c r="I439" t="s">
        <v>123</v>
      </c>
      <c r="J439" s="13">
        <v>485000</v>
      </c>
      <c r="K439" s="13" t="s">
        <v>2934</v>
      </c>
      <c r="L439">
        <v>139267403</v>
      </c>
      <c r="M439" t="s">
        <v>1480</v>
      </c>
      <c r="N439" t="s">
        <v>747</v>
      </c>
      <c r="O439" t="s">
        <v>37</v>
      </c>
      <c r="P439" s="14" t="s">
        <v>3495</v>
      </c>
      <c r="Q439" s="1">
        <v>889328858</v>
      </c>
      <c r="R439" t="s">
        <v>3505</v>
      </c>
      <c r="S439">
        <v>3</v>
      </c>
      <c r="T439">
        <v>1</v>
      </c>
      <c r="U439">
        <v>4</v>
      </c>
      <c r="V439" s="15">
        <v>44708.662557870368</v>
      </c>
    </row>
    <row r="440" spans="1:22" x14ac:dyDescent="0.25">
      <c r="A440">
        <v>1351422</v>
      </c>
      <c r="B440" s="16" t="s">
        <v>3466</v>
      </c>
      <c r="C440" s="3" t="s">
        <v>2924</v>
      </c>
      <c r="D440" t="s">
        <v>46</v>
      </c>
      <c r="E440" s="11" t="e">
        <f>NA()</f>
        <v>#N/A</v>
      </c>
      <c r="F440" s="19">
        <v>236</v>
      </c>
      <c r="G440" s="19">
        <v>236</v>
      </c>
      <c r="H440" t="e">
        <f>NA()</f>
        <v>#N/A</v>
      </c>
      <c r="I440" t="s">
        <v>157</v>
      </c>
      <c r="J440" s="13">
        <v>950000</v>
      </c>
      <c r="K440" s="13" t="s">
        <v>2986</v>
      </c>
      <c r="L440">
        <v>139267215</v>
      </c>
      <c r="M440" t="s">
        <v>160</v>
      </c>
      <c r="N440" t="s">
        <v>36</v>
      </c>
      <c r="O440" t="s">
        <v>37</v>
      </c>
      <c r="P440" s="14" t="s">
        <v>3491</v>
      </c>
      <c r="Q440" s="1">
        <v>450473710</v>
      </c>
      <c r="R440" t="s">
        <v>3505</v>
      </c>
      <c r="S440">
        <v>3</v>
      </c>
      <c r="T440">
        <v>2</v>
      </c>
      <c r="U440">
        <v>2</v>
      </c>
      <c r="V440" s="15">
        <v>44708.662557870368</v>
      </c>
    </row>
    <row r="441" spans="1:22" x14ac:dyDescent="0.25">
      <c r="A441">
        <v>1351423</v>
      </c>
      <c r="B441" s="16" t="s">
        <v>3466</v>
      </c>
      <c r="C441" s="3" t="s">
        <v>2924</v>
      </c>
      <c r="D441" t="s">
        <v>29</v>
      </c>
      <c r="E441" s="11" t="e">
        <f>NA()</f>
        <v>#N/A</v>
      </c>
      <c r="F441" s="19">
        <v>953</v>
      </c>
      <c r="G441" s="19">
        <v>953</v>
      </c>
      <c r="H441" t="s">
        <v>126</v>
      </c>
      <c r="I441" t="s">
        <v>82</v>
      </c>
      <c r="J441" s="13" t="e">
        <f>NA()</f>
        <v>#N/A</v>
      </c>
      <c r="K441" s="13" t="s">
        <v>2979</v>
      </c>
      <c r="L441">
        <v>139267155</v>
      </c>
      <c r="M441" t="s">
        <v>1483</v>
      </c>
      <c r="N441" t="s">
        <v>1484</v>
      </c>
      <c r="O441" t="s">
        <v>37</v>
      </c>
      <c r="P441" s="14" t="s">
        <v>3494</v>
      </c>
      <c r="Q441" s="1">
        <v>889433000</v>
      </c>
      <c r="R441" t="s">
        <v>3505</v>
      </c>
      <c r="S441">
        <v>4</v>
      </c>
      <c r="T441">
        <v>2</v>
      </c>
      <c r="U441">
        <v>2</v>
      </c>
      <c r="V441" s="15">
        <v>44708.662557870368</v>
      </c>
    </row>
    <row r="442" spans="1:22" x14ac:dyDescent="0.25">
      <c r="A442">
        <v>1351424</v>
      </c>
      <c r="B442" s="16" t="s">
        <v>3466</v>
      </c>
      <c r="C442" s="3" t="s">
        <v>2924</v>
      </c>
      <c r="D442" t="s">
        <v>29</v>
      </c>
      <c r="E442" s="11" t="e">
        <f>NA()</f>
        <v>#N/A</v>
      </c>
      <c r="F442" s="12" t="e">
        <f>NA()</f>
        <v>#N/A</v>
      </c>
      <c r="G442" t="e">
        <f>NA()</f>
        <v>#N/A</v>
      </c>
      <c r="H442" t="s">
        <v>126</v>
      </c>
      <c r="I442" t="s">
        <v>412</v>
      </c>
      <c r="J442" s="13">
        <v>610000</v>
      </c>
      <c r="K442" s="13" t="s">
        <v>2934</v>
      </c>
      <c r="L442">
        <v>139267051</v>
      </c>
      <c r="M442" t="s">
        <v>1487</v>
      </c>
      <c r="N442" t="s">
        <v>1223</v>
      </c>
      <c r="O442" t="s">
        <v>37</v>
      </c>
      <c r="P442" s="14" t="s">
        <v>3497</v>
      </c>
      <c r="Q442" s="1">
        <v>889422283</v>
      </c>
      <c r="R442" t="s">
        <v>3508</v>
      </c>
      <c r="S442">
        <v>4</v>
      </c>
      <c r="T442">
        <v>2</v>
      </c>
      <c r="U442">
        <v>4</v>
      </c>
      <c r="V442" s="15">
        <v>44708.662557870368</v>
      </c>
    </row>
    <row r="443" spans="1:22" x14ac:dyDescent="0.25">
      <c r="A443">
        <v>1351425</v>
      </c>
      <c r="B443" s="16" t="s">
        <v>3466</v>
      </c>
      <c r="C443" s="3" t="s">
        <v>2924</v>
      </c>
      <c r="D443" t="s">
        <v>29</v>
      </c>
      <c r="E443" s="11" t="e">
        <f>NA()</f>
        <v>#N/A</v>
      </c>
      <c r="F443" s="12" t="e">
        <f>NA()</f>
        <v>#N/A</v>
      </c>
      <c r="G443" t="e">
        <f>NA()</f>
        <v>#N/A</v>
      </c>
      <c r="H443" t="e">
        <f>NA()</f>
        <v>#N/A</v>
      </c>
      <c r="I443" t="s">
        <v>79</v>
      </c>
      <c r="J443" s="13" t="e">
        <f>NA()</f>
        <v>#N/A</v>
      </c>
      <c r="K443" s="13" t="s">
        <v>2971</v>
      </c>
      <c r="L443">
        <v>139266299</v>
      </c>
      <c r="M443" t="s">
        <v>1489</v>
      </c>
      <c r="N443" t="s">
        <v>917</v>
      </c>
      <c r="O443" t="s">
        <v>37</v>
      </c>
      <c r="P443" s="14" t="s">
        <v>3497</v>
      </c>
      <c r="Q443" s="1">
        <v>889433000</v>
      </c>
      <c r="R443" t="s">
        <v>3505</v>
      </c>
      <c r="S443">
        <v>4</v>
      </c>
      <c r="T443">
        <v>2</v>
      </c>
      <c r="U443">
        <v>2</v>
      </c>
      <c r="V443" s="15">
        <v>44708.662557870368</v>
      </c>
    </row>
    <row r="444" spans="1:22" x14ac:dyDescent="0.25">
      <c r="A444">
        <v>1351426</v>
      </c>
      <c r="B444" s="16" t="s">
        <v>3466</v>
      </c>
      <c r="C444" s="3" t="s">
        <v>2924</v>
      </c>
      <c r="D444" t="s">
        <v>29</v>
      </c>
      <c r="E444" s="11" t="e">
        <f>NA()</f>
        <v>#N/A</v>
      </c>
      <c r="F444" s="19">
        <v>652</v>
      </c>
      <c r="G444" s="19">
        <v>652</v>
      </c>
      <c r="H444" t="e">
        <f>NA()</f>
        <v>#N/A</v>
      </c>
      <c r="I444" t="s">
        <v>82</v>
      </c>
      <c r="J444" s="13">
        <v>500000</v>
      </c>
      <c r="K444" s="13" t="s">
        <v>3230</v>
      </c>
      <c r="L444">
        <v>139264571</v>
      </c>
      <c r="M444" t="s">
        <v>1493</v>
      </c>
      <c r="N444" t="s">
        <v>941</v>
      </c>
      <c r="O444" t="s">
        <v>37</v>
      </c>
      <c r="P444" s="14" t="s">
        <v>3497</v>
      </c>
      <c r="Q444" s="1">
        <v>889433000</v>
      </c>
      <c r="R444" t="s">
        <v>3505</v>
      </c>
      <c r="S444">
        <v>4</v>
      </c>
      <c r="T444">
        <v>2</v>
      </c>
      <c r="U444">
        <v>2</v>
      </c>
      <c r="V444" s="15">
        <v>44708.662557870368</v>
      </c>
    </row>
    <row r="445" spans="1:22" x14ac:dyDescent="0.25">
      <c r="A445">
        <v>1351427</v>
      </c>
      <c r="B445" s="16" t="s">
        <v>3466</v>
      </c>
      <c r="C445" s="3" t="s">
        <v>2924</v>
      </c>
      <c r="D445" t="s">
        <v>29</v>
      </c>
      <c r="E445" s="11" t="e">
        <f>NA()</f>
        <v>#N/A</v>
      </c>
      <c r="F445" s="19">
        <v>785</v>
      </c>
      <c r="G445" s="19">
        <v>785</v>
      </c>
      <c r="H445" t="e">
        <f>NA()</f>
        <v>#N/A</v>
      </c>
      <c r="I445" t="s">
        <v>93</v>
      </c>
      <c r="J445" s="13">
        <v>480000</v>
      </c>
      <c r="K445" s="13" t="s">
        <v>3231</v>
      </c>
      <c r="L445">
        <v>139264147</v>
      </c>
      <c r="M445" t="s">
        <v>1497</v>
      </c>
      <c r="N445" t="s">
        <v>973</v>
      </c>
      <c r="O445" t="s">
        <v>37</v>
      </c>
      <c r="P445" s="14" t="s">
        <v>3495</v>
      </c>
      <c r="Q445" s="1">
        <v>889460500</v>
      </c>
      <c r="R445" t="s">
        <v>3505</v>
      </c>
      <c r="S445">
        <v>3</v>
      </c>
      <c r="T445">
        <v>2</v>
      </c>
      <c r="U445">
        <v>2</v>
      </c>
      <c r="V445" s="15">
        <v>44708.662557870368</v>
      </c>
    </row>
    <row r="446" spans="1:22" x14ac:dyDescent="0.25">
      <c r="A446">
        <v>1351428</v>
      </c>
      <c r="B446" s="16" t="s">
        <v>3466</v>
      </c>
      <c r="C446" s="3" t="s">
        <v>2924</v>
      </c>
      <c r="D446" t="s">
        <v>29</v>
      </c>
      <c r="E446" s="11" t="e">
        <f>NA()</f>
        <v>#N/A</v>
      </c>
      <c r="F446" s="19">
        <v>882</v>
      </c>
      <c r="G446" s="19">
        <v>882</v>
      </c>
      <c r="H446" t="e">
        <f>NA()</f>
        <v>#N/A</v>
      </c>
      <c r="I446" t="s">
        <v>1499</v>
      </c>
      <c r="J446" s="13">
        <v>449000</v>
      </c>
      <c r="K446" s="13" t="s">
        <v>2934</v>
      </c>
      <c r="L446">
        <v>139262619</v>
      </c>
      <c r="M446" t="s">
        <v>1501</v>
      </c>
      <c r="N446" t="s">
        <v>747</v>
      </c>
      <c r="O446" t="s">
        <v>37</v>
      </c>
      <c r="P446" s="14" t="s">
        <v>3495</v>
      </c>
      <c r="Q446" s="1">
        <v>418895345</v>
      </c>
      <c r="R446" t="s">
        <v>3505</v>
      </c>
      <c r="S446">
        <v>4</v>
      </c>
      <c r="T446">
        <v>1</v>
      </c>
      <c r="U446">
        <v>6</v>
      </c>
      <c r="V446" s="15">
        <v>44708.662557870368</v>
      </c>
    </row>
    <row r="447" spans="1:22" x14ac:dyDescent="0.25">
      <c r="A447">
        <v>1351429</v>
      </c>
      <c r="B447" s="16" t="s">
        <v>3466</v>
      </c>
      <c r="C447" s="3" t="s">
        <v>2924</v>
      </c>
      <c r="D447" t="s">
        <v>29</v>
      </c>
      <c r="E447" s="11" t="e">
        <f>NA()</f>
        <v>#N/A</v>
      </c>
      <c r="F447" s="12" t="e">
        <f>NA()</f>
        <v>#N/A</v>
      </c>
      <c r="G447" t="e">
        <f>NA()</f>
        <v>#N/A</v>
      </c>
      <c r="H447" t="e">
        <f>NA()</f>
        <v>#N/A</v>
      </c>
      <c r="I447" t="s">
        <v>82</v>
      </c>
      <c r="J447" s="13">
        <v>795000</v>
      </c>
      <c r="K447" s="13" t="s">
        <v>2934</v>
      </c>
      <c r="L447">
        <v>139262079</v>
      </c>
      <c r="M447" t="s">
        <v>1503</v>
      </c>
      <c r="N447" t="s">
        <v>707</v>
      </c>
      <c r="O447" t="s">
        <v>37</v>
      </c>
      <c r="P447" s="14" t="s">
        <v>3493</v>
      </c>
      <c r="Q447" s="1">
        <v>889433000</v>
      </c>
      <c r="R447" t="s">
        <v>3505</v>
      </c>
      <c r="S447">
        <v>4</v>
      </c>
      <c r="T447">
        <v>2</v>
      </c>
      <c r="U447">
        <v>2</v>
      </c>
      <c r="V447" s="15">
        <v>44708.662557870368</v>
      </c>
    </row>
    <row r="448" spans="1:22" x14ac:dyDescent="0.25">
      <c r="A448">
        <v>1351430</v>
      </c>
      <c r="B448" s="16" t="s">
        <v>3466</v>
      </c>
      <c r="C448" s="3" t="s">
        <v>2924</v>
      </c>
      <c r="D448" t="s">
        <v>29</v>
      </c>
      <c r="E448" s="11" t="e">
        <f>NA()</f>
        <v>#N/A</v>
      </c>
      <c r="F448" s="19">
        <v>948</v>
      </c>
      <c r="G448" s="19">
        <v>948</v>
      </c>
      <c r="H448" t="e">
        <f>NA()</f>
        <v>#N/A</v>
      </c>
      <c r="I448" t="s">
        <v>181</v>
      </c>
      <c r="J448" s="13">
        <v>520000</v>
      </c>
      <c r="K448" s="13" t="s">
        <v>3232</v>
      </c>
      <c r="L448">
        <v>139261963</v>
      </c>
      <c r="M448" t="s">
        <v>1507</v>
      </c>
      <c r="N448" t="s">
        <v>747</v>
      </c>
      <c r="O448" t="s">
        <v>37</v>
      </c>
      <c r="P448" s="14" t="s">
        <v>3495</v>
      </c>
      <c r="Q448" s="1">
        <v>889418941</v>
      </c>
      <c r="R448" t="s">
        <v>3505</v>
      </c>
      <c r="S448">
        <v>4</v>
      </c>
      <c r="T448">
        <v>2</v>
      </c>
      <c r="U448">
        <v>4</v>
      </c>
      <c r="V448" s="15">
        <v>44708.662557870368</v>
      </c>
    </row>
    <row r="449" spans="1:22" x14ac:dyDescent="0.25">
      <c r="A449">
        <v>1351431</v>
      </c>
      <c r="B449" s="16" t="s">
        <v>3466</v>
      </c>
      <c r="C449" s="3" t="s">
        <v>2924</v>
      </c>
      <c r="D449" t="s">
        <v>39</v>
      </c>
      <c r="E449" s="11" t="e">
        <f>NA()</f>
        <v>#N/A</v>
      </c>
      <c r="F449" s="12" t="e">
        <f>NA()</f>
        <v>#N/A</v>
      </c>
      <c r="G449" t="e">
        <f>NA()</f>
        <v>#N/A</v>
      </c>
      <c r="H449" t="e">
        <f>NA()</f>
        <v>#N/A</v>
      </c>
      <c r="I449" t="s">
        <v>82</v>
      </c>
      <c r="J449" s="13">
        <v>620000</v>
      </c>
      <c r="K449" s="13" t="s">
        <v>3233</v>
      </c>
      <c r="L449">
        <v>139259919</v>
      </c>
      <c r="M449" t="s">
        <v>1510</v>
      </c>
      <c r="N449" t="s">
        <v>1135</v>
      </c>
      <c r="O449" t="s">
        <v>37</v>
      </c>
      <c r="P449" s="14" t="s">
        <v>3493</v>
      </c>
      <c r="Q449" s="1">
        <v>889433000</v>
      </c>
      <c r="R449" t="s">
        <v>3505</v>
      </c>
      <c r="S449">
        <v>3</v>
      </c>
      <c r="T449">
        <v>2</v>
      </c>
      <c r="U449">
        <v>2</v>
      </c>
      <c r="V449" s="15">
        <v>44708.662557870368</v>
      </c>
    </row>
    <row r="450" spans="1:22" x14ac:dyDescent="0.25">
      <c r="A450">
        <v>1351432</v>
      </c>
      <c r="B450" s="16" t="s">
        <v>3466</v>
      </c>
      <c r="C450" s="3" t="s">
        <v>2924</v>
      </c>
      <c r="D450" t="s">
        <v>29</v>
      </c>
      <c r="E450" s="19">
        <v>126</v>
      </c>
      <c r="F450" s="19">
        <v>800</v>
      </c>
      <c r="G450" s="19">
        <v>800</v>
      </c>
      <c r="H450" t="s">
        <v>126</v>
      </c>
      <c r="I450" t="s">
        <v>712</v>
      </c>
      <c r="J450" s="13" t="e">
        <f>NA()</f>
        <v>#N/A</v>
      </c>
      <c r="K450" s="13" t="s">
        <v>3154</v>
      </c>
      <c r="L450">
        <v>139259135</v>
      </c>
      <c r="M450" t="s">
        <v>1513</v>
      </c>
      <c r="N450" t="s">
        <v>743</v>
      </c>
      <c r="O450" t="s">
        <v>37</v>
      </c>
      <c r="P450" s="14" t="s">
        <v>3495</v>
      </c>
      <c r="Q450" s="1">
        <v>889315000</v>
      </c>
      <c r="R450" t="s">
        <v>3505</v>
      </c>
      <c r="S450">
        <v>3</v>
      </c>
      <c r="T450">
        <v>1</v>
      </c>
      <c r="U450">
        <v>4</v>
      </c>
      <c r="V450" s="15">
        <v>44708.662557870368</v>
      </c>
    </row>
    <row r="451" spans="1:22" x14ac:dyDescent="0.25">
      <c r="A451">
        <v>1351433</v>
      </c>
      <c r="B451" s="16" t="s">
        <v>3466</v>
      </c>
      <c r="C451" s="3" t="s">
        <v>2924</v>
      </c>
      <c r="D451" t="s">
        <v>46</v>
      </c>
      <c r="E451" s="11" t="e">
        <f>NA()</f>
        <v>#N/A</v>
      </c>
      <c r="F451" s="19">
        <v>185</v>
      </c>
      <c r="G451" s="19">
        <v>185</v>
      </c>
      <c r="H451" t="s">
        <v>126</v>
      </c>
      <c r="I451" t="s">
        <v>93</v>
      </c>
      <c r="J451" s="13" t="e">
        <f>NA()</f>
        <v>#N/A</v>
      </c>
      <c r="K451" s="13" t="s">
        <v>2979</v>
      </c>
      <c r="L451">
        <v>139258683</v>
      </c>
      <c r="M451" t="s">
        <v>1516</v>
      </c>
      <c r="N451" t="s">
        <v>1101</v>
      </c>
      <c r="O451" t="s">
        <v>37</v>
      </c>
      <c r="P451" s="14" t="s">
        <v>3493</v>
      </c>
      <c r="Q451" s="1">
        <v>889460500</v>
      </c>
      <c r="R451" t="s">
        <v>3505</v>
      </c>
      <c r="S451">
        <v>3</v>
      </c>
      <c r="T451">
        <v>2</v>
      </c>
      <c r="U451">
        <v>2</v>
      </c>
      <c r="V451" s="15">
        <v>44708.662557870368</v>
      </c>
    </row>
    <row r="452" spans="1:22" x14ac:dyDescent="0.25">
      <c r="A452">
        <v>1351434</v>
      </c>
      <c r="B452" s="16" t="s">
        <v>3466</v>
      </c>
      <c r="C452" s="3" t="s">
        <v>2924</v>
      </c>
      <c r="D452" t="s">
        <v>29</v>
      </c>
      <c r="E452" s="11" t="e">
        <f>NA()</f>
        <v>#N/A</v>
      </c>
      <c r="F452" s="12" t="e">
        <f>NA()</f>
        <v>#N/A</v>
      </c>
      <c r="G452" t="e">
        <f>NA()</f>
        <v>#N/A</v>
      </c>
      <c r="H452" t="s">
        <v>126</v>
      </c>
      <c r="I452" t="s">
        <v>82</v>
      </c>
      <c r="J452" s="13" t="e">
        <f>NA()</f>
        <v>#N/A</v>
      </c>
      <c r="K452" s="13" t="s">
        <v>2979</v>
      </c>
      <c r="L452">
        <v>139258399</v>
      </c>
      <c r="M452" t="s">
        <v>1518</v>
      </c>
      <c r="N452" t="s">
        <v>1223</v>
      </c>
      <c r="O452" t="s">
        <v>37</v>
      </c>
      <c r="P452" s="14" t="s">
        <v>3497</v>
      </c>
      <c r="Q452" s="1">
        <v>889433000</v>
      </c>
      <c r="R452" t="s">
        <v>3505</v>
      </c>
      <c r="S452">
        <v>5</v>
      </c>
      <c r="T452">
        <v>2</v>
      </c>
      <c r="U452">
        <v>4</v>
      </c>
      <c r="V452" s="15">
        <v>44708.662557870368</v>
      </c>
    </row>
    <row r="453" spans="1:22" x14ac:dyDescent="0.25">
      <c r="A453">
        <v>1351435</v>
      </c>
      <c r="B453" s="16" t="s">
        <v>3466</v>
      </c>
      <c r="C453" s="3" t="s">
        <v>2924</v>
      </c>
      <c r="D453" t="s">
        <v>748</v>
      </c>
      <c r="E453" s="11" t="e">
        <f>NA()</f>
        <v>#N/A</v>
      </c>
      <c r="F453" s="12" t="e">
        <f>NA()</f>
        <v>#N/A</v>
      </c>
      <c r="G453" t="e">
        <f>NA()</f>
        <v>#N/A</v>
      </c>
      <c r="H453" t="s">
        <v>126</v>
      </c>
      <c r="I453" t="s">
        <v>82</v>
      </c>
      <c r="J453" s="13" t="e">
        <f>NA()</f>
        <v>#N/A</v>
      </c>
      <c r="K453" s="13" t="s">
        <v>2979</v>
      </c>
      <c r="L453">
        <v>139255579</v>
      </c>
      <c r="M453" t="s">
        <v>1520</v>
      </c>
      <c r="N453" t="s">
        <v>731</v>
      </c>
      <c r="O453" t="s">
        <v>37</v>
      </c>
      <c r="P453" s="14" t="s">
        <v>3494</v>
      </c>
      <c r="Q453" s="1">
        <v>889433000</v>
      </c>
      <c r="R453" t="s">
        <v>3505</v>
      </c>
      <c r="S453">
        <v>2</v>
      </c>
      <c r="T453">
        <v>1</v>
      </c>
      <c r="U453">
        <v>1</v>
      </c>
      <c r="V453" s="15">
        <v>44708.662557870368</v>
      </c>
    </row>
    <row r="454" spans="1:22" x14ac:dyDescent="0.25">
      <c r="A454">
        <v>1351436</v>
      </c>
      <c r="B454" s="16" t="s">
        <v>3466</v>
      </c>
      <c r="C454" s="3" t="s">
        <v>2924</v>
      </c>
      <c r="D454" t="s">
        <v>29</v>
      </c>
      <c r="E454" s="11" t="e">
        <f>NA()</f>
        <v>#N/A</v>
      </c>
      <c r="F454" s="12" t="e">
        <f>NA()</f>
        <v>#N/A</v>
      </c>
      <c r="G454" t="e">
        <f>NA()</f>
        <v>#N/A</v>
      </c>
      <c r="H454" t="s">
        <v>126</v>
      </c>
      <c r="I454" t="s">
        <v>739</v>
      </c>
      <c r="J454" s="13" t="e">
        <f>NA()</f>
        <v>#N/A</v>
      </c>
      <c r="K454" s="13" t="s">
        <v>3163</v>
      </c>
      <c r="L454">
        <v>139255079</v>
      </c>
      <c r="M454" t="s">
        <v>1522</v>
      </c>
      <c r="N454" t="s">
        <v>743</v>
      </c>
      <c r="O454" t="s">
        <v>37</v>
      </c>
      <c r="P454" s="14" t="s">
        <v>3495</v>
      </c>
      <c r="Q454" s="1">
        <v>739998324</v>
      </c>
      <c r="R454" t="s">
        <v>3505</v>
      </c>
      <c r="S454">
        <v>3</v>
      </c>
      <c r="T454">
        <v>1</v>
      </c>
      <c r="U454">
        <v>2</v>
      </c>
      <c r="V454" s="15">
        <v>44708.662557870368</v>
      </c>
    </row>
    <row r="455" spans="1:22" x14ac:dyDescent="0.25">
      <c r="A455">
        <v>1351437</v>
      </c>
      <c r="B455" s="16" t="s">
        <v>3466</v>
      </c>
      <c r="C455" s="3" t="s">
        <v>2924</v>
      </c>
      <c r="D455" t="s">
        <v>29</v>
      </c>
      <c r="E455" s="19">
        <v>147</v>
      </c>
      <c r="F455" s="19">
        <v>421</v>
      </c>
      <c r="G455" s="19">
        <v>421</v>
      </c>
      <c r="H455" t="s">
        <v>126</v>
      </c>
      <c r="I455" t="s">
        <v>712</v>
      </c>
      <c r="J455" s="13" t="e">
        <f>NA()</f>
        <v>#N/A</v>
      </c>
      <c r="K455" s="13" t="s">
        <v>2979</v>
      </c>
      <c r="L455">
        <v>139254759</v>
      </c>
      <c r="M455" t="s">
        <v>1526</v>
      </c>
      <c r="N455" t="s">
        <v>917</v>
      </c>
      <c r="O455" t="s">
        <v>37</v>
      </c>
      <c r="P455" s="14" t="s">
        <v>3497</v>
      </c>
      <c r="Q455" s="1">
        <v>889315000</v>
      </c>
      <c r="R455" t="s">
        <v>3505</v>
      </c>
      <c r="S455">
        <v>3</v>
      </c>
      <c r="T455">
        <v>2</v>
      </c>
      <c r="U455">
        <v>2</v>
      </c>
      <c r="V455" s="15">
        <v>44708.662557870368</v>
      </c>
    </row>
    <row r="456" spans="1:22" x14ac:dyDescent="0.25">
      <c r="A456">
        <v>1351438</v>
      </c>
      <c r="B456" s="16" t="s">
        <v>3466</v>
      </c>
      <c r="C456" s="3" t="s">
        <v>2924</v>
      </c>
      <c r="D456" t="s">
        <v>1201</v>
      </c>
      <c r="E456" s="11" t="e">
        <f>NA()</f>
        <v>#N/A</v>
      </c>
      <c r="F456" s="12">
        <v>2510</v>
      </c>
      <c r="G456" t="e">
        <f>NA()</f>
        <v>#N/A</v>
      </c>
      <c r="H456" t="e">
        <f>NA()</f>
        <v>#N/A</v>
      </c>
      <c r="I456" t="s">
        <v>1528</v>
      </c>
      <c r="J456" s="13" t="e">
        <f>NA()</f>
        <v>#N/A</v>
      </c>
      <c r="K456" s="13" t="s">
        <v>3082</v>
      </c>
      <c r="L456">
        <v>139253139</v>
      </c>
      <c r="M456" t="s">
        <v>1530</v>
      </c>
      <c r="N456" t="s">
        <v>716</v>
      </c>
      <c r="O456" t="s">
        <v>37</v>
      </c>
      <c r="P456" s="14" t="s">
        <v>3495</v>
      </c>
      <c r="Q456" s="1">
        <v>889327777</v>
      </c>
      <c r="R456" t="s">
        <v>3508</v>
      </c>
      <c r="S456">
        <v>0</v>
      </c>
      <c r="T456">
        <v>1</v>
      </c>
      <c r="U456">
        <v>0</v>
      </c>
      <c r="V456" s="15">
        <v>44708.662557870368</v>
      </c>
    </row>
    <row r="457" spans="1:22" x14ac:dyDescent="0.25">
      <c r="A457">
        <v>1351439</v>
      </c>
      <c r="B457" s="16" t="s">
        <v>3466</v>
      </c>
      <c r="C457" s="3" t="s">
        <v>2924</v>
      </c>
      <c r="D457" t="s">
        <v>29</v>
      </c>
      <c r="E457" s="19">
        <v>150</v>
      </c>
      <c r="F457" s="19">
        <v>802</v>
      </c>
      <c r="G457" s="19">
        <v>802</v>
      </c>
      <c r="H457" t="e">
        <f>NA()</f>
        <v>#N/A</v>
      </c>
      <c r="I457" t="s">
        <v>1532</v>
      </c>
      <c r="J457" s="13">
        <v>550000</v>
      </c>
      <c r="K457" s="13" t="s">
        <v>2934</v>
      </c>
      <c r="L457">
        <v>139251103</v>
      </c>
      <c r="M457" t="s">
        <v>1534</v>
      </c>
      <c r="N457" t="s">
        <v>743</v>
      </c>
      <c r="O457" t="s">
        <v>37</v>
      </c>
      <c r="P457" s="14" t="s">
        <v>3495</v>
      </c>
      <c r="Q457" s="1">
        <v>889312005</v>
      </c>
      <c r="R457" t="s">
        <v>3506</v>
      </c>
      <c r="S457">
        <v>5</v>
      </c>
      <c r="T457">
        <v>2</v>
      </c>
      <c r="U457">
        <v>2</v>
      </c>
      <c r="V457" s="15">
        <v>44708.662557870368</v>
      </c>
    </row>
    <row r="458" spans="1:22" x14ac:dyDescent="0.25">
      <c r="A458">
        <v>1351440</v>
      </c>
      <c r="B458" s="16" t="s">
        <v>3466</v>
      </c>
      <c r="C458" s="3" t="s">
        <v>2924</v>
      </c>
      <c r="D458" t="s">
        <v>29</v>
      </c>
      <c r="E458" s="11" t="e">
        <f>NA()</f>
        <v>#N/A</v>
      </c>
      <c r="F458" s="19">
        <v>612</v>
      </c>
      <c r="G458" s="19">
        <v>612</v>
      </c>
      <c r="H458" t="e">
        <f>NA()</f>
        <v>#N/A</v>
      </c>
      <c r="I458" t="s">
        <v>185</v>
      </c>
      <c r="J458" s="13">
        <v>1490000</v>
      </c>
      <c r="K458" s="13" t="s">
        <v>2934</v>
      </c>
      <c r="L458">
        <v>139249015</v>
      </c>
      <c r="M458" t="s">
        <v>1538</v>
      </c>
      <c r="N458" t="s">
        <v>1135</v>
      </c>
      <c r="O458" t="s">
        <v>37</v>
      </c>
      <c r="P458" s="14" t="s">
        <v>3493</v>
      </c>
      <c r="Q458" s="1">
        <v>889240900</v>
      </c>
      <c r="R458" t="s">
        <v>3505</v>
      </c>
      <c r="S458">
        <v>4</v>
      </c>
      <c r="T458">
        <v>3</v>
      </c>
      <c r="U458">
        <v>4</v>
      </c>
      <c r="V458" s="15">
        <v>44708.662557870368</v>
      </c>
    </row>
    <row r="459" spans="1:22" x14ac:dyDescent="0.25">
      <c r="A459">
        <v>1351441</v>
      </c>
      <c r="B459" s="16" t="s">
        <v>3466</v>
      </c>
      <c r="C459" s="3" t="s">
        <v>2924</v>
      </c>
      <c r="D459" t="s">
        <v>29</v>
      </c>
      <c r="E459" s="11" t="e">
        <f>NA()</f>
        <v>#N/A</v>
      </c>
      <c r="F459" s="12">
        <v>1530</v>
      </c>
      <c r="G459">
        <v>1530</v>
      </c>
      <c r="H459" t="s">
        <v>126</v>
      </c>
      <c r="I459" t="s">
        <v>82</v>
      </c>
      <c r="J459" s="13" t="e">
        <f>NA()</f>
        <v>#N/A</v>
      </c>
      <c r="K459" s="13" t="s">
        <v>2979</v>
      </c>
      <c r="L459">
        <v>139247999</v>
      </c>
      <c r="M459" t="s">
        <v>1541</v>
      </c>
      <c r="N459" t="s">
        <v>703</v>
      </c>
      <c r="O459" t="s">
        <v>37</v>
      </c>
      <c r="P459" s="14" t="s">
        <v>3492</v>
      </c>
      <c r="Q459" s="1">
        <v>889433000</v>
      </c>
      <c r="R459" t="s">
        <v>3505</v>
      </c>
      <c r="S459">
        <v>4</v>
      </c>
      <c r="T459">
        <v>2</v>
      </c>
      <c r="U459">
        <v>2</v>
      </c>
      <c r="V459" s="15">
        <v>44708.662557870368</v>
      </c>
    </row>
    <row r="460" spans="1:22" x14ac:dyDescent="0.25">
      <c r="A460">
        <v>1351442</v>
      </c>
      <c r="B460" s="16" t="s">
        <v>3466</v>
      </c>
      <c r="C460" s="3" t="s">
        <v>2924</v>
      </c>
      <c r="D460" t="s">
        <v>46</v>
      </c>
      <c r="E460" s="11" t="e">
        <f>NA()</f>
        <v>#N/A</v>
      </c>
      <c r="F460" s="12" t="e">
        <f>NA()</f>
        <v>#N/A</v>
      </c>
      <c r="G460" t="e">
        <f>NA()</f>
        <v>#N/A</v>
      </c>
      <c r="H460" t="e">
        <f>NA()</f>
        <v>#N/A</v>
      </c>
      <c r="I460" t="s">
        <v>739</v>
      </c>
      <c r="J460" s="13">
        <v>292000</v>
      </c>
      <c r="K460" s="13" t="s">
        <v>2934</v>
      </c>
      <c r="L460">
        <v>139246879</v>
      </c>
      <c r="M460" t="s">
        <v>1544</v>
      </c>
      <c r="N460" t="s">
        <v>798</v>
      </c>
      <c r="O460" t="s">
        <v>37</v>
      </c>
      <c r="P460" s="14" t="s">
        <v>3492</v>
      </c>
      <c r="Q460" s="1">
        <v>739998324</v>
      </c>
      <c r="R460" t="s">
        <v>3505</v>
      </c>
      <c r="S460">
        <v>2</v>
      </c>
      <c r="T460">
        <v>1</v>
      </c>
      <c r="U460">
        <v>1</v>
      </c>
      <c r="V460" s="15">
        <v>44708.662557870368</v>
      </c>
    </row>
    <row r="461" spans="1:22" x14ac:dyDescent="0.25">
      <c r="A461">
        <v>1351443</v>
      </c>
      <c r="B461" s="16" t="s">
        <v>3466</v>
      </c>
      <c r="C461" s="3" t="s">
        <v>2924</v>
      </c>
      <c r="D461" t="s">
        <v>29</v>
      </c>
      <c r="E461" s="11" t="e">
        <f>NA()</f>
        <v>#N/A</v>
      </c>
      <c r="F461" s="12" t="e">
        <f>NA()</f>
        <v>#N/A</v>
      </c>
      <c r="G461" t="e">
        <f>NA()</f>
        <v>#N/A</v>
      </c>
      <c r="H461" t="e">
        <f>NA()</f>
        <v>#N/A</v>
      </c>
      <c r="I461" t="s">
        <v>228</v>
      </c>
      <c r="J461" s="13" t="e">
        <f>NA()</f>
        <v>#N/A</v>
      </c>
      <c r="K461" s="13" t="s">
        <v>3181</v>
      </c>
      <c r="L461">
        <v>139246323</v>
      </c>
      <c r="M461" t="s">
        <v>1546</v>
      </c>
      <c r="N461" t="s">
        <v>917</v>
      </c>
      <c r="O461" t="s">
        <v>37</v>
      </c>
      <c r="P461" s="14" t="s">
        <v>3497</v>
      </c>
      <c r="Q461" s="1">
        <v>889419959</v>
      </c>
      <c r="R461" t="s">
        <v>3505</v>
      </c>
      <c r="S461">
        <v>3</v>
      </c>
      <c r="T461">
        <v>2</v>
      </c>
      <c r="U461">
        <v>4</v>
      </c>
      <c r="V461" s="15">
        <v>44708.662557870368</v>
      </c>
    </row>
    <row r="462" spans="1:22" x14ac:dyDescent="0.25">
      <c r="A462">
        <v>1351444</v>
      </c>
      <c r="B462" s="16" t="s">
        <v>3466</v>
      </c>
      <c r="C462" s="3" t="s">
        <v>2924</v>
      </c>
      <c r="D462" t="s">
        <v>29</v>
      </c>
      <c r="E462" s="19">
        <v>210</v>
      </c>
      <c r="F462" s="19">
        <v>811</v>
      </c>
      <c r="G462" s="19">
        <v>811</v>
      </c>
      <c r="H462" t="e">
        <f>NA()</f>
        <v>#N/A</v>
      </c>
      <c r="I462" t="s">
        <v>265</v>
      </c>
      <c r="J462" s="13">
        <v>475000</v>
      </c>
      <c r="K462" s="13" t="s">
        <v>2934</v>
      </c>
      <c r="L462">
        <v>139245739</v>
      </c>
      <c r="M462" t="s">
        <v>1549</v>
      </c>
      <c r="N462" t="s">
        <v>743</v>
      </c>
      <c r="O462" t="s">
        <v>37</v>
      </c>
      <c r="P462" s="14" t="s">
        <v>3495</v>
      </c>
      <c r="Q462" s="1">
        <v>417718149</v>
      </c>
      <c r="R462" t="s">
        <v>3505</v>
      </c>
      <c r="S462">
        <v>3</v>
      </c>
      <c r="T462">
        <v>1</v>
      </c>
      <c r="U462">
        <v>2</v>
      </c>
      <c r="V462" s="15">
        <v>44708.662557870368</v>
      </c>
    </row>
    <row r="463" spans="1:22" x14ac:dyDescent="0.25">
      <c r="A463">
        <v>1351445</v>
      </c>
      <c r="B463" s="16" t="s">
        <v>3466</v>
      </c>
      <c r="C463" s="3" t="s">
        <v>2924</v>
      </c>
      <c r="D463" t="s">
        <v>46</v>
      </c>
      <c r="E463" s="11" t="e">
        <f>NA()</f>
        <v>#N/A</v>
      </c>
      <c r="F463" s="12" t="e">
        <f>NA()</f>
        <v>#N/A</v>
      </c>
      <c r="G463" t="e">
        <f>NA()</f>
        <v>#N/A</v>
      </c>
      <c r="H463" t="e">
        <f>NA()</f>
        <v>#N/A</v>
      </c>
      <c r="I463" t="s">
        <v>181</v>
      </c>
      <c r="J463" s="13">
        <v>399000</v>
      </c>
      <c r="K463" s="13" t="s">
        <v>3123</v>
      </c>
      <c r="L463">
        <v>139242627</v>
      </c>
      <c r="M463" t="s">
        <v>1551</v>
      </c>
      <c r="N463" t="s">
        <v>844</v>
      </c>
      <c r="O463" t="s">
        <v>37</v>
      </c>
      <c r="P463" s="14" t="s">
        <v>3493</v>
      </c>
      <c r="Q463" s="1">
        <v>889418941</v>
      </c>
      <c r="R463" t="s">
        <v>3505</v>
      </c>
      <c r="S463">
        <v>1</v>
      </c>
      <c r="T463">
        <v>1</v>
      </c>
      <c r="U463">
        <v>1</v>
      </c>
      <c r="V463" s="15">
        <v>44708.662557870368</v>
      </c>
    </row>
    <row r="464" spans="1:22" x14ac:dyDescent="0.25">
      <c r="A464">
        <v>1351446</v>
      </c>
      <c r="B464" s="16" t="s">
        <v>3466</v>
      </c>
      <c r="C464" s="3" t="s">
        <v>2924</v>
      </c>
      <c r="D464" t="s">
        <v>29</v>
      </c>
      <c r="E464" s="11" t="e">
        <f>NA()</f>
        <v>#N/A</v>
      </c>
      <c r="F464" s="19">
        <v>857</v>
      </c>
      <c r="G464" s="19">
        <v>857</v>
      </c>
      <c r="H464" t="e">
        <f>NA()</f>
        <v>#N/A</v>
      </c>
      <c r="I464" t="s">
        <v>181</v>
      </c>
      <c r="J464" s="13">
        <v>520000</v>
      </c>
      <c r="K464" s="13" t="s">
        <v>2934</v>
      </c>
      <c r="L464">
        <v>139241971</v>
      </c>
      <c r="M464" t="s">
        <v>1555</v>
      </c>
      <c r="N464" t="s">
        <v>941</v>
      </c>
      <c r="O464" t="s">
        <v>37</v>
      </c>
      <c r="P464" s="14" t="s">
        <v>3497</v>
      </c>
      <c r="Q464" s="1">
        <v>889418941</v>
      </c>
      <c r="R464" t="s">
        <v>3505</v>
      </c>
      <c r="S464">
        <v>3</v>
      </c>
      <c r="T464">
        <v>2</v>
      </c>
      <c r="U464">
        <v>2</v>
      </c>
      <c r="V464" s="15">
        <v>44708.662557870368</v>
      </c>
    </row>
    <row r="465" spans="1:22" x14ac:dyDescent="0.25">
      <c r="A465">
        <v>1351447</v>
      </c>
      <c r="B465" s="16" t="s">
        <v>3466</v>
      </c>
      <c r="C465" s="3" t="s">
        <v>2924</v>
      </c>
      <c r="D465" t="s">
        <v>46</v>
      </c>
      <c r="E465" s="19">
        <v>107</v>
      </c>
      <c r="F465" s="12" t="e">
        <f>NA()</f>
        <v>#N/A</v>
      </c>
      <c r="G465" s="19">
        <v>107</v>
      </c>
      <c r="H465" t="e">
        <f>NA()</f>
        <v>#N/A</v>
      </c>
      <c r="I465" t="s">
        <v>181</v>
      </c>
      <c r="J465" s="13" t="e">
        <f>NA()</f>
        <v>#N/A</v>
      </c>
      <c r="K465" s="13" t="s">
        <v>3237</v>
      </c>
      <c r="L465">
        <v>139241767</v>
      </c>
      <c r="M465" t="s">
        <v>1559</v>
      </c>
      <c r="N465" t="s">
        <v>1116</v>
      </c>
      <c r="O465" t="s">
        <v>37</v>
      </c>
      <c r="P465" s="14" t="s">
        <v>3494</v>
      </c>
      <c r="Q465" s="1">
        <v>889418941</v>
      </c>
      <c r="R465" t="s">
        <v>3505</v>
      </c>
      <c r="S465">
        <v>2</v>
      </c>
      <c r="T465">
        <v>1</v>
      </c>
      <c r="U465">
        <v>2</v>
      </c>
      <c r="V465" s="15">
        <v>44708.662557870368</v>
      </c>
    </row>
    <row r="466" spans="1:22" x14ac:dyDescent="0.25">
      <c r="A466">
        <v>1351448</v>
      </c>
      <c r="B466" s="16" t="s">
        <v>3466</v>
      </c>
      <c r="C466" s="3" t="s">
        <v>2924</v>
      </c>
      <c r="D466" t="s">
        <v>29</v>
      </c>
      <c r="E466" s="11" t="e">
        <f>NA()</f>
        <v>#N/A</v>
      </c>
      <c r="F466" s="12">
        <v>1110</v>
      </c>
      <c r="G466">
        <v>1110</v>
      </c>
      <c r="H466" t="e">
        <f>NA()</f>
        <v>#N/A</v>
      </c>
      <c r="I466" t="s">
        <v>209</v>
      </c>
      <c r="J466" s="13">
        <v>820000</v>
      </c>
      <c r="K466" s="13" t="s">
        <v>3238</v>
      </c>
      <c r="L466">
        <v>139240359</v>
      </c>
      <c r="M466" t="s">
        <v>1563</v>
      </c>
      <c r="N466" t="s">
        <v>707</v>
      </c>
      <c r="O466" t="s">
        <v>37</v>
      </c>
      <c r="P466" s="14" t="s">
        <v>3493</v>
      </c>
      <c r="Q466" s="1">
        <v>889428942</v>
      </c>
      <c r="R466" t="s">
        <v>3505</v>
      </c>
      <c r="S466">
        <v>4</v>
      </c>
      <c r="T466">
        <v>2</v>
      </c>
      <c r="U466">
        <v>4</v>
      </c>
      <c r="V466" s="15">
        <v>44708.662557870368</v>
      </c>
    </row>
    <row r="467" spans="1:22" x14ac:dyDescent="0.25">
      <c r="A467">
        <v>1351449</v>
      </c>
      <c r="B467" s="16" t="s">
        <v>3466</v>
      </c>
      <c r="C467" s="3" t="s">
        <v>2924</v>
      </c>
      <c r="D467" t="s">
        <v>1168</v>
      </c>
      <c r="E467" s="11" t="e">
        <f>NA()</f>
        <v>#N/A</v>
      </c>
      <c r="F467" s="19">
        <v>352</v>
      </c>
      <c r="G467" s="19">
        <v>352</v>
      </c>
      <c r="H467" t="e">
        <f>NA()</f>
        <v>#N/A</v>
      </c>
      <c r="I467" t="s">
        <v>209</v>
      </c>
      <c r="J467" s="13">
        <v>460000</v>
      </c>
      <c r="K467" s="13" t="s">
        <v>3239</v>
      </c>
      <c r="L467">
        <v>139240011</v>
      </c>
      <c r="M467" t="s">
        <v>1567</v>
      </c>
      <c r="N467" t="s">
        <v>941</v>
      </c>
      <c r="O467" t="s">
        <v>37</v>
      </c>
      <c r="P467" s="14" t="s">
        <v>3497</v>
      </c>
      <c r="Q467" s="1">
        <v>889428942</v>
      </c>
      <c r="R467" t="s">
        <v>3505</v>
      </c>
      <c r="S467">
        <v>3</v>
      </c>
      <c r="T467">
        <v>2</v>
      </c>
      <c r="U467">
        <v>4</v>
      </c>
      <c r="V467" s="15">
        <v>44708.662557870368</v>
      </c>
    </row>
    <row r="468" spans="1:22" x14ac:dyDescent="0.25">
      <c r="A468">
        <v>1351450</v>
      </c>
      <c r="B468" s="16" t="s">
        <v>3466</v>
      </c>
      <c r="C468" s="3" t="s">
        <v>2924</v>
      </c>
      <c r="D468" t="s">
        <v>29</v>
      </c>
      <c r="E468" s="11" t="e">
        <f>NA()</f>
        <v>#N/A</v>
      </c>
      <c r="F468" s="12" t="e">
        <f>NA()</f>
        <v>#N/A</v>
      </c>
      <c r="G468" t="e">
        <f>NA()</f>
        <v>#N/A</v>
      </c>
      <c r="H468" t="e">
        <f>NA()</f>
        <v>#N/A</v>
      </c>
      <c r="I468" t="s">
        <v>82</v>
      </c>
      <c r="J468" s="13">
        <v>449000</v>
      </c>
      <c r="K468" s="13" t="s">
        <v>2934</v>
      </c>
      <c r="L468">
        <v>139239155</v>
      </c>
      <c r="M468" t="s">
        <v>1569</v>
      </c>
      <c r="N468" t="s">
        <v>820</v>
      </c>
      <c r="O468" t="s">
        <v>37</v>
      </c>
      <c r="P468" s="14" t="s">
        <v>3497</v>
      </c>
      <c r="Q468" s="1">
        <v>889433000</v>
      </c>
      <c r="R468" t="s">
        <v>3505</v>
      </c>
      <c r="S468">
        <v>3</v>
      </c>
      <c r="T468">
        <v>2</v>
      </c>
      <c r="U468">
        <v>1</v>
      </c>
      <c r="V468" s="15">
        <v>44708.662557870368</v>
      </c>
    </row>
    <row r="469" spans="1:22" x14ac:dyDescent="0.25">
      <c r="A469">
        <v>1351451</v>
      </c>
      <c r="B469" s="16" t="s">
        <v>3466</v>
      </c>
      <c r="C469" s="3" t="s">
        <v>2924</v>
      </c>
      <c r="D469" t="s">
        <v>46</v>
      </c>
      <c r="E469" s="11" t="e">
        <f>NA()</f>
        <v>#N/A</v>
      </c>
      <c r="F469" s="12">
        <v>1038</v>
      </c>
      <c r="G469">
        <v>1038</v>
      </c>
      <c r="H469" t="e">
        <f>NA()</f>
        <v>#N/A</v>
      </c>
      <c r="I469" t="s">
        <v>311</v>
      </c>
      <c r="J469" s="13">
        <v>220000</v>
      </c>
      <c r="K469" s="13" t="s">
        <v>2934</v>
      </c>
      <c r="L469">
        <v>139238999</v>
      </c>
      <c r="M469" t="s">
        <v>1573</v>
      </c>
      <c r="N469" t="s">
        <v>731</v>
      </c>
      <c r="O469" t="s">
        <v>37</v>
      </c>
      <c r="P469" s="14" t="s">
        <v>3494</v>
      </c>
      <c r="Q469" s="1">
        <v>1300299377</v>
      </c>
      <c r="R469" t="s">
        <v>3508</v>
      </c>
      <c r="S469">
        <v>1</v>
      </c>
      <c r="T469">
        <v>1</v>
      </c>
      <c r="U469">
        <v>1</v>
      </c>
      <c r="V469" s="15">
        <v>44708.662557870368</v>
      </c>
    </row>
    <row r="470" spans="1:22" x14ac:dyDescent="0.25">
      <c r="A470">
        <v>1351452</v>
      </c>
      <c r="B470" s="16" t="s">
        <v>3466</v>
      </c>
      <c r="C470" s="3" t="s">
        <v>2924</v>
      </c>
      <c r="D470" t="s">
        <v>29</v>
      </c>
      <c r="E470" s="19">
        <v>283</v>
      </c>
      <c r="F470" s="19">
        <v>632</v>
      </c>
      <c r="G470" s="19">
        <v>632</v>
      </c>
      <c r="H470" t="s">
        <v>126</v>
      </c>
      <c r="I470" t="s">
        <v>123</v>
      </c>
      <c r="J470" s="13">
        <v>575000</v>
      </c>
      <c r="K470" s="13" t="s">
        <v>2934</v>
      </c>
      <c r="L470">
        <v>139238631</v>
      </c>
      <c r="M470" t="s">
        <v>1577</v>
      </c>
      <c r="N470" t="s">
        <v>716</v>
      </c>
      <c r="O470" t="s">
        <v>37</v>
      </c>
      <c r="P470" s="14" t="s">
        <v>3495</v>
      </c>
      <c r="Q470" s="1">
        <v>889328858</v>
      </c>
      <c r="R470" t="s">
        <v>3505</v>
      </c>
      <c r="S470">
        <v>3</v>
      </c>
      <c r="T470">
        <v>2</v>
      </c>
      <c r="U470">
        <v>4</v>
      </c>
      <c r="V470" s="15">
        <v>44708.662557870368</v>
      </c>
    </row>
    <row r="471" spans="1:22" x14ac:dyDescent="0.25">
      <c r="A471">
        <v>1351453</v>
      </c>
      <c r="B471" s="16" t="s">
        <v>3466</v>
      </c>
      <c r="C471" s="3" t="s">
        <v>2924</v>
      </c>
      <c r="D471" t="s">
        <v>46</v>
      </c>
      <c r="E471" s="11" t="e">
        <f>NA()</f>
        <v>#N/A</v>
      </c>
      <c r="F471" s="19">
        <v>116</v>
      </c>
      <c r="G471" s="19">
        <v>116</v>
      </c>
      <c r="H471" t="e">
        <f>NA()</f>
        <v>#N/A</v>
      </c>
      <c r="I471" t="s">
        <v>107</v>
      </c>
      <c r="J471" s="13">
        <v>329000</v>
      </c>
      <c r="K471" s="13" t="s">
        <v>2934</v>
      </c>
      <c r="L471">
        <v>139237099</v>
      </c>
      <c r="M471" t="s">
        <v>1580</v>
      </c>
      <c r="N471" t="s">
        <v>731</v>
      </c>
      <c r="O471" t="s">
        <v>37</v>
      </c>
      <c r="P471" s="14" t="s">
        <v>3494</v>
      </c>
      <c r="Q471">
        <v>889855678</v>
      </c>
      <c r="R471" t="s">
        <v>3505</v>
      </c>
      <c r="S471">
        <v>2</v>
      </c>
      <c r="T471">
        <v>1</v>
      </c>
      <c r="U471">
        <v>1</v>
      </c>
      <c r="V471" s="15">
        <v>44708.662557870368</v>
      </c>
    </row>
    <row r="472" spans="1:22" x14ac:dyDescent="0.25">
      <c r="A472">
        <v>1351454</v>
      </c>
      <c r="B472" s="16" t="s">
        <v>3466</v>
      </c>
      <c r="C472" s="3" t="s">
        <v>2924</v>
      </c>
      <c r="D472" t="s">
        <v>29</v>
      </c>
      <c r="E472" s="11" t="e">
        <f>NA()</f>
        <v>#N/A</v>
      </c>
      <c r="F472" s="19">
        <v>798</v>
      </c>
      <c r="G472" s="19">
        <v>798</v>
      </c>
      <c r="H472" t="s">
        <v>126</v>
      </c>
      <c r="I472" t="s">
        <v>123</v>
      </c>
      <c r="J472" s="13">
        <v>529000</v>
      </c>
      <c r="K472" s="13" t="s">
        <v>2934</v>
      </c>
      <c r="L472">
        <v>139236027</v>
      </c>
      <c r="M472" t="s">
        <v>1583</v>
      </c>
      <c r="N472" t="s">
        <v>941</v>
      </c>
      <c r="O472" t="s">
        <v>37</v>
      </c>
      <c r="P472" s="14" t="s">
        <v>3497</v>
      </c>
      <c r="Q472" s="1">
        <v>889328858</v>
      </c>
      <c r="R472" t="s">
        <v>3505</v>
      </c>
      <c r="S472">
        <v>4</v>
      </c>
      <c r="T472">
        <v>2</v>
      </c>
      <c r="U472">
        <v>3</v>
      </c>
      <c r="V472" s="15">
        <v>44708.662557870368</v>
      </c>
    </row>
    <row r="473" spans="1:22" x14ac:dyDescent="0.25">
      <c r="A473">
        <v>1351455</v>
      </c>
      <c r="B473" s="16" t="s">
        <v>3466</v>
      </c>
      <c r="C473" s="3" t="s">
        <v>2924</v>
      </c>
      <c r="D473" t="s">
        <v>39</v>
      </c>
      <c r="E473" s="19">
        <v>69</v>
      </c>
      <c r="F473" s="12" t="e">
        <f>NA()</f>
        <v>#N/A</v>
      </c>
      <c r="G473" s="19">
        <v>69</v>
      </c>
      <c r="H473" t="e">
        <f>NA()</f>
        <v>#N/A</v>
      </c>
      <c r="I473" t="s">
        <v>64</v>
      </c>
      <c r="J473" s="13">
        <v>349000</v>
      </c>
      <c r="K473" s="13" t="s">
        <v>2934</v>
      </c>
      <c r="L473">
        <v>139234963</v>
      </c>
      <c r="M473" t="s">
        <v>1586</v>
      </c>
      <c r="N473" t="s">
        <v>844</v>
      </c>
      <c r="O473" t="s">
        <v>37</v>
      </c>
      <c r="P473" s="14" t="s">
        <v>3493</v>
      </c>
      <c r="Q473" s="1">
        <v>404877261</v>
      </c>
      <c r="R473" t="s">
        <v>3505</v>
      </c>
      <c r="S473">
        <v>2</v>
      </c>
      <c r="T473">
        <v>1</v>
      </c>
      <c r="U473">
        <v>1</v>
      </c>
      <c r="V473" s="15">
        <v>44708.662557870368</v>
      </c>
    </row>
    <row r="474" spans="1:22" x14ac:dyDescent="0.25">
      <c r="A474">
        <v>1351456</v>
      </c>
      <c r="B474" s="16" t="s">
        <v>3466</v>
      </c>
      <c r="C474" s="3" t="s">
        <v>2924</v>
      </c>
      <c r="D474" t="s">
        <v>29</v>
      </c>
      <c r="E474" s="11" t="e">
        <f>NA()</f>
        <v>#N/A</v>
      </c>
      <c r="F474" s="12" t="e">
        <f>NA()</f>
        <v>#N/A</v>
      </c>
      <c r="G474" t="e">
        <f>NA()</f>
        <v>#N/A</v>
      </c>
      <c r="H474" t="e">
        <f>NA()</f>
        <v>#N/A</v>
      </c>
      <c r="I474" t="s">
        <v>53</v>
      </c>
      <c r="J474" s="13">
        <v>485000</v>
      </c>
      <c r="K474" s="13" t="s">
        <v>2987</v>
      </c>
      <c r="L474">
        <v>139233515</v>
      </c>
      <c r="M474" t="s">
        <v>163</v>
      </c>
      <c r="N474" t="s">
        <v>36</v>
      </c>
      <c r="O474" t="s">
        <v>37</v>
      </c>
      <c r="P474" s="14" t="s">
        <v>3491</v>
      </c>
      <c r="Q474" s="1">
        <v>889822403</v>
      </c>
      <c r="R474" t="s">
        <v>3505</v>
      </c>
      <c r="S474">
        <v>2</v>
      </c>
      <c r="T474">
        <v>2</v>
      </c>
      <c r="U474">
        <v>2</v>
      </c>
      <c r="V474" s="15">
        <v>44708.662557870368</v>
      </c>
    </row>
    <row r="475" spans="1:22" x14ac:dyDescent="0.25">
      <c r="A475">
        <v>1351457</v>
      </c>
      <c r="B475" s="16" t="s">
        <v>3466</v>
      </c>
      <c r="C475" s="3" t="s">
        <v>2924</v>
      </c>
      <c r="D475" t="s">
        <v>29</v>
      </c>
      <c r="E475" s="19">
        <v>139</v>
      </c>
      <c r="F475" s="19">
        <v>780</v>
      </c>
      <c r="G475" s="19">
        <v>780</v>
      </c>
      <c r="H475" t="e">
        <f>NA()</f>
        <v>#N/A</v>
      </c>
      <c r="I475" t="s">
        <v>311</v>
      </c>
      <c r="J475" s="13">
        <v>389000</v>
      </c>
      <c r="K475" s="13" t="s">
        <v>2934</v>
      </c>
      <c r="L475">
        <v>139233247</v>
      </c>
      <c r="M475" t="s">
        <v>1591</v>
      </c>
      <c r="N475" t="s">
        <v>747</v>
      </c>
      <c r="O475" t="s">
        <v>37</v>
      </c>
      <c r="P475" s="14" t="s">
        <v>3495</v>
      </c>
      <c r="Q475" s="1">
        <v>1300299377</v>
      </c>
      <c r="R475" t="s">
        <v>3508</v>
      </c>
      <c r="S475">
        <v>3</v>
      </c>
      <c r="T475">
        <v>1</v>
      </c>
      <c r="U475">
        <v>1</v>
      </c>
      <c r="V475" s="15">
        <v>44708.662557870368</v>
      </c>
    </row>
    <row r="476" spans="1:22" x14ac:dyDescent="0.25">
      <c r="A476">
        <v>1351458</v>
      </c>
      <c r="B476" s="16" t="s">
        <v>3466</v>
      </c>
      <c r="C476" s="3" t="s">
        <v>2924</v>
      </c>
      <c r="D476" t="s">
        <v>29</v>
      </c>
      <c r="E476" s="19">
        <v>836</v>
      </c>
      <c r="F476" s="19">
        <v>836</v>
      </c>
      <c r="G476" s="19">
        <v>836</v>
      </c>
      <c r="H476" t="s">
        <v>126</v>
      </c>
      <c r="I476" t="s">
        <v>53</v>
      </c>
      <c r="J476" s="13" t="e">
        <f>NA()</f>
        <v>#N/A</v>
      </c>
      <c r="K476" s="13" t="s">
        <v>3244</v>
      </c>
      <c r="L476">
        <v>139233211</v>
      </c>
      <c r="M476" t="s">
        <v>1595</v>
      </c>
      <c r="N476" t="s">
        <v>786</v>
      </c>
      <c r="O476" t="s">
        <v>37</v>
      </c>
      <c r="P476" s="14" t="s">
        <v>3494</v>
      </c>
      <c r="Q476" s="1">
        <v>889822403</v>
      </c>
      <c r="R476" t="s">
        <v>3505</v>
      </c>
      <c r="S476">
        <v>4</v>
      </c>
      <c r="T476">
        <v>1</v>
      </c>
      <c r="U476">
        <v>2</v>
      </c>
      <c r="V476" s="15">
        <v>44708.662557870368</v>
      </c>
    </row>
    <row r="477" spans="1:22" x14ac:dyDescent="0.25">
      <c r="A477">
        <v>1351459</v>
      </c>
      <c r="B477" s="16" t="s">
        <v>3466</v>
      </c>
      <c r="C477" s="3" t="s">
        <v>2924</v>
      </c>
      <c r="D477" t="s">
        <v>46</v>
      </c>
      <c r="E477" s="19">
        <v>51</v>
      </c>
      <c r="F477" s="12" t="e">
        <f>NA()</f>
        <v>#N/A</v>
      </c>
      <c r="G477" s="19">
        <v>51</v>
      </c>
      <c r="H477" t="e">
        <f>NA()</f>
        <v>#N/A</v>
      </c>
      <c r="I477" t="s">
        <v>74</v>
      </c>
      <c r="J477" s="13">
        <v>250000</v>
      </c>
      <c r="K477" s="13" t="s">
        <v>2934</v>
      </c>
      <c r="L477">
        <v>131091530</v>
      </c>
      <c r="M477" t="s">
        <v>167</v>
      </c>
      <c r="N477" t="s">
        <v>36</v>
      </c>
      <c r="O477" t="s">
        <v>37</v>
      </c>
      <c r="P477" s="14" t="s">
        <v>3491</v>
      </c>
      <c r="Q477" s="1">
        <v>889815000</v>
      </c>
      <c r="R477" t="s">
        <v>3505</v>
      </c>
      <c r="S477">
        <v>1</v>
      </c>
      <c r="T477">
        <v>1</v>
      </c>
      <c r="U477">
        <v>1</v>
      </c>
      <c r="V477" s="15">
        <v>44708.662557870368</v>
      </c>
    </row>
    <row r="478" spans="1:22" x14ac:dyDescent="0.25">
      <c r="A478">
        <v>1351460</v>
      </c>
      <c r="B478" s="16" t="s">
        <v>3466</v>
      </c>
      <c r="C478" s="3" t="s">
        <v>2924</v>
      </c>
      <c r="D478" t="s">
        <v>29</v>
      </c>
      <c r="E478" s="19">
        <v>233</v>
      </c>
      <c r="F478" s="19">
        <v>680</v>
      </c>
      <c r="G478" s="19">
        <v>680</v>
      </c>
      <c r="H478" t="s">
        <v>126</v>
      </c>
      <c r="I478" t="s">
        <v>1117</v>
      </c>
      <c r="J478" s="13">
        <v>695000</v>
      </c>
      <c r="K478" s="13" t="s">
        <v>2934</v>
      </c>
      <c r="L478">
        <v>139223083</v>
      </c>
      <c r="M478" t="s">
        <v>1598</v>
      </c>
      <c r="N478" t="s">
        <v>941</v>
      </c>
      <c r="O478" t="s">
        <v>37</v>
      </c>
      <c r="P478" s="14" t="s">
        <v>3497</v>
      </c>
      <c r="Q478">
        <v>417272077</v>
      </c>
      <c r="R478" t="s">
        <v>3505</v>
      </c>
      <c r="S478">
        <v>4</v>
      </c>
      <c r="T478">
        <v>2</v>
      </c>
      <c r="U478">
        <v>4</v>
      </c>
      <c r="V478" s="15">
        <v>44708.662557870368</v>
      </c>
    </row>
    <row r="479" spans="1:22" x14ac:dyDescent="0.25">
      <c r="A479">
        <v>1351461</v>
      </c>
      <c r="B479" s="16" t="s">
        <v>3466</v>
      </c>
      <c r="C479" s="3" t="s">
        <v>2924</v>
      </c>
      <c r="D479" t="s">
        <v>1201</v>
      </c>
      <c r="E479" s="19">
        <v>144</v>
      </c>
      <c r="F479" s="12">
        <v>8150</v>
      </c>
      <c r="G479">
        <v>8150</v>
      </c>
      <c r="H479" t="s">
        <v>126</v>
      </c>
      <c r="I479" t="s">
        <v>663</v>
      </c>
      <c r="J479" s="13">
        <v>735000</v>
      </c>
      <c r="K479" s="13" t="s">
        <v>2934</v>
      </c>
      <c r="L479">
        <v>700197387</v>
      </c>
      <c r="M479" t="s">
        <v>1601</v>
      </c>
      <c r="N479" t="s">
        <v>1162</v>
      </c>
      <c r="O479" t="s">
        <v>37</v>
      </c>
      <c r="P479" s="14" t="s">
        <v>3501</v>
      </c>
      <c r="Q479" s="1">
        <v>1300609392</v>
      </c>
      <c r="R479" t="s">
        <v>3508</v>
      </c>
      <c r="S479">
        <v>3</v>
      </c>
      <c r="T479">
        <v>2</v>
      </c>
      <c r="U479">
        <v>8</v>
      </c>
      <c r="V479" s="15">
        <v>44708.662557870368</v>
      </c>
    </row>
    <row r="480" spans="1:22" x14ac:dyDescent="0.25">
      <c r="A480">
        <v>1351462</v>
      </c>
      <c r="B480" s="16" t="s">
        <v>3466</v>
      </c>
      <c r="C480" s="3" t="s">
        <v>2924</v>
      </c>
      <c r="D480" t="s">
        <v>29</v>
      </c>
      <c r="E480" s="11" t="e">
        <f>NA()</f>
        <v>#N/A</v>
      </c>
      <c r="F480" s="19">
        <v>557</v>
      </c>
      <c r="G480" s="19">
        <v>557</v>
      </c>
      <c r="H480" t="s">
        <v>126</v>
      </c>
      <c r="I480" t="s">
        <v>1603</v>
      </c>
      <c r="J480" s="13">
        <v>760000</v>
      </c>
      <c r="K480" s="13" t="s">
        <v>3245</v>
      </c>
      <c r="L480">
        <v>139222055</v>
      </c>
      <c r="M480" t="s">
        <v>1606</v>
      </c>
      <c r="N480" t="s">
        <v>776</v>
      </c>
      <c r="O480" t="s">
        <v>37</v>
      </c>
      <c r="P480" s="14" t="s">
        <v>3494</v>
      </c>
      <c r="Q480" t="s">
        <v>1607</v>
      </c>
      <c r="R480" t="s">
        <v>3505</v>
      </c>
      <c r="S480">
        <v>4</v>
      </c>
      <c r="T480">
        <v>2</v>
      </c>
      <c r="U480">
        <v>2</v>
      </c>
      <c r="V480" s="15">
        <v>44708.662557870368</v>
      </c>
    </row>
    <row r="481" spans="1:22" x14ac:dyDescent="0.25">
      <c r="A481">
        <v>1351463</v>
      </c>
      <c r="B481" s="16" t="s">
        <v>3466</v>
      </c>
      <c r="C481" s="3" t="s">
        <v>2924</v>
      </c>
      <c r="D481" t="s">
        <v>29</v>
      </c>
      <c r="E481" s="11" t="e">
        <f>NA()</f>
        <v>#N/A</v>
      </c>
      <c r="F481" s="12" t="e">
        <f>NA()</f>
        <v>#N/A</v>
      </c>
      <c r="G481" t="e">
        <f>NA()</f>
        <v>#N/A</v>
      </c>
      <c r="H481" t="e">
        <f>NA()</f>
        <v>#N/A</v>
      </c>
      <c r="I481" t="s">
        <v>403</v>
      </c>
      <c r="J481" s="13">
        <v>535000</v>
      </c>
      <c r="K481" s="13" t="s">
        <v>2934</v>
      </c>
      <c r="L481">
        <v>139221531</v>
      </c>
      <c r="M481" t="s">
        <v>1609</v>
      </c>
      <c r="N481" t="s">
        <v>844</v>
      </c>
      <c r="O481" t="s">
        <v>37</v>
      </c>
      <c r="P481" s="14" t="s">
        <v>3493</v>
      </c>
      <c r="Q481" s="1">
        <v>889828282</v>
      </c>
      <c r="R481" t="s">
        <v>3505</v>
      </c>
      <c r="S481">
        <v>2</v>
      </c>
      <c r="T481">
        <v>2</v>
      </c>
      <c r="U481">
        <v>1</v>
      </c>
      <c r="V481" s="15">
        <v>44708.662557870368</v>
      </c>
    </row>
    <row r="482" spans="1:22" x14ac:dyDescent="0.25">
      <c r="A482">
        <v>1351464</v>
      </c>
      <c r="B482" s="16" t="s">
        <v>3466</v>
      </c>
      <c r="C482" s="3" t="s">
        <v>2924</v>
      </c>
      <c r="D482" t="s">
        <v>29</v>
      </c>
      <c r="E482" s="11" t="e">
        <f>NA()</f>
        <v>#N/A</v>
      </c>
      <c r="F482" s="12" t="e">
        <f>NA()</f>
        <v>#N/A</v>
      </c>
      <c r="G482" t="e">
        <f>NA()</f>
        <v>#N/A</v>
      </c>
      <c r="H482" t="e">
        <f>NA()</f>
        <v>#N/A</v>
      </c>
      <c r="I482" t="s">
        <v>403</v>
      </c>
      <c r="J482" s="13">
        <v>559000</v>
      </c>
      <c r="K482" s="13" t="s">
        <v>2934</v>
      </c>
      <c r="L482">
        <v>139221507</v>
      </c>
      <c r="M482" t="s">
        <v>1611</v>
      </c>
      <c r="N482" t="s">
        <v>941</v>
      </c>
      <c r="O482" t="s">
        <v>37</v>
      </c>
      <c r="P482" s="14" t="s">
        <v>3497</v>
      </c>
      <c r="Q482" s="1">
        <v>889828282</v>
      </c>
      <c r="R482" t="s">
        <v>3505</v>
      </c>
      <c r="S482">
        <v>4</v>
      </c>
      <c r="T482">
        <v>2</v>
      </c>
      <c r="U482">
        <v>2</v>
      </c>
      <c r="V482" s="15">
        <v>44708.662557870368</v>
      </c>
    </row>
    <row r="483" spans="1:22" x14ac:dyDescent="0.25">
      <c r="A483">
        <v>1351465</v>
      </c>
      <c r="B483" s="16" t="s">
        <v>3466</v>
      </c>
      <c r="C483" s="3" t="s">
        <v>2924</v>
      </c>
      <c r="D483" t="s">
        <v>29</v>
      </c>
      <c r="E483" s="11" t="e">
        <f>NA()</f>
        <v>#N/A</v>
      </c>
      <c r="F483" s="19">
        <v>742</v>
      </c>
      <c r="G483" s="19">
        <v>742</v>
      </c>
      <c r="H483" t="e">
        <f>NA()</f>
        <v>#N/A</v>
      </c>
      <c r="I483" t="s">
        <v>408</v>
      </c>
      <c r="J483" s="13">
        <v>630000</v>
      </c>
      <c r="K483" s="13" t="s">
        <v>2934</v>
      </c>
      <c r="L483">
        <v>139219791</v>
      </c>
      <c r="M483" t="s">
        <v>1615</v>
      </c>
      <c r="N483" t="s">
        <v>1616</v>
      </c>
      <c r="O483" t="s">
        <v>37</v>
      </c>
      <c r="P483" s="14" t="s">
        <v>3494</v>
      </c>
      <c r="Q483" s="1">
        <v>1300114970</v>
      </c>
      <c r="R483" t="s">
        <v>3508</v>
      </c>
      <c r="S483">
        <v>3</v>
      </c>
      <c r="T483">
        <v>1</v>
      </c>
      <c r="U483">
        <v>4</v>
      </c>
      <c r="V483" s="15">
        <v>44708.662557870368</v>
      </c>
    </row>
    <row r="484" spans="1:22" x14ac:dyDescent="0.25">
      <c r="A484">
        <v>1351466</v>
      </c>
      <c r="B484" s="16" t="s">
        <v>3466</v>
      </c>
      <c r="C484" s="3" t="s">
        <v>2924</v>
      </c>
      <c r="D484" t="s">
        <v>29</v>
      </c>
      <c r="E484" s="11" t="e">
        <f>NA()</f>
        <v>#N/A</v>
      </c>
      <c r="F484" s="12">
        <v>2170</v>
      </c>
      <c r="G484">
        <v>2170</v>
      </c>
      <c r="H484" t="s">
        <v>126</v>
      </c>
      <c r="I484" t="s">
        <v>82</v>
      </c>
      <c r="J484" s="13" t="e">
        <f>NA()</f>
        <v>#N/A</v>
      </c>
      <c r="K484" s="13" t="s">
        <v>2979</v>
      </c>
      <c r="L484">
        <v>139217339</v>
      </c>
      <c r="M484" t="s">
        <v>1619</v>
      </c>
      <c r="N484" t="s">
        <v>809</v>
      </c>
      <c r="O484" t="s">
        <v>37</v>
      </c>
      <c r="P484" s="14" t="s">
        <v>3494</v>
      </c>
      <c r="Q484" s="1">
        <v>889433000</v>
      </c>
      <c r="R484" t="s">
        <v>3505</v>
      </c>
      <c r="S484">
        <v>6</v>
      </c>
      <c r="T484">
        <v>2</v>
      </c>
      <c r="U484">
        <v>6</v>
      </c>
      <c r="V484" s="15">
        <v>44708.662557870368</v>
      </c>
    </row>
    <row r="485" spans="1:22" x14ac:dyDescent="0.25">
      <c r="A485">
        <v>1351467</v>
      </c>
      <c r="B485" s="16" t="s">
        <v>3466</v>
      </c>
      <c r="C485" s="3" t="s">
        <v>2924</v>
      </c>
      <c r="D485" t="s">
        <v>46</v>
      </c>
      <c r="E485" s="19">
        <v>165</v>
      </c>
      <c r="F485" s="12" t="e">
        <f>NA()</f>
        <v>#N/A</v>
      </c>
      <c r="G485" s="19">
        <v>165</v>
      </c>
      <c r="H485" t="e">
        <f>NA()</f>
        <v>#N/A</v>
      </c>
      <c r="I485" t="s">
        <v>185</v>
      </c>
      <c r="J485" s="13">
        <v>429000</v>
      </c>
      <c r="K485" s="13" t="s">
        <v>2934</v>
      </c>
      <c r="L485">
        <v>139217143</v>
      </c>
      <c r="M485" t="s">
        <v>1622</v>
      </c>
      <c r="N485" t="s">
        <v>707</v>
      </c>
      <c r="O485" t="s">
        <v>37</v>
      </c>
      <c r="P485" s="14" t="s">
        <v>3493</v>
      </c>
      <c r="Q485" s="1">
        <v>889240900</v>
      </c>
      <c r="R485" t="s">
        <v>3505</v>
      </c>
      <c r="S485">
        <v>3</v>
      </c>
      <c r="T485">
        <v>2</v>
      </c>
      <c r="U485">
        <v>2</v>
      </c>
      <c r="V485" s="15">
        <v>44708.662557870368</v>
      </c>
    </row>
    <row r="486" spans="1:22" x14ac:dyDescent="0.25">
      <c r="A486">
        <v>1351468</v>
      </c>
      <c r="B486" s="16" t="s">
        <v>3466</v>
      </c>
      <c r="C486" s="3" t="s">
        <v>2924</v>
      </c>
      <c r="D486" t="s">
        <v>29</v>
      </c>
      <c r="E486" s="11" t="e">
        <f>NA()</f>
        <v>#N/A</v>
      </c>
      <c r="F486" s="19">
        <v>715</v>
      </c>
      <c r="G486" s="19">
        <v>715</v>
      </c>
      <c r="H486" t="s">
        <v>126</v>
      </c>
      <c r="I486" t="s">
        <v>185</v>
      </c>
      <c r="J486" s="13" t="e">
        <f>NA()</f>
        <v>#N/A</v>
      </c>
      <c r="K486" s="13" t="s">
        <v>2971</v>
      </c>
      <c r="L486">
        <v>139217011</v>
      </c>
      <c r="M486" t="s">
        <v>1625</v>
      </c>
      <c r="N486" t="s">
        <v>814</v>
      </c>
      <c r="O486" t="s">
        <v>37</v>
      </c>
      <c r="P486" s="14" t="s">
        <v>3494</v>
      </c>
      <c r="Q486" s="1">
        <v>889240900</v>
      </c>
      <c r="R486" t="s">
        <v>3505</v>
      </c>
      <c r="S486">
        <v>3</v>
      </c>
      <c r="T486">
        <v>2</v>
      </c>
      <c r="U486">
        <v>2</v>
      </c>
      <c r="V486" s="15">
        <v>44708.662557870368</v>
      </c>
    </row>
    <row r="487" spans="1:22" x14ac:dyDescent="0.25">
      <c r="A487">
        <v>1351469</v>
      </c>
      <c r="B487" s="16" t="s">
        <v>3466</v>
      </c>
      <c r="C487" s="3" t="s">
        <v>2924</v>
      </c>
      <c r="D487" t="s">
        <v>46</v>
      </c>
      <c r="E487" s="11" t="e">
        <f>NA()</f>
        <v>#N/A</v>
      </c>
      <c r="F487" s="12" t="e">
        <f>NA()</f>
        <v>#N/A</v>
      </c>
      <c r="G487" t="e">
        <f>NA()</f>
        <v>#N/A</v>
      </c>
      <c r="H487" t="e">
        <f>NA()</f>
        <v>#N/A</v>
      </c>
      <c r="I487" t="s">
        <v>107</v>
      </c>
      <c r="J487" s="13">
        <v>300000</v>
      </c>
      <c r="K487" s="13" t="s">
        <v>2934</v>
      </c>
      <c r="L487">
        <v>139216431</v>
      </c>
      <c r="M487" t="s">
        <v>1628</v>
      </c>
      <c r="N487" t="s">
        <v>798</v>
      </c>
      <c r="O487" t="s">
        <v>37</v>
      </c>
      <c r="P487" s="14" t="s">
        <v>3492</v>
      </c>
      <c r="Q487">
        <v>889855678</v>
      </c>
      <c r="R487" t="s">
        <v>3505</v>
      </c>
      <c r="S487">
        <v>2</v>
      </c>
      <c r="T487">
        <v>1</v>
      </c>
      <c r="U487">
        <v>1</v>
      </c>
      <c r="V487" s="15">
        <v>44708.662557870368</v>
      </c>
    </row>
    <row r="488" spans="1:22" x14ac:dyDescent="0.25">
      <c r="A488">
        <v>1351470</v>
      </c>
      <c r="B488" s="16" t="s">
        <v>3466</v>
      </c>
      <c r="C488" s="3" t="s">
        <v>2924</v>
      </c>
      <c r="D488" t="s">
        <v>46</v>
      </c>
      <c r="E488" s="19">
        <v>135</v>
      </c>
      <c r="F488" s="12" t="e">
        <f>NA()</f>
        <v>#N/A</v>
      </c>
      <c r="G488" s="19">
        <v>135</v>
      </c>
      <c r="H488" t="e">
        <f>NA()</f>
        <v>#N/A</v>
      </c>
      <c r="I488" t="s">
        <v>782</v>
      </c>
      <c r="J488" s="13">
        <v>300000</v>
      </c>
      <c r="K488" s="13" t="s">
        <v>3248</v>
      </c>
      <c r="L488">
        <v>139214835</v>
      </c>
      <c r="M488" t="s">
        <v>1631</v>
      </c>
      <c r="N488" t="s">
        <v>737</v>
      </c>
      <c r="O488" t="s">
        <v>37</v>
      </c>
      <c r="P488" s="14" t="s">
        <v>3494</v>
      </c>
      <c r="Q488" s="1">
        <v>387813888</v>
      </c>
      <c r="R488" t="s">
        <v>3508</v>
      </c>
      <c r="S488">
        <v>2</v>
      </c>
      <c r="T488">
        <v>2</v>
      </c>
      <c r="U488">
        <v>1</v>
      </c>
      <c r="V488" s="15">
        <v>44708.662557870368</v>
      </c>
    </row>
    <row r="489" spans="1:22" x14ac:dyDescent="0.25">
      <c r="A489">
        <v>1351471</v>
      </c>
      <c r="B489" s="16" t="s">
        <v>3466</v>
      </c>
      <c r="C489" s="3" t="s">
        <v>2924</v>
      </c>
      <c r="D489" t="s">
        <v>46</v>
      </c>
      <c r="E489" s="19">
        <v>95</v>
      </c>
      <c r="F489" s="12" t="e">
        <f>NA()</f>
        <v>#N/A</v>
      </c>
      <c r="G489" s="19">
        <v>95</v>
      </c>
      <c r="H489" t="e">
        <f>NA()</f>
        <v>#N/A</v>
      </c>
      <c r="I489" t="s">
        <v>181</v>
      </c>
      <c r="J489" s="13">
        <v>220000</v>
      </c>
      <c r="K489" s="13" t="s">
        <v>3249</v>
      </c>
      <c r="L489">
        <v>139212311</v>
      </c>
      <c r="M489" t="s">
        <v>1635</v>
      </c>
      <c r="N489" t="s">
        <v>798</v>
      </c>
      <c r="O489" t="s">
        <v>37</v>
      </c>
      <c r="P489" s="14" t="s">
        <v>3492</v>
      </c>
      <c r="Q489" s="1">
        <v>889418941</v>
      </c>
      <c r="R489" t="s">
        <v>3505</v>
      </c>
      <c r="S489">
        <v>2</v>
      </c>
      <c r="T489">
        <v>1</v>
      </c>
      <c r="U489">
        <v>1</v>
      </c>
      <c r="V489" s="15">
        <v>44708.662557870368</v>
      </c>
    </row>
    <row r="490" spans="1:22" x14ac:dyDescent="0.25">
      <c r="A490">
        <v>1351472</v>
      </c>
      <c r="B490" s="16" t="s">
        <v>3466</v>
      </c>
      <c r="C490" s="3" t="s">
        <v>2924</v>
      </c>
      <c r="D490" t="s">
        <v>1201</v>
      </c>
      <c r="E490" s="11" t="e">
        <f>NA()</f>
        <v>#N/A</v>
      </c>
      <c r="F490" s="12" t="e">
        <f>NA()</f>
        <v>#N/A</v>
      </c>
      <c r="G490" t="e">
        <f>NA()</f>
        <v>#N/A</v>
      </c>
      <c r="H490" t="e">
        <f>NA()</f>
        <v>#N/A</v>
      </c>
      <c r="I490" t="s">
        <v>739</v>
      </c>
      <c r="J490" s="13" t="e">
        <f>NA()</f>
        <v>#N/A</v>
      </c>
      <c r="K490" s="13" t="s">
        <v>3163</v>
      </c>
      <c r="L490">
        <v>139209443</v>
      </c>
      <c r="M490" t="s">
        <v>1637</v>
      </c>
      <c r="N490" t="s">
        <v>703</v>
      </c>
      <c r="O490" t="s">
        <v>37</v>
      </c>
      <c r="P490" s="14" t="s">
        <v>3492</v>
      </c>
      <c r="Q490" s="1">
        <v>739998324</v>
      </c>
      <c r="R490" t="s">
        <v>3505</v>
      </c>
      <c r="S490">
        <v>2</v>
      </c>
      <c r="T490">
        <v>1</v>
      </c>
      <c r="U490">
        <v>1</v>
      </c>
      <c r="V490" s="15">
        <v>44708.662557870368</v>
      </c>
    </row>
    <row r="491" spans="1:22" x14ac:dyDescent="0.25">
      <c r="A491">
        <v>1351473</v>
      </c>
      <c r="B491" s="16" t="s">
        <v>3466</v>
      </c>
      <c r="C491" s="3" t="s">
        <v>2924</v>
      </c>
      <c r="D491" t="s">
        <v>29</v>
      </c>
      <c r="E491" s="19">
        <v>212</v>
      </c>
      <c r="F491" s="19">
        <v>640</v>
      </c>
      <c r="G491" s="19">
        <v>640</v>
      </c>
      <c r="H491" t="e">
        <f>NA()</f>
        <v>#N/A</v>
      </c>
      <c r="I491" t="s">
        <v>712</v>
      </c>
      <c r="J491" s="13">
        <v>575000</v>
      </c>
      <c r="K491" s="13" t="s">
        <v>2934</v>
      </c>
      <c r="L491">
        <v>139208727</v>
      </c>
      <c r="M491" t="s">
        <v>1640</v>
      </c>
      <c r="N491" t="s">
        <v>820</v>
      </c>
      <c r="O491" t="s">
        <v>37</v>
      </c>
      <c r="P491" s="14" t="s">
        <v>3497</v>
      </c>
      <c r="Q491" s="1">
        <v>889315000</v>
      </c>
      <c r="R491" t="s">
        <v>3505</v>
      </c>
      <c r="S491">
        <v>3</v>
      </c>
      <c r="T491">
        <v>2</v>
      </c>
      <c r="U491">
        <v>2</v>
      </c>
      <c r="V491" s="15">
        <v>44708.662557870368</v>
      </c>
    </row>
    <row r="492" spans="1:22" x14ac:dyDescent="0.25">
      <c r="A492">
        <v>1351474</v>
      </c>
      <c r="B492" s="16" t="s">
        <v>3466</v>
      </c>
      <c r="C492" s="3" t="s">
        <v>2924</v>
      </c>
      <c r="D492" t="s">
        <v>29</v>
      </c>
      <c r="E492" s="19">
        <v>266</v>
      </c>
      <c r="F492" s="12">
        <v>1030</v>
      </c>
      <c r="G492">
        <v>1030</v>
      </c>
      <c r="H492" t="e">
        <f>NA()</f>
        <v>#N/A</v>
      </c>
      <c r="I492" t="s">
        <v>265</v>
      </c>
      <c r="J492" s="13">
        <v>799000</v>
      </c>
      <c r="K492" s="13" t="s">
        <v>3250</v>
      </c>
      <c r="L492">
        <v>139206727</v>
      </c>
      <c r="M492" t="s">
        <v>1645</v>
      </c>
      <c r="N492" t="s">
        <v>1223</v>
      </c>
      <c r="O492" t="s">
        <v>37</v>
      </c>
      <c r="P492" s="14" t="s">
        <v>3497</v>
      </c>
      <c r="Q492" s="1">
        <v>417718149</v>
      </c>
      <c r="R492" t="s">
        <v>3505</v>
      </c>
      <c r="S492">
        <v>4</v>
      </c>
      <c r="T492">
        <v>2</v>
      </c>
      <c r="U492">
        <v>10</v>
      </c>
      <c r="V492" s="15">
        <v>44708.662557870368</v>
      </c>
    </row>
    <row r="493" spans="1:22" x14ac:dyDescent="0.25">
      <c r="A493">
        <v>1351475</v>
      </c>
      <c r="B493" s="16" t="s">
        <v>3466</v>
      </c>
      <c r="C493" s="3" t="s">
        <v>2924</v>
      </c>
      <c r="D493" t="s">
        <v>29</v>
      </c>
      <c r="E493" s="11" t="e">
        <f>NA()</f>
        <v>#N/A</v>
      </c>
      <c r="F493" s="19">
        <v>827</v>
      </c>
      <c r="G493" s="19">
        <v>827</v>
      </c>
      <c r="H493" t="s">
        <v>126</v>
      </c>
      <c r="I493" t="s">
        <v>168</v>
      </c>
      <c r="J493" s="13">
        <v>480000</v>
      </c>
      <c r="K493" s="13" t="s">
        <v>2934</v>
      </c>
      <c r="L493">
        <v>139206483</v>
      </c>
      <c r="M493" t="s">
        <v>1648</v>
      </c>
      <c r="N493" t="s">
        <v>1109</v>
      </c>
      <c r="O493" t="s">
        <v>37</v>
      </c>
      <c r="P493" s="14" t="s">
        <v>3492</v>
      </c>
      <c r="Q493" s="1">
        <v>889459372</v>
      </c>
      <c r="R493" t="s">
        <v>3505</v>
      </c>
      <c r="S493">
        <v>3</v>
      </c>
      <c r="T493">
        <v>1</v>
      </c>
      <c r="U493">
        <v>2</v>
      </c>
      <c r="V493" s="15">
        <v>44708.662557870368</v>
      </c>
    </row>
    <row r="494" spans="1:22" x14ac:dyDescent="0.25">
      <c r="A494">
        <v>1351476</v>
      </c>
      <c r="B494" s="16" t="s">
        <v>3466</v>
      </c>
      <c r="C494" s="3" t="s">
        <v>2924</v>
      </c>
      <c r="D494" t="s">
        <v>39</v>
      </c>
      <c r="E494" s="11" t="e">
        <f>NA()</f>
        <v>#N/A</v>
      </c>
      <c r="F494" s="12" t="e">
        <f>NA()</f>
        <v>#N/A</v>
      </c>
      <c r="G494" t="e">
        <f>NA()</f>
        <v>#N/A</v>
      </c>
      <c r="H494" t="e">
        <f>NA()</f>
        <v>#N/A</v>
      </c>
      <c r="I494" t="s">
        <v>168</v>
      </c>
      <c r="J494" s="13">
        <v>549000</v>
      </c>
      <c r="K494" s="13" t="s">
        <v>2934</v>
      </c>
      <c r="L494">
        <v>139203271</v>
      </c>
      <c r="M494" t="s">
        <v>171</v>
      </c>
      <c r="N494" t="s">
        <v>36</v>
      </c>
      <c r="O494" t="s">
        <v>37</v>
      </c>
      <c r="P494" s="14" t="s">
        <v>3491</v>
      </c>
      <c r="Q494" s="1">
        <v>889459372</v>
      </c>
      <c r="R494" t="s">
        <v>3505</v>
      </c>
      <c r="S494">
        <v>2</v>
      </c>
      <c r="T494">
        <v>2</v>
      </c>
      <c r="U494">
        <v>2</v>
      </c>
      <c r="V494" s="15">
        <v>44708.662557870368</v>
      </c>
    </row>
    <row r="495" spans="1:22" x14ac:dyDescent="0.25">
      <c r="A495">
        <v>1351477</v>
      </c>
      <c r="B495" s="16" t="s">
        <v>3466</v>
      </c>
      <c r="C495" s="3" t="s">
        <v>2924</v>
      </c>
      <c r="D495" t="s">
        <v>39</v>
      </c>
      <c r="E495" s="19">
        <v>48</v>
      </c>
      <c r="F495" s="12" t="e">
        <f>NA()</f>
        <v>#N/A</v>
      </c>
      <c r="G495" s="19">
        <v>48</v>
      </c>
      <c r="H495" t="e">
        <f>NA()</f>
        <v>#N/A</v>
      </c>
      <c r="I495" t="s">
        <v>98</v>
      </c>
      <c r="J495" s="13">
        <v>299000</v>
      </c>
      <c r="K495" s="13" t="s">
        <v>2990</v>
      </c>
      <c r="L495">
        <v>139202891</v>
      </c>
      <c r="M495" t="s">
        <v>175</v>
      </c>
      <c r="N495" t="s">
        <v>36</v>
      </c>
      <c r="O495" t="s">
        <v>37</v>
      </c>
      <c r="P495" s="14" t="s">
        <v>3491</v>
      </c>
      <c r="Q495" s="1">
        <v>889822500</v>
      </c>
      <c r="R495" t="s">
        <v>3505</v>
      </c>
      <c r="S495">
        <v>1</v>
      </c>
      <c r="T495">
        <v>1</v>
      </c>
      <c r="U495">
        <v>1</v>
      </c>
      <c r="V495" s="15">
        <v>44708.662557870368</v>
      </c>
    </row>
    <row r="496" spans="1:22" x14ac:dyDescent="0.25">
      <c r="A496">
        <v>1351478</v>
      </c>
      <c r="B496" s="16" t="s">
        <v>3466</v>
      </c>
      <c r="C496" s="3" t="s">
        <v>2924</v>
      </c>
      <c r="D496" t="s">
        <v>29</v>
      </c>
      <c r="E496" s="11" t="e">
        <f>NA()</f>
        <v>#N/A</v>
      </c>
      <c r="F496" s="19">
        <v>812</v>
      </c>
      <c r="G496" s="19">
        <v>812</v>
      </c>
      <c r="H496" t="s">
        <v>126</v>
      </c>
      <c r="I496" t="s">
        <v>311</v>
      </c>
      <c r="J496" s="13">
        <v>649000</v>
      </c>
      <c r="K496" s="13" t="s">
        <v>2934</v>
      </c>
      <c r="L496">
        <v>139202579</v>
      </c>
      <c r="M496" t="s">
        <v>1651</v>
      </c>
      <c r="N496" t="s">
        <v>941</v>
      </c>
      <c r="O496" t="s">
        <v>37</v>
      </c>
      <c r="P496" s="14" t="s">
        <v>3497</v>
      </c>
      <c r="Q496" s="1">
        <v>1300299377</v>
      </c>
      <c r="R496" t="s">
        <v>3506</v>
      </c>
      <c r="S496">
        <v>5</v>
      </c>
      <c r="T496">
        <v>2</v>
      </c>
      <c r="U496">
        <v>2</v>
      </c>
      <c r="V496" s="15">
        <v>44708.662557870368</v>
      </c>
    </row>
    <row r="497" spans="1:22" x14ac:dyDescent="0.25">
      <c r="A497">
        <v>1351479</v>
      </c>
      <c r="B497" s="16" t="s">
        <v>3466</v>
      </c>
      <c r="C497" s="3" t="s">
        <v>2924</v>
      </c>
      <c r="D497" t="s">
        <v>704</v>
      </c>
      <c r="E497" s="11" t="e">
        <f>NA()</f>
        <v>#N/A</v>
      </c>
      <c r="F497" s="19">
        <v>8</v>
      </c>
      <c r="G497" s="19">
        <v>8</v>
      </c>
      <c r="H497" t="e">
        <f>NA()</f>
        <v>#N/A</v>
      </c>
      <c r="I497" t="s">
        <v>712</v>
      </c>
      <c r="J497" s="13">
        <v>525000</v>
      </c>
      <c r="K497" s="13" t="s">
        <v>3251</v>
      </c>
      <c r="L497">
        <v>203306535</v>
      </c>
      <c r="M497" t="s">
        <v>1655</v>
      </c>
      <c r="N497" t="s">
        <v>759</v>
      </c>
      <c r="O497" t="s">
        <v>37</v>
      </c>
      <c r="P497" s="14" t="s">
        <v>3496</v>
      </c>
      <c r="Q497" s="1">
        <v>889315000</v>
      </c>
      <c r="R497" t="s">
        <v>3505</v>
      </c>
      <c r="S497" t="e">
        <f>NA()</f>
        <v>#N/A</v>
      </c>
      <c r="T497" t="e">
        <f>NA()</f>
        <v>#N/A</v>
      </c>
      <c r="U497" t="e">
        <f>NA()</f>
        <v>#N/A</v>
      </c>
      <c r="V497" s="15">
        <v>44708.662557870368</v>
      </c>
    </row>
    <row r="498" spans="1:22" x14ac:dyDescent="0.25">
      <c r="A498">
        <v>1351480</v>
      </c>
      <c r="B498" s="16" t="s">
        <v>3466</v>
      </c>
      <c r="C498" s="3" t="s">
        <v>2924</v>
      </c>
      <c r="D498" t="s">
        <v>29</v>
      </c>
      <c r="E498" s="19">
        <v>138</v>
      </c>
      <c r="F498" s="19">
        <v>815</v>
      </c>
      <c r="G498" s="19">
        <v>815</v>
      </c>
      <c r="H498" t="e">
        <f>NA()</f>
        <v>#N/A</v>
      </c>
      <c r="I498" t="s">
        <v>228</v>
      </c>
      <c r="J498" s="13">
        <v>380000</v>
      </c>
      <c r="K498" s="13" t="s">
        <v>2934</v>
      </c>
      <c r="L498">
        <v>139202223</v>
      </c>
      <c r="M498" t="s">
        <v>1657</v>
      </c>
      <c r="N498" t="s">
        <v>743</v>
      </c>
      <c r="O498" t="s">
        <v>37</v>
      </c>
      <c r="P498" s="14" t="s">
        <v>3495</v>
      </c>
      <c r="Q498" s="1">
        <v>889419959</v>
      </c>
      <c r="R498" t="s">
        <v>3505</v>
      </c>
      <c r="S498">
        <v>3</v>
      </c>
      <c r="T498">
        <v>1</v>
      </c>
      <c r="U498">
        <v>1</v>
      </c>
      <c r="V498" s="15">
        <v>44708.662557870368</v>
      </c>
    </row>
    <row r="499" spans="1:22" x14ac:dyDescent="0.25">
      <c r="A499">
        <v>1351481</v>
      </c>
      <c r="B499" s="16" t="s">
        <v>3466</v>
      </c>
      <c r="C499" s="3" t="s">
        <v>2924</v>
      </c>
      <c r="D499" t="s">
        <v>39</v>
      </c>
      <c r="E499" s="11" t="e">
        <f>NA()</f>
        <v>#N/A</v>
      </c>
      <c r="F499" s="19">
        <v>146</v>
      </c>
      <c r="G499" t="e">
        <f>NA()</f>
        <v>#N/A</v>
      </c>
      <c r="H499" t="e">
        <f>NA()</f>
        <v>#N/A</v>
      </c>
      <c r="I499" t="s">
        <v>177</v>
      </c>
      <c r="J499" s="13">
        <v>395000</v>
      </c>
      <c r="K499" s="13" t="s">
        <v>2934</v>
      </c>
      <c r="L499">
        <v>139201043</v>
      </c>
      <c r="M499" t="s">
        <v>180</v>
      </c>
      <c r="N499" t="s">
        <v>36</v>
      </c>
      <c r="O499" t="s">
        <v>37</v>
      </c>
      <c r="P499" s="14" t="s">
        <v>3491</v>
      </c>
      <c r="Q499" s="1">
        <v>889831800</v>
      </c>
      <c r="R499" t="s">
        <v>3505</v>
      </c>
      <c r="S499">
        <v>3</v>
      </c>
      <c r="T499">
        <v>1</v>
      </c>
      <c r="U499">
        <v>1</v>
      </c>
      <c r="V499" s="15">
        <v>44708.662557870368</v>
      </c>
    </row>
    <row r="500" spans="1:22" x14ac:dyDescent="0.25">
      <c r="A500">
        <v>1351482</v>
      </c>
      <c r="B500" s="16" t="s">
        <v>3466</v>
      </c>
      <c r="C500" s="3" t="s">
        <v>2924</v>
      </c>
      <c r="D500" t="s">
        <v>29</v>
      </c>
      <c r="E500" s="11" t="e">
        <f>NA()</f>
        <v>#N/A</v>
      </c>
      <c r="F500" s="12" t="e">
        <f>NA()</f>
        <v>#N/A</v>
      </c>
      <c r="G500" t="e">
        <f>NA()</f>
        <v>#N/A</v>
      </c>
      <c r="H500" t="e">
        <f>NA()</f>
        <v>#N/A</v>
      </c>
      <c r="I500" t="s">
        <v>228</v>
      </c>
      <c r="J500" s="13" t="e">
        <f>NA()</f>
        <v>#N/A</v>
      </c>
      <c r="K500" s="13" t="s">
        <v>3181</v>
      </c>
      <c r="L500">
        <v>139199523</v>
      </c>
      <c r="M500" t="s">
        <v>1659</v>
      </c>
      <c r="N500" t="s">
        <v>703</v>
      </c>
      <c r="O500" t="s">
        <v>37</v>
      </c>
      <c r="P500" s="14" t="s">
        <v>3492</v>
      </c>
      <c r="Q500" s="1">
        <v>889419959</v>
      </c>
      <c r="R500" t="s">
        <v>3505</v>
      </c>
      <c r="S500">
        <v>3</v>
      </c>
      <c r="T500">
        <v>2</v>
      </c>
      <c r="U500">
        <v>2</v>
      </c>
      <c r="V500" s="15">
        <v>44708.662557870368</v>
      </c>
    </row>
    <row r="501" spans="1:22" x14ac:dyDescent="0.25">
      <c r="A501">
        <v>1351483</v>
      </c>
      <c r="B501" s="16" t="s">
        <v>3466</v>
      </c>
      <c r="C501" s="3" t="s">
        <v>2924</v>
      </c>
      <c r="D501" t="s">
        <v>29</v>
      </c>
      <c r="E501" s="11" t="e">
        <f>NA()</f>
        <v>#N/A</v>
      </c>
      <c r="F501" s="19">
        <v>651</v>
      </c>
      <c r="G501" s="19">
        <v>651</v>
      </c>
      <c r="H501" t="e">
        <f>NA()</f>
        <v>#N/A</v>
      </c>
      <c r="I501" t="s">
        <v>98</v>
      </c>
      <c r="J501" s="13">
        <v>860000</v>
      </c>
      <c r="K501" s="13" t="s">
        <v>2934</v>
      </c>
      <c r="L501">
        <v>139198427</v>
      </c>
      <c r="M501" t="s">
        <v>1663</v>
      </c>
      <c r="N501" t="s">
        <v>1664</v>
      </c>
      <c r="O501" t="s">
        <v>37</v>
      </c>
      <c r="P501" s="14" t="s">
        <v>3503</v>
      </c>
      <c r="Q501" s="1">
        <v>889822500</v>
      </c>
      <c r="R501" t="s">
        <v>3505</v>
      </c>
      <c r="S501">
        <v>3</v>
      </c>
      <c r="T501">
        <v>2</v>
      </c>
      <c r="U501">
        <v>2</v>
      </c>
      <c r="V501" s="15">
        <v>44708.662557870368</v>
      </c>
    </row>
    <row r="502" spans="1:22" x14ac:dyDescent="0.25">
      <c r="A502">
        <v>1351484</v>
      </c>
      <c r="B502" s="16" t="s">
        <v>3466</v>
      </c>
      <c r="C502" s="3" t="s">
        <v>2924</v>
      </c>
      <c r="D502" t="s">
        <v>704</v>
      </c>
      <c r="E502" s="11" t="e">
        <f>NA()</f>
        <v>#N/A</v>
      </c>
      <c r="F502" s="19">
        <v>782</v>
      </c>
      <c r="G502" s="19">
        <v>782</v>
      </c>
      <c r="H502" t="e">
        <f>NA()</f>
        <v>#N/A</v>
      </c>
      <c r="I502" t="s">
        <v>782</v>
      </c>
      <c r="J502" s="13">
        <v>275000</v>
      </c>
      <c r="K502" s="13" t="s">
        <v>3253</v>
      </c>
      <c r="L502">
        <v>203306071</v>
      </c>
      <c r="M502" t="s">
        <v>1668</v>
      </c>
      <c r="N502" t="s">
        <v>820</v>
      </c>
      <c r="O502" t="s">
        <v>37</v>
      </c>
      <c r="P502" s="14" t="s">
        <v>3497</v>
      </c>
      <c r="Q502" s="1">
        <v>387813888</v>
      </c>
      <c r="R502" t="s">
        <v>3508</v>
      </c>
      <c r="S502" t="e">
        <f>NA()</f>
        <v>#N/A</v>
      </c>
      <c r="T502" t="e">
        <f>NA()</f>
        <v>#N/A</v>
      </c>
      <c r="U502" t="e">
        <f>NA()</f>
        <v>#N/A</v>
      </c>
      <c r="V502" s="15">
        <v>44708.662557870368</v>
      </c>
    </row>
    <row r="503" spans="1:22" x14ac:dyDescent="0.25">
      <c r="A503">
        <v>1351485</v>
      </c>
      <c r="B503" s="16" t="s">
        <v>3466</v>
      </c>
      <c r="C503" s="3" t="s">
        <v>2924</v>
      </c>
      <c r="D503" t="s">
        <v>46</v>
      </c>
      <c r="E503" s="11" t="e">
        <f>NA()</f>
        <v>#N/A</v>
      </c>
      <c r="F503" s="12" t="e">
        <f>NA()</f>
        <v>#N/A</v>
      </c>
      <c r="G503" t="e">
        <f>NA()</f>
        <v>#N/A</v>
      </c>
      <c r="H503" t="e">
        <f>NA()</f>
        <v>#N/A</v>
      </c>
      <c r="I503" t="s">
        <v>181</v>
      </c>
      <c r="J503" s="13" t="e">
        <f>NA()</f>
        <v>#N/A</v>
      </c>
      <c r="K503" s="13" t="s">
        <v>2979</v>
      </c>
      <c r="L503">
        <v>139196447</v>
      </c>
      <c r="M503" t="s">
        <v>183</v>
      </c>
      <c r="N503" t="s">
        <v>36</v>
      </c>
      <c r="O503" t="s">
        <v>37</v>
      </c>
      <c r="P503" s="14" t="s">
        <v>3491</v>
      </c>
      <c r="Q503" s="1">
        <v>889418941</v>
      </c>
      <c r="R503" t="s">
        <v>3505</v>
      </c>
      <c r="S503">
        <v>1</v>
      </c>
      <c r="T503">
        <v>1</v>
      </c>
      <c r="U503">
        <v>1</v>
      </c>
      <c r="V503" s="15">
        <v>44708.662557870368</v>
      </c>
    </row>
    <row r="504" spans="1:22" x14ac:dyDescent="0.25">
      <c r="A504">
        <v>1351486</v>
      </c>
      <c r="B504" s="16" t="s">
        <v>3466</v>
      </c>
      <c r="C504" s="3" t="s">
        <v>2924</v>
      </c>
      <c r="D504" t="s">
        <v>46</v>
      </c>
      <c r="E504" s="11" t="e">
        <f>NA()</f>
        <v>#N/A</v>
      </c>
      <c r="F504" s="19">
        <v>127</v>
      </c>
      <c r="G504" s="19">
        <v>127</v>
      </c>
      <c r="H504" t="s">
        <v>126</v>
      </c>
      <c r="I504" t="s">
        <v>185</v>
      </c>
      <c r="J504" s="13">
        <v>475000</v>
      </c>
      <c r="K504" s="13" t="s">
        <v>2934</v>
      </c>
      <c r="L504">
        <v>139195495</v>
      </c>
      <c r="M504" t="s">
        <v>188</v>
      </c>
      <c r="N504" t="s">
        <v>36</v>
      </c>
      <c r="O504" t="s">
        <v>37</v>
      </c>
      <c r="P504" s="14" t="s">
        <v>3491</v>
      </c>
      <c r="Q504" s="1">
        <v>889240900</v>
      </c>
      <c r="R504" t="s">
        <v>3505</v>
      </c>
      <c r="S504">
        <v>2</v>
      </c>
      <c r="T504">
        <v>2</v>
      </c>
      <c r="U504">
        <v>2</v>
      </c>
      <c r="V504" s="15">
        <v>44708.662557870368</v>
      </c>
    </row>
    <row r="505" spans="1:22" x14ac:dyDescent="0.25">
      <c r="A505">
        <v>1351487</v>
      </c>
      <c r="B505" s="16" t="s">
        <v>3466</v>
      </c>
      <c r="C505" s="3" t="s">
        <v>2924</v>
      </c>
      <c r="D505" t="s">
        <v>29</v>
      </c>
      <c r="E505" s="19">
        <v>188</v>
      </c>
      <c r="F505" s="19">
        <v>701</v>
      </c>
      <c r="G505" s="19">
        <v>701</v>
      </c>
      <c r="H505" t="e">
        <f>NA()</f>
        <v>#N/A</v>
      </c>
      <c r="I505" t="s">
        <v>408</v>
      </c>
      <c r="J505" s="13">
        <v>485000</v>
      </c>
      <c r="K505" s="13" t="s">
        <v>2934</v>
      </c>
      <c r="L505">
        <v>139194391</v>
      </c>
      <c r="M505" t="s">
        <v>1672</v>
      </c>
      <c r="N505" t="s">
        <v>820</v>
      </c>
      <c r="O505" t="s">
        <v>37</v>
      </c>
      <c r="P505" s="14" t="s">
        <v>3497</v>
      </c>
      <c r="Q505" s="1">
        <v>1300114970</v>
      </c>
      <c r="R505" t="s">
        <v>3508</v>
      </c>
      <c r="S505">
        <v>3</v>
      </c>
      <c r="T505">
        <v>2</v>
      </c>
      <c r="U505">
        <v>2</v>
      </c>
      <c r="V505" s="15">
        <v>44708.662557870368</v>
      </c>
    </row>
    <row r="506" spans="1:22" x14ac:dyDescent="0.25">
      <c r="A506">
        <v>1351488</v>
      </c>
      <c r="B506" s="16" t="s">
        <v>3466</v>
      </c>
      <c r="C506" s="3" t="s">
        <v>2924</v>
      </c>
      <c r="D506" t="s">
        <v>1451</v>
      </c>
      <c r="E506" s="11" t="e">
        <f>NA()</f>
        <v>#N/A</v>
      </c>
      <c r="F506" s="19">
        <v>307</v>
      </c>
      <c r="G506" s="19">
        <v>307</v>
      </c>
      <c r="H506" t="e">
        <f>NA()</f>
        <v>#N/A</v>
      </c>
      <c r="I506" t="s">
        <v>209</v>
      </c>
      <c r="J506" s="13">
        <v>675000</v>
      </c>
      <c r="K506" s="13" t="s">
        <v>3254</v>
      </c>
      <c r="L506">
        <v>139194123</v>
      </c>
      <c r="M506" t="s">
        <v>1675</v>
      </c>
      <c r="N506" t="s">
        <v>710</v>
      </c>
      <c r="O506" t="s">
        <v>37</v>
      </c>
      <c r="P506" s="14" t="s">
        <v>3494</v>
      </c>
      <c r="Q506" s="1">
        <v>889428942</v>
      </c>
      <c r="R506" t="s">
        <v>3505</v>
      </c>
      <c r="S506">
        <v>3</v>
      </c>
      <c r="T506">
        <v>2</v>
      </c>
      <c r="U506">
        <v>2</v>
      </c>
      <c r="V506" s="15">
        <v>44708.662557870368</v>
      </c>
    </row>
    <row r="507" spans="1:22" x14ac:dyDescent="0.25">
      <c r="A507">
        <v>1351489</v>
      </c>
      <c r="B507" s="16" t="s">
        <v>3466</v>
      </c>
      <c r="C507" s="3" t="s">
        <v>2924</v>
      </c>
      <c r="D507" t="s">
        <v>29</v>
      </c>
      <c r="E507" s="11" t="e">
        <f>NA()</f>
        <v>#N/A</v>
      </c>
      <c r="F507" s="19">
        <v>800</v>
      </c>
      <c r="G507" s="19">
        <v>800</v>
      </c>
      <c r="H507" t="e">
        <f>NA()</f>
        <v>#N/A</v>
      </c>
      <c r="I507" t="s">
        <v>123</v>
      </c>
      <c r="J507" s="13">
        <v>449000</v>
      </c>
      <c r="K507" s="13" t="s">
        <v>2934</v>
      </c>
      <c r="L507">
        <v>139193603</v>
      </c>
      <c r="M507" t="s">
        <v>1677</v>
      </c>
      <c r="N507" t="s">
        <v>973</v>
      </c>
      <c r="O507" t="s">
        <v>37</v>
      </c>
      <c r="P507" s="14" t="s">
        <v>3495</v>
      </c>
      <c r="Q507" s="1">
        <v>889328858</v>
      </c>
      <c r="R507" t="s">
        <v>3505</v>
      </c>
      <c r="S507">
        <v>4</v>
      </c>
      <c r="T507">
        <v>1</v>
      </c>
      <c r="U507">
        <v>4</v>
      </c>
      <c r="V507" s="15">
        <v>44708.662557870368</v>
      </c>
    </row>
    <row r="508" spans="1:22" x14ac:dyDescent="0.25">
      <c r="A508">
        <v>1351490</v>
      </c>
      <c r="B508" s="16" t="s">
        <v>3466</v>
      </c>
      <c r="C508" s="3" t="s">
        <v>2924</v>
      </c>
      <c r="D508" t="s">
        <v>748</v>
      </c>
      <c r="E508" s="11" t="e">
        <f>NA()</f>
        <v>#N/A</v>
      </c>
      <c r="F508" s="19">
        <v>465</v>
      </c>
      <c r="G508" s="19">
        <v>465</v>
      </c>
      <c r="H508" t="e">
        <f>NA()</f>
        <v>#N/A</v>
      </c>
      <c r="I508" t="s">
        <v>1679</v>
      </c>
      <c r="J508" s="13">
        <v>1250000</v>
      </c>
      <c r="K508" s="13" t="s">
        <v>3255</v>
      </c>
      <c r="L508">
        <v>139189703</v>
      </c>
      <c r="M508" t="s">
        <v>1682</v>
      </c>
      <c r="N508" t="s">
        <v>773</v>
      </c>
      <c r="O508" t="s">
        <v>37</v>
      </c>
      <c r="P508" s="14" t="s">
        <v>3493</v>
      </c>
      <c r="Q508" s="1">
        <v>404222219</v>
      </c>
      <c r="R508" t="s">
        <v>3505</v>
      </c>
      <c r="S508">
        <v>3</v>
      </c>
      <c r="T508">
        <v>2</v>
      </c>
      <c r="U508">
        <v>2</v>
      </c>
      <c r="V508" s="15">
        <v>44708.662557870368</v>
      </c>
    </row>
    <row r="509" spans="1:22" x14ac:dyDescent="0.25">
      <c r="A509">
        <v>1351491</v>
      </c>
      <c r="B509" s="16" t="s">
        <v>3466</v>
      </c>
      <c r="C509" s="3" t="s">
        <v>2924</v>
      </c>
      <c r="D509" t="s">
        <v>29</v>
      </c>
      <c r="E509" s="11" t="e">
        <f>NA()</f>
        <v>#N/A</v>
      </c>
      <c r="F509" s="19">
        <v>625</v>
      </c>
      <c r="G509" s="19">
        <v>625</v>
      </c>
      <c r="H509" t="e">
        <f>NA()</f>
        <v>#N/A</v>
      </c>
      <c r="I509" t="s">
        <v>408</v>
      </c>
      <c r="J509" s="13">
        <v>1200000</v>
      </c>
      <c r="K509" s="13" t="s">
        <v>2934</v>
      </c>
      <c r="L509">
        <v>133161018</v>
      </c>
      <c r="M509" t="s">
        <v>1686</v>
      </c>
      <c r="N509" t="s">
        <v>731</v>
      </c>
      <c r="O509" t="s">
        <v>37</v>
      </c>
      <c r="P509" s="14" t="s">
        <v>3494</v>
      </c>
      <c r="Q509" s="1">
        <v>1300114970</v>
      </c>
      <c r="R509" t="s">
        <v>3508</v>
      </c>
      <c r="S509">
        <v>3</v>
      </c>
      <c r="T509">
        <v>2</v>
      </c>
      <c r="U509">
        <v>2</v>
      </c>
      <c r="V509" s="15">
        <v>44708.662557870368</v>
      </c>
    </row>
    <row r="510" spans="1:22" x14ac:dyDescent="0.25">
      <c r="A510">
        <v>1351492</v>
      </c>
      <c r="B510" s="16" t="s">
        <v>3466</v>
      </c>
      <c r="C510" s="3" t="s">
        <v>2924</v>
      </c>
      <c r="D510" t="s">
        <v>29</v>
      </c>
      <c r="E510" s="11" t="e">
        <f>NA()</f>
        <v>#N/A</v>
      </c>
      <c r="F510" s="19">
        <v>700</v>
      </c>
      <c r="G510" s="19">
        <v>700</v>
      </c>
      <c r="H510" t="s">
        <v>126</v>
      </c>
      <c r="I510" t="s">
        <v>750</v>
      </c>
      <c r="J510" s="13">
        <v>850000</v>
      </c>
      <c r="K510" s="13" t="s">
        <v>3257</v>
      </c>
      <c r="L510">
        <v>139192751</v>
      </c>
      <c r="M510" t="s">
        <v>1690</v>
      </c>
      <c r="N510" t="s">
        <v>1101</v>
      </c>
      <c r="O510" t="s">
        <v>37</v>
      </c>
      <c r="P510" s="14" t="s">
        <v>3493</v>
      </c>
      <c r="Q510" s="1">
        <v>889929980</v>
      </c>
      <c r="R510" t="s">
        <v>3505</v>
      </c>
      <c r="S510">
        <v>3</v>
      </c>
      <c r="T510">
        <v>2</v>
      </c>
      <c r="U510">
        <v>2</v>
      </c>
      <c r="V510" s="15">
        <v>44708.662557870368</v>
      </c>
    </row>
    <row r="511" spans="1:22" x14ac:dyDescent="0.25">
      <c r="A511">
        <v>1351493</v>
      </c>
      <c r="B511" s="16" t="s">
        <v>3466</v>
      </c>
      <c r="C511" s="3" t="s">
        <v>2924</v>
      </c>
      <c r="D511" t="s">
        <v>46</v>
      </c>
      <c r="E511" s="19">
        <v>140</v>
      </c>
      <c r="F511" s="12" t="e">
        <f>NA()</f>
        <v>#N/A</v>
      </c>
      <c r="G511" s="19">
        <v>140</v>
      </c>
      <c r="H511" t="e">
        <f>NA()</f>
        <v>#N/A</v>
      </c>
      <c r="I511" t="s">
        <v>190</v>
      </c>
      <c r="J511" s="13" t="e">
        <f>NA()</f>
        <v>#N/A</v>
      </c>
      <c r="K511" s="13" t="s">
        <v>2993</v>
      </c>
      <c r="L511">
        <v>139179627</v>
      </c>
      <c r="M511" t="s">
        <v>193</v>
      </c>
      <c r="N511" t="s">
        <v>36</v>
      </c>
      <c r="O511" t="s">
        <v>37</v>
      </c>
      <c r="P511" s="14" t="s">
        <v>3491</v>
      </c>
      <c r="Q511" s="1">
        <v>889485607</v>
      </c>
      <c r="R511" t="s">
        <v>3505</v>
      </c>
      <c r="S511">
        <v>2</v>
      </c>
      <c r="T511">
        <v>2</v>
      </c>
      <c r="U511">
        <v>2</v>
      </c>
      <c r="V511" s="15">
        <v>44708.662557870368</v>
      </c>
    </row>
    <row r="512" spans="1:22" x14ac:dyDescent="0.25">
      <c r="A512">
        <v>1351494</v>
      </c>
      <c r="B512" s="16" t="s">
        <v>3466</v>
      </c>
      <c r="C512" s="3" t="s">
        <v>2924</v>
      </c>
      <c r="D512" t="s">
        <v>46</v>
      </c>
      <c r="E512" s="11" t="e">
        <f>NA()</f>
        <v>#N/A</v>
      </c>
      <c r="F512" s="19">
        <v>177</v>
      </c>
      <c r="G512" s="19">
        <v>177</v>
      </c>
      <c r="H512" t="e">
        <f>NA()</f>
        <v>#N/A</v>
      </c>
      <c r="I512" t="s">
        <v>1532</v>
      </c>
      <c r="J512" s="13">
        <v>295000</v>
      </c>
      <c r="K512" s="13" t="s">
        <v>2934</v>
      </c>
      <c r="L512">
        <v>139190299</v>
      </c>
      <c r="M512" t="s">
        <v>1693</v>
      </c>
      <c r="N512" t="s">
        <v>973</v>
      </c>
      <c r="O512" t="s">
        <v>37</v>
      </c>
      <c r="P512" s="14" t="s">
        <v>3495</v>
      </c>
      <c r="Q512" s="1">
        <v>889312005</v>
      </c>
      <c r="R512" t="s">
        <v>3508</v>
      </c>
      <c r="S512">
        <v>2</v>
      </c>
      <c r="T512">
        <v>1</v>
      </c>
      <c r="U512">
        <v>2</v>
      </c>
      <c r="V512" s="15">
        <v>44708.662557870368</v>
      </c>
    </row>
    <row r="513" spans="1:22" x14ac:dyDescent="0.25">
      <c r="A513">
        <v>1351495</v>
      </c>
      <c r="B513" s="16" t="s">
        <v>3466</v>
      </c>
      <c r="C513" s="3" t="s">
        <v>2924</v>
      </c>
      <c r="D513" t="s">
        <v>1168</v>
      </c>
      <c r="E513" s="11" t="e">
        <f>NA()</f>
        <v>#N/A</v>
      </c>
      <c r="F513" s="12" t="e">
        <f>NA()</f>
        <v>#N/A</v>
      </c>
      <c r="G513" t="e">
        <f>NA()</f>
        <v>#N/A</v>
      </c>
      <c r="H513" t="e">
        <f>NA()</f>
        <v>#N/A</v>
      </c>
      <c r="I513" t="s">
        <v>82</v>
      </c>
      <c r="J513" s="13">
        <v>349000</v>
      </c>
      <c r="K513" s="13" t="s">
        <v>2934</v>
      </c>
      <c r="L513">
        <v>139190219</v>
      </c>
      <c r="M513" t="s">
        <v>1695</v>
      </c>
      <c r="N513" t="s">
        <v>731</v>
      </c>
      <c r="O513" t="s">
        <v>37</v>
      </c>
      <c r="P513" s="14" t="s">
        <v>3494</v>
      </c>
      <c r="Q513" s="1">
        <v>889433000</v>
      </c>
      <c r="R513" t="s">
        <v>3505</v>
      </c>
      <c r="S513">
        <v>2</v>
      </c>
      <c r="T513">
        <v>1</v>
      </c>
      <c r="U513">
        <v>1</v>
      </c>
      <c r="V513" s="15">
        <v>44708.662557870368</v>
      </c>
    </row>
    <row r="514" spans="1:22" x14ac:dyDescent="0.25">
      <c r="A514">
        <v>1351496</v>
      </c>
      <c r="B514" s="16" t="s">
        <v>3466</v>
      </c>
      <c r="C514" s="3" t="s">
        <v>2924</v>
      </c>
      <c r="D514" t="s">
        <v>29</v>
      </c>
      <c r="E514" s="11" t="e">
        <f>NA()</f>
        <v>#N/A</v>
      </c>
      <c r="F514" s="19">
        <v>817</v>
      </c>
      <c r="G514" s="19">
        <v>817</v>
      </c>
      <c r="H514" t="s">
        <v>126</v>
      </c>
      <c r="I514" t="s">
        <v>93</v>
      </c>
      <c r="J514" s="13" t="e">
        <f>NA()</f>
        <v>#N/A</v>
      </c>
      <c r="K514" s="13" t="s">
        <v>3154</v>
      </c>
      <c r="L514">
        <v>139190159</v>
      </c>
      <c r="M514" t="s">
        <v>1697</v>
      </c>
      <c r="N514" t="s">
        <v>814</v>
      </c>
      <c r="O514" t="s">
        <v>37</v>
      </c>
      <c r="P514" s="14" t="s">
        <v>3494</v>
      </c>
      <c r="Q514" s="1">
        <v>889460500</v>
      </c>
      <c r="R514" t="s">
        <v>3505</v>
      </c>
      <c r="S514">
        <v>3</v>
      </c>
      <c r="T514">
        <v>1</v>
      </c>
      <c r="U514">
        <v>2</v>
      </c>
      <c r="V514" s="15">
        <v>44708.662557870368</v>
      </c>
    </row>
    <row r="515" spans="1:22" x14ac:dyDescent="0.25">
      <c r="A515">
        <v>1351497</v>
      </c>
      <c r="B515" s="16" t="s">
        <v>3466</v>
      </c>
      <c r="C515" s="3" t="s">
        <v>2924</v>
      </c>
      <c r="D515" t="s">
        <v>46</v>
      </c>
      <c r="E515" s="11" t="e">
        <f>NA()</f>
        <v>#N/A</v>
      </c>
      <c r="F515" s="19">
        <v>173</v>
      </c>
      <c r="G515" s="19">
        <v>173</v>
      </c>
      <c r="H515" t="e">
        <f>NA()</f>
        <v>#N/A</v>
      </c>
      <c r="I515" t="s">
        <v>93</v>
      </c>
      <c r="J515" s="13" t="e">
        <f>NA()</f>
        <v>#N/A</v>
      </c>
      <c r="K515" s="13" t="s">
        <v>2978</v>
      </c>
      <c r="L515">
        <v>139189227</v>
      </c>
      <c r="M515" t="s">
        <v>1699</v>
      </c>
      <c r="N515" t="s">
        <v>707</v>
      </c>
      <c r="O515" t="s">
        <v>37</v>
      </c>
      <c r="P515" s="14" t="s">
        <v>3493</v>
      </c>
      <c r="Q515" s="1">
        <v>889460500</v>
      </c>
      <c r="R515" t="s">
        <v>3505</v>
      </c>
      <c r="S515">
        <v>2</v>
      </c>
      <c r="T515">
        <v>2</v>
      </c>
      <c r="U515">
        <v>2</v>
      </c>
      <c r="V515" s="15">
        <v>44708.662557870368</v>
      </c>
    </row>
    <row r="516" spans="1:22" x14ac:dyDescent="0.25">
      <c r="A516">
        <v>1351498</v>
      </c>
      <c r="B516" s="16" t="s">
        <v>3466</v>
      </c>
      <c r="C516" s="3" t="s">
        <v>2924</v>
      </c>
      <c r="D516" t="s">
        <v>46</v>
      </c>
      <c r="E516" s="11" t="e">
        <f>NA()</f>
        <v>#N/A</v>
      </c>
      <c r="F516" s="19">
        <v>238</v>
      </c>
      <c r="G516" s="19">
        <v>238</v>
      </c>
      <c r="H516" t="e">
        <f>NA()</f>
        <v>#N/A</v>
      </c>
      <c r="I516" t="s">
        <v>93</v>
      </c>
      <c r="J516" s="13" t="e">
        <f>NA()</f>
        <v>#N/A</v>
      </c>
      <c r="K516" s="13" t="s">
        <v>2978</v>
      </c>
      <c r="L516">
        <v>139189103</v>
      </c>
      <c r="M516" t="s">
        <v>1701</v>
      </c>
      <c r="N516" t="s">
        <v>707</v>
      </c>
      <c r="O516" t="s">
        <v>37</v>
      </c>
      <c r="P516" s="14" t="s">
        <v>3493</v>
      </c>
      <c r="Q516" s="1">
        <v>889460500</v>
      </c>
      <c r="R516" t="s">
        <v>3505</v>
      </c>
      <c r="S516">
        <v>2</v>
      </c>
      <c r="T516">
        <v>2</v>
      </c>
      <c r="U516">
        <v>2</v>
      </c>
      <c r="V516" s="15">
        <v>44708.662557870368</v>
      </c>
    </row>
    <row r="517" spans="1:22" x14ac:dyDescent="0.25">
      <c r="A517">
        <v>1351499</v>
      </c>
      <c r="B517" s="16" t="s">
        <v>3466</v>
      </c>
      <c r="C517" s="3" t="s">
        <v>2924</v>
      </c>
      <c r="D517" t="s">
        <v>748</v>
      </c>
      <c r="E517" s="11" t="e">
        <f>NA()</f>
        <v>#N/A</v>
      </c>
      <c r="F517" s="12" t="e">
        <f>NA()</f>
        <v>#N/A</v>
      </c>
      <c r="G517" t="e">
        <f>NA()</f>
        <v>#N/A</v>
      </c>
      <c r="H517" t="s">
        <v>126</v>
      </c>
      <c r="I517" t="s">
        <v>82</v>
      </c>
      <c r="J517" s="13" t="e">
        <f>NA()</f>
        <v>#N/A</v>
      </c>
      <c r="K517" s="13" t="s">
        <v>2979</v>
      </c>
      <c r="L517">
        <v>139187619</v>
      </c>
      <c r="M517" t="s">
        <v>1703</v>
      </c>
      <c r="N517" t="s">
        <v>809</v>
      </c>
      <c r="O517" t="s">
        <v>37</v>
      </c>
      <c r="P517" s="14" t="s">
        <v>3494</v>
      </c>
      <c r="Q517" s="1">
        <v>889433000</v>
      </c>
      <c r="R517" t="s">
        <v>3505</v>
      </c>
      <c r="S517">
        <v>2</v>
      </c>
      <c r="T517">
        <v>1</v>
      </c>
      <c r="U517">
        <v>2</v>
      </c>
      <c r="V517" s="15">
        <v>44708.662557870368</v>
      </c>
    </row>
    <row r="518" spans="1:22" x14ac:dyDescent="0.25">
      <c r="A518">
        <v>1351500</v>
      </c>
      <c r="B518" s="16" t="s">
        <v>3466</v>
      </c>
      <c r="C518" s="3" t="s">
        <v>2924</v>
      </c>
      <c r="D518" t="s">
        <v>29</v>
      </c>
      <c r="E518" s="19">
        <v>254</v>
      </c>
      <c r="F518" s="19">
        <v>603</v>
      </c>
      <c r="G518" s="19">
        <v>603</v>
      </c>
      <c r="H518" t="e">
        <f>NA()</f>
        <v>#N/A</v>
      </c>
      <c r="I518" t="s">
        <v>712</v>
      </c>
      <c r="J518" s="13">
        <v>735000</v>
      </c>
      <c r="K518" s="13" t="s">
        <v>3258</v>
      </c>
      <c r="L518">
        <v>139186383</v>
      </c>
      <c r="M518" t="s">
        <v>1708</v>
      </c>
      <c r="N518" t="s">
        <v>820</v>
      </c>
      <c r="O518" t="s">
        <v>37</v>
      </c>
      <c r="P518" s="14" t="s">
        <v>3497</v>
      </c>
      <c r="Q518" s="1">
        <v>889315000</v>
      </c>
      <c r="R518" t="s">
        <v>3505</v>
      </c>
      <c r="S518">
        <v>4</v>
      </c>
      <c r="T518">
        <v>2</v>
      </c>
      <c r="U518">
        <v>2</v>
      </c>
      <c r="V518" s="15">
        <v>44708.662557870368</v>
      </c>
    </row>
    <row r="519" spans="1:22" x14ac:dyDescent="0.25">
      <c r="A519">
        <v>1351501</v>
      </c>
      <c r="B519" s="16" t="s">
        <v>3466</v>
      </c>
      <c r="C519" s="3" t="s">
        <v>2924</v>
      </c>
      <c r="D519" t="s">
        <v>46</v>
      </c>
      <c r="E519" s="19">
        <v>356</v>
      </c>
      <c r="F519" s="19">
        <v>356</v>
      </c>
      <c r="G519" s="19">
        <v>356</v>
      </c>
      <c r="H519" t="e">
        <f>NA()</f>
        <v>#N/A</v>
      </c>
      <c r="I519" t="s">
        <v>408</v>
      </c>
      <c r="J519" s="13">
        <v>610000</v>
      </c>
      <c r="K519" s="13" t="s">
        <v>2934</v>
      </c>
      <c r="L519">
        <v>139186215</v>
      </c>
      <c r="M519" t="s">
        <v>1710</v>
      </c>
      <c r="N519" t="s">
        <v>776</v>
      </c>
      <c r="O519" t="s">
        <v>37</v>
      </c>
      <c r="P519" s="14" t="s">
        <v>3494</v>
      </c>
      <c r="Q519" s="1">
        <v>1300114970</v>
      </c>
      <c r="R519" t="s">
        <v>3508</v>
      </c>
      <c r="S519">
        <v>4</v>
      </c>
      <c r="T519">
        <v>2</v>
      </c>
      <c r="U519">
        <v>1</v>
      </c>
      <c r="V519" s="15">
        <v>44708.662557870368</v>
      </c>
    </row>
    <row r="520" spans="1:22" x14ac:dyDescent="0.25">
      <c r="A520">
        <v>1351502</v>
      </c>
      <c r="B520" s="16" t="s">
        <v>3466</v>
      </c>
      <c r="C520" s="3" t="s">
        <v>2924</v>
      </c>
      <c r="D520" t="s">
        <v>704</v>
      </c>
      <c r="E520" s="11" t="e">
        <f>NA()</f>
        <v>#N/A</v>
      </c>
      <c r="F520" s="12">
        <v>4008</v>
      </c>
      <c r="G520">
        <v>4008</v>
      </c>
      <c r="H520" t="e">
        <f>NA()</f>
        <v>#N/A</v>
      </c>
      <c r="I520" t="s">
        <v>1712</v>
      </c>
      <c r="J520" s="13">
        <v>625000</v>
      </c>
      <c r="K520" s="13" t="s">
        <v>2934</v>
      </c>
      <c r="L520">
        <v>600031494</v>
      </c>
      <c r="M520" t="s">
        <v>1714</v>
      </c>
      <c r="N520" t="s">
        <v>1664</v>
      </c>
      <c r="O520" t="s">
        <v>37</v>
      </c>
      <c r="P520" s="14" t="s">
        <v>3503</v>
      </c>
      <c r="Q520" s="1">
        <v>392078000</v>
      </c>
      <c r="R520" t="s">
        <v>3505</v>
      </c>
      <c r="S520" t="e">
        <f>NA()</f>
        <v>#N/A</v>
      </c>
      <c r="T520" t="e">
        <f>NA()</f>
        <v>#N/A</v>
      </c>
      <c r="U520" t="e">
        <f>NA()</f>
        <v>#N/A</v>
      </c>
      <c r="V520" s="15">
        <v>44708.662557870368</v>
      </c>
    </row>
    <row r="521" spans="1:22" x14ac:dyDescent="0.25">
      <c r="A521">
        <v>1351503</v>
      </c>
      <c r="B521" s="16" t="s">
        <v>3466</v>
      </c>
      <c r="C521" s="3" t="s">
        <v>2924</v>
      </c>
      <c r="D521" t="s">
        <v>704</v>
      </c>
      <c r="E521" s="11" t="e">
        <f>NA()</f>
        <v>#N/A</v>
      </c>
      <c r="F521" s="19">
        <v>803</v>
      </c>
      <c r="G521" s="19">
        <v>803</v>
      </c>
      <c r="H521" t="e">
        <f>NA()</f>
        <v>#N/A</v>
      </c>
      <c r="I521" t="s">
        <v>1712</v>
      </c>
      <c r="J521" s="13">
        <v>355700</v>
      </c>
      <c r="K521" s="13" t="s">
        <v>2934</v>
      </c>
      <c r="L521">
        <v>600031494</v>
      </c>
      <c r="M521" t="s">
        <v>1718</v>
      </c>
      <c r="N521" t="s">
        <v>1664</v>
      </c>
      <c r="O521" t="s">
        <v>37</v>
      </c>
      <c r="P521" s="14" t="s">
        <v>3503</v>
      </c>
      <c r="Q521" s="1">
        <v>392078000</v>
      </c>
      <c r="R521" t="s">
        <v>3505</v>
      </c>
      <c r="S521" t="e">
        <f>NA()</f>
        <v>#N/A</v>
      </c>
      <c r="T521" t="e">
        <f>NA()</f>
        <v>#N/A</v>
      </c>
      <c r="U521" t="e">
        <f>NA()</f>
        <v>#N/A</v>
      </c>
      <c r="V521" s="15">
        <v>44708.662557870368</v>
      </c>
    </row>
    <row r="522" spans="1:22" x14ac:dyDescent="0.25">
      <c r="A522">
        <v>1351504</v>
      </c>
      <c r="B522" s="16" t="s">
        <v>3466</v>
      </c>
      <c r="C522" s="3" t="s">
        <v>2924</v>
      </c>
      <c r="D522" t="s">
        <v>704</v>
      </c>
      <c r="E522" s="11" t="e">
        <f>NA()</f>
        <v>#N/A</v>
      </c>
      <c r="F522" s="19">
        <v>803</v>
      </c>
      <c r="G522" s="19">
        <v>803</v>
      </c>
      <c r="H522" t="e">
        <f>NA()</f>
        <v>#N/A</v>
      </c>
      <c r="I522" t="s">
        <v>1712</v>
      </c>
      <c r="J522" s="13">
        <v>355700</v>
      </c>
      <c r="K522" s="13" t="s">
        <v>2934</v>
      </c>
      <c r="L522">
        <v>600031494</v>
      </c>
      <c r="M522" t="s">
        <v>1720</v>
      </c>
      <c r="N522" t="s">
        <v>1664</v>
      </c>
      <c r="O522" t="s">
        <v>37</v>
      </c>
      <c r="P522" s="14" t="s">
        <v>3503</v>
      </c>
      <c r="Q522" s="1">
        <v>392078000</v>
      </c>
      <c r="R522" t="s">
        <v>3505</v>
      </c>
      <c r="S522" t="e">
        <f>NA()</f>
        <v>#N/A</v>
      </c>
      <c r="T522" t="e">
        <f>NA()</f>
        <v>#N/A</v>
      </c>
      <c r="U522" t="e">
        <f>NA()</f>
        <v>#N/A</v>
      </c>
      <c r="V522" s="15">
        <v>44708.662557870368</v>
      </c>
    </row>
    <row r="523" spans="1:22" x14ac:dyDescent="0.25">
      <c r="A523">
        <v>1351505</v>
      </c>
      <c r="B523" s="16" t="s">
        <v>3466</v>
      </c>
      <c r="C523" s="3" t="s">
        <v>2924</v>
      </c>
      <c r="D523" t="s">
        <v>704</v>
      </c>
      <c r="E523" s="11" t="e">
        <f>NA()</f>
        <v>#N/A</v>
      </c>
      <c r="F523" s="19">
        <v>818</v>
      </c>
      <c r="G523" s="19">
        <v>818</v>
      </c>
      <c r="H523" t="e">
        <f>NA()</f>
        <v>#N/A</v>
      </c>
      <c r="I523" t="s">
        <v>1712</v>
      </c>
      <c r="J523" s="13">
        <v>359000</v>
      </c>
      <c r="K523" s="13" t="s">
        <v>2934</v>
      </c>
      <c r="L523">
        <v>600031494</v>
      </c>
      <c r="M523" t="s">
        <v>1723</v>
      </c>
      <c r="N523" t="s">
        <v>1664</v>
      </c>
      <c r="O523" t="s">
        <v>37</v>
      </c>
      <c r="P523" s="14" t="s">
        <v>3503</v>
      </c>
      <c r="Q523" s="1">
        <v>392078000</v>
      </c>
      <c r="R523" t="s">
        <v>3505</v>
      </c>
      <c r="S523" t="e">
        <f>NA()</f>
        <v>#N/A</v>
      </c>
      <c r="T523" t="e">
        <f>NA()</f>
        <v>#N/A</v>
      </c>
      <c r="U523" t="e">
        <f>NA()</f>
        <v>#N/A</v>
      </c>
      <c r="V523" s="15">
        <v>44708.662557870368</v>
      </c>
    </row>
    <row r="524" spans="1:22" x14ac:dyDescent="0.25">
      <c r="A524">
        <v>1351506</v>
      </c>
      <c r="B524" s="16" t="s">
        <v>3466</v>
      </c>
      <c r="C524" s="3" t="s">
        <v>2924</v>
      </c>
      <c r="D524" t="s">
        <v>704</v>
      </c>
      <c r="E524" s="11" t="e">
        <f>NA()</f>
        <v>#N/A</v>
      </c>
      <c r="F524" s="19">
        <v>875</v>
      </c>
      <c r="G524" s="19">
        <v>875</v>
      </c>
      <c r="H524" t="e">
        <f>NA()</f>
        <v>#N/A</v>
      </c>
      <c r="I524" t="s">
        <v>1712</v>
      </c>
      <c r="J524" s="13">
        <v>370990</v>
      </c>
      <c r="K524" s="13" t="s">
        <v>2934</v>
      </c>
      <c r="L524">
        <v>600031494</v>
      </c>
      <c r="M524" t="s">
        <v>1727</v>
      </c>
      <c r="N524" t="s">
        <v>1664</v>
      </c>
      <c r="O524" t="s">
        <v>37</v>
      </c>
      <c r="P524" s="14" t="s">
        <v>3503</v>
      </c>
      <c r="Q524" s="1">
        <v>392078000</v>
      </c>
      <c r="R524" t="s">
        <v>3505</v>
      </c>
      <c r="S524" t="e">
        <f>NA()</f>
        <v>#N/A</v>
      </c>
      <c r="T524" t="e">
        <f>NA()</f>
        <v>#N/A</v>
      </c>
      <c r="U524" t="e">
        <f>NA()</f>
        <v>#N/A</v>
      </c>
      <c r="V524" s="15">
        <v>44708.662557870368</v>
      </c>
    </row>
    <row r="525" spans="1:22" x14ac:dyDescent="0.25">
      <c r="A525">
        <v>1351507</v>
      </c>
      <c r="B525" s="16" t="s">
        <v>3466</v>
      </c>
      <c r="C525" s="3" t="s">
        <v>2924</v>
      </c>
      <c r="D525" t="s">
        <v>39</v>
      </c>
      <c r="E525" s="11" t="e">
        <f>NA()</f>
        <v>#N/A</v>
      </c>
      <c r="F525" s="19">
        <v>181</v>
      </c>
      <c r="G525" t="e">
        <f>NA()</f>
        <v>#N/A</v>
      </c>
      <c r="H525" t="e">
        <f>NA()</f>
        <v>#N/A</v>
      </c>
      <c r="I525" t="s">
        <v>346</v>
      </c>
      <c r="J525" s="13">
        <v>465000</v>
      </c>
      <c r="K525" s="13" t="s">
        <v>2934</v>
      </c>
      <c r="L525">
        <v>139181071</v>
      </c>
      <c r="M525" t="s">
        <v>1729</v>
      </c>
      <c r="N525" t="s">
        <v>809</v>
      </c>
      <c r="O525" t="s">
        <v>37</v>
      </c>
      <c r="P525" s="14" t="s">
        <v>3494</v>
      </c>
      <c r="Q525" s="1">
        <v>889867131</v>
      </c>
      <c r="R525" t="s">
        <v>3505</v>
      </c>
      <c r="S525">
        <v>3</v>
      </c>
      <c r="T525">
        <v>2</v>
      </c>
      <c r="U525">
        <v>2</v>
      </c>
      <c r="V525" s="15">
        <v>44708.662557870368</v>
      </c>
    </row>
    <row r="526" spans="1:22" x14ac:dyDescent="0.25">
      <c r="A526">
        <v>1351508</v>
      </c>
      <c r="B526" s="16" t="s">
        <v>3466</v>
      </c>
      <c r="C526" s="3" t="s">
        <v>2924</v>
      </c>
      <c r="D526" t="s">
        <v>704</v>
      </c>
      <c r="E526" s="11" t="e">
        <f>NA()</f>
        <v>#N/A</v>
      </c>
      <c r="F526" s="12">
        <v>1000</v>
      </c>
      <c r="G526">
        <v>1000</v>
      </c>
      <c r="H526" t="e">
        <f>NA()</f>
        <v>#N/A</v>
      </c>
      <c r="I526" t="s">
        <v>123</v>
      </c>
      <c r="J526" s="13">
        <v>325000</v>
      </c>
      <c r="K526" s="13" t="s">
        <v>2934</v>
      </c>
      <c r="L526">
        <v>203304363</v>
      </c>
      <c r="M526" t="s">
        <v>1732</v>
      </c>
      <c r="N526" t="s">
        <v>917</v>
      </c>
      <c r="O526" t="s">
        <v>37</v>
      </c>
      <c r="P526" s="14" t="s">
        <v>3497</v>
      </c>
      <c r="Q526" s="1">
        <v>889328858</v>
      </c>
      <c r="R526" t="s">
        <v>3505</v>
      </c>
      <c r="S526" t="e">
        <f>NA()</f>
        <v>#N/A</v>
      </c>
      <c r="T526" t="e">
        <f>NA()</f>
        <v>#N/A</v>
      </c>
      <c r="U526" t="e">
        <f>NA()</f>
        <v>#N/A</v>
      </c>
      <c r="V526" s="15">
        <v>44708.662557870368</v>
      </c>
    </row>
    <row r="527" spans="1:22" x14ac:dyDescent="0.25">
      <c r="A527">
        <v>1351509</v>
      </c>
      <c r="B527" s="16" t="s">
        <v>3466</v>
      </c>
      <c r="C527" s="3" t="s">
        <v>2924</v>
      </c>
      <c r="D527" t="s">
        <v>748</v>
      </c>
      <c r="E527" s="11" t="e">
        <f>NA()</f>
        <v>#N/A</v>
      </c>
      <c r="F527" s="12" t="e">
        <f>NA()</f>
        <v>#N/A</v>
      </c>
      <c r="G527" t="e">
        <f>NA()</f>
        <v>#N/A</v>
      </c>
      <c r="H527" t="e">
        <f>NA()</f>
        <v>#N/A</v>
      </c>
      <c r="I527" t="s">
        <v>79</v>
      </c>
      <c r="J527" s="13">
        <v>700000</v>
      </c>
      <c r="K527" s="13" t="s">
        <v>3262</v>
      </c>
      <c r="L527">
        <v>139180051</v>
      </c>
      <c r="M527" t="s">
        <v>1735</v>
      </c>
      <c r="N527" t="s">
        <v>1321</v>
      </c>
      <c r="O527" t="s">
        <v>37</v>
      </c>
      <c r="P527" s="14" t="s">
        <v>3493</v>
      </c>
      <c r="Q527" s="1">
        <v>889433000</v>
      </c>
      <c r="R527" t="s">
        <v>3505</v>
      </c>
      <c r="S527">
        <v>3</v>
      </c>
      <c r="T527">
        <v>2</v>
      </c>
      <c r="U527">
        <v>2</v>
      </c>
      <c r="V527" s="15">
        <v>44708.662557870368</v>
      </c>
    </row>
    <row r="528" spans="1:22" x14ac:dyDescent="0.25">
      <c r="A528">
        <v>1351510</v>
      </c>
      <c r="B528" s="16" t="s">
        <v>3466</v>
      </c>
      <c r="C528" s="3" t="s">
        <v>2924</v>
      </c>
      <c r="D528" t="s">
        <v>29</v>
      </c>
      <c r="E528" s="11" t="e">
        <f>NA()</f>
        <v>#N/A</v>
      </c>
      <c r="F528" s="12" t="e">
        <f>NA()</f>
        <v>#N/A</v>
      </c>
      <c r="G528" t="e">
        <f>NA()</f>
        <v>#N/A</v>
      </c>
      <c r="H528" t="e">
        <f>NA()</f>
        <v>#N/A</v>
      </c>
      <c r="I528" t="s">
        <v>31</v>
      </c>
      <c r="J528" s="13" t="e">
        <f>NA()</f>
        <v>#N/A</v>
      </c>
      <c r="K528" s="13" t="s">
        <v>2994</v>
      </c>
      <c r="L528">
        <v>139179851</v>
      </c>
      <c r="M528" t="s">
        <v>196</v>
      </c>
      <c r="N528" t="s">
        <v>36</v>
      </c>
      <c r="O528" t="s">
        <v>37</v>
      </c>
      <c r="P528" s="14" t="s">
        <v>3491</v>
      </c>
      <c r="Q528" s="1">
        <v>889418289</v>
      </c>
      <c r="R528" t="s">
        <v>3505</v>
      </c>
      <c r="S528">
        <v>2</v>
      </c>
      <c r="T528">
        <v>2</v>
      </c>
      <c r="U528">
        <v>2</v>
      </c>
      <c r="V528" s="15">
        <v>44708.662557870368</v>
      </c>
    </row>
    <row r="529" spans="1:22" x14ac:dyDescent="0.25">
      <c r="A529">
        <v>1351511</v>
      </c>
      <c r="B529" s="16" t="s">
        <v>3466</v>
      </c>
      <c r="C529" s="3" t="s">
        <v>2924</v>
      </c>
      <c r="D529" t="s">
        <v>29</v>
      </c>
      <c r="E529" s="11" t="e">
        <f>NA()</f>
        <v>#N/A</v>
      </c>
      <c r="F529" s="12" t="e">
        <f>NA()</f>
        <v>#N/A</v>
      </c>
      <c r="G529" t="e">
        <f>NA()</f>
        <v>#N/A</v>
      </c>
      <c r="H529" t="e">
        <f>NA()</f>
        <v>#N/A</v>
      </c>
      <c r="I529" t="s">
        <v>1093</v>
      </c>
      <c r="J529" s="13">
        <v>729000</v>
      </c>
      <c r="K529" s="13" t="s">
        <v>3263</v>
      </c>
      <c r="L529">
        <v>139178339</v>
      </c>
      <c r="N529" t="s">
        <v>710</v>
      </c>
      <c r="O529" t="s">
        <v>37</v>
      </c>
      <c r="P529" s="14" t="s">
        <v>3494</v>
      </c>
      <c r="Q529" t="s">
        <v>1097</v>
      </c>
      <c r="R529" t="s">
        <v>3505</v>
      </c>
      <c r="S529">
        <v>4</v>
      </c>
      <c r="T529">
        <v>2</v>
      </c>
      <c r="U529">
        <v>2</v>
      </c>
      <c r="V529" s="15">
        <v>44708.662557870368</v>
      </c>
    </row>
    <row r="530" spans="1:22" x14ac:dyDescent="0.25">
      <c r="A530">
        <v>1351512</v>
      </c>
      <c r="B530" s="16" t="s">
        <v>3466</v>
      </c>
      <c r="C530" s="3" t="s">
        <v>2924</v>
      </c>
      <c r="D530" t="s">
        <v>46</v>
      </c>
      <c r="E530" s="11" t="e">
        <f>NA()</f>
        <v>#N/A</v>
      </c>
      <c r="F530" s="12" t="e">
        <f>NA()</f>
        <v>#N/A</v>
      </c>
      <c r="G530" t="e">
        <f>NA()</f>
        <v>#N/A</v>
      </c>
      <c r="H530" t="s">
        <v>126</v>
      </c>
      <c r="I530" t="s">
        <v>82</v>
      </c>
      <c r="J530" s="13" t="e">
        <f>NA()</f>
        <v>#N/A</v>
      </c>
      <c r="K530" s="13" t="s">
        <v>2979</v>
      </c>
      <c r="L530">
        <v>139177759</v>
      </c>
      <c r="M530" t="s">
        <v>1738</v>
      </c>
      <c r="N530" t="s">
        <v>1101</v>
      </c>
      <c r="O530" t="s">
        <v>37</v>
      </c>
      <c r="P530" s="14" t="s">
        <v>3493</v>
      </c>
      <c r="Q530" s="1">
        <v>889433000</v>
      </c>
      <c r="R530" t="s">
        <v>3505</v>
      </c>
      <c r="S530">
        <v>3</v>
      </c>
      <c r="T530">
        <v>2</v>
      </c>
      <c r="U530">
        <v>2</v>
      </c>
      <c r="V530" s="15">
        <v>44708.662557870368</v>
      </c>
    </row>
    <row r="531" spans="1:22" x14ac:dyDescent="0.25">
      <c r="A531">
        <v>1351513</v>
      </c>
      <c r="B531" s="16" t="s">
        <v>3466</v>
      </c>
      <c r="C531" s="3" t="s">
        <v>2924</v>
      </c>
      <c r="D531" t="s">
        <v>29</v>
      </c>
      <c r="E531" s="19">
        <v>310</v>
      </c>
      <c r="F531" s="19">
        <v>762</v>
      </c>
      <c r="G531" s="19">
        <v>762</v>
      </c>
      <c r="H531" t="e">
        <f>NA()</f>
        <v>#N/A</v>
      </c>
      <c r="I531" t="s">
        <v>782</v>
      </c>
      <c r="J531" s="13">
        <v>620000</v>
      </c>
      <c r="K531" s="13" t="s">
        <v>2934</v>
      </c>
      <c r="L531">
        <v>139175891</v>
      </c>
      <c r="M531" t="s">
        <v>1742</v>
      </c>
      <c r="N531" t="s">
        <v>1005</v>
      </c>
      <c r="O531" t="s">
        <v>37</v>
      </c>
      <c r="P531" s="14" t="s">
        <v>3494</v>
      </c>
      <c r="Q531" s="1">
        <v>387813888</v>
      </c>
      <c r="R531" t="s">
        <v>3508</v>
      </c>
      <c r="S531">
        <v>5</v>
      </c>
      <c r="T531">
        <v>3</v>
      </c>
      <c r="U531">
        <v>2</v>
      </c>
      <c r="V531" s="15">
        <v>44708.662557870368</v>
      </c>
    </row>
    <row r="532" spans="1:22" x14ac:dyDescent="0.25">
      <c r="A532">
        <v>1351514</v>
      </c>
      <c r="B532" s="16" t="s">
        <v>3466</v>
      </c>
      <c r="C532" s="3" t="s">
        <v>2924</v>
      </c>
      <c r="D532" t="s">
        <v>29</v>
      </c>
      <c r="E532" s="11">
        <v>1370</v>
      </c>
      <c r="F532" s="12" t="e">
        <f>NA()</f>
        <v>#N/A</v>
      </c>
      <c r="G532">
        <v>1370</v>
      </c>
      <c r="H532" t="s">
        <v>126</v>
      </c>
      <c r="I532" t="s">
        <v>93</v>
      </c>
      <c r="J532" s="13">
        <v>1100000</v>
      </c>
      <c r="K532" s="13" t="s">
        <v>3265</v>
      </c>
      <c r="L532">
        <v>139174371</v>
      </c>
      <c r="M532" t="s">
        <v>1746</v>
      </c>
      <c r="N532" t="s">
        <v>703</v>
      </c>
      <c r="O532" t="s">
        <v>37</v>
      </c>
      <c r="P532" s="14" t="s">
        <v>3492</v>
      </c>
      <c r="Q532" s="1">
        <v>889460500</v>
      </c>
      <c r="R532" t="s">
        <v>3505</v>
      </c>
      <c r="S532">
        <v>5</v>
      </c>
      <c r="T532">
        <v>4</v>
      </c>
      <c r="U532">
        <v>6</v>
      </c>
      <c r="V532" s="15">
        <v>44708.662557870368</v>
      </c>
    </row>
    <row r="533" spans="1:22" x14ac:dyDescent="0.25">
      <c r="A533">
        <v>1351515</v>
      </c>
      <c r="B533" s="16" t="s">
        <v>3466</v>
      </c>
      <c r="C533" s="3" t="s">
        <v>2924</v>
      </c>
      <c r="D533" t="s">
        <v>29</v>
      </c>
      <c r="E533" s="11" t="e">
        <f>NA()</f>
        <v>#N/A</v>
      </c>
      <c r="F533" s="12" t="e">
        <f>NA()</f>
        <v>#N/A</v>
      </c>
      <c r="G533" t="e">
        <f>NA()</f>
        <v>#N/A</v>
      </c>
      <c r="H533" t="s">
        <v>126</v>
      </c>
      <c r="I533" t="s">
        <v>82</v>
      </c>
      <c r="J533" s="13" t="e">
        <f>NA()</f>
        <v>#N/A</v>
      </c>
      <c r="K533" s="13" t="s">
        <v>2979</v>
      </c>
      <c r="L533">
        <v>139172907</v>
      </c>
      <c r="M533" t="s">
        <v>1748</v>
      </c>
      <c r="N533" t="s">
        <v>1223</v>
      </c>
      <c r="O533" t="s">
        <v>37</v>
      </c>
      <c r="P533" s="14" t="s">
        <v>3497</v>
      </c>
      <c r="Q533" s="1">
        <v>889433000</v>
      </c>
      <c r="R533" t="s">
        <v>3505</v>
      </c>
      <c r="S533">
        <v>4</v>
      </c>
      <c r="T533">
        <v>2</v>
      </c>
      <c r="U533">
        <v>2</v>
      </c>
      <c r="V533" s="15">
        <v>44708.662557870368</v>
      </c>
    </row>
    <row r="534" spans="1:22" x14ac:dyDescent="0.25">
      <c r="A534">
        <v>1351516</v>
      </c>
      <c r="B534" s="16" t="s">
        <v>3466</v>
      </c>
      <c r="C534" s="3" t="s">
        <v>2924</v>
      </c>
      <c r="D534" t="s">
        <v>29</v>
      </c>
      <c r="E534" s="11" t="e">
        <f>NA()</f>
        <v>#N/A</v>
      </c>
      <c r="F534" s="12" t="e">
        <f>NA()</f>
        <v>#N/A</v>
      </c>
      <c r="G534" t="e">
        <f>NA()</f>
        <v>#N/A</v>
      </c>
      <c r="H534" t="e">
        <f>NA()</f>
        <v>#N/A</v>
      </c>
      <c r="I534" t="s">
        <v>412</v>
      </c>
      <c r="J534" s="13">
        <v>595000</v>
      </c>
      <c r="K534" s="13" t="s">
        <v>2934</v>
      </c>
      <c r="L534">
        <v>139170379</v>
      </c>
      <c r="M534" t="s">
        <v>1751</v>
      </c>
      <c r="N534" t="s">
        <v>954</v>
      </c>
      <c r="O534" t="s">
        <v>37</v>
      </c>
      <c r="P534" s="14" t="s">
        <v>3492</v>
      </c>
      <c r="Q534" s="1">
        <v>889422283</v>
      </c>
      <c r="R534" t="s">
        <v>3508</v>
      </c>
      <c r="S534">
        <v>4</v>
      </c>
      <c r="T534">
        <v>2</v>
      </c>
      <c r="U534">
        <v>2</v>
      </c>
      <c r="V534" s="15">
        <v>44708.662557870368</v>
      </c>
    </row>
    <row r="535" spans="1:22" x14ac:dyDescent="0.25">
      <c r="A535">
        <v>1351517</v>
      </c>
      <c r="B535" s="16" t="s">
        <v>3466</v>
      </c>
      <c r="C535" s="3" t="s">
        <v>2924</v>
      </c>
      <c r="D535" t="s">
        <v>39</v>
      </c>
      <c r="E535" s="11" t="e">
        <f>NA()</f>
        <v>#N/A</v>
      </c>
      <c r="F535" s="12" t="e">
        <f>NA()</f>
        <v>#N/A</v>
      </c>
      <c r="G535" t="e">
        <f>NA()</f>
        <v>#N/A</v>
      </c>
      <c r="H535" t="e">
        <f>NA()</f>
        <v>#N/A</v>
      </c>
      <c r="I535" t="s">
        <v>82</v>
      </c>
      <c r="J535" s="13">
        <v>380000</v>
      </c>
      <c r="K535" s="13" t="s">
        <v>2934</v>
      </c>
      <c r="L535">
        <v>139169195</v>
      </c>
      <c r="M535" t="s">
        <v>1753</v>
      </c>
      <c r="N535" t="s">
        <v>747</v>
      </c>
      <c r="O535" t="s">
        <v>37</v>
      </c>
      <c r="P535" s="14" t="s">
        <v>3495</v>
      </c>
      <c r="Q535" s="1">
        <v>889433000</v>
      </c>
      <c r="R535" t="s">
        <v>3505</v>
      </c>
      <c r="S535">
        <v>2</v>
      </c>
      <c r="T535">
        <v>1</v>
      </c>
      <c r="U535">
        <v>1</v>
      </c>
      <c r="V535" s="15">
        <v>44708.662557870368</v>
      </c>
    </row>
    <row r="536" spans="1:22" x14ac:dyDescent="0.25">
      <c r="A536">
        <v>1351518</v>
      </c>
      <c r="B536" s="16" t="s">
        <v>3466</v>
      </c>
      <c r="C536" s="3" t="s">
        <v>2924</v>
      </c>
      <c r="D536" t="s">
        <v>29</v>
      </c>
      <c r="E536" s="11" t="e">
        <f>NA()</f>
        <v>#N/A</v>
      </c>
      <c r="F536" s="19">
        <v>800</v>
      </c>
      <c r="G536" s="19">
        <v>800</v>
      </c>
      <c r="H536" t="e">
        <f>NA()</f>
        <v>#N/A</v>
      </c>
      <c r="I536" t="s">
        <v>739</v>
      </c>
      <c r="J536" s="13">
        <v>435000</v>
      </c>
      <c r="K536" s="13" t="s">
        <v>2934</v>
      </c>
      <c r="L536">
        <v>139168031</v>
      </c>
      <c r="M536" t="s">
        <v>1755</v>
      </c>
      <c r="N536" t="s">
        <v>798</v>
      </c>
      <c r="O536" t="s">
        <v>37</v>
      </c>
      <c r="P536" s="14" t="s">
        <v>3492</v>
      </c>
      <c r="Q536" s="1">
        <v>739998324</v>
      </c>
      <c r="R536" t="s">
        <v>3505</v>
      </c>
      <c r="S536">
        <v>3</v>
      </c>
      <c r="T536">
        <v>1</v>
      </c>
      <c r="U536">
        <v>2</v>
      </c>
      <c r="V536" s="15">
        <v>44708.662557870368</v>
      </c>
    </row>
    <row r="537" spans="1:22" x14ac:dyDescent="0.25">
      <c r="A537">
        <v>1351519</v>
      </c>
      <c r="B537" s="16" t="s">
        <v>3466</v>
      </c>
      <c r="C537" s="3" t="s">
        <v>2924</v>
      </c>
      <c r="D537" t="s">
        <v>39</v>
      </c>
      <c r="E537" s="19">
        <v>81</v>
      </c>
      <c r="F537" s="12" t="e">
        <f>NA()</f>
        <v>#N/A</v>
      </c>
      <c r="G537" s="19">
        <v>81</v>
      </c>
      <c r="H537" t="e">
        <f>NA()</f>
        <v>#N/A</v>
      </c>
      <c r="I537" t="s">
        <v>98</v>
      </c>
      <c r="J537" s="13">
        <v>465000</v>
      </c>
      <c r="K537" s="13" t="s">
        <v>2934</v>
      </c>
      <c r="L537">
        <v>139167095</v>
      </c>
      <c r="M537" t="s">
        <v>200</v>
      </c>
      <c r="N537" t="s">
        <v>36</v>
      </c>
      <c r="O537" t="s">
        <v>37</v>
      </c>
      <c r="P537" s="14" t="s">
        <v>3491</v>
      </c>
      <c r="Q537" s="1">
        <v>889822500</v>
      </c>
      <c r="R537" t="s">
        <v>3505</v>
      </c>
      <c r="S537">
        <v>1</v>
      </c>
      <c r="T537">
        <v>1</v>
      </c>
      <c r="U537">
        <v>1</v>
      </c>
      <c r="V537" s="15">
        <v>44708.662557870368</v>
      </c>
    </row>
    <row r="538" spans="1:22" x14ac:dyDescent="0.25">
      <c r="A538">
        <v>1351520</v>
      </c>
      <c r="B538" s="16" t="s">
        <v>3466</v>
      </c>
      <c r="C538" s="3" t="s">
        <v>2924</v>
      </c>
      <c r="D538" t="s">
        <v>1168</v>
      </c>
      <c r="E538" s="19">
        <v>354</v>
      </c>
      <c r="F538" s="12" t="e">
        <f>NA()</f>
        <v>#N/A</v>
      </c>
      <c r="G538" s="19">
        <v>354</v>
      </c>
      <c r="H538" t="e">
        <f>NA()</f>
        <v>#N/A</v>
      </c>
      <c r="I538" t="s">
        <v>225</v>
      </c>
      <c r="J538" s="13" t="e">
        <f>NA()</f>
        <v>#N/A</v>
      </c>
      <c r="K538" s="13" t="s">
        <v>3154</v>
      </c>
      <c r="L538">
        <v>139162435</v>
      </c>
      <c r="M538" t="s">
        <v>1758</v>
      </c>
      <c r="N538" t="s">
        <v>703</v>
      </c>
      <c r="O538" t="s">
        <v>37</v>
      </c>
      <c r="P538" s="14" t="s">
        <v>3492</v>
      </c>
      <c r="Q538" s="1">
        <v>438404848</v>
      </c>
      <c r="R538" t="s">
        <v>3505</v>
      </c>
      <c r="S538">
        <v>4</v>
      </c>
      <c r="T538">
        <v>2</v>
      </c>
      <c r="U538">
        <v>2</v>
      </c>
      <c r="V538" s="15">
        <v>44708.662557870368</v>
      </c>
    </row>
    <row r="539" spans="1:22" x14ac:dyDescent="0.25">
      <c r="A539">
        <v>1351521</v>
      </c>
      <c r="B539" s="16" t="s">
        <v>3466</v>
      </c>
      <c r="C539" s="3" t="s">
        <v>2924</v>
      </c>
      <c r="D539" t="s">
        <v>29</v>
      </c>
      <c r="E539" s="11" t="e">
        <f>NA()</f>
        <v>#N/A</v>
      </c>
      <c r="F539" s="19">
        <v>532</v>
      </c>
      <c r="G539" s="19">
        <v>532</v>
      </c>
      <c r="H539" t="e">
        <f>NA()</f>
        <v>#N/A</v>
      </c>
      <c r="I539" t="s">
        <v>209</v>
      </c>
      <c r="J539" s="13">
        <v>859000</v>
      </c>
      <c r="K539" s="13" t="s">
        <v>3267</v>
      </c>
      <c r="L539">
        <v>139162227</v>
      </c>
      <c r="M539" t="s">
        <v>1762</v>
      </c>
      <c r="N539" t="s">
        <v>909</v>
      </c>
      <c r="O539" t="s">
        <v>37</v>
      </c>
      <c r="P539" s="14" t="s">
        <v>3493</v>
      </c>
      <c r="Q539" s="1">
        <v>889428942</v>
      </c>
      <c r="R539" t="s">
        <v>3505</v>
      </c>
      <c r="S539">
        <v>4</v>
      </c>
      <c r="T539">
        <v>2</v>
      </c>
      <c r="U539">
        <v>4</v>
      </c>
      <c r="V539" s="15">
        <v>44708.662557870368</v>
      </c>
    </row>
    <row r="540" spans="1:22" x14ac:dyDescent="0.25">
      <c r="A540">
        <v>1351522</v>
      </c>
      <c r="B540" s="16" t="s">
        <v>3466</v>
      </c>
      <c r="C540" s="3" t="s">
        <v>2924</v>
      </c>
      <c r="D540" t="s">
        <v>29</v>
      </c>
      <c r="E540" s="11" t="e">
        <f>NA()</f>
        <v>#N/A</v>
      </c>
      <c r="F540" s="12" t="e">
        <f>NA()</f>
        <v>#N/A</v>
      </c>
      <c r="G540" t="e">
        <f>NA()</f>
        <v>#N/A</v>
      </c>
      <c r="H540" t="e">
        <f>NA()</f>
        <v>#N/A</v>
      </c>
      <c r="I540" t="s">
        <v>79</v>
      </c>
      <c r="J540" s="13" t="e">
        <f>NA()</f>
        <v>#N/A</v>
      </c>
      <c r="K540" s="13" t="s">
        <v>3167</v>
      </c>
      <c r="L540">
        <v>139160859</v>
      </c>
      <c r="M540" t="s">
        <v>1764</v>
      </c>
      <c r="N540" t="s">
        <v>759</v>
      </c>
      <c r="O540" t="s">
        <v>37</v>
      </c>
      <c r="P540" s="14" t="s">
        <v>3496</v>
      </c>
      <c r="Q540" s="1">
        <v>889433000</v>
      </c>
      <c r="R540" t="s">
        <v>3505</v>
      </c>
      <c r="S540">
        <v>6</v>
      </c>
      <c r="T540">
        <v>2</v>
      </c>
      <c r="U540">
        <v>6</v>
      </c>
      <c r="V540" s="15">
        <v>44708.662557870368</v>
      </c>
    </row>
    <row r="541" spans="1:22" x14ac:dyDescent="0.25">
      <c r="A541">
        <v>1351523</v>
      </c>
      <c r="B541" s="16" t="s">
        <v>3466</v>
      </c>
      <c r="C541" s="3" t="s">
        <v>2924</v>
      </c>
      <c r="D541" t="s">
        <v>29</v>
      </c>
      <c r="E541" s="19">
        <v>400</v>
      </c>
      <c r="F541" s="19">
        <v>837</v>
      </c>
      <c r="G541" s="19">
        <v>837</v>
      </c>
      <c r="H541" t="e">
        <f>NA()</f>
        <v>#N/A</v>
      </c>
      <c r="I541" t="s">
        <v>671</v>
      </c>
      <c r="J541" s="13">
        <v>800000</v>
      </c>
      <c r="K541" s="13" t="s">
        <v>3268</v>
      </c>
      <c r="L541">
        <v>139159575</v>
      </c>
      <c r="M541" t="s">
        <v>1768</v>
      </c>
      <c r="N541" t="s">
        <v>781</v>
      </c>
      <c r="O541" t="s">
        <v>37</v>
      </c>
      <c r="P541" s="14" t="s">
        <v>3497</v>
      </c>
      <c r="Q541" s="1">
        <v>889831888</v>
      </c>
      <c r="R541" t="s">
        <v>3505</v>
      </c>
      <c r="S541">
        <v>5</v>
      </c>
      <c r="T541">
        <v>2</v>
      </c>
      <c r="U541">
        <v>5</v>
      </c>
      <c r="V541" s="15">
        <v>44708.662557870368</v>
      </c>
    </row>
    <row r="542" spans="1:22" x14ac:dyDescent="0.25">
      <c r="A542">
        <v>1351524</v>
      </c>
      <c r="B542" s="16" t="s">
        <v>3466</v>
      </c>
      <c r="C542" s="3" t="s">
        <v>2924</v>
      </c>
      <c r="D542" t="s">
        <v>46</v>
      </c>
      <c r="E542" s="11" t="e">
        <f>NA()</f>
        <v>#N/A</v>
      </c>
      <c r="F542" s="12" t="e">
        <f>NA()</f>
        <v>#N/A</v>
      </c>
      <c r="G542" t="e">
        <f>NA()</f>
        <v>#N/A</v>
      </c>
      <c r="H542" t="e">
        <f>NA()</f>
        <v>#N/A</v>
      </c>
      <c r="I542" t="s">
        <v>181</v>
      </c>
      <c r="J542" s="13" t="e">
        <f>NA()</f>
        <v>#N/A</v>
      </c>
      <c r="K542" s="13" t="s">
        <v>2979</v>
      </c>
      <c r="L542">
        <v>139159411</v>
      </c>
      <c r="M542" t="s">
        <v>1770</v>
      </c>
      <c r="N542" t="s">
        <v>1484</v>
      </c>
      <c r="O542" t="s">
        <v>37</v>
      </c>
      <c r="P542" s="14" t="s">
        <v>3494</v>
      </c>
      <c r="Q542" s="1">
        <v>889418941</v>
      </c>
      <c r="R542" t="s">
        <v>3505</v>
      </c>
      <c r="S542">
        <v>2</v>
      </c>
      <c r="T542">
        <v>1</v>
      </c>
      <c r="U542">
        <v>1</v>
      </c>
      <c r="V542" s="15">
        <v>44708.662557870368</v>
      </c>
    </row>
    <row r="543" spans="1:22" x14ac:dyDescent="0.25">
      <c r="A543">
        <v>1351525</v>
      </c>
      <c r="B543" s="16" t="s">
        <v>3466</v>
      </c>
      <c r="C543" s="3" t="s">
        <v>2924</v>
      </c>
      <c r="D543" t="s">
        <v>29</v>
      </c>
      <c r="E543" s="11" t="e">
        <f>NA()</f>
        <v>#N/A</v>
      </c>
      <c r="F543" s="19">
        <v>715</v>
      </c>
      <c r="G543" s="19">
        <v>715</v>
      </c>
      <c r="H543" t="e">
        <f>NA()</f>
        <v>#N/A</v>
      </c>
      <c r="I543" t="s">
        <v>181</v>
      </c>
      <c r="J543" s="13">
        <v>450000</v>
      </c>
      <c r="K543" s="13" t="s">
        <v>2934</v>
      </c>
      <c r="L543">
        <v>139156871</v>
      </c>
      <c r="M543" t="s">
        <v>1773</v>
      </c>
      <c r="N543" t="s">
        <v>1109</v>
      </c>
      <c r="O543" t="s">
        <v>37</v>
      </c>
      <c r="P543" s="14" t="s">
        <v>3492</v>
      </c>
      <c r="Q543" s="1">
        <v>889418941</v>
      </c>
      <c r="R543" t="s">
        <v>3505</v>
      </c>
      <c r="S543">
        <v>3</v>
      </c>
      <c r="T543">
        <v>1</v>
      </c>
      <c r="U543">
        <v>2</v>
      </c>
      <c r="V543" s="15">
        <v>44708.662557870368</v>
      </c>
    </row>
    <row r="544" spans="1:22" x14ac:dyDescent="0.25">
      <c r="A544">
        <v>1351526</v>
      </c>
      <c r="B544" s="16" t="s">
        <v>3466</v>
      </c>
      <c r="C544" s="3" t="s">
        <v>2924</v>
      </c>
      <c r="D544" t="s">
        <v>29</v>
      </c>
      <c r="E544" s="11" t="e">
        <f>NA()</f>
        <v>#N/A</v>
      </c>
      <c r="F544" s="12" t="e">
        <f>NA()</f>
        <v>#N/A</v>
      </c>
      <c r="G544" t="e">
        <f>NA()</f>
        <v>#N/A</v>
      </c>
      <c r="H544" t="e">
        <f>NA()</f>
        <v>#N/A</v>
      </c>
      <c r="I544" t="s">
        <v>79</v>
      </c>
      <c r="J544" s="13">
        <v>850000</v>
      </c>
      <c r="K544" s="13" t="s">
        <v>3436</v>
      </c>
      <c r="L544">
        <v>139155547</v>
      </c>
      <c r="M544" t="s">
        <v>1776</v>
      </c>
      <c r="N544" t="s">
        <v>737</v>
      </c>
      <c r="O544" t="s">
        <v>37</v>
      </c>
      <c r="P544" s="14" t="s">
        <v>3494</v>
      </c>
      <c r="Q544" s="1">
        <v>889433000</v>
      </c>
      <c r="R544" t="s">
        <v>3505</v>
      </c>
      <c r="S544">
        <v>4</v>
      </c>
      <c r="T544">
        <v>1</v>
      </c>
      <c r="U544">
        <v>2</v>
      </c>
      <c r="V544" s="15">
        <v>44708.662557870368</v>
      </c>
    </row>
    <row r="545" spans="1:22" x14ac:dyDescent="0.25">
      <c r="A545">
        <v>1351527</v>
      </c>
      <c r="B545" s="16" t="s">
        <v>3466</v>
      </c>
      <c r="C545" s="3" t="s">
        <v>2924</v>
      </c>
      <c r="D545" t="s">
        <v>29</v>
      </c>
      <c r="E545" s="11" t="e">
        <f>NA()</f>
        <v>#N/A</v>
      </c>
      <c r="F545" s="12" t="e">
        <f>NA()</f>
        <v>#N/A</v>
      </c>
      <c r="G545" t="e">
        <f>NA()</f>
        <v>#N/A</v>
      </c>
      <c r="H545" t="e">
        <f>NA()</f>
        <v>#N/A</v>
      </c>
      <c r="I545" t="s">
        <v>265</v>
      </c>
      <c r="J545" s="13">
        <v>500000</v>
      </c>
      <c r="K545" s="13" t="s">
        <v>3269</v>
      </c>
      <c r="L545">
        <v>139155451</v>
      </c>
      <c r="M545" t="s">
        <v>1779</v>
      </c>
      <c r="N545" t="s">
        <v>725</v>
      </c>
      <c r="O545" t="s">
        <v>37</v>
      </c>
      <c r="P545" s="14" t="s">
        <v>3496</v>
      </c>
      <c r="Q545" s="1">
        <v>417718149</v>
      </c>
      <c r="R545" t="s">
        <v>3505</v>
      </c>
      <c r="S545">
        <v>2</v>
      </c>
      <c r="T545">
        <v>1</v>
      </c>
      <c r="U545">
        <v>0</v>
      </c>
      <c r="V545" s="15">
        <v>44708.662557870368</v>
      </c>
    </row>
    <row r="546" spans="1:22" x14ac:dyDescent="0.25">
      <c r="A546">
        <v>1351528</v>
      </c>
      <c r="B546" s="16" t="s">
        <v>3466</v>
      </c>
      <c r="C546" s="3" t="s">
        <v>2924</v>
      </c>
      <c r="D546" t="s">
        <v>29</v>
      </c>
      <c r="E546" s="11" t="e">
        <f>NA()</f>
        <v>#N/A</v>
      </c>
      <c r="F546" s="19">
        <v>368</v>
      </c>
      <c r="G546" s="19">
        <v>368</v>
      </c>
      <c r="H546" t="e">
        <f>NA()</f>
        <v>#N/A</v>
      </c>
      <c r="I546" t="s">
        <v>181</v>
      </c>
      <c r="J546" s="13">
        <v>600000</v>
      </c>
      <c r="K546" s="13" t="s">
        <v>3270</v>
      </c>
      <c r="L546">
        <v>139155235</v>
      </c>
      <c r="M546" t="s">
        <v>1783</v>
      </c>
      <c r="N546" t="s">
        <v>809</v>
      </c>
      <c r="O546" t="s">
        <v>37</v>
      </c>
      <c r="P546" s="14" t="s">
        <v>3494</v>
      </c>
      <c r="Q546" s="1">
        <v>889418941</v>
      </c>
      <c r="R546" t="s">
        <v>3505</v>
      </c>
      <c r="S546">
        <v>3</v>
      </c>
      <c r="T546">
        <v>2</v>
      </c>
      <c r="U546">
        <v>2</v>
      </c>
      <c r="V546" s="15">
        <v>44708.662557870368</v>
      </c>
    </row>
    <row r="547" spans="1:22" x14ac:dyDescent="0.25">
      <c r="A547">
        <v>1351529</v>
      </c>
      <c r="B547" s="16" t="s">
        <v>3466</v>
      </c>
      <c r="C547" s="3" t="s">
        <v>2924</v>
      </c>
      <c r="D547" t="s">
        <v>29</v>
      </c>
      <c r="E547" s="19">
        <v>172</v>
      </c>
      <c r="F547" s="19">
        <v>823</v>
      </c>
      <c r="G547" s="19">
        <v>823</v>
      </c>
      <c r="H547" t="s">
        <v>126</v>
      </c>
      <c r="I547" t="s">
        <v>712</v>
      </c>
      <c r="J547" s="13" t="e">
        <f>NA()</f>
        <v>#N/A</v>
      </c>
      <c r="K547" s="13" t="s">
        <v>2979</v>
      </c>
      <c r="L547">
        <v>139155207</v>
      </c>
      <c r="M547" t="s">
        <v>1785</v>
      </c>
      <c r="N547" t="s">
        <v>1223</v>
      </c>
      <c r="O547" t="s">
        <v>37</v>
      </c>
      <c r="P547" s="14" t="s">
        <v>3497</v>
      </c>
      <c r="Q547" s="1">
        <v>889315000</v>
      </c>
      <c r="R547" t="s">
        <v>3505</v>
      </c>
      <c r="S547">
        <v>3</v>
      </c>
      <c r="T547">
        <v>2</v>
      </c>
      <c r="U547">
        <v>2</v>
      </c>
      <c r="V547" s="15">
        <v>44708.662557870368</v>
      </c>
    </row>
    <row r="548" spans="1:22" x14ac:dyDescent="0.25">
      <c r="A548">
        <v>1351530</v>
      </c>
      <c r="B548" s="16" t="s">
        <v>3466</v>
      </c>
      <c r="C548" s="3" t="s">
        <v>2924</v>
      </c>
      <c r="D548" t="s">
        <v>29</v>
      </c>
      <c r="E548" s="11" t="e">
        <f>NA()</f>
        <v>#N/A</v>
      </c>
      <c r="F548" s="19">
        <v>225</v>
      </c>
      <c r="G548" s="19">
        <v>225</v>
      </c>
      <c r="H548" t="s">
        <v>126</v>
      </c>
      <c r="I548" t="s">
        <v>712</v>
      </c>
      <c r="J548" s="13" t="e">
        <f>NA()</f>
        <v>#N/A</v>
      </c>
      <c r="K548" s="13" t="s">
        <v>2979</v>
      </c>
      <c r="L548">
        <v>139155111</v>
      </c>
      <c r="M548" t="s">
        <v>1787</v>
      </c>
      <c r="N548" t="s">
        <v>747</v>
      </c>
      <c r="O548" t="s">
        <v>37</v>
      </c>
      <c r="P548" s="14" t="s">
        <v>3495</v>
      </c>
      <c r="Q548" s="1">
        <v>889315000</v>
      </c>
      <c r="R548" t="s">
        <v>3505</v>
      </c>
      <c r="S548">
        <v>2</v>
      </c>
      <c r="T548">
        <v>1</v>
      </c>
      <c r="U548">
        <v>1</v>
      </c>
      <c r="V548" s="15">
        <v>44708.662557870368</v>
      </c>
    </row>
    <row r="549" spans="1:22" x14ac:dyDescent="0.25">
      <c r="A549">
        <v>1351531</v>
      </c>
      <c r="B549" s="16" t="s">
        <v>3466</v>
      </c>
      <c r="C549" s="3" t="s">
        <v>2924</v>
      </c>
      <c r="D549" t="s">
        <v>39</v>
      </c>
      <c r="E549" s="11" t="e">
        <f>NA()</f>
        <v>#N/A</v>
      </c>
      <c r="F549" s="12" t="e">
        <f>NA()</f>
        <v>#N/A</v>
      </c>
      <c r="G549" t="e">
        <f>NA()</f>
        <v>#N/A</v>
      </c>
      <c r="H549" t="e">
        <f>NA()</f>
        <v>#N/A</v>
      </c>
      <c r="I549" t="s">
        <v>849</v>
      </c>
      <c r="J549" s="13">
        <v>325000</v>
      </c>
      <c r="K549" s="13" t="s">
        <v>2934</v>
      </c>
      <c r="L549">
        <v>139154435</v>
      </c>
      <c r="M549" t="s">
        <v>1789</v>
      </c>
      <c r="N549" t="s">
        <v>1116</v>
      </c>
      <c r="O549" t="s">
        <v>37</v>
      </c>
      <c r="P549" s="14" t="s">
        <v>3494</v>
      </c>
      <c r="Q549" s="1">
        <v>408108698</v>
      </c>
      <c r="R549" t="s">
        <v>3505</v>
      </c>
      <c r="S549">
        <v>2</v>
      </c>
      <c r="T549">
        <v>1</v>
      </c>
      <c r="U549">
        <v>2</v>
      </c>
      <c r="V549" s="15">
        <v>44708.662557870368</v>
      </c>
    </row>
    <row r="550" spans="1:22" x14ac:dyDescent="0.25">
      <c r="A550">
        <v>1351532</v>
      </c>
      <c r="B550" s="16" t="s">
        <v>3466</v>
      </c>
      <c r="C550" s="3" t="s">
        <v>2924</v>
      </c>
      <c r="D550" t="s">
        <v>748</v>
      </c>
      <c r="E550" s="11" t="e">
        <f>NA()</f>
        <v>#N/A</v>
      </c>
      <c r="F550" s="12" t="e">
        <f>NA()</f>
        <v>#N/A</v>
      </c>
      <c r="G550" t="e">
        <f>NA()</f>
        <v>#N/A</v>
      </c>
      <c r="H550" t="e">
        <f>NA()</f>
        <v>#N/A</v>
      </c>
      <c r="I550" t="s">
        <v>79</v>
      </c>
      <c r="J550" s="13" t="e">
        <f>NA()</f>
        <v>#N/A</v>
      </c>
      <c r="K550" s="13" t="s">
        <v>3167</v>
      </c>
      <c r="L550">
        <v>139154427</v>
      </c>
      <c r="M550" t="s">
        <v>1791</v>
      </c>
      <c r="N550" t="s">
        <v>1321</v>
      </c>
      <c r="O550" t="s">
        <v>37</v>
      </c>
      <c r="P550" s="14" t="s">
        <v>3493</v>
      </c>
      <c r="Q550" s="1">
        <v>889433000</v>
      </c>
      <c r="R550" t="s">
        <v>3505</v>
      </c>
      <c r="S550">
        <v>3</v>
      </c>
      <c r="T550">
        <v>2</v>
      </c>
      <c r="U550">
        <v>2</v>
      </c>
      <c r="V550" s="15">
        <v>44708.662557870368</v>
      </c>
    </row>
    <row r="551" spans="1:22" x14ac:dyDescent="0.25">
      <c r="A551">
        <v>1351533</v>
      </c>
      <c r="B551" s="16" t="s">
        <v>3466</v>
      </c>
      <c r="C551" s="3" t="s">
        <v>2924</v>
      </c>
      <c r="D551" t="s">
        <v>29</v>
      </c>
      <c r="E551" s="11" t="e">
        <f>NA()</f>
        <v>#N/A</v>
      </c>
      <c r="F551" s="19">
        <v>807</v>
      </c>
      <c r="G551" s="19">
        <v>807</v>
      </c>
      <c r="H551" t="e">
        <f>NA()</f>
        <v>#N/A</v>
      </c>
      <c r="I551" t="s">
        <v>849</v>
      </c>
      <c r="J551" s="13">
        <v>550000</v>
      </c>
      <c r="K551" s="13" t="s">
        <v>3271</v>
      </c>
      <c r="L551">
        <v>139154159</v>
      </c>
      <c r="M551" t="s">
        <v>1794</v>
      </c>
      <c r="N551" t="s">
        <v>1616</v>
      </c>
      <c r="O551" t="s">
        <v>37</v>
      </c>
      <c r="P551" s="14" t="s">
        <v>3494</v>
      </c>
      <c r="Q551" s="1">
        <v>408108698</v>
      </c>
      <c r="R551" t="s">
        <v>3505</v>
      </c>
      <c r="S551">
        <v>3</v>
      </c>
      <c r="T551">
        <v>1</v>
      </c>
      <c r="U551">
        <v>6</v>
      </c>
      <c r="V551" s="15">
        <v>44708.662557870368</v>
      </c>
    </row>
    <row r="552" spans="1:22" x14ac:dyDescent="0.25">
      <c r="A552">
        <v>1351534</v>
      </c>
      <c r="B552" s="16" t="s">
        <v>3466</v>
      </c>
      <c r="C552" s="3" t="s">
        <v>2924</v>
      </c>
      <c r="D552" t="s">
        <v>29</v>
      </c>
      <c r="E552" s="19">
        <v>170</v>
      </c>
      <c r="F552" s="19">
        <v>481</v>
      </c>
      <c r="G552" s="19">
        <v>481</v>
      </c>
      <c r="H552" t="s">
        <v>126</v>
      </c>
      <c r="I552" t="s">
        <v>123</v>
      </c>
      <c r="J552" s="13">
        <v>489000</v>
      </c>
      <c r="K552" s="13" t="s">
        <v>2934</v>
      </c>
      <c r="L552">
        <v>139152679</v>
      </c>
      <c r="M552" t="s">
        <v>1798</v>
      </c>
      <c r="N552" t="s">
        <v>716</v>
      </c>
      <c r="O552" t="s">
        <v>37</v>
      </c>
      <c r="P552" s="14" t="s">
        <v>3495</v>
      </c>
      <c r="Q552" s="1">
        <v>889328858</v>
      </c>
      <c r="R552" t="s">
        <v>3505</v>
      </c>
      <c r="S552">
        <v>3</v>
      </c>
      <c r="T552">
        <v>2</v>
      </c>
      <c r="U552">
        <v>2</v>
      </c>
      <c r="V552" s="15">
        <v>44708.662557870368</v>
      </c>
    </row>
    <row r="553" spans="1:22" x14ac:dyDescent="0.25">
      <c r="A553">
        <v>1351535</v>
      </c>
      <c r="B553" s="16" t="s">
        <v>3466</v>
      </c>
      <c r="C553" s="3" t="s">
        <v>2924</v>
      </c>
      <c r="D553" t="s">
        <v>46</v>
      </c>
      <c r="E553" s="19">
        <v>94</v>
      </c>
      <c r="F553" s="12" t="e">
        <f>NA()</f>
        <v>#N/A</v>
      </c>
      <c r="G553" s="19">
        <v>94</v>
      </c>
      <c r="H553" t="e">
        <f>NA()</f>
        <v>#N/A</v>
      </c>
      <c r="I553" t="s">
        <v>712</v>
      </c>
      <c r="J553" s="13">
        <v>209000</v>
      </c>
      <c r="K553" s="13" t="s">
        <v>3272</v>
      </c>
      <c r="L553">
        <v>139151639</v>
      </c>
      <c r="M553" t="s">
        <v>1801</v>
      </c>
      <c r="N553" t="s">
        <v>747</v>
      </c>
      <c r="O553" t="s">
        <v>37</v>
      </c>
      <c r="P553" s="14" t="s">
        <v>3495</v>
      </c>
      <c r="Q553" s="1">
        <v>889315000</v>
      </c>
      <c r="R553" t="s">
        <v>3505</v>
      </c>
      <c r="S553">
        <v>2</v>
      </c>
      <c r="T553">
        <v>1</v>
      </c>
      <c r="U553">
        <v>0</v>
      </c>
      <c r="V553" s="15">
        <v>44708.662557870368</v>
      </c>
    </row>
    <row r="554" spans="1:22" x14ac:dyDescent="0.25">
      <c r="A554">
        <v>1351536</v>
      </c>
      <c r="B554" s="16" t="s">
        <v>3466</v>
      </c>
      <c r="C554" s="3" t="s">
        <v>2924</v>
      </c>
      <c r="D554" t="s">
        <v>39</v>
      </c>
      <c r="E554" s="11" t="e">
        <f>NA()</f>
        <v>#N/A</v>
      </c>
      <c r="F554" s="19">
        <v>106</v>
      </c>
      <c r="G554" t="e">
        <f>NA()</f>
        <v>#N/A</v>
      </c>
      <c r="H554" t="e">
        <f>NA()</f>
        <v>#N/A</v>
      </c>
      <c r="I554" t="s">
        <v>750</v>
      </c>
      <c r="J554" s="13">
        <v>370000</v>
      </c>
      <c r="K554" s="13" t="s">
        <v>3273</v>
      </c>
      <c r="L554">
        <v>139149811</v>
      </c>
      <c r="M554" t="s">
        <v>1805</v>
      </c>
      <c r="N554" t="s">
        <v>737</v>
      </c>
      <c r="O554" t="s">
        <v>37</v>
      </c>
      <c r="P554" s="14" t="s">
        <v>3494</v>
      </c>
      <c r="Q554" s="1">
        <v>889929980</v>
      </c>
      <c r="R554" t="s">
        <v>3505</v>
      </c>
      <c r="S554">
        <v>2</v>
      </c>
      <c r="T554">
        <v>1</v>
      </c>
      <c r="U554">
        <v>1</v>
      </c>
      <c r="V554" s="15">
        <v>44708.662557870368</v>
      </c>
    </row>
    <row r="555" spans="1:22" x14ac:dyDescent="0.25">
      <c r="A555">
        <v>1351537</v>
      </c>
      <c r="B555" s="16" t="s">
        <v>3466</v>
      </c>
      <c r="C555" s="3" t="s">
        <v>2924</v>
      </c>
      <c r="D555" t="s">
        <v>39</v>
      </c>
      <c r="E555" s="19">
        <v>55</v>
      </c>
      <c r="F555" s="12" t="e">
        <f>NA()</f>
        <v>#N/A</v>
      </c>
      <c r="G555" s="19">
        <v>55</v>
      </c>
      <c r="H555" t="e">
        <f>NA()</f>
        <v>#N/A</v>
      </c>
      <c r="I555" t="s">
        <v>849</v>
      </c>
      <c r="J555" s="13">
        <v>290000</v>
      </c>
      <c r="K555" s="13" t="s">
        <v>3274</v>
      </c>
      <c r="L555">
        <v>139148587</v>
      </c>
      <c r="M555" t="s">
        <v>1808</v>
      </c>
      <c r="N555" t="s">
        <v>731</v>
      </c>
      <c r="O555" t="s">
        <v>37</v>
      </c>
      <c r="P555" s="14" t="s">
        <v>3494</v>
      </c>
      <c r="Q555" s="1">
        <v>408108698</v>
      </c>
      <c r="R555" t="s">
        <v>3505</v>
      </c>
      <c r="S555">
        <v>1</v>
      </c>
      <c r="T555">
        <v>1</v>
      </c>
      <c r="U555">
        <v>1</v>
      </c>
      <c r="V555" s="15">
        <v>44708.662557870368</v>
      </c>
    </row>
    <row r="556" spans="1:22" x14ac:dyDescent="0.25">
      <c r="A556">
        <v>1351538</v>
      </c>
      <c r="B556" s="16" t="s">
        <v>3466</v>
      </c>
      <c r="C556" s="3" t="s">
        <v>2924</v>
      </c>
      <c r="D556" t="s">
        <v>29</v>
      </c>
      <c r="E556" s="11" t="e">
        <f>NA()</f>
        <v>#N/A</v>
      </c>
      <c r="F556" s="12" t="e">
        <f>NA()</f>
        <v>#N/A</v>
      </c>
      <c r="G556" t="e">
        <f>NA()</f>
        <v>#N/A</v>
      </c>
      <c r="H556" t="e">
        <f>NA()</f>
        <v>#N/A</v>
      </c>
      <c r="I556" t="s">
        <v>31</v>
      </c>
      <c r="J556" s="13">
        <v>630000</v>
      </c>
      <c r="K556" s="13" t="s">
        <v>3275</v>
      </c>
      <c r="L556">
        <v>139148531</v>
      </c>
      <c r="N556" t="s">
        <v>941</v>
      </c>
      <c r="O556" t="s">
        <v>37</v>
      </c>
      <c r="P556" s="14" t="s">
        <v>3497</v>
      </c>
      <c r="Q556" s="1">
        <v>889418289</v>
      </c>
      <c r="R556" t="s">
        <v>3505</v>
      </c>
      <c r="S556">
        <v>4</v>
      </c>
      <c r="T556">
        <v>2</v>
      </c>
      <c r="U556">
        <v>2</v>
      </c>
      <c r="V556" s="15">
        <v>44708.662557870368</v>
      </c>
    </row>
    <row r="557" spans="1:22" x14ac:dyDescent="0.25">
      <c r="A557">
        <v>1351539</v>
      </c>
      <c r="B557" s="16" t="s">
        <v>3466</v>
      </c>
      <c r="C557" s="3" t="s">
        <v>2924</v>
      </c>
      <c r="D557" t="s">
        <v>46</v>
      </c>
      <c r="E557" s="19">
        <v>104</v>
      </c>
      <c r="F557" s="12" t="e">
        <f>NA()</f>
        <v>#N/A</v>
      </c>
      <c r="G557" s="19">
        <v>104</v>
      </c>
      <c r="H557" t="e">
        <f>NA()</f>
        <v>#N/A</v>
      </c>
      <c r="I557" t="s">
        <v>123</v>
      </c>
      <c r="J557" s="13">
        <v>269000</v>
      </c>
      <c r="K557" s="13" t="s">
        <v>2934</v>
      </c>
      <c r="L557">
        <v>139145875</v>
      </c>
      <c r="M557" t="s">
        <v>1812</v>
      </c>
      <c r="N557" t="s">
        <v>1030</v>
      </c>
      <c r="O557" t="s">
        <v>37</v>
      </c>
      <c r="P557" s="14" t="s">
        <v>3494</v>
      </c>
      <c r="Q557" s="1">
        <v>889328858</v>
      </c>
      <c r="R557" t="s">
        <v>3505</v>
      </c>
      <c r="S557">
        <v>1</v>
      </c>
      <c r="T557">
        <v>1</v>
      </c>
      <c r="U557">
        <v>2</v>
      </c>
      <c r="V557" s="15">
        <v>44708.662557870368</v>
      </c>
    </row>
    <row r="558" spans="1:22" x14ac:dyDescent="0.25">
      <c r="A558">
        <v>1351540</v>
      </c>
      <c r="B558" s="16" t="s">
        <v>3466</v>
      </c>
      <c r="C558" s="3" t="s">
        <v>2924</v>
      </c>
      <c r="D558" t="s">
        <v>39</v>
      </c>
      <c r="E558" s="11" t="e">
        <f>NA()</f>
        <v>#N/A</v>
      </c>
      <c r="F558" s="19">
        <v>114</v>
      </c>
      <c r="G558" t="e">
        <f>NA()</f>
        <v>#N/A</v>
      </c>
      <c r="H558" t="e">
        <f>NA()</f>
        <v>#N/A</v>
      </c>
      <c r="I558" t="s">
        <v>82</v>
      </c>
      <c r="J558" s="13">
        <v>316000</v>
      </c>
      <c r="K558" s="13" t="s">
        <v>2934</v>
      </c>
      <c r="L558">
        <v>139145831</v>
      </c>
      <c r="M558" t="s">
        <v>1815</v>
      </c>
      <c r="N558" t="s">
        <v>707</v>
      </c>
      <c r="O558" t="s">
        <v>37</v>
      </c>
      <c r="P558" s="14" t="s">
        <v>3493</v>
      </c>
      <c r="Q558" s="1">
        <v>889433000</v>
      </c>
      <c r="R558" t="s">
        <v>3505</v>
      </c>
      <c r="S558">
        <v>3</v>
      </c>
      <c r="T558">
        <v>1</v>
      </c>
      <c r="U558">
        <v>1</v>
      </c>
      <c r="V558" s="15">
        <v>44708.662557870368</v>
      </c>
    </row>
    <row r="559" spans="1:22" x14ac:dyDescent="0.25">
      <c r="A559">
        <v>1351541</v>
      </c>
      <c r="B559" s="16" t="s">
        <v>3466</v>
      </c>
      <c r="C559" s="3" t="s">
        <v>2924</v>
      </c>
      <c r="D559" t="s">
        <v>46</v>
      </c>
      <c r="E559" s="19">
        <v>16</v>
      </c>
      <c r="F559" s="12" t="e">
        <f>NA()</f>
        <v>#N/A</v>
      </c>
      <c r="G559" s="19">
        <v>16</v>
      </c>
      <c r="H559" t="e">
        <f>NA()</f>
        <v>#N/A</v>
      </c>
      <c r="I559" t="s">
        <v>782</v>
      </c>
      <c r="J559" s="13">
        <v>115000</v>
      </c>
      <c r="K559" s="13" t="s">
        <v>2934</v>
      </c>
      <c r="L559">
        <v>139144387</v>
      </c>
      <c r="M559" t="s">
        <v>1819</v>
      </c>
      <c r="N559" t="s">
        <v>844</v>
      </c>
      <c r="O559" t="s">
        <v>37</v>
      </c>
      <c r="P559" s="14" t="s">
        <v>3493</v>
      </c>
      <c r="Q559" s="1">
        <v>387813888</v>
      </c>
      <c r="R559" t="s">
        <v>3508</v>
      </c>
      <c r="S559">
        <v>1</v>
      </c>
      <c r="T559">
        <v>1</v>
      </c>
      <c r="U559">
        <v>0</v>
      </c>
      <c r="V559" s="15">
        <v>44708.662557870368</v>
      </c>
    </row>
    <row r="560" spans="1:22" x14ac:dyDescent="0.25">
      <c r="A560">
        <v>1351542</v>
      </c>
      <c r="B560" s="16" t="s">
        <v>3466</v>
      </c>
      <c r="C560" s="3" t="s">
        <v>2924</v>
      </c>
      <c r="D560" t="s">
        <v>46</v>
      </c>
      <c r="E560" s="11" t="e">
        <f>NA()</f>
        <v>#N/A</v>
      </c>
      <c r="F560" s="19">
        <v>153</v>
      </c>
      <c r="G560" s="19">
        <v>153</v>
      </c>
      <c r="H560" t="s">
        <v>126</v>
      </c>
      <c r="I560" t="s">
        <v>145</v>
      </c>
      <c r="J560" s="13">
        <v>535000</v>
      </c>
      <c r="K560" s="13" t="s">
        <v>3160</v>
      </c>
      <c r="L560">
        <v>139144355</v>
      </c>
      <c r="M560" t="s">
        <v>1821</v>
      </c>
      <c r="N560" t="s">
        <v>707</v>
      </c>
      <c r="O560" t="s">
        <v>37</v>
      </c>
      <c r="P560" s="14" t="s">
        <v>3493</v>
      </c>
      <c r="Q560" s="1">
        <v>889306600</v>
      </c>
      <c r="R560" t="s">
        <v>3505</v>
      </c>
      <c r="S560">
        <v>3</v>
      </c>
      <c r="T560">
        <v>2</v>
      </c>
      <c r="U560">
        <v>2</v>
      </c>
      <c r="V560" s="15">
        <v>44708.662557870368</v>
      </c>
    </row>
    <row r="561" spans="1:22" x14ac:dyDescent="0.25">
      <c r="A561">
        <v>1351543</v>
      </c>
      <c r="B561" s="16" t="s">
        <v>3466</v>
      </c>
      <c r="C561" s="3" t="s">
        <v>2924</v>
      </c>
      <c r="D561" t="s">
        <v>29</v>
      </c>
      <c r="E561" s="11" t="e">
        <f>NA()</f>
        <v>#N/A</v>
      </c>
      <c r="F561" s="19">
        <v>700</v>
      </c>
      <c r="G561" s="19">
        <v>700</v>
      </c>
      <c r="H561" t="s">
        <v>126</v>
      </c>
      <c r="I561" t="s">
        <v>82</v>
      </c>
      <c r="J561" s="13" t="e">
        <f>NA()</f>
        <v>#N/A</v>
      </c>
      <c r="K561" s="13" t="s">
        <v>2979</v>
      </c>
      <c r="L561">
        <v>139144103</v>
      </c>
      <c r="M561" t="s">
        <v>1823</v>
      </c>
      <c r="N561" t="s">
        <v>917</v>
      </c>
      <c r="O561" t="s">
        <v>37</v>
      </c>
      <c r="P561" s="14" t="s">
        <v>3497</v>
      </c>
      <c r="Q561" s="1">
        <v>889433000</v>
      </c>
      <c r="R561" t="s">
        <v>3505</v>
      </c>
      <c r="S561">
        <v>4</v>
      </c>
      <c r="T561">
        <v>3</v>
      </c>
      <c r="U561">
        <v>3</v>
      </c>
      <c r="V561" s="15">
        <v>44708.662557870368</v>
      </c>
    </row>
    <row r="562" spans="1:22" x14ac:dyDescent="0.25">
      <c r="A562">
        <v>1351544</v>
      </c>
      <c r="B562" s="16" t="s">
        <v>3466</v>
      </c>
      <c r="C562" s="3" t="s">
        <v>2924</v>
      </c>
      <c r="D562" t="s">
        <v>704</v>
      </c>
      <c r="E562" s="11" t="e">
        <f>NA()</f>
        <v>#N/A</v>
      </c>
      <c r="F562" s="12" t="e">
        <f>NA()</f>
        <v>#N/A</v>
      </c>
      <c r="G562" t="e">
        <f>NA()</f>
        <v>#N/A</v>
      </c>
      <c r="H562" t="e">
        <f>NA()</f>
        <v>#N/A</v>
      </c>
      <c r="I562" t="s">
        <v>53</v>
      </c>
      <c r="J562" s="13">
        <v>1400000</v>
      </c>
      <c r="K562" s="13" t="s">
        <v>2934</v>
      </c>
      <c r="L562">
        <v>203300867</v>
      </c>
      <c r="M562" t="s">
        <v>1826</v>
      </c>
      <c r="N562" t="s">
        <v>1827</v>
      </c>
      <c r="O562" t="s">
        <v>37</v>
      </c>
      <c r="P562" s="14" t="s">
        <v>3503</v>
      </c>
      <c r="Q562" s="1">
        <v>889822403</v>
      </c>
      <c r="R562" t="s">
        <v>3508</v>
      </c>
      <c r="S562" t="e">
        <f>NA()</f>
        <v>#N/A</v>
      </c>
      <c r="T562" t="e">
        <f>NA()</f>
        <v>#N/A</v>
      </c>
      <c r="U562" t="e">
        <f>NA()</f>
        <v>#N/A</v>
      </c>
      <c r="V562" s="15">
        <v>44708.662557870368</v>
      </c>
    </row>
    <row r="563" spans="1:22" x14ac:dyDescent="0.25">
      <c r="A563">
        <v>1351545</v>
      </c>
      <c r="B563" s="16" t="s">
        <v>3466</v>
      </c>
      <c r="C563" s="3" t="s">
        <v>2924</v>
      </c>
      <c r="D563" t="s">
        <v>46</v>
      </c>
      <c r="E563" s="11" t="e">
        <f>NA()</f>
        <v>#N/A</v>
      </c>
      <c r="F563" s="12" t="e">
        <f>NA()</f>
        <v>#N/A</v>
      </c>
      <c r="G563" t="e">
        <f>NA()</f>
        <v>#N/A</v>
      </c>
      <c r="H563" t="s">
        <v>126</v>
      </c>
      <c r="I563" t="s">
        <v>82</v>
      </c>
      <c r="J563" s="13" t="e">
        <f>NA()</f>
        <v>#N/A</v>
      </c>
      <c r="K563" s="13" t="s">
        <v>2979</v>
      </c>
      <c r="L563">
        <v>139141079</v>
      </c>
      <c r="M563" t="s">
        <v>1829</v>
      </c>
      <c r="N563" t="s">
        <v>941</v>
      </c>
      <c r="O563" t="s">
        <v>37</v>
      </c>
      <c r="P563" s="14" t="s">
        <v>3497</v>
      </c>
      <c r="Q563" s="1">
        <v>889433000</v>
      </c>
      <c r="R563" t="s">
        <v>3505</v>
      </c>
      <c r="S563">
        <v>2</v>
      </c>
      <c r="T563">
        <v>2</v>
      </c>
      <c r="U563">
        <v>2</v>
      </c>
      <c r="V563" s="15">
        <v>44708.662557870368</v>
      </c>
    </row>
    <row r="564" spans="1:22" x14ac:dyDescent="0.25">
      <c r="A564">
        <v>1351546</v>
      </c>
      <c r="B564" s="16" t="s">
        <v>3466</v>
      </c>
      <c r="C564" s="3" t="s">
        <v>2924</v>
      </c>
      <c r="D564" t="s">
        <v>29</v>
      </c>
      <c r="E564" s="11" t="e">
        <f>NA()</f>
        <v>#N/A</v>
      </c>
      <c r="F564" s="19">
        <v>659</v>
      </c>
      <c r="G564" s="19">
        <v>659</v>
      </c>
      <c r="H564" t="s">
        <v>126</v>
      </c>
      <c r="I564" t="s">
        <v>157</v>
      </c>
      <c r="J564" s="13" t="e">
        <f>NA()</f>
        <v>#N/A</v>
      </c>
      <c r="K564" s="13" t="s">
        <v>2979</v>
      </c>
      <c r="L564">
        <v>139140151</v>
      </c>
      <c r="M564" t="s">
        <v>1832</v>
      </c>
      <c r="N564" t="s">
        <v>776</v>
      </c>
      <c r="O564" t="s">
        <v>37</v>
      </c>
      <c r="P564" s="14" t="s">
        <v>3494</v>
      </c>
      <c r="Q564" s="1">
        <v>450473710</v>
      </c>
      <c r="R564" t="s">
        <v>3505</v>
      </c>
      <c r="S564">
        <v>4</v>
      </c>
      <c r="T564">
        <v>2</v>
      </c>
      <c r="U564">
        <v>2</v>
      </c>
      <c r="V564" s="15">
        <v>44708.662557870368</v>
      </c>
    </row>
    <row r="565" spans="1:22" x14ac:dyDescent="0.25">
      <c r="A565">
        <v>1351547</v>
      </c>
      <c r="B565" s="16" t="s">
        <v>3466</v>
      </c>
      <c r="C565" s="3" t="s">
        <v>2924</v>
      </c>
      <c r="D565" t="s">
        <v>46</v>
      </c>
      <c r="E565" s="11" t="e">
        <f>NA()</f>
        <v>#N/A</v>
      </c>
      <c r="F565" s="12" t="e">
        <f>NA()</f>
        <v>#N/A</v>
      </c>
      <c r="G565" t="e">
        <f>NA()</f>
        <v>#N/A</v>
      </c>
      <c r="H565" t="s">
        <v>126</v>
      </c>
      <c r="I565" t="s">
        <v>412</v>
      </c>
      <c r="J565" s="13">
        <v>418000</v>
      </c>
      <c r="K565" s="13" t="s">
        <v>2934</v>
      </c>
      <c r="L565">
        <v>139139827</v>
      </c>
      <c r="M565" t="s">
        <v>1835</v>
      </c>
      <c r="N565" t="s">
        <v>1484</v>
      </c>
      <c r="O565" t="s">
        <v>37</v>
      </c>
      <c r="P565" s="14" t="s">
        <v>3494</v>
      </c>
      <c r="Q565" s="1">
        <v>889422283</v>
      </c>
      <c r="R565" t="s">
        <v>3508</v>
      </c>
      <c r="S565">
        <v>2</v>
      </c>
      <c r="T565">
        <v>1</v>
      </c>
      <c r="U565">
        <v>2</v>
      </c>
      <c r="V565" s="15">
        <v>44708.662557870368</v>
      </c>
    </row>
    <row r="566" spans="1:22" x14ac:dyDescent="0.25">
      <c r="A566">
        <v>1351548</v>
      </c>
      <c r="B566" s="16" t="s">
        <v>3466</v>
      </c>
      <c r="C566" s="3" t="s">
        <v>2924</v>
      </c>
      <c r="D566" t="s">
        <v>46</v>
      </c>
      <c r="E566" s="11" t="e">
        <f>NA()</f>
        <v>#N/A</v>
      </c>
      <c r="F566" s="12" t="e">
        <f>NA()</f>
        <v>#N/A</v>
      </c>
      <c r="G566" t="e">
        <f>NA()</f>
        <v>#N/A</v>
      </c>
      <c r="H566" t="e">
        <f>NA()</f>
        <v>#N/A</v>
      </c>
      <c r="I566" t="s">
        <v>153</v>
      </c>
      <c r="J566" s="13">
        <v>385000</v>
      </c>
      <c r="K566" s="13" t="s">
        <v>2934</v>
      </c>
      <c r="L566">
        <v>139138647</v>
      </c>
      <c r="M566" t="s">
        <v>1837</v>
      </c>
      <c r="N566" t="s">
        <v>1321</v>
      </c>
      <c r="O566" t="s">
        <v>37</v>
      </c>
      <c r="P566" s="14" t="s">
        <v>3493</v>
      </c>
      <c r="Q566" s="1">
        <v>889970888</v>
      </c>
      <c r="R566" t="s">
        <v>3505</v>
      </c>
      <c r="S566">
        <v>2</v>
      </c>
      <c r="T566">
        <v>1</v>
      </c>
      <c r="U566">
        <v>1</v>
      </c>
      <c r="V566" s="15">
        <v>44708.662557870368</v>
      </c>
    </row>
    <row r="567" spans="1:22" x14ac:dyDescent="0.25">
      <c r="A567">
        <v>1351549</v>
      </c>
      <c r="B567" s="16" t="s">
        <v>3466</v>
      </c>
      <c r="C567" s="3" t="s">
        <v>2924</v>
      </c>
      <c r="D567" t="s">
        <v>29</v>
      </c>
      <c r="E567" s="11" t="e">
        <f>NA()</f>
        <v>#N/A</v>
      </c>
      <c r="F567" s="19">
        <v>400</v>
      </c>
      <c r="G567" s="19">
        <v>400</v>
      </c>
      <c r="H567" t="e">
        <f>NA()</f>
        <v>#N/A</v>
      </c>
      <c r="I567" t="s">
        <v>739</v>
      </c>
      <c r="J567" s="13">
        <v>780000</v>
      </c>
      <c r="K567" s="13" t="s">
        <v>3280</v>
      </c>
      <c r="L567">
        <v>139137239</v>
      </c>
      <c r="M567" t="s">
        <v>1840</v>
      </c>
      <c r="N567" t="s">
        <v>716</v>
      </c>
      <c r="O567" t="s">
        <v>37</v>
      </c>
      <c r="P567" s="14" t="s">
        <v>3495</v>
      </c>
      <c r="Q567" s="1">
        <v>739998324</v>
      </c>
      <c r="R567" t="s">
        <v>3505</v>
      </c>
      <c r="S567">
        <v>6</v>
      </c>
      <c r="T567">
        <v>3</v>
      </c>
      <c r="U567">
        <v>4</v>
      </c>
      <c r="V567" s="15">
        <v>44708.662557870368</v>
      </c>
    </row>
    <row r="568" spans="1:22" x14ac:dyDescent="0.25">
      <c r="A568">
        <v>1351550</v>
      </c>
      <c r="B568" s="16" t="s">
        <v>3466</v>
      </c>
      <c r="C568" s="3" t="s">
        <v>2924</v>
      </c>
      <c r="D568" t="s">
        <v>985</v>
      </c>
      <c r="E568" s="11" t="e">
        <f>NA()</f>
        <v>#N/A</v>
      </c>
      <c r="F568" s="19">
        <v>13.3</v>
      </c>
      <c r="G568" s="19">
        <v>13.3</v>
      </c>
      <c r="H568" t="s">
        <v>126</v>
      </c>
      <c r="I568" t="s">
        <v>1017</v>
      </c>
      <c r="J568" s="13">
        <v>460000</v>
      </c>
      <c r="K568" s="13" t="s">
        <v>3281</v>
      </c>
      <c r="L568">
        <v>139136891</v>
      </c>
      <c r="M568" t="s">
        <v>1844</v>
      </c>
      <c r="N568" t="s">
        <v>759</v>
      </c>
      <c r="O568" t="s">
        <v>37</v>
      </c>
      <c r="P568" s="14" t="s">
        <v>3496</v>
      </c>
      <c r="Q568" s="1">
        <v>889882343</v>
      </c>
      <c r="R568" t="s">
        <v>3505</v>
      </c>
      <c r="S568">
        <v>3</v>
      </c>
      <c r="T568">
        <v>1</v>
      </c>
      <c r="U568">
        <v>0</v>
      </c>
      <c r="V568" s="15">
        <v>44708.662557870368</v>
      </c>
    </row>
    <row r="569" spans="1:22" x14ac:dyDescent="0.25">
      <c r="A569">
        <v>1351551</v>
      </c>
      <c r="B569" s="16" t="s">
        <v>3466</v>
      </c>
      <c r="C569" s="3" t="s">
        <v>2924</v>
      </c>
      <c r="D569" t="s">
        <v>46</v>
      </c>
      <c r="E569" s="11" t="e">
        <f>NA()</f>
        <v>#N/A</v>
      </c>
      <c r="F569" s="12" t="e">
        <f>NA()</f>
        <v>#N/A</v>
      </c>
      <c r="G569" t="e">
        <f>NA()</f>
        <v>#N/A</v>
      </c>
      <c r="H569" t="e">
        <f>NA()</f>
        <v>#N/A</v>
      </c>
      <c r="I569" t="s">
        <v>153</v>
      </c>
      <c r="J569" s="13">
        <v>410000</v>
      </c>
      <c r="K569" s="13" t="s">
        <v>2934</v>
      </c>
      <c r="L569">
        <v>139136063</v>
      </c>
      <c r="M569" t="s">
        <v>1847</v>
      </c>
      <c r="N569" t="s">
        <v>731</v>
      </c>
      <c r="O569" t="s">
        <v>37</v>
      </c>
      <c r="P569" s="14" t="s">
        <v>3494</v>
      </c>
      <c r="Q569" s="1">
        <v>889970888</v>
      </c>
      <c r="R569" t="s">
        <v>3505</v>
      </c>
      <c r="S569">
        <v>3</v>
      </c>
      <c r="T569">
        <v>1</v>
      </c>
      <c r="U569">
        <v>1</v>
      </c>
      <c r="V569" s="15">
        <v>44708.662557870368</v>
      </c>
    </row>
    <row r="570" spans="1:22" x14ac:dyDescent="0.25">
      <c r="A570">
        <v>1351552</v>
      </c>
      <c r="B570" s="16" t="s">
        <v>3466</v>
      </c>
      <c r="C570" s="3" t="s">
        <v>2924</v>
      </c>
      <c r="D570" t="s">
        <v>29</v>
      </c>
      <c r="E570" s="11" t="e">
        <f>NA()</f>
        <v>#N/A</v>
      </c>
      <c r="F570" s="19">
        <v>629</v>
      </c>
      <c r="G570" s="19">
        <v>629</v>
      </c>
      <c r="H570" t="e">
        <f>NA()</f>
        <v>#N/A</v>
      </c>
      <c r="I570" t="s">
        <v>1849</v>
      </c>
      <c r="J570" s="13">
        <v>819000</v>
      </c>
      <c r="K570" s="13" t="s">
        <v>2934</v>
      </c>
      <c r="L570">
        <v>139134443</v>
      </c>
      <c r="N570" t="s">
        <v>776</v>
      </c>
      <c r="O570" t="s">
        <v>37</v>
      </c>
      <c r="P570" s="14" t="s">
        <v>3494</v>
      </c>
      <c r="Q570" s="1">
        <v>423814812</v>
      </c>
      <c r="R570" t="s">
        <v>3507</v>
      </c>
      <c r="S570">
        <v>4</v>
      </c>
      <c r="T570">
        <v>2</v>
      </c>
      <c r="U570">
        <v>2</v>
      </c>
      <c r="V570" s="15">
        <v>44708.662557870368</v>
      </c>
    </row>
    <row r="571" spans="1:22" x14ac:dyDescent="0.25">
      <c r="A571">
        <v>1351553</v>
      </c>
      <c r="B571" s="16" t="s">
        <v>3466</v>
      </c>
      <c r="C571" s="3" t="s">
        <v>2924</v>
      </c>
      <c r="D571" t="s">
        <v>985</v>
      </c>
      <c r="E571" s="11" t="e">
        <f>NA()</f>
        <v>#N/A</v>
      </c>
      <c r="F571" s="12" t="e">
        <f>NA()</f>
        <v>#N/A</v>
      </c>
      <c r="G571" t="e">
        <f>NA()</f>
        <v>#N/A</v>
      </c>
      <c r="H571" t="e">
        <f>NA()</f>
        <v>#N/A</v>
      </c>
      <c r="I571" t="s">
        <v>265</v>
      </c>
      <c r="J571" s="13">
        <v>449000</v>
      </c>
      <c r="K571" s="13" t="s">
        <v>2934</v>
      </c>
      <c r="L571">
        <v>139134399</v>
      </c>
      <c r="M571" t="s">
        <v>1852</v>
      </c>
      <c r="N571" t="s">
        <v>725</v>
      </c>
      <c r="O571" t="s">
        <v>37</v>
      </c>
      <c r="P571" s="14" t="s">
        <v>3496</v>
      </c>
      <c r="Q571" s="1">
        <v>417718149</v>
      </c>
      <c r="R571" t="s">
        <v>3505</v>
      </c>
      <c r="S571">
        <v>2</v>
      </c>
      <c r="T571">
        <v>2</v>
      </c>
      <c r="U571">
        <v>0</v>
      </c>
      <c r="V571" s="15">
        <v>44708.662557870368</v>
      </c>
    </row>
    <row r="572" spans="1:22" x14ac:dyDescent="0.25">
      <c r="A572">
        <v>1351554</v>
      </c>
      <c r="B572" s="16" t="s">
        <v>3466</v>
      </c>
      <c r="C572" s="3" t="s">
        <v>2924</v>
      </c>
      <c r="D572" t="s">
        <v>29</v>
      </c>
      <c r="E572" s="11" t="e">
        <f>NA()</f>
        <v>#N/A</v>
      </c>
      <c r="F572" s="12" t="e">
        <f>NA()</f>
        <v>#N/A</v>
      </c>
      <c r="G572" t="e">
        <f>NA()</f>
        <v>#N/A</v>
      </c>
      <c r="H572" t="s">
        <v>126</v>
      </c>
      <c r="I572" t="s">
        <v>181</v>
      </c>
      <c r="J572" s="13" t="e">
        <f>NA()</f>
        <v>#N/A</v>
      </c>
      <c r="K572" s="13" t="s">
        <v>2979</v>
      </c>
      <c r="L572">
        <v>139133947</v>
      </c>
      <c r="M572" t="s">
        <v>1854</v>
      </c>
      <c r="N572" t="s">
        <v>1092</v>
      </c>
      <c r="O572" t="s">
        <v>37</v>
      </c>
      <c r="P572" s="14" t="s">
        <v>3492</v>
      </c>
      <c r="Q572" s="1">
        <v>889418941</v>
      </c>
      <c r="R572" t="s">
        <v>3505</v>
      </c>
      <c r="S572">
        <v>4</v>
      </c>
      <c r="T572">
        <v>1</v>
      </c>
      <c r="U572">
        <v>2</v>
      </c>
      <c r="V572" s="15">
        <v>44708.662557870368</v>
      </c>
    </row>
    <row r="573" spans="1:22" x14ac:dyDescent="0.25">
      <c r="A573">
        <v>1351555</v>
      </c>
      <c r="B573" s="16" t="s">
        <v>3466</v>
      </c>
      <c r="C573" s="3" t="s">
        <v>2924</v>
      </c>
      <c r="D573" t="s">
        <v>29</v>
      </c>
      <c r="E573" s="11" t="e">
        <f>NA()</f>
        <v>#N/A</v>
      </c>
      <c r="F573" s="19">
        <v>969</v>
      </c>
      <c r="G573" s="19">
        <v>969</v>
      </c>
      <c r="H573" t="s">
        <v>126</v>
      </c>
      <c r="I573" t="s">
        <v>82</v>
      </c>
      <c r="J573" s="13" t="e">
        <f>NA()</f>
        <v>#N/A</v>
      </c>
      <c r="K573" s="13" t="s">
        <v>2979</v>
      </c>
      <c r="L573">
        <v>139133627</v>
      </c>
      <c r="M573" t="s">
        <v>1856</v>
      </c>
      <c r="N573" t="s">
        <v>737</v>
      </c>
      <c r="O573" t="s">
        <v>37</v>
      </c>
      <c r="P573" s="14" t="s">
        <v>3494</v>
      </c>
      <c r="Q573" s="1">
        <v>889433000</v>
      </c>
      <c r="R573" t="s">
        <v>3505</v>
      </c>
      <c r="S573">
        <v>4</v>
      </c>
      <c r="T573">
        <v>2</v>
      </c>
      <c r="U573">
        <v>2</v>
      </c>
      <c r="V573" s="15">
        <v>44708.662557870368</v>
      </c>
    </row>
    <row r="574" spans="1:22" x14ac:dyDescent="0.25">
      <c r="A574">
        <v>1351556</v>
      </c>
      <c r="B574" s="16" t="s">
        <v>3466</v>
      </c>
      <c r="C574" s="3" t="s">
        <v>2924</v>
      </c>
      <c r="D574" t="s">
        <v>39</v>
      </c>
      <c r="E574" s="11" t="e">
        <f>NA()</f>
        <v>#N/A</v>
      </c>
      <c r="F574" s="12" t="e">
        <f>NA()</f>
        <v>#N/A</v>
      </c>
      <c r="G574" t="e">
        <f>NA()</f>
        <v>#N/A</v>
      </c>
      <c r="H574" t="e">
        <f>NA()</f>
        <v>#N/A</v>
      </c>
      <c r="I574" t="s">
        <v>79</v>
      </c>
      <c r="J574" s="13">
        <v>600000</v>
      </c>
      <c r="K574" s="13" t="s">
        <v>2996</v>
      </c>
      <c r="L574">
        <v>139131591</v>
      </c>
      <c r="M574" t="s">
        <v>203</v>
      </c>
      <c r="N574" t="s">
        <v>36</v>
      </c>
      <c r="O574" t="s">
        <v>37</v>
      </c>
      <c r="P574" s="14" t="s">
        <v>3491</v>
      </c>
      <c r="Q574" s="1">
        <v>889433000</v>
      </c>
      <c r="R574" t="s">
        <v>3505</v>
      </c>
      <c r="S574">
        <v>3</v>
      </c>
      <c r="T574">
        <v>2</v>
      </c>
      <c r="U574">
        <v>2</v>
      </c>
      <c r="V574" s="15">
        <v>44708.662557870368</v>
      </c>
    </row>
    <row r="575" spans="1:22" x14ac:dyDescent="0.25">
      <c r="A575">
        <v>1351557</v>
      </c>
      <c r="B575" s="16" t="s">
        <v>3466</v>
      </c>
      <c r="C575" s="3" t="s">
        <v>2924</v>
      </c>
      <c r="D575" t="s">
        <v>985</v>
      </c>
      <c r="E575" s="11" t="e">
        <f>NA()</f>
        <v>#N/A</v>
      </c>
      <c r="F575" s="19">
        <v>2</v>
      </c>
      <c r="G575" s="19">
        <v>2</v>
      </c>
      <c r="H575" t="e">
        <f>NA()</f>
        <v>#N/A</v>
      </c>
      <c r="I575" t="s">
        <v>1528</v>
      </c>
      <c r="J575" s="13" t="e">
        <f>NA()</f>
        <v>#N/A</v>
      </c>
      <c r="K575" s="13" t="s">
        <v>3284</v>
      </c>
      <c r="L575">
        <v>139130763</v>
      </c>
      <c r="M575" t="s">
        <v>1859</v>
      </c>
      <c r="N575" t="s">
        <v>725</v>
      </c>
      <c r="O575" t="s">
        <v>37</v>
      </c>
      <c r="P575" s="14" t="s">
        <v>3496</v>
      </c>
      <c r="Q575" s="1">
        <v>889327777</v>
      </c>
      <c r="R575" t="s">
        <v>3508</v>
      </c>
      <c r="S575">
        <v>3</v>
      </c>
      <c r="T575">
        <v>1</v>
      </c>
      <c r="U575">
        <v>2</v>
      </c>
      <c r="V575" s="15">
        <v>44708.662557870368</v>
      </c>
    </row>
    <row r="576" spans="1:22" x14ac:dyDescent="0.25">
      <c r="A576">
        <v>1351558</v>
      </c>
      <c r="B576" s="16" t="s">
        <v>3466</v>
      </c>
      <c r="C576" s="3" t="s">
        <v>2924</v>
      </c>
      <c r="D576" t="s">
        <v>29</v>
      </c>
      <c r="E576" s="11" t="e">
        <f>NA()</f>
        <v>#N/A</v>
      </c>
      <c r="F576" s="19">
        <v>844</v>
      </c>
      <c r="G576" s="19">
        <v>844</v>
      </c>
      <c r="H576" t="s">
        <v>126</v>
      </c>
      <c r="I576" t="s">
        <v>123</v>
      </c>
      <c r="J576" s="13">
        <v>695000</v>
      </c>
      <c r="K576" s="13" t="s">
        <v>3445</v>
      </c>
      <c r="L576">
        <v>139130267</v>
      </c>
      <c r="M576" t="s">
        <v>1863</v>
      </c>
      <c r="N576" t="s">
        <v>1109</v>
      </c>
      <c r="O576" t="s">
        <v>37</v>
      </c>
      <c r="P576" s="14" t="s">
        <v>3492</v>
      </c>
      <c r="Q576" s="1">
        <v>889328858</v>
      </c>
      <c r="R576" t="s">
        <v>3505</v>
      </c>
      <c r="S576">
        <v>4</v>
      </c>
      <c r="T576">
        <v>3</v>
      </c>
      <c r="U576">
        <v>4</v>
      </c>
      <c r="V576" s="15">
        <v>44708.662557870368</v>
      </c>
    </row>
    <row r="577" spans="1:22" x14ac:dyDescent="0.25">
      <c r="A577">
        <v>1351559</v>
      </c>
      <c r="B577" s="16" t="s">
        <v>3466</v>
      </c>
      <c r="C577" s="3" t="s">
        <v>2924</v>
      </c>
      <c r="D577" t="s">
        <v>46</v>
      </c>
      <c r="E577" s="11" t="e">
        <f>NA()</f>
        <v>#N/A</v>
      </c>
      <c r="F577" s="12" t="e">
        <f>NA()</f>
        <v>#N/A</v>
      </c>
      <c r="G577" t="e">
        <f>NA()</f>
        <v>#N/A</v>
      </c>
      <c r="H577" t="s">
        <v>126</v>
      </c>
      <c r="I577" t="s">
        <v>145</v>
      </c>
      <c r="J577" s="13">
        <v>339000</v>
      </c>
      <c r="K577" s="13" t="s">
        <v>3285</v>
      </c>
      <c r="L577">
        <v>139130223</v>
      </c>
      <c r="M577" t="s">
        <v>1866</v>
      </c>
      <c r="N577" t="s">
        <v>1092</v>
      </c>
      <c r="O577" t="s">
        <v>37</v>
      </c>
      <c r="P577" s="14" t="s">
        <v>3492</v>
      </c>
      <c r="Q577" s="1">
        <v>889306600</v>
      </c>
      <c r="R577" t="s">
        <v>3505</v>
      </c>
      <c r="S577">
        <v>2</v>
      </c>
      <c r="T577">
        <v>1</v>
      </c>
      <c r="U577">
        <v>3</v>
      </c>
      <c r="V577" s="15">
        <v>44708.662557870368</v>
      </c>
    </row>
    <row r="578" spans="1:22" x14ac:dyDescent="0.25">
      <c r="A578">
        <v>1351560</v>
      </c>
      <c r="B578" s="16" t="s">
        <v>3466</v>
      </c>
      <c r="C578" s="3" t="s">
        <v>2924</v>
      </c>
      <c r="D578" t="s">
        <v>39</v>
      </c>
      <c r="E578" s="19">
        <v>134</v>
      </c>
      <c r="F578" s="12" t="e">
        <f>NA()</f>
        <v>#N/A</v>
      </c>
      <c r="G578" s="19">
        <v>134</v>
      </c>
      <c r="H578" t="s">
        <v>126</v>
      </c>
      <c r="I578" t="s">
        <v>93</v>
      </c>
      <c r="J578" s="13" t="e">
        <f>NA()</f>
        <v>#N/A</v>
      </c>
      <c r="K578" s="13" t="s">
        <v>2979</v>
      </c>
      <c r="L578">
        <v>139130107</v>
      </c>
      <c r="M578" t="s">
        <v>1869</v>
      </c>
      <c r="N578" t="s">
        <v>844</v>
      </c>
      <c r="O578" t="s">
        <v>37</v>
      </c>
      <c r="P578" s="14" t="s">
        <v>3493</v>
      </c>
      <c r="Q578" s="1">
        <v>889460500</v>
      </c>
      <c r="R578" t="s">
        <v>3505</v>
      </c>
      <c r="S578">
        <v>2</v>
      </c>
      <c r="T578">
        <v>1</v>
      </c>
      <c r="U578">
        <v>2</v>
      </c>
      <c r="V578" s="15">
        <v>44708.662557870368</v>
      </c>
    </row>
    <row r="579" spans="1:22" x14ac:dyDescent="0.25">
      <c r="A579">
        <v>1351561</v>
      </c>
      <c r="B579" s="16" t="s">
        <v>3466</v>
      </c>
      <c r="C579" s="3" t="s">
        <v>2924</v>
      </c>
      <c r="D579" t="s">
        <v>1451</v>
      </c>
      <c r="E579" s="11" t="e">
        <f>NA()</f>
        <v>#N/A</v>
      </c>
      <c r="F579" s="19">
        <v>355</v>
      </c>
      <c r="G579" s="19">
        <v>355</v>
      </c>
      <c r="H579" t="s">
        <v>126</v>
      </c>
      <c r="I579" t="s">
        <v>209</v>
      </c>
      <c r="J579" s="13" t="e">
        <f>NA()</f>
        <v>#N/A</v>
      </c>
      <c r="K579" s="13" t="s">
        <v>2979</v>
      </c>
      <c r="L579">
        <v>139129803</v>
      </c>
      <c r="M579" t="s">
        <v>1872</v>
      </c>
      <c r="N579" t="s">
        <v>791</v>
      </c>
      <c r="O579" t="s">
        <v>37</v>
      </c>
      <c r="P579" s="14" t="s">
        <v>3497</v>
      </c>
      <c r="Q579" s="1">
        <v>889428942</v>
      </c>
      <c r="R579" t="s">
        <v>3505</v>
      </c>
      <c r="S579">
        <v>3</v>
      </c>
      <c r="T579">
        <v>2</v>
      </c>
      <c r="U579">
        <v>4</v>
      </c>
      <c r="V579" s="15">
        <v>44708.662557870368</v>
      </c>
    </row>
    <row r="580" spans="1:22" x14ac:dyDescent="0.25">
      <c r="A580">
        <v>1351562</v>
      </c>
      <c r="B580" s="16" t="s">
        <v>3466</v>
      </c>
      <c r="C580" s="3" t="s">
        <v>2924</v>
      </c>
      <c r="D580" t="s">
        <v>46</v>
      </c>
      <c r="E580" s="11" t="e">
        <f>NA()</f>
        <v>#N/A</v>
      </c>
      <c r="F580" s="12" t="e">
        <f>NA()</f>
        <v>#N/A</v>
      </c>
      <c r="G580" t="e">
        <f>NA()</f>
        <v>#N/A</v>
      </c>
      <c r="H580" t="e">
        <f>NA()</f>
        <v>#N/A</v>
      </c>
      <c r="I580" t="s">
        <v>311</v>
      </c>
      <c r="J580" s="13">
        <v>430000</v>
      </c>
      <c r="K580" s="13" t="s">
        <v>3286</v>
      </c>
      <c r="L580">
        <v>139128159</v>
      </c>
      <c r="M580" t="s">
        <v>1875</v>
      </c>
      <c r="N580" t="s">
        <v>1135</v>
      </c>
      <c r="O580" t="s">
        <v>37</v>
      </c>
      <c r="P580" s="14" t="s">
        <v>3493</v>
      </c>
      <c r="Q580" s="1">
        <v>1300299377</v>
      </c>
      <c r="R580" t="s">
        <v>3508</v>
      </c>
      <c r="S580">
        <v>3</v>
      </c>
      <c r="T580">
        <v>2</v>
      </c>
      <c r="U580">
        <v>2</v>
      </c>
      <c r="V580" s="15">
        <v>44708.662557870368</v>
      </c>
    </row>
    <row r="581" spans="1:22" x14ac:dyDescent="0.25">
      <c r="A581">
        <v>1351563</v>
      </c>
      <c r="B581" s="16" t="s">
        <v>3466</v>
      </c>
      <c r="C581" s="3" t="s">
        <v>2924</v>
      </c>
      <c r="D581" t="s">
        <v>39</v>
      </c>
      <c r="E581" s="19">
        <v>235</v>
      </c>
      <c r="F581" s="12" t="e">
        <f>NA()</f>
        <v>#N/A</v>
      </c>
      <c r="G581" s="19">
        <v>235</v>
      </c>
      <c r="H581" t="e">
        <f>NA()</f>
        <v>#N/A</v>
      </c>
      <c r="I581" t="s">
        <v>98</v>
      </c>
      <c r="J581" s="13">
        <v>980000</v>
      </c>
      <c r="K581" s="13" t="s">
        <v>2997</v>
      </c>
      <c r="L581">
        <v>139128107</v>
      </c>
      <c r="M581" t="s">
        <v>207</v>
      </c>
      <c r="N581" t="s">
        <v>36</v>
      </c>
      <c r="O581" t="s">
        <v>37</v>
      </c>
      <c r="P581" s="14" t="s">
        <v>3491</v>
      </c>
      <c r="Q581" s="1">
        <v>889822500</v>
      </c>
      <c r="R581" t="s">
        <v>3505</v>
      </c>
      <c r="S581">
        <v>3</v>
      </c>
      <c r="T581">
        <v>2</v>
      </c>
      <c r="U581">
        <v>2</v>
      </c>
      <c r="V581" s="15">
        <v>44708.662557870368</v>
      </c>
    </row>
    <row r="582" spans="1:22" x14ac:dyDescent="0.25">
      <c r="A582">
        <v>1351564</v>
      </c>
      <c r="B582" s="16" t="s">
        <v>3466</v>
      </c>
      <c r="C582" s="3" t="s">
        <v>2924</v>
      </c>
      <c r="D582" t="s">
        <v>39</v>
      </c>
      <c r="E582" s="11" t="e">
        <f>NA()</f>
        <v>#N/A</v>
      </c>
      <c r="F582" s="19">
        <v>241</v>
      </c>
      <c r="G582" t="e">
        <f>NA()</f>
        <v>#N/A</v>
      </c>
      <c r="H582" t="e">
        <f>NA()</f>
        <v>#N/A</v>
      </c>
      <c r="I582" t="s">
        <v>209</v>
      </c>
      <c r="J582" s="13">
        <v>1050000</v>
      </c>
      <c r="K582" s="13" t="s">
        <v>2934</v>
      </c>
      <c r="L582">
        <v>139127399</v>
      </c>
      <c r="M582" t="s">
        <v>212</v>
      </c>
      <c r="N582" t="s">
        <v>36</v>
      </c>
      <c r="O582" t="s">
        <v>37</v>
      </c>
      <c r="P582" s="14" t="s">
        <v>3491</v>
      </c>
      <c r="Q582" s="1">
        <v>889428942</v>
      </c>
      <c r="R582" t="s">
        <v>3505</v>
      </c>
      <c r="S582">
        <v>3</v>
      </c>
      <c r="T582">
        <v>2</v>
      </c>
      <c r="U582">
        <v>2</v>
      </c>
      <c r="V582" s="15">
        <v>44708.662557870368</v>
      </c>
    </row>
    <row r="583" spans="1:22" x14ac:dyDescent="0.25">
      <c r="A583">
        <v>1351565</v>
      </c>
      <c r="B583" s="16" t="s">
        <v>3466</v>
      </c>
      <c r="C583" s="3" t="s">
        <v>2924</v>
      </c>
      <c r="D583" t="s">
        <v>46</v>
      </c>
      <c r="E583" s="11" t="e">
        <f>NA()</f>
        <v>#N/A</v>
      </c>
      <c r="F583" s="19">
        <v>300</v>
      </c>
      <c r="G583" s="19">
        <v>300</v>
      </c>
      <c r="H583" t="e">
        <f>NA()</f>
        <v>#N/A</v>
      </c>
      <c r="I583" t="s">
        <v>93</v>
      </c>
      <c r="J583" s="13" t="e">
        <f>NA()</f>
        <v>#N/A</v>
      </c>
      <c r="K583" s="13" t="s">
        <v>2979</v>
      </c>
      <c r="L583">
        <v>139125531</v>
      </c>
      <c r="M583" t="s">
        <v>1877</v>
      </c>
      <c r="N583" t="s">
        <v>1484</v>
      </c>
      <c r="O583" t="s">
        <v>37</v>
      </c>
      <c r="P583" s="14" t="s">
        <v>3494</v>
      </c>
      <c r="Q583" s="1">
        <v>889460500</v>
      </c>
      <c r="R583" t="s">
        <v>3505</v>
      </c>
      <c r="S583">
        <v>2</v>
      </c>
      <c r="T583">
        <v>1</v>
      </c>
      <c r="U583">
        <v>1</v>
      </c>
      <c r="V583" s="15">
        <v>44708.662557870368</v>
      </c>
    </row>
    <row r="584" spans="1:22" x14ac:dyDescent="0.25">
      <c r="A584">
        <v>1351566</v>
      </c>
      <c r="B584" s="16" t="s">
        <v>3466</v>
      </c>
      <c r="C584" s="3" t="s">
        <v>2924</v>
      </c>
      <c r="D584" t="s">
        <v>46</v>
      </c>
      <c r="E584" s="11" t="e">
        <f>NA()</f>
        <v>#N/A</v>
      </c>
      <c r="F584" s="12" t="e">
        <f>NA()</f>
        <v>#N/A</v>
      </c>
      <c r="G584" t="e">
        <f>NA()</f>
        <v>#N/A</v>
      </c>
      <c r="H584" t="e">
        <f>NA()</f>
        <v>#N/A</v>
      </c>
      <c r="I584" t="s">
        <v>93</v>
      </c>
      <c r="J584" s="13" t="e">
        <f>NA()</f>
        <v>#N/A</v>
      </c>
      <c r="K584" s="13" t="s">
        <v>2978</v>
      </c>
      <c r="L584">
        <v>139124839</v>
      </c>
      <c r="M584" t="s">
        <v>1879</v>
      </c>
      <c r="N584" t="s">
        <v>703</v>
      </c>
      <c r="O584" t="s">
        <v>37</v>
      </c>
      <c r="P584" s="14" t="s">
        <v>3492</v>
      </c>
      <c r="Q584" s="1">
        <v>889460500</v>
      </c>
      <c r="R584" t="s">
        <v>3505</v>
      </c>
      <c r="S584">
        <v>2</v>
      </c>
      <c r="T584">
        <v>1</v>
      </c>
      <c r="U584">
        <v>2</v>
      </c>
      <c r="V584" s="15">
        <v>44708.662557870368</v>
      </c>
    </row>
    <row r="585" spans="1:22" x14ac:dyDescent="0.25">
      <c r="A585">
        <v>1351567</v>
      </c>
      <c r="B585" s="16" t="s">
        <v>3466</v>
      </c>
      <c r="C585" s="3" t="s">
        <v>2924</v>
      </c>
      <c r="D585" t="s">
        <v>29</v>
      </c>
      <c r="E585" s="11" t="e">
        <f>NA()</f>
        <v>#N/A</v>
      </c>
      <c r="F585" s="19">
        <v>750</v>
      </c>
      <c r="G585" s="19">
        <v>750</v>
      </c>
      <c r="H585" t="s">
        <v>126</v>
      </c>
      <c r="I585" t="s">
        <v>1307</v>
      </c>
      <c r="J585" s="13">
        <v>540000</v>
      </c>
      <c r="K585" s="13" t="s">
        <v>2934</v>
      </c>
      <c r="L585">
        <v>139123895</v>
      </c>
      <c r="M585" t="s">
        <v>1883</v>
      </c>
      <c r="N585" t="s">
        <v>1030</v>
      </c>
      <c r="O585" t="s">
        <v>37</v>
      </c>
      <c r="P585" s="14" t="s">
        <v>3494</v>
      </c>
      <c r="Q585" s="1">
        <v>889812666</v>
      </c>
      <c r="R585" t="s">
        <v>3505</v>
      </c>
      <c r="S585">
        <v>3</v>
      </c>
      <c r="T585">
        <v>1</v>
      </c>
      <c r="U585">
        <v>5</v>
      </c>
      <c r="V585" s="15">
        <v>44708.662557870368</v>
      </c>
    </row>
    <row r="586" spans="1:22" x14ac:dyDescent="0.25">
      <c r="A586">
        <v>1351568</v>
      </c>
      <c r="B586" s="16" t="s">
        <v>3466</v>
      </c>
      <c r="C586" s="3" t="s">
        <v>2924</v>
      </c>
      <c r="D586" t="s">
        <v>46</v>
      </c>
      <c r="E586" s="11" t="e">
        <f>NA()</f>
        <v>#N/A</v>
      </c>
      <c r="F586" s="12" t="e">
        <f>NA()</f>
        <v>#N/A</v>
      </c>
      <c r="G586" t="e">
        <f>NA()</f>
        <v>#N/A</v>
      </c>
      <c r="H586" t="e">
        <f>NA()</f>
        <v>#N/A</v>
      </c>
      <c r="I586" t="s">
        <v>311</v>
      </c>
      <c r="J586" s="13">
        <v>450000</v>
      </c>
      <c r="K586" s="13" t="s">
        <v>3133</v>
      </c>
      <c r="L586">
        <v>139122827</v>
      </c>
      <c r="M586" t="s">
        <v>1885</v>
      </c>
      <c r="N586" t="s">
        <v>844</v>
      </c>
      <c r="O586" t="s">
        <v>37</v>
      </c>
      <c r="P586" s="14" t="s">
        <v>3493</v>
      </c>
      <c r="Q586" s="1">
        <v>1300299377</v>
      </c>
      <c r="R586" t="s">
        <v>3508</v>
      </c>
      <c r="S586">
        <v>2</v>
      </c>
      <c r="T586">
        <v>2</v>
      </c>
      <c r="U586">
        <v>2</v>
      </c>
      <c r="V586" s="15">
        <v>44708.662557870368</v>
      </c>
    </row>
    <row r="587" spans="1:22" x14ac:dyDescent="0.25">
      <c r="A587">
        <v>1351569</v>
      </c>
      <c r="B587" s="16" t="s">
        <v>3466</v>
      </c>
      <c r="C587" s="3" t="s">
        <v>2924</v>
      </c>
      <c r="D587" t="s">
        <v>29</v>
      </c>
      <c r="E587" s="11" t="e">
        <f>NA()</f>
        <v>#N/A</v>
      </c>
      <c r="F587" s="12" t="e">
        <f>NA()</f>
        <v>#N/A</v>
      </c>
      <c r="G587" t="e">
        <f>NA()</f>
        <v>#N/A</v>
      </c>
      <c r="H587" t="s">
        <v>126</v>
      </c>
      <c r="I587" t="s">
        <v>82</v>
      </c>
      <c r="J587" s="13" t="e">
        <f>NA()</f>
        <v>#N/A</v>
      </c>
      <c r="K587" s="13" t="s">
        <v>2979</v>
      </c>
      <c r="L587">
        <v>139120531</v>
      </c>
      <c r="M587" t="s">
        <v>1887</v>
      </c>
      <c r="N587" t="s">
        <v>798</v>
      </c>
      <c r="O587" t="s">
        <v>37</v>
      </c>
      <c r="P587" s="14" t="s">
        <v>3492</v>
      </c>
      <c r="Q587" s="1">
        <v>889433000</v>
      </c>
      <c r="R587" t="s">
        <v>3505</v>
      </c>
      <c r="S587">
        <v>4</v>
      </c>
      <c r="T587">
        <v>2</v>
      </c>
      <c r="U587">
        <v>2</v>
      </c>
      <c r="V587" s="15">
        <v>44708.662557870368</v>
      </c>
    </row>
    <row r="588" spans="1:22" x14ac:dyDescent="0.25">
      <c r="A588">
        <v>1351570</v>
      </c>
      <c r="B588" s="16" t="s">
        <v>3466</v>
      </c>
      <c r="C588" s="3" t="s">
        <v>2924</v>
      </c>
      <c r="D588" t="s">
        <v>748</v>
      </c>
      <c r="E588" s="11" t="e">
        <f>NA()</f>
        <v>#N/A</v>
      </c>
      <c r="F588" s="19">
        <v>497</v>
      </c>
      <c r="G588" s="19">
        <v>497</v>
      </c>
      <c r="H588" t="e">
        <f>NA()</f>
        <v>#N/A</v>
      </c>
      <c r="I588" t="s">
        <v>93</v>
      </c>
      <c r="J588" s="13">
        <v>830000</v>
      </c>
      <c r="K588" s="13" t="s">
        <v>3288</v>
      </c>
      <c r="L588">
        <v>139118895</v>
      </c>
      <c r="M588" t="s">
        <v>1891</v>
      </c>
      <c r="N588" t="s">
        <v>1101</v>
      </c>
      <c r="O588" t="s">
        <v>37</v>
      </c>
      <c r="P588" s="14" t="s">
        <v>3493</v>
      </c>
      <c r="Q588" s="1">
        <v>889460500</v>
      </c>
      <c r="R588" t="s">
        <v>3505</v>
      </c>
      <c r="S588">
        <v>3</v>
      </c>
      <c r="T588">
        <v>2</v>
      </c>
      <c r="U588">
        <v>2</v>
      </c>
      <c r="V588" s="15">
        <v>44708.662557870368</v>
      </c>
    </row>
    <row r="589" spans="1:22" x14ac:dyDescent="0.25">
      <c r="A589">
        <v>1351571</v>
      </c>
      <c r="B589" s="16" t="s">
        <v>3466</v>
      </c>
      <c r="C589" s="3" t="s">
        <v>2924</v>
      </c>
      <c r="D589" t="s">
        <v>29</v>
      </c>
      <c r="E589" s="11" t="e">
        <f>NA()</f>
        <v>#N/A</v>
      </c>
      <c r="F589" s="19">
        <v>412</v>
      </c>
      <c r="G589" s="19">
        <v>412</v>
      </c>
      <c r="H589" t="s">
        <v>126</v>
      </c>
      <c r="I589" t="s">
        <v>53</v>
      </c>
      <c r="J589" s="13" t="e">
        <f>NA()</f>
        <v>#N/A</v>
      </c>
      <c r="K589" s="13" t="s">
        <v>3289</v>
      </c>
      <c r="L589">
        <v>139118303</v>
      </c>
      <c r="M589" t="s">
        <v>1895</v>
      </c>
      <c r="N589" t="s">
        <v>917</v>
      </c>
      <c r="O589" t="s">
        <v>37</v>
      </c>
      <c r="P589" s="14" t="s">
        <v>3497</v>
      </c>
      <c r="Q589" s="1">
        <v>889822403</v>
      </c>
      <c r="R589" t="s">
        <v>3505</v>
      </c>
      <c r="S589">
        <v>4</v>
      </c>
      <c r="T589">
        <v>2</v>
      </c>
      <c r="U589">
        <v>2</v>
      </c>
      <c r="V589" s="15">
        <v>44708.662557870368</v>
      </c>
    </row>
    <row r="590" spans="1:22" x14ac:dyDescent="0.25">
      <c r="A590">
        <v>1351572</v>
      </c>
      <c r="B590" s="16" t="s">
        <v>3466</v>
      </c>
      <c r="C590" s="3" t="s">
        <v>2924</v>
      </c>
      <c r="D590" t="s">
        <v>46</v>
      </c>
      <c r="E590" s="11" t="e">
        <f>NA()</f>
        <v>#N/A</v>
      </c>
      <c r="F590" s="12" t="e">
        <f>NA()</f>
        <v>#N/A</v>
      </c>
      <c r="G590" t="e">
        <f>NA()</f>
        <v>#N/A</v>
      </c>
      <c r="H590" t="e">
        <f>NA()</f>
        <v>#N/A</v>
      </c>
      <c r="I590" t="s">
        <v>82</v>
      </c>
      <c r="J590" s="13">
        <v>375000</v>
      </c>
      <c r="K590" s="13" t="s">
        <v>2934</v>
      </c>
      <c r="L590">
        <v>139117763</v>
      </c>
      <c r="M590" t="s">
        <v>1898</v>
      </c>
      <c r="N590" t="s">
        <v>909</v>
      </c>
      <c r="O590" t="s">
        <v>37</v>
      </c>
      <c r="P590" s="14" t="s">
        <v>3493</v>
      </c>
      <c r="Q590" s="1">
        <v>889433000</v>
      </c>
      <c r="R590" t="s">
        <v>3505</v>
      </c>
      <c r="S590">
        <v>3</v>
      </c>
      <c r="T590">
        <v>1</v>
      </c>
      <c r="U590">
        <v>2</v>
      </c>
      <c r="V590" s="15">
        <v>44708.662557870368</v>
      </c>
    </row>
    <row r="591" spans="1:22" x14ac:dyDescent="0.25">
      <c r="A591">
        <v>1351573</v>
      </c>
      <c r="B591" s="16" t="s">
        <v>3466</v>
      </c>
      <c r="C591" s="3" t="s">
        <v>2924</v>
      </c>
      <c r="D591" t="s">
        <v>29</v>
      </c>
      <c r="E591" s="11" t="e">
        <f>NA()</f>
        <v>#N/A</v>
      </c>
      <c r="F591" s="19">
        <v>690</v>
      </c>
      <c r="G591" s="19">
        <v>690</v>
      </c>
      <c r="H591" t="s">
        <v>126</v>
      </c>
      <c r="I591" t="s">
        <v>181</v>
      </c>
      <c r="J591" s="13" t="e">
        <f>NA()</f>
        <v>#N/A</v>
      </c>
      <c r="K591" s="13" t="s">
        <v>2979</v>
      </c>
      <c r="L591">
        <v>139117743</v>
      </c>
      <c r="M591" t="s">
        <v>1901</v>
      </c>
      <c r="N591" t="s">
        <v>820</v>
      </c>
      <c r="O591" t="s">
        <v>37</v>
      </c>
      <c r="P591" s="14" t="s">
        <v>3497</v>
      </c>
      <c r="Q591" s="1">
        <v>889418941</v>
      </c>
      <c r="R591" t="s">
        <v>3505</v>
      </c>
      <c r="S591">
        <v>4</v>
      </c>
      <c r="T591">
        <v>2</v>
      </c>
      <c r="U591">
        <v>2</v>
      </c>
      <c r="V591" s="15">
        <v>44708.662557870368</v>
      </c>
    </row>
    <row r="592" spans="1:22" x14ac:dyDescent="0.25">
      <c r="A592">
        <v>1351574</v>
      </c>
      <c r="B592" s="16" t="s">
        <v>3466</v>
      </c>
      <c r="C592" s="3" t="s">
        <v>2924</v>
      </c>
      <c r="D592" t="s">
        <v>29</v>
      </c>
      <c r="E592" s="11" t="e">
        <f>NA()</f>
        <v>#N/A</v>
      </c>
      <c r="F592" s="19">
        <v>820</v>
      </c>
      <c r="G592" s="19">
        <v>820</v>
      </c>
      <c r="H592" t="e">
        <f>NA()</f>
        <v>#N/A</v>
      </c>
      <c r="I592" t="s">
        <v>123</v>
      </c>
      <c r="J592" s="13">
        <v>515000</v>
      </c>
      <c r="K592" s="13" t="s">
        <v>2934</v>
      </c>
      <c r="L592">
        <v>139112599</v>
      </c>
      <c r="M592" t="s">
        <v>1904</v>
      </c>
      <c r="N592" t="s">
        <v>791</v>
      </c>
      <c r="O592" t="s">
        <v>37</v>
      </c>
      <c r="P592" s="14" t="s">
        <v>3497</v>
      </c>
      <c r="Q592" s="1">
        <v>889328858</v>
      </c>
      <c r="R592" t="s">
        <v>3505</v>
      </c>
      <c r="S592">
        <v>3</v>
      </c>
      <c r="T592">
        <v>2</v>
      </c>
      <c r="U592">
        <v>3</v>
      </c>
      <c r="V592" s="15">
        <v>44708.662557870368</v>
      </c>
    </row>
    <row r="593" spans="1:22" x14ac:dyDescent="0.25">
      <c r="A593">
        <v>1351575</v>
      </c>
      <c r="B593" s="16" t="s">
        <v>3466</v>
      </c>
      <c r="C593" s="3" t="s">
        <v>2924</v>
      </c>
      <c r="D593" t="s">
        <v>39</v>
      </c>
      <c r="E593" s="11" t="e">
        <f>NA()</f>
        <v>#N/A</v>
      </c>
      <c r="F593" s="19">
        <v>181</v>
      </c>
      <c r="G593" t="e">
        <f>NA()</f>
        <v>#N/A</v>
      </c>
      <c r="H593" t="s">
        <v>126</v>
      </c>
      <c r="I593" t="s">
        <v>213</v>
      </c>
      <c r="J593" s="13" t="e">
        <f>NA()</f>
        <v>#N/A</v>
      </c>
      <c r="K593" s="13" t="s">
        <v>2999</v>
      </c>
      <c r="L593">
        <v>139110247</v>
      </c>
      <c r="M593" t="s">
        <v>216</v>
      </c>
      <c r="N593" t="s">
        <v>36</v>
      </c>
      <c r="O593" t="s">
        <v>37</v>
      </c>
      <c r="P593" s="14" t="s">
        <v>3491</v>
      </c>
      <c r="Q593">
        <v>433038633</v>
      </c>
      <c r="R593" t="s">
        <v>3505</v>
      </c>
      <c r="S593">
        <v>3</v>
      </c>
      <c r="T593">
        <v>2</v>
      </c>
      <c r="U593">
        <v>2</v>
      </c>
      <c r="V593" s="15">
        <v>44708.662557870368</v>
      </c>
    </row>
    <row r="594" spans="1:22" x14ac:dyDescent="0.25">
      <c r="A594">
        <v>1351576</v>
      </c>
      <c r="B594" s="16" t="s">
        <v>3466</v>
      </c>
      <c r="C594" s="3" t="s">
        <v>2924</v>
      </c>
      <c r="D594" t="s">
        <v>748</v>
      </c>
      <c r="E594" s="11" t="e">
        <f>NA()</f>
        <v>#N/A</v>
      </c>
      <c r="F594" s="19">
        <v>275</v>
      </c>
      <c r="G594" s="19">
        <v>275</v>
      </c>
      <c r="H594" t="e">
        <f>NA()</f>
        <v>#N/A</v>
      </c>
      <c r="I594" t="s">
        <v>98</v>
      </c>
      <c r="J594" s="13">
        <v>665000</v>
      </c>
      <c r="K594" s="13" t="s">
        <v>2934</v>
      </c>
      <c r="L594">
        <v>139108915</v>
      </c>
      <c r="M594" t="s">
        <v>1906</v>
      </c>
      <c r="N594" t="s">
        <v>1101</v>
      </c>
      <c r="O594" t="s">
        <v>37</v>
      </c>
      <c r="P594" s="14" t="s">
        <v>3493</v>
      </c>
      <c r="Q594" s="1">
        <v>889822500</v>
      </c>
      <c r="R594" t="s">
        <v>3505</v>
      </c>
      <c r="S594">
        <v>3</v>
      </c>
      <c r="T594">
        <v>3</v>
      </c>
      <c r="U594">
        <v>2</v>
      </c>
      <c r="V594" s="15">
        <v>44708.662557870368</v>
      </c>
    </row>
    <row r="595" spans="1:22" x14ac:dyDescent="0.25">
      <c r="A595">
        <v>1351577</v>
      </c>
      <c r="B595" s="16" t="s">
        <v>3466</v>
      </c>
      <c r="C595" s="3" t="s">
        <v>2924</v>
      </c>
      <c r="D595" t="s">
        <v>46</v>
      </c>
      <c r="E595" s="11" t="e">
        <f>NA()</f>
        <v>#N/A</v>
      </c>
      <c r="F595" s="12" t="e">
        <f>NA()</f>
        <v>#N/A</v>
      </c>
      <c r="G595" t="e">
        <f>NA()</f>
        <v>#N/A</v>
      </c>
      <c r="H595" t="e">
        <f>NA()</f>
        <v>#N/A</v>
      </c>
      <c r="I595" t="s">
        <v>408</v>
      </c>
      <c r="J595" s="13">
        <v>345000</v>
      </c>
      <c r="K595" s="13" t="s">
        <v>3292</v>
      </c>
      <c r="L595">
        <v>139107851</v>
      </c>
      <c r="M595" t="s">
        <v>1909</v>
      </c>
      <c r="N595" t="s">
        <v>791</v>
      </c>
      <c r="O595" t="s">
        <v>37</v>
      </c>
      <c r="P595" s="14" t="s">
        <v>3497</v>
      </c>
      <c r="Q595" s="1">
        <v>1300114970</v>
      </c>
      <c r="R595" t="s">
        <v>3508</v>
      </c>
      <c r="S595">
        <v>3</v>
      </c>
      <c r="T595">
        <v>2</v>
      </c>
      <c r="U595">
        <v>2</v>
      </c>
      <c r="V595" s="15">
        <v>44708.662557870368</v>
      </c>
    </row>
    <row r="596" spans="1:22" x14ac:dyDescent="0.25">
      <c r="A596">
        <v>1351578</v>
      </c>
      <c r="B596" s="16" t="s">
        <v>3466</v>
      </c>
      <c r="C596" s="3" t="s">
        <v>2924</v>
      </c>
      <c r="D596" t="s">
        <v>29</v>
      </c>
      <c r="E596" s="11" t="e">
        <f>NA()</f>
        <v>#N/A</v>
      </c>
      <c r="F596" s="12" t="e">
        <f>NA()</f>
        <v>#N/A</v>
      </c>
      <c r="G596" t="e">
        <f>NA()</f>
        <v>#N/A</v>
      </c>
      <c r="H596" t="e">
        <f>NA()</f>
        <v>#N/A</v>
      </c>
      <c r="I596" t="s">
        <v>1603</v>
      </c>
      <c r="J596" s="13">
        <v>505000</v>
      </c>
      <c r="K596" s="13" t="s">
        <v>3293</v>
      </c>
      <c r="L596">
        <v>139107647</v>
      </c>
      <c r="M596" t="s">
        <v>1912</v>
      </c>
      <c r="N596" t="s">
        <v>1116</v>
      </c>
      <c r="O596" t="s">
        <v>37</v>
      </c>
      <c r="P596" s="14" t="s">
        <v>3494</v>
      </c>
      <c r="Q596" t="s">
        <v>1607</v>
      </c>
      <c r="R596" t="s">
        <v>3505</v>
      </c>
      <c r="S596">
        <v>3</v>
      </c>
      <c r="T596">
        <v>1</v>
      </c>
      <c r="U596">
        <v>4</v>
      </c>
      <c r="V596" s="15">
        <v>44708.662557870368</v>
      </c>
    </row>
    <row r="597" spans="1:22" x14ac:dyDescent="0.25">
      <c r="A597">
        <v>1351579</v>
      </c>
      <c r="B597" s="16" t="s">
        <v>3466</v>
      </c>
      <c r="C597" s="3" t="s">
        <v>2924</v>
      </c>
      <c r="D597" t="s">
        <v>748</v>
      </c>
      <c r="E597" s="11" t="e">
        <f>NA()</f>
        <v>#N/A</v>
      </c>
      <c r="F597" s="12" t="e">
        <f>NA()</f>
        <v>#N/A</v>
      </c>
      <c r="G597" t="e">
        <f>NA()</f>
        <v>#N/A</v>
      </c>
      <c r="H597" t="e">
        <f>NA()</f>
        <v>#N/A</v>
      </c>
      <c r="I597" t="s">
        <v>228</v>
      </c>
      <c r="J597" s="13">
        <v>525000</v>
      </c>
      <c r="K597" s="13" t="s">
        <v>2934</v>
      </c>
      <c r="L597">
        <v>139106207</v>
      </c>
      <c r="M597" t="s">
        <v>1914</v>
      </c>
      <c r="N597" t="s">
        <v>737</v>
      </c>
      <c r="O597" t="s">
        <v>37</v>
      </c>
      <c r="P597" s="14" t="s">
        <v>3494</v>
      </c>
      <c r="Q597" s="1">
        <v>889419959</v>
      </c>
      <c r="R597" t="s">
        <v>3505</v>
      </c>
      <c r="S597">
        <v>2</v>
      </c>
      <c r="T597">
        <v>1</v>
      </c>
      <c r="U597">
        <v>1</v>
      </c>
      <c r="V597" s="15">
        <v>44708.662557870368</v>
      </c>
    </row>
    <row r="598" spans="1:22" x14ac:dyDescent="0.25">
      <c r="A598">
        <v>1351580</v>
      </c>
      <c r="B598" s="16" t="s">
        <v>3466</v>
      </c>
      <c r="C598" s="3" t="s">
        <v>2924</v>
      </c>
      <c r="D598" t="s">
        <v>29</v>
      </c>
      <c r="E598" s="11" t="e">
        <f>NA()</f>
        <v>#N/A</v>
      </c>
      <c r="F598" s="12" t="e">
        <f>NA()</f>
        <v>#N/A</v>
      </c>
      <c r="G598" t="e">
        <f>NA()</f>
        <v>#N/A</v>
      </c>
      <c r="H598" t="s">
        <v>126</v>
      </c>
      <c r="I598" t="s">
        <v>82</v>
      </c>
      <c r="J598" s="13" t="e">
        <f>NA()</f>
        <v>#N/A</v>
      </c>
      <c r="K598" s="13" t="s">
        <v>2979</v>
      </c>
      <c r="L598">
        <v>139101335</v>
      </c>
      <c r="M598" t="s">
        <v>1916</v>
      </c>
      <c r="N598" t="s">
        <v>1116</v>
      </c>
      <c r="O598" t="s">
        <v>37</v>
      </c>
      <c r="P598" s="14" t="s">
        <v>3494</v>
      </c>
      <c r="Q598" s="1">
        <v>889433000</v>
      </c>
      <c r="R598" t="s">
        <v>3505</v>
      </c>
      <c r="S598">
        <v>4</v>
      </c>
      <c r="T598">
        <v>2</v>
      </c>
      <c r="U598">
        <v>2</v>
      </c>
      <c r="V598" s="15">
        <v>44708.662557870368</v>
      </c>
    </row>
    <row r="599" spans="1:22" x14ac:dyDescent="0.25">
      <c r="A599">
        <v>1351581</v>
      </c>
      <c r="B599" s="16" t="s">
        <v>3466</v>
      </c>
      <c r="C599" s="3" t="s">
        <v>2924</v>
      </c>
      <c r="D599" t="s">
        <v>29</v>
      </c>
      <c r="E599" s="11" t="e">
        <f>NA()</f>
        <v>#N/A</v>
      </c>
      <c r="F599" s="12">
        <v>1550</v>
      </c>
      <c r="G599">
        <v>1550</v>
      </c>
      <c r="H599" t="e">
        <f>NA()</f>
        <v>#N/A</v>
      </c>
      <c r="I599" t="s">
        <v>293</v>
      </c>
      <c r="J599" s="13">
        <v>670000</v>
      </c>
      <c r="K599" s="13" t="s">
        <v>3294</v>
      </c>
      <c r="L599">
        <v>139099343</v>
      </c>
      <c r="M599" t="s">
        <v>1920</v>
      </c>
      <c r="N599" t="s">
        <v>1162</v>
      </c>
      <c r="O599" t="s">
        <v>37</v>
      </c>
      <c r="P599" s="14" t="s">
        <v>3501</v>
      </c>
      <c r="Q599" s="1">
        <v>1300850855</v>
      </c>
      <c r="R599" t="s">
        <v>3508</v>
      </c>
      <c r="S599">
        <v>3</v>
      </c>
      <c r="T599">
        <v>2</v>
      </c>
      <c r="U599">
        <v>6</v>
      </c>
      <c r="V599" s="15">
        <v>44708.662557870368</v>
      </c>
    </row>
    <row r="600" spans="1:22" x14ac:dyDescent="0.25">
      <c r="A600">
        <v>1351582</v>
      </c>
      <c r="B600" s="16" t="s">
        <v>3466</v>
      </c>
      <c r="C600" s="3" t="s">
        <v>2924</v>
      </c>
      <c r="D600" t="s">
        <v>29</v>
      </c>
      <c r="E600" s="19">
        <v>145</v>
      </c>
      <c r="F600" s="12" t="e">
        <f>NA()</f>
        <v>#N/A</v>
      </c>
      <c r="G600" t="e">
        <f>NA()</f>
        <v>#N/A</v>
      </c>
      <c r="H600" t="e">
        <f>NA()</f>
        <v>#N/A</v>
      </c>
      <c r="I600" t="s">
        <v>123</v>
      </c>
      <c r="J600" s="13">
        <v>625000</v>
      </c>
      <c r="K600" s="13" t="s">
        <v>2934</v>
      </c>
      <c r="L600">
        <v>139098555</v>
      </c>
      <c r="M600" t="s">
        <v>1923</v>
      </c>
      <c r="N600" t="s">
        <v>759</v>
      </c>
      <c r="O600" t="s">
        <v>37</v>
      </c>
      <c r="P600" s="14" t="s">
        <v>3496</v>
      </c>
      <c r="Q600" s="1">
        <v>889328858</v>
      </c>
      <c r="R600" t="s">
        <v>3505</v>
      </c>
      <c r="S600">
        <v>3</v>
      </c>
      <c r="T600">
        <v>1</v>
      </c>
      <c r="U600">
        <v>4</v>
      </c>
      <c r="V600" s="15">
        <v>44708.662557870368</v>
      </c>
    </row>
    <row r="601" spans="1:22" x14ac:dyDescent="0.25">
      <c r="A601">
        <v>1351583</v>
      </c>
      <c r="B601" s="16" t="s">
        <v>3466</v>
      </c>
      <c r="C601" s="3" t="s">
        <v>2924</v>
      </c>
      <c r="D601" t="s">
        <v>29</v>
      </c>
      <c r="E601" s="19">
        <v>81</v>
      </c>
      <c r="F601" s="19">
        <v>81</v>
      </c>
      <c r="G601" s="19">
        <v>81</v>
      </c>
      <c r="H601" t="e">
        <f>NA()</f>
        <v>#N/A</v>
      </c>
      <c r="I601" t="s">
        <v>217</v>
      </c>
      <c r="J601" s="13">
        <v>450000</v>
      </c>
      <c r="K601" s="13" t="s">
        <v>2934</v>
      </c>
      <c r="L601">
        <v>139095611</v>
      </c>
      <c r="M601" t="s">
        <v>220</v>
      </c>
      <c r="N601" t="s">
        <v>36</v>
      </c>
      <c r="O601" t="s">
        <v>37</v>
      </c>
      <c r="P601" s="14" t="s">
        <v>3491</v>
      </c>
      <c r="Q601" s="1">
        <v>889433500</v>
      </c>
      <c r="R601" t="s">
        <v>3505</v>
      </c>
      <c r="S601">
        <v>1</v>
      </c>
      <c r="T601">
        <v>1</v>
      </c>
      <c r="U601">
        <v>1</v>
      </c>
      <c r="V601" s="15">
        <v>44708.662557870368</v>
      </c>
    </row>
    <row r="602" spans="1:22" x14ac:dyDescent="0.25">
      <c r="A602">
        <v>1351584</v>
      </c>
      <c r="B602" s="16" t="s">
        <v>3466</v>
      </c>
      <c r="C602" s="3" t="s">
        <v>2924</v>
      </c>
      <c r="D602" t="s">
        <v>29</v>
      </c>
      <c r="E602" s="11" t="e">
        <f>NA()</f>
        <v>#N/A</v>
      </c>
      <c r="F602" s="12" t="e">
        <f>NA()</f>
        <v>#N/A</v>
      </c>
      <c r="G602" t="e">
        <f>NA()</f>
        <v>#N/A</v>
      </c>
      <c r="H602" t="e">
        <f>NA()</f>
        <v>#N/A</v>
      </c>
      <c r="I602" t="s">
        <v>82</v>
      </c>
      <c r="J602" s="13">
        <v>590000</v>
      </c>
      <c r="K602" s="13" t="s">
        <v>2934</v>
      </c>
      <c r="L602">
        <v>139093467</v>
      </c>
      <c r="M602" t="s">
        <v>1925</v>
      </c>
      <c r="N602" t="s">
        <v>1223</v>
      </c>
      <c r="O602" t="s">
        <v>37</v>
      </c>
      <c r="P602" s="14" t="s">
        <v>3497</v>
      </c>
      <c r="Q602" s="1">
        <v>889433000</v>
      </c>
      <c r="R602" t="s">
        <v>3505</v>
      </c>
      <c r="S602">
        <v>4</v>
      </c>
      <c r="T602">
        <v>2</v>
      </c>
      <c r="U602">
        <v>2</v>
      </c>
      <c r="V602" s="15">
        <v>44708.662557870368</v>
      </c>
    </row>
    <row r="603" spans="1:22" x14ac:dyDescent="0.25">
      <c r="A603">
        <v>1351585</v>
      </c>
      <c r="B603" s="16" t="s">
        <v>3466</v>
      </c>
      <c r="C603" s="3" t="s">
        <v>2924</v>
      </c>
      <c r="D603" t="s">
        <v>39</v>
      </c>
      <c r="E603" s="11" t="e">
        <f>NA()</f>
        <v>#N/A</v>
      </c>
      <c r="F603" s="12" t="e">
        <f>NA()</f>
        <v>#N/A</v>
      </c>
      <c r="G603" t="e">
        <f>NA()</f>
        <v>#N/A</v>
      </c>
      <c r="H603" t="e">
        <f>NA()</f>
        <v>#N/A</v>
      </c>
      <c r="I603" t="s">
        <v>82</v>
      </c>
      <c r="J603" s="13">
        <v>749000</v>
      </c>
      <c r="K603" s="13" t="s">
        <v>2934</v>
      </c>
      <c r="L603">
        <v>139091675</v>
      </c>
      <c r="M603" t="s">
        <v>223</v>
      </c>
      <c r="N603" t="s">
        <v>36</v>
      </c>
      <c r="O603" t="s">
        <v>37</v>
      </c>
      <c r="P603" s="14" t="s">
        <v>3491</v>
      </c>
      <c r="Q603" s="1">
        <v>889433000</v>
      </c>
      <c r="R603" t="s">
        <v>3505</v>
      </c>
      <c r="S603">
        <v>3</v>
      </c>
      <c r="T603">
        <v>2</v>
      </c>
      <c r="U603">
        <v>2</v>
      </c>
      <c r="V603" s="15">
        <v>44708.662557870368</v>
      </c>
    </row>
    <row r="604" spans="1:22" x14ac:dyDescent="0.25">
      <c r="A604">
        <v>1351586</v>
      </c>
      <c r="B604" s="16" t="s">
        <v>3466</v>
      </c>
      <c r="C604" s="3" t="s">
        <v>2924</v>
      </c>
      <c r="D604" t="s">
        <v>39</v>
      </c>
      <c r="E604" s="11" t="e">
        <f>NA()</f>
        <v>#N/A</v>
      </c>
      <c r="F604" s="12" t="e">
        <f>NA()</f>
        <v>#N/A</v>
      </c>
      <c r="G604" t="e">
        <f>NA()</f>
        <v>#N/A</v>
      </c>
      <c r="H604" t="s">
        <v>126</v>
      </c>
      <c r="I604" t="s">
        <v>82</v>
      </c>
      <c r="J604" s="13" t="e">
        <f>NA()</f>
        <v>#N/A</v>
      </c>
      <c r="K604" s="13" t="s">
        <v>2979</v>
      </c>
      <c r="L604">
        <v>139091467</v>
      </c>
      <c r="M604" t="s">
        <v>1927</v>
      </c>
      <c r="N604" t="s">
        <v>1279</v>
      </c>
      <c r="O604" t="s">
        <v>37</v>
      </c>
      <c r="P604" s="14" t="s">
        <v>3493</v>
      </c>
      <c r="Q604" s="1">
        <v>889433000</v>
      </c>
      <c r="R604" t="s">
        <v>3505</v>
      </c>
      <c r="S604">
        <v>2</v>
      </c>
      <c r="T604">
        <v>1</v>
      </c>
      <c r="U604">
        <v>2</v>
      </c>
      <c r="V604" s="15">
        <v>44708.662557870368</v>
      </c>
    </row>
    <row r="605" spans="1:22" x14ac:dyDescent="0.25">
      <c r="A605">
        <v>1351587</v>
      </c>
      <c r="B605" s="16" t="s">
        <v>3466</v>
      </c>
      <c r="C605" s="3" t="s">
        <v>2924</v>
      </c>
      <c r="D605" t="s">
        <v>46</v>
      </c>
      <c r="E605" s="11" t="e">
        <f>NA()</f>
        <v>#N/A</v>
      </c>
      <c r="F605" s="12" t="e">
        <f>NA()</f>
        <v>#N/A</v>
      </c>
      <c r="G605" t="e">
        <f>NA()</f>
        <v>#N/A</v>
      </c>
      <c r="H605" t="s">
        <v>126</v>
      </c>
      <c r="I605" t="s">
        <v>554</v>
      </c>
      <c r="J605" s="13">
        <v>259000</v>
      </c>
      <c r="K605" s="13" t="s">
        <v>2934</v>
      </c>
      <c r="L605">
        <v>139090307</v>
      </c>
      <c r="M605" t="s">
        <v>1929</v>
      </c>
      <c r="N605" t="s">
        <v>1116</v>
      </c>
      <c r="O605" t="s">
        <v>37</v>
      </c>
      <c r="P605" s="14" t="s">
        <v>3494</v>
      </c>
      <c r="Q605">
        <v>421073034</v>
      </c>
      <c r="R605" t="s">
        <v>3505</v>
      </c>
      <c r="S605">
        <v>2</v>
      </c>
      <c r="T605">
        <v>1</v>
      </c>
      <c r="U605">
        <v>1</v>
      </c>
      <c r="V605" s="15">
        <v>44708.662557870368</v>
      </c>
    </row>
    <row r="606" spans="1:22" x14ac:dyDescent="0.25">
      <c r="A606">
        <v>1351588</v>
      </c>
      <c r="B606" s="16" t="s">
        <v>3466</v>
      </c>
      <c r="C606" s="3" t="s">
        <v>2924</v>
      </c>
      <c r="D606" t="s">
        <v>46</v>
      </c>
      <c r="E606" s="11" t="e">
        <f>NA()</f>
        <v>#N/A</v>
      </c>
      <c r="F606" s="19">
        <v>194</v>
      </c>
      <c r="G606" s="19">
        <v>194</v>
      </c>
      <c r="H606" t="s">
        <v>126</v>
      </c>
      <c r="I606" t="s">
        <v>1307</v>
      </c>
      <c r="J606" s="13">
        <v>225000</v>
      </c>
      <c r="K606" s="13" t="s">
        <v>2934</v>
      </c>
      <c r="L606">
        <v>139090159</v>
      </c>
      <c r="M606" t="s">
        <v>1933</v>
      </c>
      <c r="N606" t="s">
        <v>791</v>
      </c>
      <c r="O606" t="s">
        <v>37</v>
      </c>
      <c r="P606" s="14" t="s">
        <v>3497</v>
      </c>
      <c r="Q606" s="1">
        <v>889812666</v>
      </c>
      <c r="R606" t="s">
        <v>3505</v>
      </c>
      <c r="S606">
        <v>2</v>
      </c>
      <c r="T606">
        <v>1</v>
      </c>
      <c r="U606">
        <v>2</v>
      </c>
      <c r="V606" s="15">
        <v>44708.662557870368</v>
      </c>
    </row>
    <row r="607" spans="1:22" x14ac:dyDescent="0.25">
      <c r="A607">
        <v>1351589</v>
      </c>
      <c r="B607" s="16" t="s">
        <v>3466</v>
      </c>
      <c r="C607" s="3" t="s">
        <v>2924</v>
      </c>
      <c r="D607" t="s">
        <v>29</v>
      </c>
      <c r="E607" s="19">
        <v>167</v>
      </c>
      <c r="F607" s="19">
        <v>797</v>
      </c>
      <c r="G607" s="19">
        <v>797</v>
      </c>
      <c r="H607" t="e">
        <f>NA()</f>
        <v>#N/A</v>
      </c>
      <c r="I607" t="s">
        <v>297</v>
      </c>
      <c r="J607" s="13">
        <v>548000</v>
      </c>
      <c r="K607" s="13" t="s">
        <v>2934</v>
      </c>
      <c r="L607">
        <v>139089939</v>
      </c>
      <c r="M607" t="s">
        <v>1936</v>
      </c>
      <c r="N607" t="s">
        <v>973</v>
      </c>
      <c r="O607" t="s">
        <v>37</v>
      </c>
      <c r="P607" s="14" t="s">
        <v>3495</v>
      </c>
      <c r="Q607">
        <v>429826650</v>
      </c>
      <c r="R607" t="s">
        <v>3505</v>
      </c>
      <c r="S607">
        <v>3</v>
      </c>
      <c r="T607">
        <v>1</v>
      </c>
      <c r="U607">
        <v>4</v>
      </c>
      <c r="V607" s="15">
        <v>44708.662557870368</v>
      </c>
    </row>
    <row r="608" spans="1:22" x14ac:dyDescent="0.25">
      <c r="A608">
        <v>1351590</v>
      </c>
      <c r="B608" s="16" t="s">
        <v>3466</v>
      </c>
      <c r="C608" s="3" t="s">
        <v>2924</v>
      </c>
      <c r="D608" t="s">
        <v>29</v>
      </c>
      <c r="E608" s="11" t="e">
        <f>NA()</f>
        <v>#N/A</v>
      </c>
      <c r="F608" s="12" t="e">
        <f>NA()</f>
        <v>#N/A</v>
      </c>
      <c r="G608" t="e">
        <f>NA()</f>
        <v>#N/A</v>
      </c>
      <c r="H608" t="e">
        <f>NA()</f>
        <v>#N/A</v>
      </c>
      <c r="I608" t="s">
        <v>739</v>
      </c>
      <c r="J608" s="13">
        <v>399000</v>
      </c>
      <c r="K608" s="13" t="s">
        <v>3449</v>
      </c>
      <c r="L608">
        <v>139088251</v>
      </c>
      <c r="M608" t="s">
        <v>1939</v>
      </c>
      <c r="N608" t="s">
        <v>823</v>
      </c>
      <c r="O608" t="s">
        <v>37</v>
      </c>
      <c r="P608" s="14" t="s">
        <v>3495</v>
      </c>
      <c r="Q608" s="1">
        <v>739998324</v>
      </c>
      <c r="R608" t="s">
        <v>3505</v>
      </c>
      <c r="S608">
        <v>3</v>
      </c>
      <c r="T608">
        <v>1</v>
      </c>
      <c r="U608">
        <v>1</v>
      </c>
      <c r="V608" s="15">
        <v>44708.662557870368</v>
      </c>
    </row>
    <row r="609" spans="1:22" x14ac:dyDescent="0.25">
      <c r="A609">
        <v>1351591</v>
      </c>
      <c r="B609" s="16" t="s">
        <v>3466</v>
      </c>
      <c r="C609" s="3" t="s">
        <v>2924</v>
      </c>
      <c r="D609" t="s">
        <v>46</v>
      </c>
      <c r="E609" s="19">
        <v>199</v>
      </c>
      <c r="F609" s="12" t="e">
        <f>NA()</f>
        <v>#N/A</v>
      </c>
      <c r="G609" s="19">
        <v>199</v>
      </c>
      <c r="H609" t="e">
        <f>NA()</f>
        <v>#N/A</v>
      </c>
      <c r="I609" t="s">
        <v>712</v>
      </c>
      <c r="J609" s="13">
        <v>445000</v>
      </c>
      <c r="K609" s="13" t="s">
        <v>3297</v>
      </c>
      <c r="L609">
        <v>139087483</v>
      </c>
      <c r="M609" t="s">
        <v>1943</v>
      </c>
      <c r="N609" t="s">
        <v>1484</v>
      </c>
      <c r="O609" t="s">
        <v>37</v>
      </c>
      <c r="P609" s="14" t="s">
        <v>3494</v>
      </c>
      <c r="Q609" s="1">
        <v>889315000</v>
      </c>
      <c r="R609" t="s">
        <v>3505</v>
      </c>
      <c r="S609">
        <v>2</v>
      </c>
      <c r="T609">
        <v>1</v>
      </c>
      <c r="U609">
        <v>1</v>
      </c>
      <c r="V609" s="15">
        <v>44708.662557870368</v>
      </c>
    </row>
    <row r="610" spans="1:22" x14ac:dyDescent="0.25">
      <c r="A610">
        <v>1351592</v>
      </c>
      <c r="B610" s="16" t="s">
        <v>3466</v>
      </c>
      <c r="C610" s="3" t="s">
        <v>2924</v>
      </c>
      <c r="D610" t="s">
        <v>29</v>
      </c>
      <c r="E610" s="11" t="e">
        <f>NA()</f>
        <v>#N/A</v>
      </c>
      <c r="F610" s="12" t="e">
        <f>NA()</f>
        <v>#N/A</v>
      </c>
      <c r="G610" t="e">
        <f>NA()</f>
        <v>#N/A</v>
      </c>
      <c r="H610" t="s">
        <v>126</v>
      </c>
      <c r="I610" t="s">
        <v>412</v>
      </c>
      <c r="J610" s="13">
        <v>515000</v>
      </c>
      <c r="K610" s="13" t="s">
        <v>2934</v>
      </c>
      <c r="L610">
        <v>139087215</v>
      </c>
      <c r="M610" t="s">
        <v>1945</v>
      </c>
      <c r="N610" t="s">
        <v>747</v>
      </c>
      <c r="O610" t="s">
        <v>37</v>
      </c>
      <c r="P610" s="14" t="s">
        <v>3495</v>
      </c>
      <c r="Q610" s="1">
        <v>889422283</v>
      </c>
      <c r="R610" t="s">
        <v>3508</v>
      </c>
      <c r="S610">
        <v>3</v>
      </c>
      <c r="T610">
        <v>1</v>
      </c>
      <c r="U610">
        <v>2</v>
      </c>
      <c r="V610" s="15">
        <v>44708.662557870368</v>
      </c>
    </row>
    <row r="611" spans="1:22" x14ac:dyDescent="0.25">
      <c r="A611">
        <v>1351593</v>
      </c>
      <c r="B611" s="16" t="s">
        <v>3466</v>
      </c>
      <c r="C611" s="3" t="s">
        <v>2924</v>
      </c>
      <c r="D611" t="s">
        <v>1168</v>
      </c>
      <c r="E611" s="11" t="e">
        <f>NA()</f>
        <v>#N/A</v>
      </c>
      <c r="F611" s="12" t="e">
        <f>NA()</f>
        <v>#N/A</v>
      </c>
      <c r="G611" t="e">
        <f>NA()</f>
        <v>#N/A</v>
      </c>
      <c r="H611" t="e">
        <f>NA()</f>
        <v>#N/A</v>
      </c>
      <c r="I611" t="s">
        <v>412</v>
      </c>
      <c r="J611" s="13">
        <v>349000</v>
      </c>
      <c r="K611" s="13" t="s">
        <v>2934</v>
      </c>
      <c r="L611">
        <v>139086503</v>
      </c>
      <c r="M611" t="s">
        <v>1947</v>
      </c>
      <c r="N611" t="s">
        <v>743</v>
      </c>
      <c r="O611" t="s">
        <v>37</v>
      </c>
      <c r="P611" s="14" t="s">
        <v>3495</v>
      </c>
      <c r="Q611" s="1">
        <v>889422283</v>
      </c>
      <c r="R611" t="s">
        <v>3508</v>
      </c>
      <c r="S611">
        <v>2</v>
      </c>
      <c r="T611">
        <v>1</v>
      </c>
      <c r="U611">
        <v>1</v>
      </c>
      <c r="V611" s="15">
        <v>44708.662557870368</v>
      </c>
    </row>
    <row r="612" spans="1:22" x14ac:dyDescent="0.25">
      <c r="A612">
        <v>1351594</v>
      </c>
      <c r="B612" s="16" t="s">
        <v>3466</v>
      </c>
      <c r="C612" s="3" t="s">
        <v>2924</v>
      </c>
      <c r="D612" t="s">
        <v>1168</v>
      </c>
      <c r="E612" s="11" t="e">
        <f>NA()</f>
        <v>#N/A</v>
      </c>
      <c r="F612" s="19">
        <v>296</v>
      </c>
      <c r="G612" s="19">
        <v>296</v>
      </c>
      <c r="H612" t="e">
        <f>NA()</f>
        <v>#N/A</v>
      </c>
      <c r="I612" t="s">
        <v>712</v>
      </c>
      <c r="J612" s="13">
        <v>420000</v>
      </c>
      <c r="K612" s="13" t="s">
        <v>2934</v>
      </c>
      <c r="L612">
        <v>139086067</v>
      </c>
      <c r="M612" t="s">
        <v>1950</v>
      </c>
      <c r="N612" t="s">
        <v>791</v>
      </c>
      <c r="O612" t="s">
        <v>37</v>
      </c>
      <c r="P612" s="14" t="s">
        <v>3497</v>
      </c>
      <c r="Q612" s="1">
        <v>889315000</v>
      </c>
      <c r="R612" t="s">
        <v>3505</v>
      </c>
      <c r="S612">
        <v>3</v>
      </c>
      <c r="T612">
        <v>2</v>
      </c>
      <c r="U612">
        <v>2</v>
      </c>
      <c r="V612" s="15">
        <v>44708.662557870368</v>
      </c>
    </row>
    <row r="613" spans="1:22" x14ac:dyDescent="0.25">
      <c r="A613">
        <v>1351595</v>
      </c>
      <c r="B613" s="16" t="s">
        <v>3466</v>
      </c>
      <c r="C613" s="3" t="s">
        <v>2924</v>
      </c>
      <c r="D613" t="s">
        <v>29</v>
      </c>
      <c r="E613" s="11" t="e">
        <f>NA()</f>
        <v>#N/A</v>
      </c>
      <c r="F613" s="12" t="e">
        <f>NA()</f>
        <v>#N/A</v>
      </c>
      <c r="G613" t="e">
        <f>NA()</f>
        <v>#N/A</v>
      </c>
      <c r="H613" t="e">
        <f>NA()</f>
        <v>#N/A</v>
      </c>
      <c r="I613" t="s">
        <v>177</v>
      </c>
      <c r="J613" s="13">
        <v>950000</v>
      </c>
      <c r="K613" s="13" t="s">
        <v>3298</v>
      </c>
      <c r="L613">
        <v>139085899</v>
      </c>
      <c r="M613" t="s">
        <v>1953</v>
      </c>
      <c r="N613" t="s">
        <v>725</v>
      </c>
      <c r="O613" t="s">
        <v>37</v>
      </c>
      <c r="P613" s="14" t="s">
        <v>3496</v>
      </c>
      <c r="Q613" s="1">
        <v>889831800</v>
      </c>
      <c r="R613" t="s">
        <v>3505</v>
      </c>
      <c r="S613">
        <v>5</v>
      </c>
      <c r="T613">
        <v>3</v>
      </c>
      <c r="U613">
        <v>2</v>
      </c>
      <c r="V613" s="15">
        <v>44708.662557870368</v>
      </c>
    </row>
    <row r="614" spans="1:22" x14ac:dyDescent="0.25">
      <c r="A614">
        <v>1351596</v>
      </c>
      <c r="B614" s="16" t="s">
        <v>3466</v>
      </c>
      <c r="C614" s="3" t="s">
        <v>2924</v>
      </c>
      <c r="D614" t="s">
        <v>29</v>
      </c>
      <c r="E614" s="11" t="e">
        <f>NA()</f>
        <v>#N/A</v>
      </c>
      <c r="F614" s="12" t="e">
        <f>NA()</f>
        <v>#N/A</v>
      </c>
      <c r="G614" t="e">
        <f>NA()</f>
        <v>#N/A</v>
      </c>
      <c r="H614" t="s">
        <v>126</v>
      </c>
      <c r="I614" t="s">
        <v>82</v>
      </c>
      <c r="J614" s="13" t="e">
        <f>NA()</f>
        <v>#N/A</v>
      </c>
      <c r="K614" s="13" t="s">
        <v>2979</v>
      </c>
      <c r="L614">
        <v>139082083</v>
      </c>
      <c r="M614" t="s">
        <v>1955</v>
      </c>
      <c r="N614" t="s">
        <v>710</v>
      </c>
      <c r="O614" t="s">
        <v>37</v>
      </c>
      <c r="P614" s="14" t="s">
        <v>3494</v>
      </c>
      <c r="Q614" s="1">
        <v>889433000</v>
      </c>
      <c r="R614" t="s">
        <v>3505</v>
      </c>
      <c r="S614">
        <v>5</v>
      </c>
      <c r="T614">
        <v>2</v>
      </c>
      <c r="U614">
        <v>3</v>
      </c>
      <c r="V614" s="15">
        <v>44708.662557870368</v>
      </c>
    </row>
    <row r="615" spans="1:22" x14ac:dyDescent="0.25">
      <c r="A615">
        <v>1351597</v>
      </c>
      <c r="B615" s="16" t="s">
        <v>3466</v>
      </c>
      <c r="C615" s="3" t="s">
        <v>2924</v>
      </c>
      <c r="D615" t="s">
        <v>748</v>
      </c>
      <c r="E615" s="11" t="e">
        <f>NA()</f>
        <v>#N/A</v>
      </c>
      <c r="F615" s="19">
        <v>354</v>
      </c>
      <c r="G615" s="19">
        <v>354</v>
      </c>
      <c r="H615" t="e">
        <f>NA()</f>
        <v>#N/A</v>
      </c>
      <c r="I615" t="s">
        <v>712</v>
      </c>
      <c r="J615" s="13">
        <v>646000</v>
      </c>
      <c r="K615" s="13" t="s">
        <v>3299</v>
      </c>
      <c r="L615">
        <v>139080835</v>
      </c>
      <c r="M615" t="s">
        <v>1958</v>
      </c>
      <c r="N615" t="s">
        <v>710</v>
      </c>
      <c r="O615" t="s">
        <v>37</v>
      </c>
      <c r="P615" s="14" t="s">
        <v>3494</v>
      </c>
      <c r="Q615" s="1">
        <v>889315000</v>
      </c>
      <c r="R615" t="s">
        <v>3505</v>
      </c>
      <c r="S615">
        <v>3</v>
      </c>
      <c r="T615">
        <v>2</v>
      </c>
      <c r="U615">
        <v>2</v>
      </c>
      <c r="V615" s="15">
        <v>44708.662557870368</v>
      </c>
    </row>
    <row r="616" spans="1:22" x14ac:dyDescent="0.25">
      <c r="A616">
        <v>1351598</v>
      </c>
      <c r="B616" s="16" t="s">
        <v>3466</v>
      </c>
      <c r="C616" s="3" t="s">
        <v>2924</v>
      </c>
      <c r="D616" t="s">
        <v>29</v>
      </c>
      <c r="E616" s="19">
        <v>160</v>
      </c>
      <c r="F616" s="19">
        <v>735</v>
      </c>
      <c r="G616" s="19">
        <v>735</v>
      </c>
      <c r="H616" t="e">
        <f>NA()</f>
        <v>#N/A</v>
      </c>
      <c r="I616" t="s">
        <v>346</v>
      </c>
      <c r="J616" s="13">
        <v>485000</v>
      </c>
      <c r="K616" s="13" t="s">
        <v>2934</v>
      </c>
      <c r="L616">
        <v>139079559</v>
      </c>
      <c r="M616" t="s">
        <v>1961</v>
      </c>
      <c r="N616" t="s">
        <v>781</v>
      </c>
      <c r="O616" t="s">
        <v>37</v>
      </c>
      <c r="P616" s="14" t="s">
        <v>3497</v>
      </c>
      <c r="Q616" s="1">
        <v>889867131</v>
      </c>
      <c r="R616" t="s">
        <v>3505</v>
      </c>
      <c r="S616">
        <v>3</v>
      </c>
      <c r="T616">
        <v>2</v>
      </c>
      <c r="U616">
        <v>2</v>
      </c>
      <c r="V616" s="15">
        <v>44708.662557870368</v>
      </c>
    </row>
    <row r="617" spans="1:22" x14ac:dyDescent="0.25">
      <c r="A617">
        <v>1351599</v>
      </c>
      <c r="B617" s="16" t="s">
        <v>3466</v>
      </c>
      <c r="C617" s="3" t="s">
        <v>2924</v>
      </c>
      <c r="D617" t="s">
        <v>46</v>
      </c>
      <c r="E617" s="19">
        <v>210</v>
      </c>
      <c r="F617" s="19">
        <v>404</v>
      </c>
      <c r="G617" s="19">
        <v>210</v>
      </c>
      <c r="H617" t="e">
        <f>NA()</f>
        <v>#N/A</v>
      </c>
      <c r="I617" t="s">
        <v>1963</v>
      </c>
      <c r="J617" s="13">
        <v>510000</v>
      </c>
      <c r="K617" s="13" t="s">
        <v>3300</v>
      </c>
      <c r="L617">
        <v>136150414</v>
      </c>
      <c r="M617" t="s">
        <v>1966</v>
      </c>
      <c r="N617" t="s">
        <v>941</v>
      </c>
      <c r="O617" t="s">
        <v>37</v>
      </c>
      <c r="P617" s="14" t="s">
        <v>3497</v>
      </c>
      <c r="Q617" s="1">
        <v>889834326</v>
      </c>
      <c r="R617" t="s">
        <v>3507</v>
      </c>
      <c r="S617">
        <v>3</v>
      </c>
      <c r="T617">
        <v>2</v>
      </c>
      <c r="U617">
        <v>3</v>
      </c>
      <c r="V617" s="15">
        <v>44708.662557870368</v>
      </c>
    </row>
    <row r="618" spans="1:22" x14ac:dyDescent="0.25">
      <c r="A618">
        <v>1351600</v>
      </c>
      <c r="B618" s="16" t="s">
        <v>3466</v>
      </c>
      <c r="C618" s="3" t="s">
        <v>2924</v>
      </c>
      <c r="D618" t="s">
        <v>704</v>
      </c>
      <c r="E618" s="11" t="e">
        <f>NA()</f>
        <v>#N/A</v>
      </c>
      <c r="F618" s="12" t="e">
        <f>NA()</f>
        <v>#N/A</v>
      </c>
      <c r="G618" t="e">
        <f>NA()</f>
        <v>#N/A</v>
      </c>
      <c r="H618" t="e">
        <f>NA()</f>
        <v>#N/A</v>
      </c>
      <c r="I618" t="s">
        <v>79</v>
      </c>
      <c r="J618" s="13">
        <v>220000</v>
      </c>
      <c r="K618" s="13" t="s">
        <v>3301</v>
      </c>
      <c r="L618">
        <v>203294683</v>
      </c>
      <c r="M618" t="s">
        <v>1969</v>
      </c>
      <c r="N618" t="s">
        <v>1664</v>
      </c>
      <c r="O618" t="s">
        <v>37</v>
      </c>
      <c r="P618" s="14" t="s">
        <v>3503</v>
      </c>
      <c r="Q618" s="1">
        <v>889433000</v>
      </c>
      <c r="R618" t="s">
        <v>3505</v>
      </c>
      <c r="S618" t="e">
        <f>NA()</f>
        <v>#N/A</v>
      </c>
      <c r="T618" t="e">
        <f>NA()</f>
        <v>#N/A</v>
      </c>
      <c r="U618" t="e">
        <f>NA()</f>
        <v>#N/A</v>
      </c>
      <c r="V618" s="15">
        <v>44708.662557870368</v>
      </c>
    </row>
    <row r="619" spans="1:22" x14ac:dyDescent="0.25">
      <c r="A619">
        <v>1351601</v>
      </c>
      <c r="B619" s="16" t="s">
        <v>3466</v>
      </c>
      <c r="C619" s="3" t="s">
        <v>2924</v>
      </c>
      <c r="D619" t="s">
        <v>46</v>
      </c>
      <c r="E619" s="11" t="e">
        <f>NA()</f>
        <v>#N/A</v>
      </c>
      <c r="F619" s="12" t="e">
        <f>NA()</f>
        <v>#N/A</v>
      </c>
      <c r="G619" t="e">
        <f>NA()</f>
        <v>#N/A</v>
      </c>
      <c r="H619" t="s">
        <v>126</v>
      </c>
      <c r="I619" t="s">
        <v>48</v>
      </c>
      <c r="J619" s="13">
        <v>390000</v>
      </c>
      <c r="K619" s="13" t="s">
        <v>2934</v>
      </c>
      <c r="L619">
        <v>139073299</v>
      </c>
      <c r="M619" t="s">
        <v>1972</v>
      </c>
      <c r="N619" t="s">
        <v>1484</v>
      </c>
      <c r="O619" t="s">
        <v>37</v>
      </c>
      <c r="P619" s="14" t="s">
        <v>3494</v>
      </c>
      <c r="Q619" s="1">
        <v>889810080</v>
      </c>
      <c r="R619" t="s">
        <v>3505</v>
      </c>
      <c r="S619">
        <v>2</v>
      </c>
      <c r="T619">
        <v>1</v>
      </c>
      <c r="U619">
        <v>2</v>
      </c>
      <c r="V619" s="15">
        <v>44708.662557870368</v>
      </c>
    </row>
    <row r="620" spans="1:22" x14ac:dyDescent="0.25">
      <c r="A620">
        <v>1351602</v>
      </c>
      <c r="B620" s="16" t="s">
        <v>3466</v>
      </c>
      <c r="C620" s="3" t="s">
        <v>2924</v>
      </c>
      <c r="D620" t="s">
        <v>39</v>
      </c>
      <c r="E620" s="11" t="e">
        <f>NA()</f>
        <v>#N/A</v>
      </c>
      <c r="F620" s="19">
        <v>238</v>
      </c>
      <c r="G620" t="e">
        <f>NA()</f>
        <v>#N/A</v>
      </c>
      <c r="H620" t="e">
        <f>NA()</f>
        <v>#N/A</v>
      </c>
      <c r="I620" t="s">
        <v>225</v>
      </c>
      <c r="J620" s="13" t="e">
        <f>NA()</f>
        <v>#N/A</v>
      </c>
      <c r="K620" s="13" t="s">
        <v>2979</v>
      </c>
      <c r="L620">
        <v>139072451</v>
      </c>
      <c r="M620" t="s">
        <v>227</v>
      </c>
      <c r="N620" t="s">
        <v>36</v>
      </c>
      <c r="O620" t="s">
        <v>37</v>
      </c>
      <c r="P620" s="14" t="s">
        <v>3491</v>
      </c>
      <c r="Q620" s="1">
        <v>438404848</v>
      </c>
      <c r="R620" t="s">
        <v>3505</v>
      </c>
      <c r="S620">
        <v>3</v>
      </c>
      <c r="T620">
        <v>3</v>
      </c>
      <c r="U620">
        <v>2</v>
      </c>
      <c r="V620" s="15">
        <v>44708.662557870368</v>
      </c>
    </row>
    <row r="621" spans="1:22" x14ac:dyDescent="0.25">
      <c r="A621">
        <v>1351603</v>
      </c>
      <c r="B621" s="16" t="s">
        <v>3466</v>
      </c>
      <c r="C621" s="3" t="s">
        <v>2924</v>
      </c>
      <c r="D621" t="s">
        <v>29</v>
      </c>
      <c r="E621" s="11" t="e">
        <f>NA()</f>
        <v>#N/A</v>
      </c>
      <c r="F621" s="19">
        <v>798</v>
      </c>
      <c r="G621" s="19">
        <v>798</v>
      </c>
      <c r="H621" t="s">
        <v>126</v>
      </c>
      <c r="I621" t="s">
        <v>1973</v>
      </c>
      <c r="J621" s="13" t="e">
        <f>NA()</f>
        <v>#N/A</v>
      </c>
      <c r="K621" s="13" t="s">
        <v>3147</v>
      </c>
      <c r="L621">
        <v>139072391</v>
      </c>
      <c r="M621" t="s">
        <v>1975</v>
      </c>
      <c r="N621" t="s">
        <v>1178</v>
      </c>
      <c r="O621" t="s">
        <v>37</v>
      </c>
      <c r="P621" s="14" t="s">
        <v>3494</v>
      </c>
      <c r="Q621" s="1">
        <v>889822400</v>
      </c>
      <c r="R621" t="s">
        <v>3505</v>
      </c>
      <c r="S621">
        <v>4</v>
      </c>
      <c r="T621">
        <v>2</v>
      </c>
      <c r="U621">
        <v>2</v>
      </c>
      <c r="V621" s="15">
        <v>44708.662557870368</v>
      </c>
    </row>
    <row r="622" spans="1:22" x14ac:dyDescent="0.25">
      <c r="A622">
        <v>1351604</v>
      </c>
      <c r="B622" s="16" t="s">
        <v>3466</v>
      </c>
      <c r="C622" s="3" t="s">
        <v>2924</v>
      </c>
      <c r="D622" t="s">
        <v>1168</v>
      </c>
      <c r="E622" s="11" t="e">
        <f>NA()</f>
        <v>#N/A</v>
      </c>
      <c r="F622" s="12" t="e">
        <f>NA()</f>
        <v>#N/A</v>
      </c>
      <c r="G622" t="e">
        <f>NA()</f>
        <v>#N/A</v>
      </c>
      <c r="H622" t="e">
        <f>NA()</f>
        <v>#N/A</v>
      </c>
      <c r="I622" t="s">
        <v>64</v>
      </c>
      <c r="J622" s="13">
        <v>559000</v>
      </c>
      <c r="K622" s="13" t="s">
        <v>2934</v>
      </c>
      <c r="L622">
        <v>139071039</v>
      </c>
      <c r="M622" t="s">
        <v>1977</v>
      </c>
      <c r="N622" t="s">
        <v>917</v>
      </c>
      <c r="O622" t="s">
        <v>37</v>
      </c>
      <c r="P622" s="14" t="s">
        <v>3497</v>
      </c>
      <c r="Q622" s="1">
        <v>404877261</v>
      </c>
      <c r="R622" t="s">
        <v>3505</v>
      </c>
      <c r="S622">
        <v>4</v>
      </c>
      <c r="T622">
        <v>2</v>
      </c>
      <c r="U622">
        <v>2</v>
      </c>
      <c r="V622" s="15">
        <v>44708.662557870368</v>
      </c>
    </row>
    <row r="623" spans="1:22" x14ac:dyDescent="0.25">
      <c r="A623">
        <v>1351605</v>
      </c>
      <c r="B623" s="16" t="s">
        <v>3466</v>
      </c>
      <c r="C623" s="3" t="s">
        <v>2924</v>
      </c>
      <c r="D623" t="s">
        <v>29</v>
      </c>
      <c r="E623" s="11" t="e">
        <f>NA()</f>
        <v>#N/A</v>
      </c>
      <c r="F623" s="19">
        <v>505</v>
      </c>
      <c r="G623" s="19">
        <v>505</v>
      </c>
      <c r="H623" t="e">
        <f>NA()</f>
        <v>#N/A</v>
      </c>
      <c r="I623" t="s">
        <v>712</v>
      </c>
      <c r="J623" s="13">
        <v>495000</v>
      </c>
      <c r="K623" s="13" t="s">
        <v>3303</v>
      </c>
      <c r="L623">
        <v>139069475</v>
      </c>
      <c r="M623" t="s">
        <v>1981</v>
      </c>
      <c r="N623" t="s">
        <v>973</v>
      </c>
      <c r="O623" t="s">
        <v>37</v>
      </c>
      <c r="P623" s="14" t="s">
        <v>3495</v>
      </c>
      <c r="Q623" s="1">
        <v>889315000</v>
      </c>
      <c r="R623" t="s">
        <v>3505</v>
      </c>
      <c r="S623">
        <v>3</v>
      </c>
      <c r="T623">
        <v>2</v>
      </c>
      <c r="U623">
        <v>2</v>
      </c>
      <c r="V623" s="15">
        <v>44708.662557870368</v>
      </c>
    </row>
    <row r="624" spans="1:22" x14ac:dyDescent="0.25">
      <c r="A624">
        <v>1351606</v>
      </c>
      <c r="B624" s="16" t="s">
        <v>3466</v>
      </c>
      <c r="C624" s="3" t="s">
        <v>2924</v>
      </c>
      <c r="D624" t="s">
        <v>29</v>
      </c>
      <c r="E624" s="11" t="e">
        <f>NA()</f>
        <v>#N/A</v>
      </c>
      <c r="F624" s="12" t="e">
        <f>NA()</f>
        <v>#N/A</v>
      </c>
      <c r="G624" t="e">
        <f>NA()</f>
        <v>#N/A</v>
      </c>
      <c r="H624" t="s">
        <v>126</v>
      </c>
      <c r="I624" t="s">
        <v>408</v>
      </c>
      <c r="J624" s="13">
        <v>525000</v>
      </c>
      <c r="K624" s="13" t="s">
        <v>2934</v>
      </c>
      <c r="L624">
        <v>139069311</v>
      </c>
      <c r="M624" t="s">
        <v>1983</v>
      </c>
      <c r="N624" t="s">
        <v>1223</v>
      </c>
      <c r="O624" t="s">
        <v>37</v>
      </c>
      <c r="P624" s="14" t="s">
        <v>3497</v>
      </c>
      <c r="Q624" s="1">
        <v>1300114970</v>
      </c>
      <c r="R624" t="s">
        <v>3508</v>
      </c>
      <c r="S624">
        <v>2</v>
      </c>
      <c r="T624">
        <v>1</v>
      </c>
      <c r="U624">
        <v>4</v>
      </c>
      <c r="V624" s="15">
        <v>44708.662557870368</v>
      </c>
    </row>
    <row r="625" spans="1:22" x14ac:dyDescent="0.25">
      <c r="A625">
        <v>1351607</v>
      </c>
      <c r="B625" s="16" t="s">
        <v>3466</v>
      </c>
      <c r="C625" s="3" t="s">
        <v>2924</v>
      </c>
      <c r="D625" t="s">
        <v>704</v>
      </c>
      <c r="E625" s="11" t="e">
        <f>NA()</f>
        <v>#N/A</v>
      </c>
      <c r="F625" s="19">
        <v>8</v>
      </c>
      <c r="G625" s="19">
        <v>8</v>
      </c>
      <c r="H625" t="e">
        <f>NA()</f>
        <v>#N/A</v>
      </c>
      <c r="I625" t="s">
        <v>1017</v>
      </c>
      <c r="J625" s="13">
        <v>320000</v>
      </c>
      <c r="K625" s="13" t="s">
        <v>2934</v>
      </c>
      <c r="L625">
        <v>203293867</v>
      </c>
      <c r="M625" t="s">
        <v>1985</v>
      </c>
      <c r="N625" t="s">
        <v>1065</v>
      </c>
      <c r="O625" t="s">
        <v>37</v>
      </c>
      <c r="P625" s="14" t="s">
        <v>3500</v>
      </c>
      <c r="Q625" s="1">
        <v>889882343</v>
      </c>
      <c r="R625" t="s">
        <v>3505</v>
      </c>
      <c r="S625" t="e">
        <f>NA()</f>
        <v>#N/A</v>
      </c>
      <c r="T625" t="e">
        <f>NA()</f>
        <v>#N/A</v>
      </c>
      <c r="U625" t="e">
        <f>NA()</f>
        <v>#N/A</v>
      </c>
      <c r="V625" s="15">
        <v>44708.662557870368</v>
      </c>
    </row>
    <row r="626" spans="1:22" x14ac:dyDescent="0.25">
      <c r="A626">
        <v>1351608</v>
      </c>
      <c r="B626" s="16" t="s">
        <v>3466</v>
      </c>
      <c r="C626" s="3" t="s">
        <v>2924</v>
      </c>
      <c r="D626" t="s">
        <v>29</v>
      </c>
      <c r="E626" s="11" t="e">
        <f>NA()</f>
        <v>#N/A</v>
      </c>
      <c r="F626" s="19">
        <v>967</v>
      </c>
      <c r="G626" s="19">
        <v>967</v>
      </c>
      <c r="H626" t="e">
        <f>NA()</f>
        <v>#N/A</v>
      </c>
      <c r="I626" t="s">
        <v>1679</v>
      </c>
      <c r="J626" s="13">
        <v>475000</v>
      </c>
      <c r="K626" s="13" t="s">
        <v>2934</v>
      </c>
      <c r="L626">
        <v>139065727</v>
      </c>
      <c r="M626" t="s">
        <v>1988</v>
      </c>
      <c r="N626" t="s">
        <v>823</v>
      </c>
      <c r="O626" t="s">
        <v>37</v>
      </c>
      <c r="P626" s="14" t="s">
        <v>3495</v>
      </c>
      <c r="Q626" s="1">
        <v>404222219</v>
      </c>
      <c r="R626" t="s">
        <v>3505</v>
      </c>
      <c r="S626">
        <v>4</v>
      </c>
      <c r="T626">
        <v>2</v>
      </c>
      <c r="U626">
        <v>4</v>
      </c>
      <c r="V626" s="15">
        <v>44708.662557870368</v>
      </c>
    </row>
    <row r="627" spans="1:22" x14ac:dyDescent="0.25">
      <c r="A627">
        <v>1351609</v>
      </c>
      <c r="B627" s="16" t="s">
        <v>3466</v>
      </c>
      <c r="C627" s="3" t="s">
        <v>2924</v>
      </c>
      <c r="D627" t="s">
        <v>29</v>
      </c>
      <c r="E627" s="11" t="e">
        <f>NA()</f>
        <v>#N/A</v>
      </c>
      <c r="F627" s="19">
        <v>963</v>
      </c>
      <c r="G627" s="19">
        <v>963</v>
      </c>
      <c r="H627" t="s">
        <v>126</v>
      </c>
      <c r="I627" t="s">
        <v>278</v>
      </c>
      <c r="J627" s="13" t="e">
        <f>NA()</f>
        <v>#N/A</v>
      </c>
      <c r="K627" s="13" t="s">
        <v>2979</v>
      </c>
      <c r="L627">
        <v>139063623</v>
      </c>
      <c r="M627" t="s">
        <v>1990</v>
      </c>
      <c r="N627" t="s">
        <v>737</v>
      </c>
      <c r="O627" t="s">
        <v>37</v>
      </c>
      <c r="P627" s="14" t="s">
        <v>3494</v>
      </c>
      <c r="Q627" s="1">
        <v>889811088</v>
      </c>
      <c r="R627" t="s">
        <v>3505</v>
      </c>
      <c r="S627">
        <v>2</v>
      </c>
      <c r="T627">
        <v>1</v>
      </c>
      <c r="U627">
        <v>2</v>
      </c>
      <c r="V627" s="15">
        <v>44708.662557870368</v>
      </c>
    </row>
    <row r="628" spans="1:22" x14ac:dyDescent="0.25">
      <c r="A628">
        <v>1351610</v>
      </c>
      <c r="B628" s="16" t="s">
        <v>3466</v>
      </c>
      <c r="C628" s="3" t="s">
        <v>2924</v>
      </c>
      <c r="D628" t="s">
        <v>29</v>
      </c>
      <c r="E628" s="11" t="e">
        <f>NA()</f>
        <v>#N/A</v>
      </c>
      <c r="F628" s="19">
        <v>332</v>
      </c>
      <c r="G628" s="19">
        <v>332</v>
      </c>
      <c r="H628" t="s">
        <v>126</v>
      </c>
      <c r="I628" t="s">
        <v>123</v>
      </c>
      <c r="J628" s="13">
        <v>555000</v>
      </c>
      <c r="K628" s="13" t="s">
        <v>2934</v>
      </c>
      <c r="L628">
        <v>139061675</v>
      </c>
      <c r="M628" t="s">
        <v>1994</v>
      </c>
      <c r="N628" t="s">
        <v>917</v>
      </c>
      <c r="O628" t="s">
        <v>37</v>
      </c>
      <c r="P628" s="14" t="s">
        <v>3497</v>
      </c>
      <c r="Q628" s="1">
        <v>889328858</v>
      </c>
      <c r="R628" t="s">
        <v>3505</v>
      </c>
      <c r="S628">
        <v>3</v>
      </c>
      <c r="T628">
        <v>2</v>
      </c>
      <c r="U628">
        <v>4</v>
      </c>
      <c r="V628" s="15">
        <v>44708.662557870368</v>
      </c>
    </row>
    <row r="629" spans="1:22" x14ac:dyDescent="0.25">
      <c r="A629">
        <v>1351611</v>
      </c>
      <c r="B629" s="16" t="s">
        <v>3466</v>
      </c>
      <c r="C629" s="3" t="s">
        <v>2924</v>
      </c>
      <c r="D629" t="s">
        <v>29</v>
      </c>
      <c r="E629" s="11" t="e">
        <f>NA()</f>
        <v>#N/A</v>
      </c>
      <c r="F629" s="19">
        <v>813</v>
      </c>
      <c r="G629" s="19">
        <v>813</v>
      </c>
      <c r="H629" t="s">
        <v>126</v>
      </c>
      <c r="I629" t="s">
        <v>123</v>
      </c>
      <c r="J629" s="13">
        <v>459000</v>
      </c>
      <c r="K629" s="13" t="s">
        <v>2934</v>
      </c>
      <c r="L629">
        <v>139060231</v>
      </c>
      <c r="M629" t="s">
        <v>1997</v>
      </c>
      <c r="N629" t="s">
        <v>791</v>
      </c>
      <c r="O629" t="s">
        <v>37</v>
      </c>
      <c r="P629" s="14" t="s">
        <v>3497</v>
      </c>
      <c r="Q629" s="1">
        <v>889328858</v>
      </c>
      <c r="R629" t="s">
        <v>3505</v>
      </c>
      <c r="S629">
        <v>3</v>
      </c>
      <c r="T629">
        <v>2</v>
      </c>
      <c r="U629">
        <v>4</v>
      </c>
      <c r="V629" s="15">
        <v>44708.662557870368</v>
      </c>
    </row>
    <row r="630" spans="1:22" x14ac:dyDescent="0.25">
      <c r="A630">
        <v>1351612</v>
      </c>
      <c r="B630" s="16" t="s">
        <v>3466</v>
      </c>
      <c r="C630" s="3" t="s">
        <v>2924</v>
      </c>
      <c r="D630" t="s">
        <v>732</v>
      </c>
      <c r="E630" s="11" t="e">
        <f>NA()</f>
        <v>#N/A</v>
      </c>
      <c r="F630" s="12" t="e">
        <f>NA()</f>
        <v>#N/A</v>
      </c>
      <c r="G630" t="e">
        <f>NA()</f>
        <v>#N/A</v>
      </c>
      <c r="H630" t="s">
        <v>126</v>
      </c>
      <c r="I630" t="s">
        <v>185</v>
      </c>
      <c r="J630" s="13" t="e">
        <f>NA()</f>
        <v>#N/A</v>
      </c>
      <c r="K630" s="13" t="s">
        <v>3154</v>
      </c>
      <c r="L630">
        <v>139060155</v>
      </c>
      <c r="M630" t="s">
        <v>1999</v>
      </c>
      <c r="N630" t="s">
        <v>1016</v>
      </c>
      <c r="O630" t="s">
        <v>37</v>
      </c>
      <c r="P630" s="14" t="s">
        <v>3495</v>
      </c>
      <c r="Q630" s="1">
        <v>889240900</v>
      </c>
      <c r="R630" t="s">
        <v>3505</v>
      </c>
      <c r="S630">
        <v>1</v>
      </c>
      <c r="T630">
        <v>1</v>
      </c>
      <c r="U630">
        <v>1</v>
      </c>
      <c r="V630" s="15">
        <v>44708.662557870368</v>
      </c>
    </row>
    <row r="631" spans="1:22" x14ac:dyDescent="0.25">
      <c r="A631">
        <v>1351613</v>
      </c>
      <c r="B631" s="16" t="s">
        <v>3466</v>
      </c>
      <c r="C631" s="3" t="s">
        <v>2924</v>
      </c>
      <c r="D631" t="s">
        <v>39</v>
      </c>
      <c r="E631" s="19">
        <v>69</v>
      </c>
      <c r="F631" s="12" t="e">
        <f>NA()</f>
        <v>#N/A</v>
      </c>
      <c r="G631" s="19">
        <v>69</v>
      </c>
      <c r="H631" t="e">
        <f>NA()</f>
        <v>#N/A</v>
      </c>
      <c r="I631" t="s">
        <v>53</v>
      </c>
      <c r="J631" s="13">
        <v>279000</v>
      </c>
      <c r="K631" s="13" t="s">
        <v>3306</v>
      </c>
      <c r="L631">
        <v>139058603</v>
      </c>
      <c r="M631" t="s">
        <v>2002</v>
      </c>
      <c r="N631" t="s">
        <v>731</v>
      </c>
      <c r="O631" t="s">
        <v>37</v>
      </c>
      <c r="P631" s="14" t="s">
        <v>3494</v>
      </c>
      <c r="Q631" s="1">
        <v>889822403</v>
      </c>
      <c r="R631" t="s">
        <v>3505</v>
      </c>
      <c r="S631">
        <v>2</v>
      </c>
      <c r="T631">
        <v>1</v>
      </c>
      <c r="U631">
        <v>1</v>
      </c>
      <c r="V631" s="15">
        <v>44708.662557870368</v>
      </c>
    </row>
    <row r="632" spans="1:22" x14ac:dyDescent="0.25">
      <c r="A632">
        <v>1351614</v>
      </c>
      <c r="B632" s="16" t="s">
        <v>3466</v>
      </c>
      <c r="C632" s="3" t="s">
        <v>2924</v>
      </c>
      <c r="D632" t="s">
        <v>29</v>
      </c>
      <c r="E632" s="19">
        <v>176</v>
      </c>
      <c r="F632" s="19">
        <v>433</v>
      </c>
      <c r="G632" s="19">
        <v>433</v>
      </c>
      <c r="H632" t="s">
        <v>126</v>
      </c>
      <c r="I632" t="s">
        <v>712</v>
      </c>
      <c r="J632" s="13" t="e">
        <f>NA()</f>
        <v>#N/A</v>
      </c>
      <c r="K632" s="13" t="s">
        <v>2979</v>
      </c>
      <c r="L632">
        <v>139058555</v>
      </c>
      <c r="M632" t="s">
        <v>2006</v>
      </c>
      <c r="N632" t="s">
        <v>820</v>
      </c>
      <c r="O632" t="s">
        <v>37</v>
      </c>
      <c r="P632" s="14" t="s">
        <v>3497</v>
      </c>
      <c r="Q632" s="1">
        <v>889315000</v>
      </c>
      <c r="R632" t="s">
        <v>3505</v>
      </c>
      <c r="S632">
        <v>3</v>
      </c>
      <c r="T632">
        <v>2</v>
      </c>
      <c r="U632">
        <v>2</v>
      </c>
      <c r="V632" s="15">
        <v>44708.662557870368</v>
      </c>
    </row>
    <row r="633" spans="1:22" x14ac:dyDescent="0.25">
      <c r="A633">
        <v>1351615</v>
      </c>
      <c r="B633" s="16" t="s">
        <v>3466</v>
      </c>
      <c r="C633" s="3" t="s">
        <v>2924</v>
      </c>
      <c r="D633" t="s">
        <v>29</v>
      </c>
      <c r="E633" s="19">
        <v>155</v>
      </c>
      <c r="F633" s="19">
        <v>636</v>
      </c>
      <c r="G633" s="19">
        <v>636</v>
      </c>
      <c r="H633" t="e">
        <f>NA()</f>
        <v>#N/A</v>
      </c>
      <c r="I633" t="s">
        <v>42</v>
      </c>
      <c r="J633" s="13">
        <v>530000</v>
      </c>
      <c r="K633" s="13" t="s">
        <v>3307</v>
      </c>
      <c r="L633">
        <v>139052699</v>
      </c>
      <c r="M633" t="s">
        <v>2010</v>
      </c>
      <c r="N633" t="s">
        <v>747</v>
      </c>
      <c r="O633" t="s">
        <v>37</v>
      </c>
      <c r="P633" s="14" t="s">
        <v>3495</v>
      </c>
      <c r="Q633">
        <v>411724000</v>
      </c>
      <c r="R633" t="s">
        <v>3505</v>
      </c>
      <c r="S633">
        <v>5</v>
      </c>
      <c r="T633">
        <v>2</v>
      </c>
      <c r="U633">
        <v>2</v>
      </c>
      <c r="V633" s="15">
        <v>44708.662557870368</v>
      </c>
    </row>
    <row r="634" spans="1:22" x14ac:dyDescent="0.25">
      <c r="A634">
        <v>1351616</v>
      </c>
      <c r="B634" s="16" t="s">
        <v>3466</v>
      </c>
      <c r="C634" s="3" t="s">
        <v>2924</v>
      </c>
      <c r="D634" t="s">
        <v>46</v>
      </c>
      <c r="E634" s="11" t="e">
        <f>NA()</f>
        <v>#N/A</v>
      </c>
      <c r="F634" s="12" t="e">
        <f>NA()</f>
        <v>#N/A</v>
      </c>
      <c r="G634" t="e">
        <f>NA()</f>
        <v>#N/A</v>
      </c>
      <c r="H634" t="e">
        <f>NA()</f>
        <v>#N/A</v>
      </c>
      <c r="I634" t="s">
        <v>228</v>
      </c>
      <c r="J634" s="13">
        <v>289000</v>
      </c>
      <c r="K634" s="13" t="s">
        <v>2934</v>
      </c>
      <c r="L634">
        <v>139050507</v>
      </c>
      <c r="M634" t="s">
        <v>231</v>
      </c>
      <c r="N634" t="s">
        <v>36</v>
      </c>
      <c r="O634" t="s">
        <v>37</v>
      </c>
      <c r="P634" s="14" t="s">
        <v>3491</v>
      </c>
      <c r="Q634" s="1">
        <v>889419959</v>
      </c>
      <c r="R634" t="s">
        <v>3505</v>
      </c>
      <c r="S634">
        <v>1</v>
      </c>
      <c r="T634">
        <v>1</v>
      </c>
      <c r="U634">
        <v>1</v>
      </c>
      <c r="V634" s="15">
        <v>44708.662557870368</v>
      </c>
    </row>
    <row r="635" spans="1:22" x14ac:dyDescent="0.25">
      <c r="A635">
        <v>1351617</v>
      </c>
      <c r="B635" s="16" t="s">
        <v>3466</v>
      </c>
      <c r="C635" s="3" t="s">
        <v>2924</v>
      </c>
      <c r="D635" t="s">
        <v>29</v>
      </c>
      <c r="E635" s="11" t="e">
        <f>NA()</f>
        <v>#N/A</v>
      </c>
      <c r="F635" s="12" t="e">
        <f>NA()</f>
        <v>#N/A</v>
      </c>
      <c r="G635" t="e">
        <f>NA()</f>
        <v>#N/A</v>
      </c>
      <c r="H635" t="e">
        <f>NA()</f>
        <v>#N/A</v>
      </c>
      <c r="I635" t="s">
        <v>1973</v>
      </c>
      <c r="J635" s="13">
        <v>530000</v>
      </c>
      <c r="K635" s="13" t="s">
        <v>3308</v>
      </c>
      <c r="L635">
        <v>139049887</v>
      </c>
      <c r="M635" t="s">
        <v>2013</v>
      </c>
      <c r="N635" t="s">
        <v>747</v>
      </c>
      <c r="O635" t="s">
        <v>37</v>
      </c>
      <c r="P635" s="14" t="s">
        <v>3495</v>
      </c>
      <c r="Q635" s="1">
        <v>889822400</v>
      </c>
      <c r="R635" t="s">
        <v>3505</v>
      </c>
      <c r="S635">
        <v>4</v>
      </c>
      <c r="T635">
        <v>2</v>
      </c>
      <c r="U635">
        <v>2</v>
      </c>
      <c r="V635" s="15">
        <v>44708.662557870368</v>
      </c>
    </row>
    <row r="636" spans="1:22" x14ac:dyDescent="0.25">
      <c r="A636">
        <v>1351618</v>
      </c>
      <c r="B636" s="16" t="s">
        <v>3466</v>
      </c>
      <c r="C636" s="3" t="s">
        <v>2924</v>
      </c>
      <c r="D636" t="s">
        <v>39</v>
      </c>
      <c r="E636" s="11" t="e">
        <f>NA()</f>
        <v>#N/A</v>
      </c>
      <c r="F636" s="12" t="e">
        <f>NA()</f>
        <v>#N/A</v>
      </c>
      <c r="G636" t="e">
        <f>NA()</f>
        <v>#N/A</v>
      </c>
      <c r="H636" t="e">
        <f>NA()</f>
        <v>#N/A</v>
      </c>
      <c r="I636" t="s">
        <v>232</v>
      </c>
      <c r="J636" s="13">
        <v>490000</v>
      </c>
      <c r="K636" s="13" t="s">
        <v>2934</v>
      </c>
      <c r="L636">
        <v>139047935</v>
      </c>
      <c r="M636" t="s">
        <v>234</v>
      </c>
      <c r="N636" t="s">
        <v>36</v>
      </c>
      <c r="O636" t="s">
        <v>37</v>
      </c>
      <c r="P636" s="14" t="s">
        <v>3491</v>
      </c>
      <c r="Q636">
        <v>451125286</v>
      </c>
      <c r="R636" t="s">
        <v>3505</v>
      </c>
      <c r="S636">
        <v>2</v>
      </c>
      <c r="T636">
        <v>2</v>
      </c>
      <c r="U636">
        <v>2</v>
      </c>
      <c r="V636" s="15">
        <v>44708.662557870368</v>
      </c>
    </row>
    <row r="637" spans="1:22" x14ac:dyDescent="0.25">
      <c r="A637">
        <v>1351619</v>
      </c>
      <c r="B637" s="16" t="s">
        <v>3466</v>
      </c>
      <c r="C637" s="3" t="s">
        <v>2924</v>
      </c>
      <c r="D637" t="s">
        <v>748</v>
      </c>
      <c r="E637" s="11" t="e">
        <f>NA()</f>
        <v>#N/A</v>
      </c>
      <c r="F637" s="12" t="e">
        <f>NA()</f>
        <v>#N/A</v>
      </c>
      <c r="G637" t="e">
        <f>NA()</f>
        <v>#N/A</v>
      </c>
      <c r="H637" t="s">
        <v>126</v>
      </c>
      <c r="I637" t="s">
        <v>82</v>
      </c>
      <c r="J637" s="13" t="e">
        <f>NA()</f>
        <v>#N/A</v>
      </c>
      <c r="K637" s="13" t="s">
        <v>2979</v>
      </c>
      <c r="L637">
        <v>139046487</v>
      </c>
      <c r="M637" t="s">
        <v>2015</v>
      </c>
      <c r="N637" t="s">
        <v>773</v>
      </c>
      <c r="O637" t="s">
        <v>37</v>
      </c>
      <c r="P637" s="14" t="s">
        <v>3493</v>
      </c>
      <c r="Q637" s="1">
        <v>889433000</v>
      </c>
      <c r="R637" t="s">
        <v>3505</v>
      </c>
      <c r="S637">
        <v>3</v>
      </c>
      <c r="T637">
        <v>2</v>
      </c>
      <c r="U637">
        <v>2</v>
      </c>
      <c r="V637" s="15">
        <v>44708.662557870368</v>
      </c>
    </row>
    <row r="638" spans="1:22" x14ac:dyDescent="0.25">
      <c r="A638">
        <v>1351620</v>
      </c>
      <c r="B638" s="16" t="s">
        <v>3466</v>
      </c>
      <c r="C638" s="3" t="s">
        <v>2924</v>
      </c>
      <c r="D638" t="s">
        <v>39</v>
      </c>
      <c r="E638" s="11" t="e">
        <f>NA()</f>
        <v>#N/A</v>
      </c>
      <c r="F638" s="19">
        <v>166</v>
      </c>
      <c r="G638" t="e">
        <f>NA()</f>
        <v>#N/A</v>
      </c>
      <c r="H638" t="e">
        <f>NA()</f>
        <v>#N/A</v>
      </c>
      <c r="I638" t="s">
        <v>346</v>
      </c>
      <c r="J638" s="13">
        <v>449000</v>
      </c>
      <c r="K638" s="13" t="s">
        <v>2934</v>
      </c>
      <c r="L638">
        <v>139045183</v>
      </c>
      <c r="M638" t="s">
        <v>2018</v>
      </c>
      <c r="N638" t="s">
        <v>844</v>
      </c>
      <c r="O638" t="s">
        <v>37</v>
      </c>
      <c r="P638" s="14" t="s">
        <v>3493</v>
      </c>
      <c r="Q638" s="1">
        <v>889867131</v>
      </c>
      <c r="R638" t="s">
        <v>3505</v>
      </c>
      <c r="S638">
        <v>3</v>
      </c>
      <c r="T638">
        <v>2</v>
      </c>
      <c r="U638">
        <v>2</v>
      </c>
      <c r="V638" s="15">
        <v>44708.662557870368</v>
      </c>
    </row>
    <row r="639" spans="1:22" x14ac:dyDescent="0.25">
      <c r="A639">
        <v>1351621</v>
      </c>
      <c r="B639" s="16" t="s">
        <v>3466</v>
      </c>
      <c r="C639" s="3" t="s">
        <v>2924</v>
      </c>
      <c r="D639" t="s">
        <v>29</v>
      </c>
      <c r="E639" s="11" t="e">
        <f>NA()</f>
        <v>#N/A</v>
      </c>
      <c r="F639" s="19">
        <v>838</v>
      </c>
      <c r="G639" s="19">
        <v>838</v>
      </c>
      <c r="H639" t="e">
        <f>NA()</f>
        <v>#N/A</v>
      </c>
      <c r="I639" t="s">
        <v>2019</v>
      </c>
      <c r="J639" s="13">
        <v>429000</v>
      </c>
      <c r="K639" s="13" t="s">
        <v>2934</v>
      </c>
      <c r="L639">
        <v>139044887</v>
      </c>
      <c r="M639" t="s">
        <v>2022</v>
      </c>
      <c r="N639" t="s">
        <v>823</v>
      </c>
      <c r="O639" t="s">
        <v>37</v>
      </c>
      <c r="P639" s="14" t="s">
        <v>3495</v>
      </c>
      <c r="Q639">
        <v>1300547869</v>
      </c>
      <c r="R639" t="s">
        <v>3508</v>
      </c>
      <c r="S639">
        <v>3</v>
      </c>
      <c r="T639">
        <v>1</v>
      </c>
      <c r="U639">
        <v>4</v>
      </c>
      <c r="V639" s="15">
        <v>44708.662557870368</v>
      </c>
    </row>
    <row r="640" spans="1:22" x14ac:dyDescent="0.25">
      <c r="A640">
        <v>1351622</v>
      </c>
      <c r="B640" s="16" t="s">
        <v>3466</v>
      </c>
      <c r="C640" s="3" t="s">
        <v>2924</v>
      </c>
      <c r="D640" t="s">
        <v>29</v>
      </c>
      <c r="E640" s="11" t="e">
        <f>NA()</f>
        <v>#N/A</v>
      </c>
      <c r="F640" s="19">
        <v>800</v>
      </c>
      <c r="G640" s="19">
        <v>800</v>
      </c>
      <c r="H640" t="e">
        <f>NA()</f>
        <v>#N/A</v>
      </c>
      <c r="I640" t="s">
        <v>181</v>
      </c>
      <c r="J640" s="13">
        <v>399000</v>
      </c>
      <c r="K640" s="13" t="s">
        <v>3123</v>
      </c>
      <c r="L640">
        <v>139044255</v>
      </c>
      <c r="M640" t="s">
        <v>2024</v>
      </c>
      <c r="N640" t="s">
        <v>743</v>
      </c>
      <c r="O640" t="s">
        <v>37</v>
      </c>
      <c r="P640" s="14" t="s">
        <v>3495</v>
      </c>
      <c r="Q640" s="1">
        <v>889418941</v>
      </c>
      <c r="R640" t="s">
        <v>3505</v>
      </c>
      <c r="S640">
        <v>3</v>
      </c>
      <c r="T640">
        <v>1</v>
      </c>
      <c r="U640">
        <v>2</v>
      </c>
      <c r="V640" s="15">
        <v>44708.662557870368</v>
      </c>
    </row>
    <row r="641" spans="1:22" x14ac:dyDescent="0.25">
      <c r="A641">
        <v>1351623</v>
      </c>
      <c r="B641" s="16" t="s">
        <v>3466</v>
      </c>
      <c r="C641" s="3" t="s">
        <v>2924</v>
      </c>
      <c r="D641" t="s">
        <v>46</v>
      </c>
      <c r="E641" s="11" t="e">
        <f>NA()</f>
        <v>#N/A</v>
      </c>
      <c r="F641" s="12" t="e">
        <f>NA()</f>
        <v>#N/A</v>
      </c>
      <c r="G641" t="e">
        <f>NA()</f>
        <v>#N/A</v>
      </c>
      <c r="H641" t="e">
        <f>NA()</f>
        <v>#N/A</v>
      </c>
      <c r="I641" t="s">
        <v>228</v>
      </c>
      <c r="J641" s="13">
        <v>389000</v>
      </c>
      <c r="K641" s="13" t="s">
        <v>2934</v>
      </c>
      <c r="L641">
        <v>139043575</v>
      </c>
      <c r="M641" t="s">
        <v>2027</v>
      </c>
      <c r="N641" t="s">
        <v>773</v>
      </c>
      <c r="O641" t="s">
        <v>37</v>
      </c>
      <c r="P641" s="14" t="s">
        <v>3493</v>
      </c>
      <c r="Q641" s="1">
        <v>889419959</v>
      </c>
      <c r="R641" t="s">
        <v>3505</v>
      </c>
      <c r="S641">
        <v>1</v>
      </c>
      <c r="T641">
        <v>1</v>
      </c>
      <c r="U641">
        <v>1</v>
      </c>
      <c r="V641" s="15">
        <v>44708.662557870368</v>
      </c>
    </row>
    <row r="642" spans="1:22" x14ac:dyDescent="0.25">
      <c r="A642">
        <v>1351624</v>
      </c>
      <c r="B642" s="16" t="s">
        <v>3466</v>
      </c>
      <c r="C642" s="3" t="s">
        <v>2924</v>
      </c>
      <c r="D642" t="s">
        <v>29</v>
      </c>
      <c r="E642" s="11" t="e">
        <f>NA()</f>
        <v>#N/A</v>
      </c>
      <c r="F642" s="12">
        <v>1200</v>
      </c>
      <c r="G642">
        <v>1200</v>
      </c>
      <c r="H642" t="e">
        <f>NA()</f>
        <v>#N/A</v>
      </c>
      <c r="I642" t="s">
        <v>1017</v>
      </c>
      <c r="J642" s="13">
        <v>575000</v>
      </c>
      <c r="K642" s="13" t="s">
        <v>2934</v>
      </c>
      <c r="L642">
        <v>139043435</v>
      </c>
      <c r="M642" t="s">
        <v>2030</v>
      </c>
      <c r="N642" t="s">
        <v>747</v>
      </c>
      <c r="O642" t="s">
        <v>37</v>
      </c>
      <c r="P642" s="14" t="s">
        <v>3495</v>
      </c>
      <c r="Q642" s="1">
        <v>889882343</v>
      </c>
      <c r="R642" t="s">
        <v>3505</v>
      </c>
      <c r="S642">
        <v>4</v>
      </c>
      <c r="T642">
        <v>2</v>
      </c>
      <c r="U642">
        <v>4</v>
      </c>
      <c r="V642" s="15">
        <v>44708.662557870368</v>
      </c>
    </row>
    <row r="643" spans="1:22" x14ac:dyDescent="0.25">
      <c r="A643">
        <v>1351625</v>
      </c>
      <c r="B643" s="16" t="s">
        <v>3466</v>
      </c>
      <c r="C643" s="3" t="s">
        <v>2924</v>
      </c>
      <c r="D643" t="s">
        <v>29</v>
      </c>
      <c r="E643" s="11" t="e">
        <f>NA()</f>
        <v>#N/A</v>
      </c>
      <c r="F643" s="19">
        <v>804</v>
      </c>
      <c r="G643" s="19">
        <v>804</v>
      </c>
      <c r="H643" t="e">
        <f>NA()</f>
        <v>#N/A</v>
      </c>
      <c r="I643" t="s">
        <v>2031</v>
      </c>
      <c r="J643" s="13">
        <v>589500</v>
      </c>
      <c r="K643" s="13" t="s">
        <v>2934</v>
      </c>
      <c r="L643">
        <v>139040775</v>
      </c>
      <c r="M643" t="s">
        <v>2034</v>
      </c>
      <c r="N643" t="s">
        <v>1092</v>
      </c>
      <c r="O643" t="s">
        <v>37</v>
      </c>
      <c r="P643" s="14" t="s">
        <v>3492</v>
      </c>
      <c r="Q643" s="1">
        <v>889411550</v>
      </c>
      <c r="R643" t="s">
        <v>3505</v>
      </c>
      <c r="S643">
        <v>3</v>
      </c>
      <c r="T643">
        <v>2</v>
      </c>
      <c r="U643">
        <v>2</v>
      </c>
      <c r="V643" s="15">
        <v>44708.662557870368</v>
      </c>
    </row>
    <row r="644" spans="1:22" x14ac:dyDescent="0.25">
      <c r="A644">
        <v>1351626</v>
      </c>
      <c r="B644" s="16" t="s">
        <v>3466</v>
      </c>
      <c r="C644" s="3" t="s">
        <v>2924</v>
      </c>
      <c r="D644" t="s">
        <v>29</v>
      </c>
      <c r="E644" s="11" t="e">
        <f>NA()</f>
        <v>#N/A</v>
      </c>
      <c r="F644" s="12" t="e">
        <f>NA()</f>
        <v>#N/A</v>
      </c>
      <c r="G644" t="e">
        <f>NA()</f>
        <v>#N/A</v>
      </c>
      <c r="H644" t="e">
        <f>NA()</f>
        <v>#N/A</v>
      </c>
      <c r="I644" t="s">
        <v>82</v>
      </c>
      <c r="J644" s="13">
        <v>600000</v>
      </c>
      <c r="K644" s="13" t="s">
        <v>3270</v>
      </c>
      <c r="L644">
        <v>139040747</v>
      </c>
      <c r="M644" t="s">
        <v>2036</v>
      </c>
      <c r="N644" t="s">
        <v>1016</v>
      </c>
      <c r="O644" t="s">
        <v>37</v>
      </c>
      <c r="P644" s="14" t="s">
        <v>3495</v>
      </c>
      <c r="Q644" s="1">
        <v>889433000</v>
      </c>
      <c r="R644" t="s">
        <v>3505</v>
      </c>
      <c r="S644">
        <v>4</v>
      </c>
      <c r="T644">
        <v>2</v>
      </c>
      <c r="U644">
        <v>2</v>
      </c>
      <c r="V644" s="15">
        <v>44708.662557870368</v>
      </c>
    </row>
    <row r="645" spans="1:22" x14ac:dyDescent="0.25">
      <c r="A645">
        <v>1351627</v>
      </c>
      <c r="B645" s="16" t="s">
        <v>3466</v>
      </c>
      <c r="C645" s="3" t="s">
        <v>2924</v>
      </c>
      <c r="D645" t="s">
        <v>29</v>
      </c>
      <c r="E645" s="19">
        <v>160</v>
      </c>
      <c r="F645" s="19">
        <v>480</v>
      </c>
      <c r="G645" s="19">
        <v>480</v>
      </c>
      <c r="H645" t="e">
        <f>NA()</f>
        <v>#N/A</v>
      </c>
      <c r="I645" t="s">
        <v>1532</v>
      </c>
      <c r="J645" s="13">
        <v>485000</v>
      </c>
      <c r="K645" s="13" t="s">
        <v>2934</v>
      </c>
      <c r="L645">
        <v>139039151</v>
      </c>
      <c r="M645" t="s">
        <v>2038</v>
      </c>
      <c r="N645" t="s">
        <v>820</v>
      </c>
      <c r="O645" t="s">
        <v>37</v>
      </c>
      <c r="P645" s="14" t="s">
        <v>3497</v>
      </c>
      <c r="Q645" s="1">
        <v>889312005</v>
      </c>
      <c r="R645" t="s">
        <v>3508</v>
      </c>
      <c r="S645">
        <v>3</v>
      </c>
      <c r="T645">
        <v>2</v>
      </c>
      <c r="U645">
        <v>2</v>
      </c>
      <c r="V645" s="15">
        <v>44708.662557870368</v>
      </c>
    </row>
    <row r="646" spans="1:22" x14ac:dyDescent="0.25">
      <c r="A646">
        <v>1351628</v>
      </c>
      <c r="B646" s="16" t="s">
        <v>3466</v>
      </c>
      <c r="C646" s="3" t="s">
        <v>2924</v>
      </c>
      <c r="D646" t="s">
        <v>29</v>
      </c>
      <c r="E646" s="11" t="e">
        <f>NA()</f>
        <v>#N/A</v>
      </c>
      <c r="F646" s="19">
        <v>2</v>
      </c>
      <c r="G646" s="19">
        <v>2</v>
      </c>
      <c r="H646" t="s">
        <v>126</v>
      </c>
      <c r="I646" t="s">
        <v>82</v>
      </c>
      <c r="J646" s="13" t="e">
        <f>NA()</f>
        <v>#N/A</v>
      </c>
      <c r="K646" s="13" t="s">
        <v>2979</v>
      </c>
      <c r="L646">
        <v>139037939</v>
      </c>
      <c r="M646" t="s">
        <v>2040</v>
      </c>
      <c r="N646" t="s">
        <v>1162</v>
      </c>
      <c r="O646" t="s">
        <v>37</v>
      </c>
      <c r="P646" s="14" t="s">
        <v>3501</v>
      </c>
      <c r="Q646" s="1">
        <v>889433000</v>
      </c>
      <c r="R646" t="s">
        <v>3505</v>
      </c>
      <c r="S646">
        <v>4</v>
      </c>
      <c r="T646">
        <v>2</v>
      </c>
      <c r="U646">
        <v>5</v>
      </c>
      <c r="V646" s="15">
        <v>44708.662557870368</v>
      </c>
    </row>
    <row r="647" spans="1:22" x14ac:dyDescent="0.25">
      <c r="A647">
        <v>1351629</v>
      </c>
      <c r="B647" s="16" t="s">
        <v>3466</v>
      </c>
      <c r="C647" s="3" t="s">
        <v>2924</v>
      </c>
      <c r="D647" t="s">
        <v>39</v>
      </c>
      <c r="E647" s="11" t="e">
        <f>NA()</f>
        <v>#N/A</v>
      </c>
      <c r="F647" s="12" t="e">
        <f>NA()</f>
        <v>#N/A</v>
      </c>
      <c r="G647" t="e">
        <f>NA()</f>
        <v>#N/A</v>
      </c>
      <c r="H647" t="s">
        <v>126</v>
      </c>
      <c r="I647" t="s">
        <v>82</v>
      </c>
      <c r="J647" s="13" t="e">
        <f>NA()</f>
        <v>#N/A</v>
      </c>
      <c r="K647" s="13" t="s">
        <v>2979</v>
      </c>
      <c r="L647">
        <v>139036599</v>
      </c>
      <c r="M647" t="s">
        <v>236</v>
      </c>
      <c r="N647" t="s">
        <v>36</v>
      </c>
      <c r="O647" t="s">
        <v>37</v>
      </c>
      <c r="P647" s="14" t="s">
        <v>3491</v>
      </c>
      <c r="Q647" s="1">
        <v>889433000</v>
      </c>
      <c r="R647" t="s">
        <v>3505</v>
      </c>
      <c r="S647">
        <v>3</v>
      </c>
      <c r="T647">
        <v>2</v>
      </c>
      <c r="U647">
        <v>2</v>
      </c>
      <c r="V647" s="15">
        <v>44708.662557870368</v>
      </c>
    </row>
    <row r="648" spans="1:22" x14ac:dyDescent="0.25">
      <c r="A648">
        <v>1351630</v>
      </c>
      <c r="B648" s="16" t="s">
        <v>3466</v>
      </c>
      <c r="C648" s="3" t="s">
        <v>2924</v>
      </c>
      <c r="D648" t="s">
        <v>46</v>
      </c>
      <c r="E648" s="19">
        <v>153</v>
      </c>
      <c r="F648" s="12" t="e">
        <f>NA()</f>
        <v>#N/A</v>
      </c>
      <c r="G648" s="19">
        <v>153</v>
      </c>
      <c r="H648" t="s">
        <v>126</v>
      </c>
      <c r="I648" t="s">
        <v>153</v>
      </c>
      <c r="J648" s="13" t="e">
        <f>NA()</f>
        <v>#N/A</v>
      </c>
      <c r="K648" s="13" t="s">
        <v>2993</v>
      </c>
      <c r="L648">
        <v>139035671</v>
      </c>
      <c r="M648" t="s">
        <v>2042</v>
      </c>
      <c r="N648" t="s">
        <v>737</v>
      </c>
      <c r="O648" t="s">
        <v>37</v>
      </c>
      <c r="P648" s="14" t="s">
        <v>3494</v>
      </c>
      <c r="Q648" s="1">
        <v>889970888</v>
      </c>
      <c r="R648" t="s">
        <v>3505</v>
      </c>
      <c r="S648">
        <v>3</v>
      </c>
      <c r="T648">
        <v>2</v>
      </c>
      <c r="U648">
        <v>2</v>
      </c>
      <c r="V648" s="15">
        <v>44708.662557870368</v>
      </c>
    </row>
    <row r="649" spans="1:22" x14ac:dyDescent="0.25">
      <c r="A649">
        <v>1351631</v>
      </c>
      <c r="B649" s="16" t="s">
        <v>3466</v>
      </c>
      <c r="C649" s="3" t="s">
        <v>2924</v>
      </c>
      <c r="D649" t="s">
        <v>748</v>
      </c>
      <c r="E649" s="19">
        <v>96</v>
      </c>
      <c r="F649" s="12" t="e">
        <f>NA()</f>
        <v>#N/A</v>
      </c>
      <c r="G649" s="19">
        <v>96</v>
      </c>
      <c r="H649" t="s">
        <v>126</v>
      </c>
      <c r="I649" t="s">
        <v>98</v>
      </c>
      <c r="J649" s="13" t="e">
        <f>NA()</f>
        <v>#N/A</v>
      </c>
      <c r="K649" s="13" t="s">
        <v>2979</v>
      </c>
      <c r="L649">
        <v>139035471</v>
      </c>
      <c r="M649" t="s">
        <v>2045</v>
      </c>
      <c r="N649" t="s">
        <v>1116</v>
      </c>
      <c r="O649" t="s">
        <v>37</v>
      </c>
      <c r="P649" s="14" t="s">
        <v>3494</v>
      </c>
      <c r="Q649" s="1">
        <v>889822500</v>
      </c>
      <c r="R649" t="s">
        <v>3505</v>
      </c>
      <c r="S649">
        <v>2</v>
      </c>
      <c r="T649">
        <v>1</v>
      </c>
      <c r="U649">
        <v>0</v>
      </c>
      <c r="V649" s="15">
        <v>44708.662557870368</v>
      </c>
    </row>
    <row r="650" spans="1:22" x14ac:dyDescent="0.25">
      <c r="A650">
        <v>1351632</v>
      </c>
      <c r="B650" s="16" t="s">
        <v>3466</v>
      </c>
      <c r="C650" s="3" t="s">
        <v>2924</v>
      </c>
      <c r="D650" t="s">
        <v>985</v>
      </c>
      <c r="E650" s="11" t="e">
        <f>NA()</f>
        <v>#N/A</v>
      </c>
      <c r="F650" s="12" t="e">
        <f>NA()</f>
        <v>#N/A</v>
      </c>
      <c r="G650" t="e">
        <f>NA()</f>
        <v>#N/A</v>
      </c>
      <c r="H650" t="e">
        <f>NA()</f>
        <v>#N/A</v>
      </c>
      <c r="I650" t="s">
        <v>185</v>
      </c>
      <c r="J650" s="13">
        <v>850000</v>
      </c>
      <c r="K650" s="13" t="s">
        <v>3257</v>
      </c>
      <c r="L650">
        <v>139033627</v>
      </c>
      <c r="M650" t="s">
        <v>2047</v>
      </c>
      <c r="N650" t="s">
        <v>1317</v>
      </c>
      <c r="O650" t="s">
        <v>37</v>
      </c>
      <c r="P650" s="14" t="s">
        <v>3496</v>
      </c>
      <c r="Q650" s="1">
        <v>889240900</v>
      </c>
      <c r="R650" t="s">
        <v>3505</v>
      </c>
      <c r="S650">
        <v>6</v>
      </c>
      <c r="T650">
        <v>2</v>
      </c>
      <c r="U650">
        <v>3</v>
      </c>
      <c r="V650" s="15">
        <v>44708.662557870368</v>
      </c>
    </row>
    <row r="651" spans="1:22" x14ac:dyDescent="0.25">
      <c r="A651">
        <v>1351633</v>
      </c>
      <c r="B651" s="16" t="s">
        <v>3466</v>
      </c>
      <c r="C651" s="3" t="s">
        <v>2924</v>
      </c>
      <c r="D651" t="s">
        <v>29</v>
      </c>
      <c r="E651" s="11" t="e">
        <f>NA()</f>
        <v>#N/A</v>
      </c>
      <c r="F651" s="19">
        <v>476</v>
      </c>
      <c r="G651" s="19">
        <v>476</v>
      </c>
      <c r="H651" t="s">
        <v>126</v>
      </c>
      <c r="I651" t="s">
        <v>1849</v>
      </c>
      <c r="J651" s="13" t="e">
        <f>NA()</f>
        <v>#N/A</v>
      </c>
      <c r="K651" s="13" t="s">
        <v>3167</v>
      </c>
      <c r="L651">
        <v>139033483</v>
      </c>
      <c r="N651" t="s">
        <v>776</v>
      </c>
      <c r="O651" t="s">
        <v>37</v>
      </c>
      <c r="P651" s="14" t="s">
        <v>3494</v>
      </c>
      <c r="Q651" s="1">
        <v>423814812</v>
      </c>
      <c r="R651" t="s">
        <v>3508</v>
      </c>
      <c r="S651">
        <v>3</v>
      </c>
      <c r="T651">
        <v>2</v>
      </c>
      <c r="U651">
        <v>2</v>
      </c>
      <c r="V651" s="15">
        <v>44708.662557870368</v>
      </c>
    </row>
    <row r="652" spans="1:22" x14ac:dyDescent="0.25">
      <c r="A652">
        <v>1351634</v>
      </c>
      <c r="B652" s="16" t="s">
        <v>3466</v>
      </c>
      <c r="C652" s="3" t="s">
        <v>2924</v>
      </c>
      <c r="D652" t="s">
        <v>39</v>
      </c>
      <c r="E652" s="11" t="e">
        <f>NA()</f>
        <v>#N/A</v>
      </c>
      <c r="F652" s="12" t="e">
        <f>NA()</f>
        <v>#N/A</v>
      </c>
      <c r="G652" t="e">
        <f>NA()</f>
        <v>#N/A</v>
      </c>
      <c r="H652" t="s">
        <v>126</v>
      </c>
      <c r="I652" t="s">
        <v>82</v>
      </c>
      <c r="J652" s="13" t="e">
        <f>NA()</f>
        <v>#N/A</v>
      </c>
      <c r="K652" s="13" t="s">
        <v>2979</v>
      </c>
      <c r="L652">
        <v>139033247</v>
      </c>
      <c r="M652" t="s">
        <v>2050</v>
      </c>
      <c r="N652" t="s">
        <v>731</v>
      </c>
      <c r="O652" t="s">
        <v>37</v>
      </c>
      <c r="P652" s="14" t="s">
        <v>3494</v>
      </c>
      <c r="Q652" s="1">
        <v>889433000</v>
      </c>
      <c r="R652" t="s">
        <v>3505</v>
      </c>
      <c r="S652">
        <v>2</v>
      </c>
      <c r="T652">
        <v>1</v>
      </c>
      <c r="U652">
        <v>1</v>
      </c>
      <c r="V652" s="15">
        <v>44708.662557870368</v>
      </c>
    </row>
    <row r="653" spans="1:22" x14ac:dyDescent="0.25">
      <c r="A653">
        <v>1351635</v>
      </c>
      <c r="B653" s="16" t="s">
        <v>3466</v>
      </c>
      <c r="C653" s="3" t="s">
        <v>2924</v>
      </c>
      <c r="D653" t="s">
        <v>46</v>
      </c>
      <c r="E653" s="11" t="e">
        <f>NA()</f>
        <v>#N/A</v>
      </c>
      <c r="F653" s="12" t="e">
        <f>NA()</f>
        <v>#N/A</v>
      </c>
      <c r="G653" t="e">
        <f>NA()</f>
        <v>#N/A</v>
      </c>
      <c r="H653" t="s">
        <v>126</v>
      </c>
      <c r="I653" t="s">
        <v>1307</v>
      </c>
      <c r="J653" s="13">
        <v>165000</v>
      </c>
      <c r="K653" s="13" t="s">
        <v>2934</v>
      </c>
      <c r="L653">
        <v>139029507</v>
      </c>
      <c r="M653" t="s">
        <v>2053</v>
      </c>
      <c r="N653" t="s">
        <v>737</v>
      </c>
      <c r="O653" t="s">
        <v>37</v>
      </c>
      <c r="P653" s="14" t="s">
        <v>3494</v>
      </c>
      <c r="Q653" s="1">
        <v>889812666</v>
      </c>
      <c r="R653" t="s">
        <v>3505</v>
      </c>
      <c r="S653">
        <v>1</v>
      </c>
      <c r="T653">
        <v>1</v>
      </c>
      <c r="U653">
        <v>1</v>
      </c>
      <c r="V653" s="15">
        <v>44708.662557870368</v>
      </c>
    </row>
    <row r="654" spans="1:22" x14ac:dyDescent="0.25">
      <c r="A654">
        <v>1351636</v>
      </c>
      <c r="B654" s="16" t="s">
        <v>3466</v>
      </c>
      <c r="C654" s="3" t="s">
        <v>2924</v>
      </c>
      <c r="D654" t="s">
        <v>29</v>
      </c>
      <c r="E654" s="11" t="e">
        <f>NA()</f>
        <v>#N/A</v>
      </c>
      <c r="F654" s="12">
        <v>2023</v>
      </c>
      <c r="G654">
        <v>2023</v>
      </c>
      <c r="H654" t="s">
        <v>126</v>
      </c>
      <c r="I654" t="s">
        <v>1431</v>
      </c>
      <c r="J654" s="13">
        <v>355000</v>
      </c>
      <c r="K654" s="13" t="s">
        <v>2934</v>
      </c>
      <c r="L654">
        <v>139029483</v>
      </c>
      <c r="M654" t="s">
        <v>2057</v>
      </c>
      <c r="N654" t="s">
        <v>1065</v>
      </c>
      <c r="O654" t="s">
        <v>37</v>
      </c>
      <c r="P654" s="14" t="s">
        <v>3500</v>
      </c>
      <c r="Q654" s="1">
        <v>409768420</v>
      </c>
      <c r="R654" t="s">
        <v>3505</v>
      </c>
      <c r="S654">
        <v>3</v>
      </c>
      <c r="T654">
        <v>2</v>
      </c>
      <c r="U654">
        <v>5</v>
      </c>
      <c r="V654" s="15">
        <v>44708.662557870368</v>
      </c>
    </row>
    <row r="655" spans="1:22" x14ac:dyDescent="0.25">
      <c r="A655">
        <v>1351637</v>
      </c>
      <c r="B655" s="16" t="s">
        <v>3466</v>
      </c>
      <c r="C655" s="3" t="s">
        <v>2924</v>
      </c>
      <c r="D655" t="s">
        <v>29</v>
      </c>
      <c r="E655" s="11" t="e">
        <f>NA()</f>
        <v>#N/A</v>
      </c>
      <c r="F655" s="19">
        <v>802</v>
      </c>
      <c r="G655" s="19">
        <v>802</v>
      </c>
      <c r="H655" t="e">
        <f>NA()</f>
        <v>#N/A</v>
      </c>
      <c r="I655" t="s">
        <v>816</v>
      </c>
      <c r="J655" s="13">
        <v>399000</v>
      </c>
      <c r="K655" s="13" t="s">
        <v>3314</v>
      </c>
      <c r="L655">
        <v>130030586</v>
      </c>
      <c r="M655" t="s">
        <v>2060</v>
      </c>
      <c r="N655" t="s">
        <v>747</v>
      </c>
      <c r="O655" t="s">
        <v>37</v>
      </c>
      <c r="P655" s="14" t="s">
        <v>3495</v>
      </c>
      <c r="Q655">
        <v>889453340</v>
      </c>
      <c r="R655" t="s">
        <v>3505</v>
      </c>
      <c r="S655">
        <v>3</v>
      </c>
      <c r="T655">
        <v>1</v>
      </c>
      <c r="U655">
        <v>2</v>
      </c>
      <c r="V655" s="15">
        <v>44708.662557870368</v>
      </c>
    </row>
    <row r="656" spans="1:22" x14ac:dyDescent="0.25">
      <c r="A656">
        <v>1351638</v>
      </c>
      <c r="B656" s="16" t="s">
        <v>3466</v>
      </c>
      <c r="C656" s="3" t="s">
        <v>2924</v>
      </c>
      <c r="D656" t="s">
        <v>46</v>
      </c>
      <c r="E656" s="11" t="e">
        <f>NA()</f>
        <v>#N/A</v>
      </c>
      <c r="F656" s="12" t="e">
        <f>NA()</f>
        <v>#N/A</v>
      </c>
      <c r="G656" t="e">
        <f>NA()</f>
        <v>#N/A</v>
      </c>
      <c r="H656" t="e">
        <f>NA()</f>
        <v>#N/A</v>
      </c>
      <c r="I656" t="s">
        <v>48</v>
      </c>
      <c r="J656" s="13">
        <v>565000</v>
      </c>
      <c r="K656" s="13" t="s">
        <v>3003</v>
      </c>
      <c r="L656">
        <v>139027019</v>
      </c>
      <c r="M656" t="s">
        <v>239</v>
      </c>
      <c r="N656" t="s">
        <v>36</v>
      </c>
      <c r="O656" t="s">
        <v>37</v>
      </c>
      <c r="P656" s="14" t="s">
        <v>3491</v>
      </c>
      <c r="Q656" s="1">
        <v>889810080</v>
      </c>
      <c r="R656" t="s">
        <v>3505</v>
      </c>
      <c r="S656">
        <v>2</v>
      </c>
      <c r="T656">
        <v>2</v>
      </c>
      <c r="U656">
        <v>2</v>
      </c>
      <c r="V656" s="15">
        <v>44708.662557870368</v>
      </c>
    </row>
    <row r="657" spans="1:22" x14ac:dyDescent="0.25">
      <c r="A657">
        <v>1351639</v>
      </c>
      <c r="B657" s="16" t="s">
        <v>3466</v>
      </c>
      <c r="C657" s="3" t="s">
        <v>2924</v>
      </c>
      <c r="D657" t="s">
        <v>46</v>
      </c>
      <c r="E657" s="19">
        <v>94</v>
      </c>
      <c r="F657" s="19">
        <v>280</v>
      </c>
      <c r="G657" s="19">
        <v>94</v>
      </c>
      <c r="H657" t="s">
        <v>126</v>
      </c>
      <c r="I657" t="s">
        <v>82</v>
      </c>
      <c r="J657" s="13" t="e">
        <f>NA()</f>
        <v>#N/A</v>
      </c>
      <c r="K657" s="13" t="s">
        <v>2979</v>
      </c>
      <c r="L657">
        <v>139026431</v>
      </c>
      <c r="M657" t="s">
        <v>2063</v>
      </c>
      <c r="N657" t="s">
        <v>1279</v>
      </c>
      <c r="O657" t="s">
        <v>37</v>
      </c>
      <c r="P657" s="14" t="s">
        <v>3493</v>
      </c>
      <c r="Q657" s="1">
        <v>889433000</v>
      </c>
      <c r="R657" t="s">
        <v>3505</v>
      </c>
      <c r="S657">
        <v>3</v>
      </c>
      <c r="T657">
        <v>1</v>
      </c>
      <c r="U657">
        <v>2</v>
      </c>
      <c r="V657" s="15">
        <v>44708.662557870368</v>
      </c>
    </row>
    <row r="658" spans="1:22" x14ac:dyDescent="0.25">
      <c r="A658">
        <v>1351640</v>
      </c>
      <c r="B658" s="16" t="s">
        <v>3466</v>
      </c>
      <c r="C658" s="3" t="s">
        <v>2924</v>
      </c>
      <c r="D658" t="s">
        <v>46</v>
      </c>
      <c r="E658" s="11" t="e">
        <f>NA()</f>
        <v>#N/A</v>
      </c>
      <c r="F658" s="19">
        <v>118</v>
      </c>
      <c r="G658" s="19">
        <v>118</v>
      </c>
      <c r="H658" t="e">
        <f>NA()</f>
        <v>#N/A</v>
      </c>
      <c r="I658" t="s">
        <v>93</v>
      </c>
      <c r="J658" s="13">
        <v>330000</v>
      </c>
      <c r="K658" s="13" t="s">
        <v>3315</v>
      </c>
      <c r="L658">
        <v>139025871</v>
      </c>
      <c r="M658" t="s">
        <v>2067</v>
      </c>
      <c r="N658" t="s">
        <v>773</v>
      </c>
      <c r="O658" t="s">
        <v>37</v>
      </c>
      <c r="P658" s="14" t="s">
        <v>3493</v>
      </c>
      <c r="Q658" s="1">
        <v>889460500</v>
      </c>
      <c r="R658" t="s">
        <v>3505</v>
      </c>
      <c r="S658">
        <v>2</v>
      </c>
      <c r="T658">
        <v>1</v>
      </c>
      <c r="U658">
        <v>1</v>
      </c>
      <c r="V658" s="15">
        <v>44708.662557870368</v>
      </c>
    </row>
    <row r="659" spans="1:22" x14ac:dyDescent="0.25">
      <c r="A659">
        <v>1351641</v>
      </c>
      <c r="B659" s="16" t="s">
        <v>3466</v>
      </c>
      <c r="C659" s="3" t="s">
        <v>2924</v>
      </c>
      <c r="D659" t="s">
        <v>1168</v>
      </c>
      <c r="E659" s="11" t="e">
        <f>NA()</f>
        <v>#N/A</v>
      </c>
      <c r="F659" s="19">
        <v>320</v>
      </c>
      <c r="G659" s="19">
        <v>320</v>
      </c>
      <c r="H659" t="e">
        <f>NA()</f>
        <v>#N/A</v>
      </c>
      <c r="I659" t="s">
        <v>209</v>
      </c>
      <c r="J659" s="13">
        <v>440000</v>
      </c>
      <c r="K659" s="13" t="s">
        <v>3316</v>
      </c>
      <c r="L659">
        <v>139024863</v>
      </c>
      <c r="M659" t="s">
        <v>2070</v>
      </c>
      <c r="N659" t="s">
        <v>941</v>
      </c>
      <c r="O659" t="s">
        <v>37</v>
      </c>
      <c r="P659" s="14" t="s">
        <v>3497</v>
      </c>
      <c r="Q659" s="1">
        <v>889428942</v>
      </c>
      <c r="R659" t="s">
        <v>3505</v>
      </c>
      <c r="S659">
        <v>3</v>
      </c>
      <c r="T659">
        <v>2</v>
      </c>
      <c r="U659">
        <v>2</v>
      </c>
      <c r="V659" s="15">
        <v>44708.662557870368</v>
      </c>
    </row>
    <row r="660" spans="1:22" x14ac:dyDescent="0.25">
      <c r="A660">
        <v>1351642</v>
      </c>
      <c r="B660" s="16" t="s">
        <v>3466</v>
      </c>
      <c r="C660" s="3" t="s">
        <v>2924</v>
      </c>
      <c r="D660" t="s">
        <v>29</v>
      </c>
      <c r="E660" s="19">
        <v>229</v>
      </c>
      <c r="F660" s="19">
        <v>815</v>
      </c>
      <c r="G660" s="19">
        <v>815</v>
      </c>
      <c r="H660" t="e">
        <f>NA()</f>
        <v>#N/A</v>
      </c>
      <c r="I660" t="s">
        <v>181</v>
      </c>
      <c r="J660" s="13">
        <v>650000</v>
      </c>
      <c r="K660" s="13" t="s">
        <v>3317</v>
      </c>
      <c r="L660">
        <v>139024635</v>
      </c>
      <c r="M660" t="s">
        <v>2074</v>
      </c>
      <c r="N660" t="s">
        <v>781</v>
      </c>
      <c r="O660" t="s">
        <v>37</v>
      </c>
      <c r="P660" s="14" t="s">
        <v>3497</v>
      </c>
      <c r="Q660" s="1">
        <v>889418941</v>
      </c>
      <c r="R660" t="s">
        <v>3505</v>
      </c>
      <c r="S660">
        <v>5</v>
      </c>
      <c r="T660">
        <v>2</v>
      </c>
      <c r="U660">
        <v>2</v>
      </c>
      <c r="V660" s="15">
        <v>44708.662557870368</v>
      </c>
    </row>
    <row r="661" spans="1:22" x14ac:dyDescent="0.25">
      <c r="A661">
        <v>1351643</v>
      </c>
      <c r="B661" s="16" t="s">
        <v>3466</v>
      </c>
      <c r="C661" s="3" t="s">
        <v>2924</v>
      </c>
      <c r="D661" t="s">
        <v>39</v>
      </c>
      <c r="E661" s="19">
        <v>130</v>
      </c>
      <c r="F661" s="12" t="e">
        <f>NA()</f>
        <v>#N/A</v>
      </c>
      <c r="G661" s="19">
        <v>130</v>
      </c>
      <c r="H661" t="e">
        <f>NA()</f>
        <v>#N/A</v>
      </c>
      <c r="I661" t="s">
        <v>123</v>
      </c>
      <c r="J661" s="13">
        <v>399000</v>
      </c>
      <c r="K661" s="13" t="s">
        <v>2934</v>
      </c>
      <c r="L661">
        <v>139024171</v>
      </c>
      <c r="M661" t="s">
        <v>243</v>
      </c>
      <c r="N661" t="s">
        <v>36</v>
      </c>
      <c r="O661" t="s">
        <v>37</v>
      </c>
      <c r="P661" s="14" t="s">
        <v>3491</v>
      </c>
      <c r="Q661" s="1">
        <v>889328858</v>
      </c>
      <c r="R661" t="s">
        <v>3505</v>
      </c>
      <c r="S661">
        <v>2</v>
      </c>
      <c r="T661">
        <v>2</v>
      </c>
      <c r="U661">
        <v>2</v>
      </c>
      <c r="V661" s="15">
        <v>44708.662557870368</v>
      </c>
    </row>
    <row r="662" spans="1:22" x14ac:dyDescent="0.25">
      <c r="A662">
        <v>1351644</v>
      </c>
      <c r="B662" s="16" t="s">
        <v>3466</v>
      </c>
      <c r="C662" s="3" t="s">
        <v>2924</v>
      </c>
      <c r="D662" t="s">
        <v>39</v>
      </c>
      <c r="E662" s="11" t="e">
        <f>NA()</f>
        <v>#N/A</v>
      </c>
      <c r="F662" s="19">
        <v>144</v>
      </c>
      <c r="G662" t="e">
        <f>NA()</f>
        <v>#N/A</v>
      </c>
      <c r="H662" t="e">
        <f>NA()</f>
        <v>#N/A</v>
      </c>
      <c r="I662" t="s">
        <v>209</v>
      </c>
      <c r="J662" s="13">
        <v>479000</v>
      </c>
      <c r="K662" s="13" t="s">
        <v>2934</v>
      </c>
      <c r="L662">
        <v>139023943</v>
      </c>
      <c r="M662" t="s">
        <v>2077</v>
      </c>
      <c r="N662" t="s">
        <v>2078</v>
      </c>
      <c r="O662" t="s">
        <v>37</v>
      </c>
      <c r="P662" s="14" t="s">
        <v>3493</v>
      </c>
      <c r="Q662" s="1">
        <v>889428942</v>
      </c>
      <c r="R662" t="s">
        <v>3505</v>
      </c>
      <c r="S662">
        <v>2</v>
      </c>
      <c r="T662">
        <v>2</v>
      </c>
      <c r="U662">
        <v>2</v>
      </c>
      <c r="V662" s="15">
        <v>44708.662557870368</v>
      </c>
    </row>
    <row r="663" spans="1:22" x14ac:dyDescent="0.25">
      <c r="A663">
        <v>1351645</v>
      </c>
      <c r="B663" s="16" t="s">
        <v>3466</v>
      </c>
      <c r="C663" s="3" t="s">
        <v>2924</v>
      </c>
      <c r="D663" t="s">
        <v>39</v>
      </c>
      <c r="E663" s="11" t="e">
        <f>NA()</f>
        <v>#N/A</v>
      </c>
      <c r="F663" s="19">
        <v>192</v>
      </c>
      <c r="G663" t="e">
        <f>NA()</f>
        <v>#N/A</v>
      </c>
      <c r="H663" t="e">
        <f>NA()</f>
        <v>#N/A</v>
      </c>
      <c r="I663" t="s">
        <v>209</v>
      </c>
      <c r="J663" s="13">
        <v>469000</v>
      </c>
      <c r="K663" s="13" t="s">
        <v>3005</v>
      </c>
      <c r="L663">
        <v>139023195</v>
      </c>
      <c r="M663" t="s">
        <v>247</v>
      </c>
      <c r="N663" t="s">
        <v>36</v>
      </c>
      <c r="O663" t="s">
        <v>37</v>
      </c>
      <c r="P663" s="14" t="s">
        <v>3491</v>
      </c>
      <c r="Q663" s="1">
        <v>889428942</v>
      </c>
      <c r="R663" t="s">
        <v>3505</v>
      </c>
      <c r="S663">
        <v>3</v>
      </c>
      <c r="T663">
        <v>2</v>
      </c>
      <c r="U663">
        <v>2</v>
      </c>
      <c r="V663" s="15">
        <v>44708.662557870368</v>
      </c>
    </row>
    <row r="664" spans="1:22" x14ac:dyDescent="0.25">
      <c r="A664">
        <v>1351646</v>
      </c>
      <c r="B664" s="16" t="s">
        <v>3466</v>
      </c>
      <c r="C664" s="3" t="s">
        <v>2924</v>
      </c>
      <c r="D664" t="s">
        <v>1168</v>
      </c>
      <c r="E664" s="11" t="e">
        <f>NA()</f>
        <v>#N/A</v>
      </c>
      <c r="F664" s="19">
        <v>405</v>
      </c>
      <c r="G664" s="19">
        <v>405</v>
      </c>
      <c r="H664" t="e">
        <f>NA()</f>
        <v>#N/A</v>
      </c>
      <c r="I664" t="s">
        <v>265</v>
      </c>
      <c r="J664" s="13">
        <v>410000</v>
      </c>
      <c r="K664" s="13" t="s">
        <v>2934</v>
      </c>
      <c r="L664">
        <v>139022195</v>
      </c>
      <c r="M664" t="s">
        <v>2081</v>
      </c>
      <c r="N664" t="s">
        <v>791</v>
      </c>
      <c r="O664" t="s">
        <v>37</v>
      </c>
      <c r="P664" s="14" t="s">
        <v>3497</v>
      </c>
      <c r="Q664" s="1">
        <v>417718149</v>
      </c>
      <c r="R664" t="s">
        <v>3505</v>
      </c>
      <c r="S664">
        <v>3</v>
      </c>
      <c r="T664">
        <v>2</v>
      </c>
      <c r="U664">
        <v>6</v>
      </c>
      <c r="V664" s="15">
        <v>44708.662557870368</v>
      </c>
    </row>
    <row r="665" spans="1:22" x14ac:dyDescent="0.25">
      <c r="A665">
        <v>1351647</v>
      </c>
      <c r="B665" s="16" t="s">
        <v>3466</v>
      </c>
      <c r="C665" s="3" t="s">
        <v>2924</v>
      </c>
      <c r="D665" t="s">
        <v>29</v>
      </c>
      <c r="E665" s="19">
        <v>124</v>
      </c>
      <c r="F665" s="19">
        <v>862</v>
      </c>
      <c r="G665" s="19">
        <v>862</v>
      </c>
      <c r="H665" t="s">
        <v>126</v>
      </c>
      <c r="I665" t="s">
        <v>712</v>
      </c>
      <c r="J665" s="13" t="e">
        <f>NA()</f>
        <v>#N/A</v>
      </c>
      <c r="K665" s="13" t="s">
        <v>2979</v>
      </c>
      <c r="L665">
        <v>139021603</v>
      </c>
      <c r="M665" t="s">
        <v>2084</v>
      </c>
      <c r="N665" t="s">
        <v>823</v>
      </c>
      <c r="O665" t="s">
        <v>37</v>
      </c>
      <c r="P665" s="14" t="s">
        <v>3495</v>
      </c>
      <c r="Q665" s="1">
        <v>889315000</v>
      </c>
      <c r="R665" t="s">
        <v>3505</v>
      </c>
      <c r="S665">
        <v>3</v>
      </c>
      <c r="T665">
        <v>1</v>
      </c>
      <c r="U665">
        <v>3</v>
      </c>
      <c r="V665" s="15">
        <v>44708.662557870368</v>
      </c>
    </row>
    <row r="666" spans="1:22" x14ac:dyDescent="0.25">
      <c r="A666">
        <v>1351648</v>
      </c>
      <c r="B666" s="16" t="s">
        <v>3466</v>
      </c>
      <c r="C666" s="3" t="s">
        <v>2924</v>
      </c>
      <c r="D666" t="s">
        <v>29</v>
      </c>
      <c r="E666" s="11" t="e">
        <f>NA()</f>
        <v>#N/A</v>
      </c>
      <c r="F666" s="12" t="e">
        <f>NA()</f>
        <v>#N/A</v>
      </c>
      <c r="G666" t="e">
        <f>NA()</f>
        <v>#N/A</v>
      </c>
      <c r="H666" t="e">
        <f>NA()</f>
        <v>#N/A</v>
      </c>
      <c r="I666" t="s">
        <v>82</v>
      </c>
      <c r="J666" s="13">
        <v>620000</v>
      </c>
      <c r="K666" s="13" t="s">
        <v>2934</v>
      </c>
      <c r="L666">
        <v>139020007</v>
      </c>
      <c r="M666" t="s">
        <v>2086</v>
      </c>
      <c r="N666" t="s">
        <v>814</v>
      </c>
      <c r="O666" t="s">
        <v>37</v>
      </c>
      <c r="P666" s="14" t="s">
        <v>3494</v>
      </c>
      <c r="Q666" s="1">
        <v>889433000</v>
      </c>
      <c r="R666" t="s">
        <v>3505</v>
      </c>
      <c r="S666">
        <v>4</v>
      </c>
      <c r="T666">
        <v>2</v>
      </c>
      <c r="U666">
        <v>2</v>
      </c>
      <c r="V666" s="15">
        <v>44708.662557870368</v>
      </c>
    </row>
    <row r="667" spans="1:22" x14ac:dyDescent="0.25">
      <c r="A667">
        <v>1351649</v>
      </c>
      <c r="B667" s="16" t="s">
        <v>3466</v>
      </c>
      <c r="C667" s="3" t="s">
        <v>2924</v>
      </c>
      <c r="D667" t="s">
        <v>29</v>
      </c>
      <c r="E667" s="19">
        <v>111</v>
      </c>
      <c r="F667" s="12">
        <v>1050</v>
      </c>
      <c r="G667">
        <v>1050</v>
      </c>
      <c r="H667" t="e">
        <f>NA()</f>
        <v>#N/A</v>
      </c>
      <c r="I667" t="s">
        <v>93</v>
      </c>
      <c r="J667" s="13">
        <v>1200000</v>
      </c>
      <c r="K667" s="13" t="s">
        <v>3197</v>
      </c>
      <c r="L667">
        <v>139019911</v>
      </c>
      <c r="M667" t="s">
        <v>2088</v>
      </c>
      <c r="N667" t="s">
        <v>1135</v>
      </c>
      <c r="O667" t="s">
        <v>37</v>
      </c>
      <c r="P667" s="14" t="s">
        <v>3493</v>
      </c>
      <c r="Q667" s="1">
        <v>889460500</v>
      </c>
      <c r="R667" t="s">
        <v>3505</v>
      </c>
      <c r="S667">
        <v>3</v>
      </c>
      <c r="T667">
        <v>1</v>
      </c>
      <c r="U667">
        <v>2</v>
      </c>
      <c r="V667" s="15">
        <v>44708.662557870368</v>
      </c>
    </row>
    <row r="668" spans="1:22" x14ac:dyDescent="0.25">
      <c r="A668">
        <v>1351650</v>
      </c>
      <c r="B668" s="16" t="s">
        <v>3466</v>
      </c>
      <c r="C668" s="3" t="s">
        <v>2924</v>
      </c>
      <c r="D668" t="s">
        <v>29</v>
      </c>
      <c r="E668" s="11" t="e">
        <f>NA()</f>
        <v>#N/A</v>
      </c>
      <c r="F668" s="19">
        <v>926</v>
      </c>
      <c r="G668" s="19">
        <v>926</v>
      </c>
      <c r="H668" t="e">
        <f>NA()</f>
        <v>#N/A</v>
      </c>
      <c r="I668" t="s">
        <v>181</v>
      </c>
      <c r="J668" s="13">
        <v>775000</v>
      </c>
      <c r="K668" s="13" t="s">
        <v>3319</v>
      </c>
      <c r="L668">
        <v>139019367</v>
      </c>
      <c r="M668" t="s">
        <v>2092</v>
      </c>
      <c r="N668" t="s">
        <v>707</v>
      </c>
      <c r="O668" t="s">
        <v>37</v>
      </c>
      <c r="P668" s="14" t="s">
        <v>3493</v>
      </c>
      <c r="Q668" s="1">
        <v>889418941</v>
      </c>
      <c r="R668" t="s">
        <v>3505</v>
      </c>
      <c r="S668">
        <v>4</v>
      </c>
      <c r="T668">
        <v>2</v>
      </c>
      <c r="U668">
        <v>4</v>
      </c>
      <c r="V668" s="15">
        <v>44708.662557870368</v>
      </c>
    </row>
    <row r="669" spans="1:22" x14ac:dyDescent="0.25">
      <c r="A669">
        <v>1351651</v>
      </c>
      <c r="B669" s="16" t="s">
        <v>3466</v>
      </c>
      <c r="C669" s="3" t="s">
        <v>2924</v>
      </c>
      <c r="D669" t="s">
        <v>29</v>
      </c>
      <c r="E669" s="11" t="e">
        <f>NA()</f>
        <v>#N/A</v>
      </c>
      <c r="F669" s="19">
        <v>837</v>
      </c>
      <c r="G669" s="19">
        <v>837</v>
      </c>
      <c r="H669" t="s">
        <v>126</v>
      </c>
      <c r="I669" t="s">
        <v>278</v>
      </c>
      <c r="J669" s="13" t="e">
        <f>NA()</f>
        <v>#N/A</v>
      </c>
      <c r="K669" s="13" t="s">
        <v>2979</v>
      </c>
      <c r="L669">
        <v>139009247</v>
      </c>
      <c r="M669" t="s">
        <v>2094</v>
      </c>
      <c r="N669" t="s">
        <v>791</v>
      </c>
      <c r="O669" t="s">
        <v>37</v>
      </c>
      <c r="P669" s="14" t="s">
        <v>3497</v>
      </c>
      <c r="Q669" s="1">
        <v>889811088</v>
      </c>
      <c r="R669" t="s">
        <v>3505</v>
      </c>
      <c r="S669">
        <v>9</v>
      </c>
      <c r="T669">
        <v>4</v>
      </c>
      <c r="U669">
        <v>6</v>
      </c>
      <c r="V669" s="15">
        <v>44708.662557870368</v>
      </c>
    </row>
    <row r="670" spans="1:22" x14ac:dyDescent="0.25">
      <c r="A670">
        <v>1351652</v>
      </c>
      <c r="B670" s="16" t="s">
        <v>3466</v>
      </c>
      <c r="C670" s="3" t="s">
        <v>2924</v>
      </c>
      <c r="D670" t="s">
        <v>29</v>
      </c>
      <c r="E670" s="11" t="e">
        <f>NA()</f>
        <v>#N/A</v>
      </c>
      <c r="F670" s="19">
        <v>822</v>
      </c>
      <c r="G670" s="19">
        <v>822</v>
      </c>
      <c r="H670" t="e">
        <f>NA()</f>
        <v>#N/A</v>
      </c>
      <c r="I670" t="s">
        <v>98</v>
      </c>
      <c r="J670" s="13">
        <v>580000</v>
      </c>
      <c r="K670" s="13" t="s">
        <v>2934</v>
      </c>
      <c r="L670">
        <v>138958643</v>
      </c>
      <c r="M670" t="s">
        <v>2097</v>
      </c>
      <c r="N670" t="s">
        <v>941</v>
      </c>
      <c r="O670" t="s">
        <v>37</v>
      </c>
      <c r="P670" s="14" t="s">
        <v>3497</v>
      </c>
      <c r="Q670" s="1">
        <v>889822500</v>
      </c>
      <c r="R670" t="s">
        <v>3505</v>
      </c>
      <c r="S670">
        <v>3</v>
      </c>
      <c r="T670">
        <v>2</v>
      </c>
      <c r="U670">
        <v>2</v>
      </c>
      <c r="V670" s="15">
        <v>44708.662557870368</v>
      </c>
    </row>
    <row r="671" spans="1:22" x14ac:dyDescent="0.25">
      <c r="A671">
        <v>1351653</v>
      </c>
      <c r="B671" s="16" t="s">
        <v>3466</v>
      </c>
      <c r="C671" s="3" t="s">
        <v>2924</v>
      </c>
      <c r="D671" t="s">
        <v>46</v>
      </c>
      <c r="E671" s="11" t="e">
        <f>NA()</f>
        <v>#N/A</v>
      </c>
      <c r="F671" s="19">
        <v>144</v>
      </c>
      <c r="G671" s="19">
        <v>144</v>
      </c>
      <c r="H671" t="e">
        <f>NA()</f>
        <v>#N/A</v>
      </c>
      <c r="I671" t="s">
        <v>93</v>
      </c>
      <c r="J671" s="13">
        <v>329000</v>
      </c>
      <c r="K671" s="13" t="s">
        <v>3320</v>
      </c>
      <c r="L671">
        <v>125436786</v>
      </c>
      <c r="M671" t="s">
        <v>2100</v>
      </c>
      <c r="N671" t="s">
        <v>703</v>
      </c>
      <c r="O671" t="s">
        <v>37</v>
      </c>
      <c r="P671" s="14" t="s">
        <v>3492</v>
      </c>
      <c r="Q671" s="1">
        <v>889460500</v>
      </c>
      <c r="R671" t="s">
        <v>3505</v>
      </c>
      <c r="S671">
        <v>2</v>
      </c>
      <c r="T671">
        <v>1</v>
      </c>
      <c r="U671">
        <v>1</v>
      </c>
      <c r="V671" s="15">
        <v>44708.662557870368</v>
      </c>
    </row>
    <row r="672" spans="1:22" x14ac:dyDescent="0.25">
      <c r="A672">
        <v>1351654</v>
      </c>
      <c r="B672" s="16" t="s">
        <v>3466</v>
      </c>
      <c r="C672" s="3" t="s">
        <v>2924</v>
      </c>
      <c r="D672" t="s">
        <v>1451</v>
      </c>
      <c r="E672" s="19">
        <v>80</v>
      </c>
      <c r="F672" s="19">
        <v>182</v>
      </c>
      <c r="G672" s="19">
        <v>80</v>
      </c>
      <c r="H672" t="s">
        <v>126</v>
      </c>
      <c r="I672" t="s">
        <v>181</v>
      </c>
      <c r="J672" s="13" t="e">
        <f>NA()</f>
        <v>#N/A</v>
      </c>
      <c r="K672" s="13" t="s">
        <v>2979</v>
      </c>
      <c r="L672">
        <v>139014747</v>
      </c>
      <c r="M672" t="s">
        <v>2103</v>
      </c>
      <c r="N672" t="s">
        <v>973</v>
      </c>
      <c r="O672" t="s">
        <v>37</v>
      </c>
      <c r="P672" s="14" t="s">
        <v>3495</v>
      </c>
      <c r="Q672" s="1">
        <v>889418941</v>
      </c>
      <c r="R672" t="s">
        <v>3505</v>
      </c>
      <c r="S672">
        <v>2</v>
      </c>
      <c r="T672">
        <v>1</v>
      </c>
      <c r="U672">
        <v>2</v>
      </c>
      <c r="V672" s="15">
        <v>44708.662557870368</v>
      </c>
    </row>
    <row r="673" spans="1:22" x14ac:dyDescent="0.25">
      <c r="A673">
        <v>1351655</v>
      </c>
      <c r="B673" s="16" t="s">
        <v>3466</v>
      </c>
      <c r="C673" s="3" t="s">
        <v>2924</v>
      </c>
      <c r="D673" t="s">
        <v>29</v>
      </c>
      <c r="E673" s="19">
        <v>430</v>
      </c>
      <c r="F673" s="19">
        <v>963</v>
      </c>
      <c r="G673" s="19">
        <v>963</v>
      </c>
      <c r="H673" t="e">
        <f>NA()</f>
        <v>#N/A</v>
      </c>
      <c r="I673" t="s">
        <v>228</v>
      </c>
      <c r="J673" s="13">
        <v>1200000</v>
      </c>
      <c r="K673" s="13" t="s">
        <v>3414</v>
      </c>
      <c r="L673">
        <v>139014071</v>
      </c>
      <c r="M673" t="s">
        <v>2107</v>
      </c>
      <c r="N673" t="s">
        <v>1223</v>
      </c>
      <c r="O673" t="s">
        <v>37</v>
      </c>
      <c r="P673" s="14" t="s">
        <v>3497</v>
      </c>
      <c r="Q673" s="1">
        <v>889419959</v>
      </c>
      <c r="R673" t="s">
        <v>3505</v>
      </c>
      <c r="S673">
        <v>3</v>
      </c>
      <c r="T673">
        <v>2</v>
      </c>
      <c r="U673">
        <v>3</v>
      </c>
      <c r="V673" s="15">
        <v>44708.662557870368</v>
      </c>
    </row>
    <row r="674" spans="1:22" x14ac:dyDescent="0.25">
      <c r="A674">
        <v>1351656</v>
      </c>
      <c r="B674" s="16" t="s">
        <v>3466</v>
      </c>
      <c r="C674" s="3" t="s">
        <v>2924</v>
      </c>
      <c r="D674" t="s">
        <v>29</v>
      </c>
      <c r="E674" s="11" t="e">
        <f>NA()</f>
        <v>#N/A</v>
      </c>
      <c r="F674" s="12" t="e">
        <f>NA()</f>
        <v>#N/A</v>
      </c>
      <c r="G674" t="e">
        <f>NA()</f>
        <v>#N/A</v>
      </c>
      <c r="H674" t="e">
        <f>NA()</f>
        <v>#N/A</v>
      </c>
      <c r="I674" t="s">
        <v>82</v>
      </c>
      <c r="J674" s="13">
        <v>660000</v>
      </c>
      <c r="K674" s="13" t="s">
        <v>2934</v>
      </c>
      <c r="L674">
        <v>139013543</v>
      </c>
      <c r="M674" t="s">
        <v>2109</v>
      </c>
      <c r="N674" t="s">
        <v>1005</v>
      </c>
      <c r="O674" t="s">
        <v>37</v>
      </c>
      <c r="P674" s="14" t="s">
        <v>3494</v>
      </c>
      <c r="Q674" s="1">
        <v>889433000</v>
      </c>
      <c r="R674" t="s">
        <v>3505</v>
      </c>
      <c r="S674">
        <v>5</v>
      </c>
      <c r="T674">
        <v>2</v>
      </c>
      <c r="U674">
        <v>4</v>
      </c>
      <c r="V674" s="15">
        <v>44708.662557870368</v>
      </c>
    </row>
    <row r="675" spans="1:22" x14ac:dyDescent="0.25">
      <c r="A675">
        <v>1351657</v>
      </c>
      <c r="B675" s="16" t="s">
        <v>3466</v>
      </c>
      <c r="C675" s="3" t="s">
        <v>2924</v>
      </c>
      <c r="D675" t="s">
        <v>39</v>
      </c>
      <c r="E675" s="11" t="e">
        <f>NA()</f>
        <v>#N/A</v>
      </c>
      <c r="F675" s="19">
        <v>253</v>
      </c>
      <c r="G675" t="e">
        <f>NA()</f>
        <v>#N/A</v>
      </c>
      <c r="H675" t="e">
        <f>NA()</f>
        <v>#N/A</v>
      </c>
      <c r="I675" t="s">
        <v>209</v>
      </c>
      <c r="J675" s="13">
        <v>649000</v>
      </c>
      <c r="K675" s="13" t="s">
        <v>2934</v>
      </c>
      <c r="L675">
        <v>139012015</v>
      </c>
      <c r="M675" t="s">
        <v>251</v>
      </c>
      <c r="N675" t="s">
        <v>36</v>
      </c>
      <c r="O675" t="s">
        <v>37</v>
      </c>
      <c r="P675" s="14" t="s">
        <v>3491</v>
      </c>
      <c r="Q675" s="1">
        <v>889428942</v>
      </c>
      <c r="R675" t="s">
        <v>3505</v>
      </c>
      <c r="S675">
        <v>4</v>
      </c>
      <c r="T675">
        <v>2</v>
      </c>
      <c r="U675">
        <v>2</v>
      </c>
      <c r="V675" s="15">
        <v>44708.662557870368</v>
      </c>
    </row>
    <row r="676" spans="1:22" x14ac:dyDescent="0.25">
      <c r="A676">
        <v>1351658</v>
      </c>
      <c r="B676" s="16" t="s">
        <v>3466</v>
      </c>
      <c r="C676" s="3" t="s">
        <v>2924</v>
      </c>
      <c r="D676" t="s">
        <v>29</v>
      </c>
      <c r="E676" s="19">
        <v>134</v>
      </c>
      <c r="F676" s="19">
        <v>2.4</v>
      </c>
      <c r="G676" s="19">
        <v>2.4</v>
      </c>
      <c r="H676" t="e">
        <f>NA()</f>
        <v>#N/A</v>
      </c>
      <c r="I676" t="s">
        <v>265</v>
      </c>
      <c r="J676" s="13">
        <v>899000</v>
      </c>
      <c r="K676" s="13" t="s">
        <v>2934</v>
      </c>
      <c r="L676">
        <v>139009879</v>
      </c>
      <c r="M676" t="s">
        <v>2113</v>
      </c>
      <c r="N676" t="s">
        <v>1162</v>
      </c>
      <c r="O676" t="s">
        <v>37</v>
      </c>
      <c r="P676" s="14" t="s">
        <v>3501</v>
      </c>
      <c r="Q676" s="1">
        <v>417718149</v>
      </c>
      <c r="R676" t="s">
        <v>3505</v>
      </c>
      <c r="S676">
        <v>3</v>
      </c>
      <c r="T676">
        <v>2</v>
      </c>
      <c r="U676">
        <v>4</v>
      </c>
      <c r="V676" s="15">
        <v>44708.662557870368</v>
      </c>
    </row>
    <row r="677" spans="1:22" x14ac:dyDescent="0.25">
      <c r="A677">
        <v>1351659</v>
      </c>
      <c r="B677" s="16" t="s">
        <v>3466</v>
      </c>
      <c r="C677" s="3" t="s">
        <v>2924</v>
      </c>
      <c r="D677" t="s">
        <v>29</v>
      </c>
      <c r="E677" s="19">
        <v>378</v>
      </c>
      <c r="F677" s="12" t="e">
        <f>NA()</f>
        <v>#N/A</v>
      </c>
      <c r="G677" t="e">
        <f>NA()</f>
        <v>#N/A</v>
      </c>
      <c r="H677" t="e">
        <f>NA()</f>
        <v>#N/A</v>
      </c>
      <c r="I677" t="s">
        <v>265</v>
      </c>
      <c r="J677" s="13">
        <v>1100000</v>
      </c>
      <c r="K677" s="13" t="s">
        <v>2934</v>
      </c>
      <c r="L677">
        <v>139009383</v>
      </c>
      <c r="M677" t="s">
        <v>2116</v>
      </c>
      <c r="N677" t="s">
        <v>1162</v>
      </c>
      <c r="O677" t="s">
        <v>37</v>
      </c>
      <c r="P677" s="14" t="s">
        <v>3501</v>
      </c>
      <c r="Q677" s="1">
        <v>417718149</v>
      </c>
      <c r="R677" t="s">
        <v>3505</v>
      </c>
      <c r="S677">
        <v>5</v>
      </c>
      <c r="T677">
        <v>3</v>
      </c>
      <c r="U677">
        <v>6</v>
      </c>
      <c r="V677" s="15">
        <v>44708.662557870368</v>
      </c>
    </row>
    <row r="678" spans="1:22" x14ac:dyDescent="0.25">
      <c r="A678">
        <v>1351660</v>
      </c>
      <c r="B678" s="16" t="s">
        <v>3466</v>
      </c>
      <c r="C678" s="3" t="s">
        <v>2924</v>
      </c>
      <c r="D678" t="s">
        <v>29</v>
      </c>
      <c r="E678" s="11" t="e">
        <f>NA()</f>
        <v>#N/A</v>
      </c>
      <c r="F678" s="19">
        <v>865</v>
      </c>
      <c r="G678" s="19">
        <v>865</v>
      </c>
      <c r="H678" t="e">
        <f>NA()</f>
        <v>#N/A</v>
      </c>
      <c r="I678" t="s">
        <v>209</v>
      </c>
      <c r="J678" s="13">
        <v>420000</v>
      </c>
      <c r="K678" s="13" t="s">
        <v>2934</v>
      </c>
      <c r="L678">
        <v>139008335</v>
      </c>
      <c r="M678" t="s">
        <v>2119</v>
      </c>
      <c r="N678" t="s">
        <v>823</v>
      </c>
      <c r="O678" t="s">
        <v>37</v>
      </c>
      <c r="P678" s="14" t="s">
        <v>3495</v>
      </c>
      <c r="Q678" s="1">
        <v>889428942</v>
      </c>
      <c r="R678" t="s">
        <v>3505</v>
      </c>
      <c r="S678">
        <v>3</v>
      </c>
      <c r="T678">
        <v>1</v>
      </c>
      <c r="U678">
        <v>2</v>
      </c>
      <c r="V678" s="15">
        <v>44708.662557870368</v>
      </c>
    </row>
    <row r="679" spans="1:22" x14ac:dyDescent="0.25">
      <c r="A679">
        <v>1351661</v>
      </c>
      <c r="B679" s="16" t="s">
        <v>3466</v>
      </c>
      <c r="C679" s="3" t="s">
        <v>2924</v>
      </c>
      <c r="D679" t="s">
        <v>748</v>
      </c>
      <c r="E679" s="11" t="e">
        <f>NA()</f>
        <v>#N/A</v>
      </c>
      <c r="F679" s="12" t="e">
        <f>NA()</f>
        <v>#N/A</v>
      </c>
      <c r="G679" t="e">
        <f>NA()</f>
        <v>#N/A</v>
      </c>
      <c r="H679" t="e">
        <f>NA()</f>
        <v>#N/A</v>
      </c>
      <c r="I679" t="s">
        <v>408</v>
      </c>
      <c r="J679" s="13">
        <v>335000</v>
      </c>
      <c r="K679" s="13" t="s">
        <v>2934</v>
      </c>
      <c r="L679">
        <v>139001859</v>
      </c>
      <c r="M679" t="s">
        <v>2121</v>
      </c>
      <c r="N679" t="s">
        <v>707</v>
      </c>
      <c r="O679" t="s">
        <v>37</v>
      </c>
      <c r="P679" s="14" t="s">
        <v>3493</v>
      </c>
      <c r="Q679" s="1">
        <v>1300114970</v>
      </c>
      <c r="R679" t="s">
        <v>3508</v>
      </c>
      <c r="S679">
        <v>2</v>
      </c>
      <c r="T679">
        <v>1</v>
      </c>
      <c r="U679">
        <v>0</v>
      </c>
      <c r="V679" s="15">
        <v>44708.662557870368</v>
      </c>
    </row>
    <row r="680" spans="1:22" x14ac:dyDescent="0.25">
      <c r="A680">
        <v>1351662</v>
      </c>
      <c r="B680" s="16" t="s">
        <v>3466</v>
      </c>
      <c r="C680" s="3" t="s">
        <v>2924</v>
      </c>
      <c r="D680" t="s">
        <v>29</v>
      </c>
      <c r="E680" s="11" t="e">
        <f>NA()</f>
        <v>#N/A</v>
      </c>
      <c r="F680" s="19">
        <v>2</v>
      </c>
      <c r="G680" s="19">
        <v>2</v>
      </c>
      <c r="H680" t="e">
        <f>NA()</f>
        <v>#N/A</v>
      </c>
      <c r="I680" t="s">
        <v>209</v>
      </c>
      <c r="J680" s="13">
        <v>799000</v>
      </c>
      <c r="K680" s="13" t="s">
        <v>3322</v>
      </c>
      <c r="L680">
        <v>138999975</v>
      </c>
      <c r="M680" t="s">
        <v>2124</v>
      </c>
      <c r="N680" t="s">
        <v>1162</v>
      </c>
      <c r="O680" t="s">
        <v>37</v>
      </c>
      <c r="P680" s="14" t="s">
        <v>3501</v>
      </c>
      <c r="Q680" s="1">
        <v>889428942</v>
      </c>
      <c r="R680" t="s">
        <v>3505</v>
      </c>
      <c r="S680">
        <v>4</v>
      </c>
      <c r="T680">
        <v>2</v>
      </c>
      <c r="U680">
        <v>2</v>
      </c>
      <c r="V680" s="15">
        <v>44708.662557870368</v>
      </c>
    </row>
    <row r="681" spans="1:22" x14ac:dyDescent="0.25">
      <c r="A681">
        <v>1351663</v>
      </c>
      <c r="B681" s="16" t="s">
        <v>3466</v>
      </c>
      <c r="C681" s="3" t="s">
        <v>2924</v>
      </c>
      <c r="D681" t="s">
        <v>29</v>
      </c>
      <c r="E681" s="11" t="e">
        <f>NA()</f>
        <v>#N/A</v>
      </c>
      <c r="F681" s="12">
        <v>1040</v>
      </c>
      <c r="G681">
        <v>1040</v>
      </c>
      <c r="H681" t="s">
        <v>126</v>
      </c>
      <c r="I681" t="s">
        <v>53</v>
      </c>
      <c r="J681" s="13" t="e">
        <f>NA()</f>
        <v>#N/A</v>
      </c>
      <c r="K681" s="13" t="s">
        <v>3323</v>
      </c>
      <c r="L681">
        <v>138996611</v>
      </c>
      <c r="M681" t="s">
        <v>2128</v>
      </c>
      <c r="N681" t="s">
        <v>1178</v>
      </c>
      <c r="O681" t="s">
        <v>37</v>
      </c>
      <c r="P681" s="14" t="s">
        <v>3494</v>
      </c>
      <c r="Q681" s="1">
        <v>889822403</v>
      </c>
      <c r="R681" t="s">
        <v>3505</v>
      </c>
      <c r="S681">
        <v>3</v>
      </c>
      <c r="T681">
        <v>1</v>
      </c>
      <c r="U681">
        <v>1</v>
      </c>
      <c r="V681" s="15">
        <v>44708.662557870368</v>
      </c>
    </row>
    <row r="682" spans="1:22" x14ac:dyDescent="0.25">
      <c r="A682">
        <v>1351664</v>
      </c>
      <c r="B682" s="16" t="s">
        <v>3466</v>
      </c>
      <c r="C682" s="3" t="s">
        <v>2924</v>
      </c>
      <c r="D682" t="s">
        <v>46</v>
      </c>
      <c r="E682" s="11" t="e">
        <f>NA()</f>
        <v>#N/A</v>
      </c>
      <c r="F682" s="12" t="e">
        <f>NA()</f>
        <v>#N/A</v>
      </c>
      <c r="G682" t="e">
        <f>NA()</f>
        <v>#N/A</v>
      </c>
      <c r="H682" t="s">
        <v>126</v>
      </c>
      <c r="I682" t="s">
        <v>53</v>
      </c>
      <c r="J682" s="13" t="e">
        <f>NA()</f>
        <v>#N/A</v>
      </c>
      <c r="K682" s="13" t="s">
        <v>3289</v>
      </c>
      <c r="L682">
        <v>138996595</v>
      </c>
      <c r="M682" t="s">
        <v>2130</v>
      </c>
      <c r="N682" t="s">
        <v>731</v>
      </c>
      <c r="O682" t="s">
        <v>37</v>
      </c>
      <c r="P682" s="14" t="s">
        <v>3494</v>
      </c>
      <c r="Q682" s="1">
        <v>889822403</v>
      </c>
      <c r="R682" t="s">
        <v>3505</v>
      </c>
      <c r="S682">
        <v>2</v>
      </c>
      <c r="T682">
        <v>1</v>
      </c>
      <c r="U682">
        <v>1</v>
      </c>
      <c r="V682" s="15">
        <v>44708.662557870368</v>
      </c>
    </row>
    <row r="683" spans="1:22" x14ac:dyDescent="0.25">
      <c r="A683">
        <v>1351665</v>
      </c>
      <c r="B683" s="16" t="s">
        <v>3466</v>
      </c>
      <c r="C683" s="3" t="s">
        <v>2924</v>
      </c>
      <c r="D683" t="s">
        <v>29</v>
      </c>
      <c r="E683" s="11" t="e">
        <f>NA()</f>
        <v>#N/A</v>
      </c>
      <c r="F683" s="19">
        <v>814</v>
      </c>
      <c r="G683" s="19">
        <v>814</v>
      </c>
      <c r="H683" t="e">
        <f>NA()</f>
        <v>#N/A</v>
      </c>
      <c r="I683" t="s">
        <v>82</v>
      </c>
      <c r="J683" s="13">
        <v>639000</v>
      </c>
      <c r="K683" s="13" t="s">
        <v>3324</v>
      </c>
      <c r="L683">
        <v>138995083</v>
      </c>
      <c r="M683" t="s">
        <v>2134</v>
      </c>
      <c r="N683" t="s">
        <v>954</v>
      </c>
      <c r="O683" t="s">
        <v>37</v>
      </c>
      <c r="P683" s="14" t="s">
        <v>3492</v>
      </c>
      <c r="Q683" s="1">
        <v>889433000</v>
      </c>
      <c r="R683" t="s">
        <v>3505</v>
      </c>
      <c r="S683">
        <v>4</v>
      </c>
      <c r="T683">
        <v>2</v>
      </c>
      <c r="U683">
        <v>2</v>
      </c>
      <c r="V683" s="15">
        <v>44708.662557870368</v>
      </c>
    </row>
    <row r="684" spans="1:22" x14ac:dyDescent="0.25">
      <c r="A684">
        <v>1351666</v>
      </c>
      <c r="B684" s="16" t="s">
        <v>3466</v>
      </c>
      <c r="C684" s="3" t="s">
        <v>2924</v>
      </c>
      <c r="D684" t="s">
        <v>29</v>
      </c>
      <c r="E684" s="11" t="e">
        <f>NA()</f>
        <v>#N/A</v>
      </c>
      <c r="F684" s="12">
        <v>2030</v>
      </c>
      <c r="G684">
        <v>2030</v>
      </c>
      <c r="H684" t="e">
        <f>NA()</f>
        <v>#N/A</v>
      </c>
      <c r="I684" t="s">
        <v>1431</v>
      </c>
      <c r="J684" s="13">
        <v>499000</v>
      </c>
      <c r="K684" s="13" t="s">
        <v>3325</v>
      </c>
      <c r="L684">
        <v>138988683</v>
      </c>
      <c r="M684" t="s">
        <v>2138</v>
      </c>
      <c r="N684" t="s">
        <v>1065</v>
      </c>
      <c r="O684" t="s">
        <v>37</v>
      </c>
      <c r="P684" s="14" t="s">
        <v>3500</v>
      </c>
      <c r="Q684" s="1">
        <v>409768420</v>
      </c>
      <c r="R684" t="s">
        <v>3505</v>
      </c>
      <c r="S684">
        <v>4</v>
      </c>
      <c r="T684">
        <v>2</v>
      </c>
      <c r="U684">
        <v>6</v>
      </c>
      <c r="V684" s="15">
        <v>44708.662557870368</v>
      </c>
    </row>
    <row r="685" spans="1:22" x14ac:dyDescent="0.25">
      <c r="A685">
        <v>1351667</v>
      </c>
      <c r="B685" s="16" t="s">
        <v>3466</v>
      </c>
      <c r="C685" s="3" t="s">
        <v>2924</v>
      </c>
      <c r="D685" t="s">
        <v>29</v>
      </c>
      <c r="E685" s="11" t="e">
        <f>NA()</f>
        <v>#N/A</v>
      </c>
      <c r="F685" s="19">
        <v>749</v>
      </c>
      <c r="G685" s="19">
        <v>749</v>
      </c>
      <c r="H685" t="e">
        <f>NA()</f>
        <v>#N/A</v>
      </c>
      <c r="I685" t="s">
        <v>563</v>
      </c>
      <c r="J685" s="13">
        <v>1800000</v>
      </c>
      <c r="K685" s="13" t="s">
        <v>2934</v>
      </c>
      <c r="L685">
        <v>138986907</v>
      </c>
      <c r="M685" t="s">
        <v>2142</v>
      </c>
      <c r="N685" t="s">
        <v>2078</v>
      </c>
      <c r="O685" t="s">
        <v>37</v>
      </c>
      <c r="P685" s="14" t="s">
        <v>3493</v>
      </c>
      <c r="Q685" s="1">
        <v>889818980</v>
      </c>
      <c r="R685" t="s">
        <v>3505</v>
      </c>
      <c r="S685">
        <v>4</v>
      </c>
      <c r="T685">
        <v>3</v>
      </c>
      <c r="U685">
        <v>3</v>
      </c>
      <c r="V685" s="15">
        <v>44708.662557870368</v>
      </c>
    </row>
    <row r="686" spans="1:22" x14ac:dyDescent="0.25">
      <c r="A686">
        <v>1351668</v>
      </c>
      <c r="B686" s="16" t="s">
        <v>3466</v>
      </c>
      <c r="C686" s="3" t="s">
        <v>2924</v>
      </c>
      <c r="D686" t="s">
        <v>46</v>
      </c>
      <c r="E686" s="11" t="e">
        <f>NA()</f>
        <v>#N/A</v>
      </c>
      <c r="F686" s="12" t="e">
        <f>NA()</f>
        <v>#N/A</v>
      </c>
      <c r="G686" t="e">
        <f>NA()</f>
        <v>#N/A</v>
      </c>
      <c r="H686" t="s">
        <v>126</v>
      </c>
      <c r="I686" t="s">
        <v>107</v>
      </c>
      <c r="J686" s="13">
        <v>499000</v>
      </c>
      <c r="K686" s="13" t="s">
        <v>3007</v>
      </c>
      <c r="L686">
        <v>138985619</v>
      </c>
      <c r="M686" t="s">
        <v>254</v>
      </c>
      <c r="N686" t="s">
        <v>36</v>
      </c>
      <c r="O686" t="s">
        <v>37</v>
      </c>
      <c r="P686" s="14" t="s">
        <v>3491</v>
      </c>
      <c r="Q686">
        <v>889855678</v>
      </c>
      <c r="R686" t="s">
        <v>3507</v>
      </c>
      <c r="S686">
        <v>1</v>
      </c>
      <c r="T686">
        <v>1</v>
      </c>
      <c r="U686">
        <v>1</v>
      </c>
      <c r="V686" s="15">
        <v>44708.662557870368</v>
      </c>
    </row>
    <row r="687" spans="1:22" x14ac:dyDescent="0.25">
      <c r="A687">
        <v>1351669</v>
      </c>
      <c r="B687" s="16" t="s">
        <v>3466</v>
      </c>
      <c r="C687" s="3" t="s">
        <v>2924</v>
      </c>
      <c r="D687" t="s">
        <v>39</v>
      </c>
      <c r="E687" s="11" t="e">
        <f>NA()</f>
        <v>#N/A</v>
      </c>
      <c r="F687" s="12" t="e">
        <f>NA()</f>
        <v>#N/A</v>
      </c>
      <c r="G687" t="e">
        <f>NA()</f>
        <v>#N/A</v>
      </c>
      <c r="H687" t="s">
        <v>126</v>
      </c>
      <c r="I687" t="s">
        <v>82</v>
      </c>
      <c r="J687" s="13" t="e">
        <f>NA()</f>
        <v>#N/A</v>
      </c>
      <c r="K687" s="13" t="s">
        <v>2979</v>
      </c>
      <c r="L687">
        <v>138983471</v>
      </c>
      <c r="M687" t="s">
        <v>2144</v>
      </c>
      <c r="N687" t="s">
        <v>707</v>
      </c>
      <c r="O687" t="s">
        <v>37</v>
      </c>
      <c r="P687" s="14" t="s">
        <v>3493</v>
      </c>
      <c r="Q687" s="1">
        <v>889433000</v>
      </c>
      <c r="R687" t="s">
        <v>3505</v>
      </c>
      <c r="S687">
        <v>3</v>
      </c>
      <c r="T687">
        <v>2</v>
      </c>
      <c r="U687">
        <v>2</v>
      </c>
      <c r="V687" s="15">
        <v>44708.662557870368</v>
      </c>
    </row>
    <row r="688" spans="1:22" x14ac:dyDescent="0.25">
      <c r="A688">
        <v>1351670</v>
      </c>
      <c r="B688" s="16" t="s">
        <v>3466</v>
      </c>
      <c r="C688" s="3" t="s">
        <v>2924</v>
      </c>
      <c r="D688" t="s">
        <v>39</v>
      </c>
      <c r="E688" s="11" t="e">
        <f>NA()</f>
        <v>#N/A</v>
      </c>
      <c r="F688" s="12" t="e">
        <f>NA()</f>
        <v>#N/A</v>
      </c>
      <c r="G688" t="e">
        <f>NA()</f>
        <v>#N/A</v>
      </c>
      <c r="H688" t="e">
        <f>NA()</f>
        <v>#N/A</v>
      </c>
      <c r="I688" t="s">
        <v>31</v>
      </c>
      <c r="J688" s="13">
        <v>400000</v>
      </c>
      <c r="K688" s="13" t="s">
        <v>2934</v>
      </c>
      <c r="L688">
        <v>138982163</v>
      </c>
      <c r="M688" t="s">
        <v>258</v>
      </c>
      <c r="N688" t="s">
        <v>36</v>
      </c>
      <c r="O688" t="s">
        <v>37</v>
      </c>
      <c r="P688" s="14" t="s">
        <v>3491</v>
      </c>
      <c r="Q688" s="1">
        <v>889418289</v>
      </c>
      <c r="R688" t="s">
        <v>3505</v>
      </c>
      <c r="S688">
        <v>2</v>
      </c>
      <c r="T688">
        <v>2</v>
      </c>
      <c r="U688">
        <v>1</v>
      </c>
      <c r="V688" s="15">
        <v>44708.662557870368</v>
      </c>
    </row>
    <row r="689" spans="1:22" x14ac:dyDescent="0.25">
      <c r="A689">
        <v>1351671</v>
      </c>
      <c r="B689" s="16" t="s">
        <v>3466</v>
      </c>
      <c r="C689" s="3" t="s">
        <v>2924</v>
      </c>
      <c r="D689" t="s">
        <v>46</v>
      </c>
      <c r="E689" s="19">
        <v>115</v>
      </c>
      <c r="F689" s="19">
        <v>115</v>
      </c>
      <c r="G689" s="19">
        <v>115</v>
      </c>
      <c r="H689" t="e">
        <f>NA()</f>
        <v>#N/A</v>
      </c>
      <c r="I689" t="s">
        <v>123</v>
      </c>
      <c r="J689" s="13">
        <v>279000</v>
      </c>
      <c r="K689" s="13" t="s">
        <v>2934</v>
      </c>
      <c r="L689">
        <v>138979211</v>
      </c>
      <c r="M689" t="s">
        <v>2147</v>
      </c>
      <c r="N689" t="s">
        <v>973</v>
      </c>
      <c r="O689" t="s">
        <v>37</v>
      </c>
      <c r="P689" s="14" t="s">
        <v>3495</v>
      </c>
      <c r="Q689" s="1">
        <v>889328858</v>
      </c>
      <c r="R689" t="s">
        <v>3505</v>
      </c>
      <c r="S689">
        <v>2</v>
      </c>
      <c r="T689">
        <v>1</v>
      </c>
      <c r="U689">
        <v>2</v>
      </c>
      <c r="V689" s="15">
        <v>44708.662557870368</v>
      </c>
    </row>
    <row r="690" spans="1:22" x14ac:dyDescent="0.25">
      <c r="A690">
        <v>1351672</v>
      </c>
      <c r="B690" s="16" t="s">
        <v>3466</v>
      </c>
      <c r="C690" s="3" t="s">
        <v>2924</v>
      </c>
      <c r="D690" t="s">
        <v>29</v>
      </c>
      <c r="E690" s="19">
        <v>237.83</v>
      </c>
      <c r="F690" s="19">
        <v>769</v>
      </c>
      <c r="G690" s="19">
        <v>769</v>
      </c>
      <c r="H690" t="e">
        <f>NA()</f>
        <v>#N/A</v>
      </c>
      <c r="I690" t="s">
        <v>1528</v>
      </c>
      <c r="J690" s="13">
        <v>695000</v>
      </c>
      <c r="K690" s="13" t="s">
        <v>3437</v>
      </c>
      <c r="L690">
        <v>138979019</v>
      </c>
      <c r="M690" t="s">
        <v>2152</v>
      </c>
      <c r="N690" t="s">
        <v>1223</v>
      </c>
      <c r="O690" t="s">
        <v>37</v>
      </c>
      <c r="P690" s="14" t="s">
        <v>3497</v>
      </c>
      <c r="Q690" s="1">
        <v>889327777</v>
      </c>
      <c r="R690" t="s">
        <v>3508</v>
      </c>
      <c r="S690">
        <v>4</v>
      </c>
      <c r="T690">
        <v>2</v>
      </c>
      <c r="U690">
        <v>4</v>
      </c>
      <c r="V690" s="15">
        <v>44708.662557870368</v>
      </c>
    </row>
    <row r="691" spans="1:22" x14ac:dyDescent="0.25">
      <c r="A691">
        <v>1351673</v>
      </c>
      <c r="B691" s="16" t="s">
        <v>3466</v>
      </c>
      <c r="C691" s="3" t="s">
        <v>2924</v>
      </c>
      <c r="D691" t="s">
        <v>29</v>
      </c>
      <c r="E691" s="19">
        <v>337</v>
      </c>
      <c r="F691" s="19">
        <v>847</v>
      </c>
      <c r="G691" s="19">
        <v>847</v>
      </c>
      <c r="H691" t="e">
        <f>NA()</f>
        <v>#N/A</v>
      </c>
      <c r="I691" t="s">
        <v>311</v>
      </c>
      <c r="J691" s="13">
        <v>900000</v>
      </c>
      <c r="K691" s="13" t="s">
        <v>3327</v>
      </c>
      <c r="L691">
        <v>138977415</v>
      </c>
      <c r="M691" t="s">
        <v>2156</v>
      </c>
      <c r="N691" t="s">
        <v>809</v>
      </c>
      <c r="O691" t="s">
        <v>37</v>
      </c>
      <c r="P691" s="14" t="s">
        <v>3494</v>
      </c>
      <c r="Q691" s="1">
        <v>1300299377</v>
      </c>
      <c r="R691" t="s">
        <v>3508</v>
      </c>
      <c r="S691">
        <v>3</v>
      </c>
      <c r="T691">
        <v>3</v>
      </c>
      <c r="U691">
        <v>2</v>
      </c>
      <c r="V691" s="15">
        <v>44708.662557870368</v>
      </c>
    </row>
    <row r="692" spans="1:22" x14ac:dyDescent="0.25">
      <c r="A692">
        <v>1351674</v>
      </c>
      <c r="B692" s="16" t="s">
        <v>3466</v>
      </c>
      <c r="C692" s="3" t="s">
        <v>2924</v>
      </c>
      <c r="D692" t="s">
        <v>29</v>
      </c>
      <c r="E692" s="11" t="e">
        <f>NA()</f>
        <v>#N/A</v>
      </c>
      <c r="F692" s="12" t="e">
        <f>NA()</f>
        <v>#N/A</v>
      </c>
      <c r="G692" t="e">
        <f>NA()</f>
        <v>#N/A</v>
      </c>
      <c r="H692" t="e">
        <f>NA()</f>
        <v>#N/A</v>
      </c>
      <c r="I692" t="s">
        <v>79</v>
      </c>
      <c r="J692" s="13">
        <v>575000</v>
      </c>
      <c r="K692" s="13" t="s">
        <v>2934</v>
      </c>
      <c r="L692">
        <v>138977051</v>
      </c>
      <c r="M692" t="s">
        <v>2158</v>
      </c>
      <c r="N692" t="s">
        <v>781</v>
      </c>
      <c r="O692" t="s">
        <v>37</v>
      </c>
      <c r="P692" s="14" t="s">
        <v>3497</v>
      </c>
      <c r="Q692" s="1">
        <v>889433000</v>
      </c>
      <c r="R692" t="s">
        <v>3505</v>
      </c>
      <c r="S692">
        <v>3</v>
      </c>
      <c r="T692">
        <v>2</v>
      </c>
      <c r="U692">
        <v>2</v>
      </c>
      <c r="V692" s="15">
        <v>44708.662557870368</v>
      </c>
    </row>
    <row r="693" spans="1:22" x14ac:dyDescent="0.25">
      <c r="A693">
        <v>1351675</v>
      </c>
      <c r="B693" s="16" t="s">
        <v>3466</v>
      </c>
      <c r="C693" s="3" t="s">
        <v>2924</v>
      </c>
      <c r="D693" t="s">
        <v>39</v>
      </c>
      <c r="E693" s="11" t="e">
        <f>NA()</f>
        <v>#N/A</v>
      </c>
      <c r="F693" s="12" t="e">
        <f>NA()</f>
        <v>#N/A</v>
      </c>
      <c r="G693" t="e">
        <f>NA()</f>
        <v>#N/A</v>
      </c>
      <c r="H693" t="e">
        <f>NA()</f>
        <v>#N/A</v>
      </c>
      <c r="I693" t="s">
        <v>1307</v>
      </c>
      <c r="J693" s="13">
        <v>380000</v>
      </c>
      <c r="K693" s="13" t="s">
        <v>2934</v>
      </c>
      <c r="L693">
        <v>138975023</v>
      </c>
      <c r="M693" t="s">
        <v>2160</v>
      </c>
      <c r="N693" t="s">
        <v>2078</v>
      </c>
      <c r="O693" t="s">
        <v>37</v>
      </c>
      <c r="P693" s="14" t="s">
        <v>3493</v>
      </c>
      <c r="Q693" s="1">
        <v>889812666</v>
      </c>
      <c r="R693" t="s">
        <v>3505</v>
      </c>
      <c r="S693">
        <v>2</v>
      </c>
      <c r="T693">
        <v>2</v>
      </c>
      <c r="U693">
        <v>1</v>
      </c>
      <c r="V693" s="15">
        <v>44708.662557870368</v>
      </c>
    </row>
    <row r="694" spans="1:22" x14ac:dyDescent="0.25">
      <c r="A694">
        <v>1351676</v>
      </c>
      <c r="B694" s="16" t="s">
        <v>3466</v>
      </c>
      <c r="C694" s="3" t="s">
        <v>2924</v>
      </c>
      <c r="D694" t="s">
        <v>46</v>
      </c>
      <c r="E694" s="11" t="e">
        <f>NA()</f>
        <v>#N/A</v>
      </c>
      <c r="F694" s="12" t="e">
        <f>NA()</f>
        <v>#N/A</v>
      </c>
      <c r="G694" t="e">
        <f>NA()</f>
        <v>#N/A</v>
      </c>
      <c r="H694" t="e">
        <f>NA()</f>
        <v>#N/A</v>
      </c>
      <c r="I694" t="s">
        <v>1017</v>
      </c>
      <c r="J694" s="13">
        <v>345000</v>
      </c>
      <c r="K694" s="13" t="s">
        <v>3328</v>
      </c>
      <c r="L694">
        <v>138974091</v>
      </c>
      <c r="M694" t="s">
        <v>2163</v>
      </c>
      <c r="N694" t="s">
        <v>759</v>
      </c>
      <c r="O694" t="s">
        <v>37</v>
      </c>
      <c r="P694" s="14" t="s">
        <v>3496</v>
      </c>
      <c r="Q694" s="1">
        <v>889882343</v>
      </c>
      <c r="R694" t="s">
        <v>3505</v>
      </c>
      <c r="S694">
        <v>2</v>
      </c>
      <c r="T694">
        <v>1</v>
      </c>
      <c r="U694">
        <v>1</v>
      </c>
      <c r="V694" s="15">
        <v>44708.662557870368</v>
      </c>
    </row>
    <row r="695" spans="1:22" x14ac:dyDescent="0.25">
      <c r="A695">
        <v>1351677</v>
      </c>
      <c r="B695" s="16" t="s">
        <v>3466</v>
      </c>
      <c r="C695" s="3" t="s">
        <v>2924</v>
      </c>
      <c r="D695" t="s">
        <v>29</v>
      </c>
      <c r="E695" s="19">
        <v>102</v>
      </c>
      <c r="F695" s="19">
        <v>2</v>
      </c>
      <c r="G695" s="19">
        <v>2</v>
      </c>
      <c r="H695" t="s">
        <v>126</v>
      </c>
      <c r="I695" t="s">
        <v>297</v>
      </c>
      <c r="J695" s="13" t="e">
        <f>NA()</f>
        <v>#N/A</v>
      </c>
      <c r="K695" s="13" t="s">
        <v>3167</v>
      </c>
      <c r="L695">
        <v>138973487</v>
      </c>
      <c r="M695" t="s">
        <v>2166</v>
      </c>
      <c r="N695" t="s">
        <v>759</v>
      </c>
      <c r="O695" t="s">
        <v>37</v>
      </c>
      <c r="P695" s="14" t="s">
        <v>3496</v>
      </c>
      <c r="Q695">
        <v>429826650</v>
      </c>
      <c r="R695" t="s">
        <v>3505</v>
      </c>
      <c r="S695">
        <v>3</v>
      </c>
      <c r="T695">
        <v>1</v>
      </c>
      <c r="U695">
        <v>6</v>
      </c>
      <c r="V695" s="15">
        <v>44708.662557870368</v>
      </c>
    </row>
    <row r="696" spans="1:22" x14ac:dyDescent="0.25">
      <c r="A696">
        <v>1351678</v>
      </c>
      <c r="B696" s="16" t="s">
        <v>3466</v>
      </c>
      <c r="C696" s="3" t="s">
        <v>2924</v>
      </c>
      <c r="D696" t="s">
        <v>29</v>
      </c>
      <c r="E696" s="11" t="e">
        <f>NA()</f>
        <v>#N/A</v>
      </c>
      <c r="F696" s="19">
        <v>695</v>
      </c>
      <c r="G696" s="19">
        <v>695</v>
      </c>
      <c r="H696" t="e">
        <f>NA()</f>
        <v>#N/A</v>
      </c>
      <c r="I696" t="s">
        <v>209</v>
      </c>
      <c r="J696" s="13">
        <v>859000</v>
      </c>
      <c r="K696" s="13" t="s">
        <v>3329</v>
      </c>
      <c r="L696">
        <v>138972343</v>
      </c>
      <c r="M696" t="s">
        <v>2170</v>
      </c>
      <c r="N696" t="s">
        <v>1279</v>
      </c>
      <c r="O696" t="s">
        <v>37</v>
      </c>
      <c r="P696" s="14" t="s">
        <v>3493</v>
      </c>
      <c r="Q696" s="1">
        <v>889428942</v>
      </c>
      <c r="R696" t="s">
        <v>3505</v>
      </c>
      <c r="S696">
        <v>4</v>
      </c>
      <c r="T696">
        <v>2</v>
      </c>
      <c r="U696">
        <v>2</v>
      </c>
      <c r="V696" s="15">
        <v>44708.662557870368</v>
      </c>
    </row>
    <row r="697" spans="1:22" x14ac:dyDescent="0.25">
      <c r="A697">
        <v>1351679</v>
      </c>
      <c r="B697" s="16" t="s">
        <v>3466</v>
      </c>
      <c r="C697" s="3" t="s">
        <v>2924</v>
      </c>
      <c r="D697" t="s">
        <v>29</v>
      </c>
      <c r="E697" s="11" t="e">
        <f>NA()</f>
        <v>#N/A</v>
      </c>
      <c r="F697" s="12" t="e">
        <f>NA()</f>
        <v>#N/A</v>
      </c>
      <c r="G697" t="e">
        <f>NA()</f>
        <v>#N/A</v>
      </c>
      <c r="H697" t="e">
        <f>NA()</f>
        <v>#N/A</v>
      </c>
      <c r="I697" t="s">
        <v>79</v>
      </c>
      <c r="J697" s="13">
        <v>740000</v>
      </c>
      <c r="K697" s="13" t="s">
        <v>3330</v>
      </c>
      <c r="L697">
        <v>138971987</v>
      </c>
      <c r="M697" t="s">
        <v>2173</v>
      </c>
      <c r="N697" t="s">
        <v>759</v>
      </c>
      <c r="O697" t="s">
        <v>37</v>
      </c>
      <c r="P697" s="14" t="s">
        <v>3496</v>
      </c>
      <c r="Q697" s="1">
        <v>889433000</v>
      </c>
      <c r="R697" t="s">
        <v>3505</v>
      </c>
      <c r="S697">
        <v>5</v>
      </c>
      <c r="T697">
        <v>2</v>
      </c>
      <c r="U697">
        <v>10</v>
      </c>
      <c r="V697" s="15">
        <v>44708.662557870368</v>
      </c>
    </row>
    <row r="698" spans="1:22" x14ac:dyDescent="0.25">
      <c r="A698">
        <v>1351680</v>
      </c>
      <c r="B698" s="16" t="s">
        <v>3466</v>
      </c>
      <c r="C698" s="3" t="s">
        <v>2924</v>
      </c>
      <c r="D698" t="s">
        <v>29</v>
      </c>
      <c r="E698" s="11" t="e">
        <f>NA()</f>
        <v>#N/A</v>
      </c>
      <c r="F698" s="19">
        <v>720</v>
      </c>
      <c r="G698" s="19">
        <v>720</v>
      </c>
      <c r="H698" t="s">
        <v>126</v>
      </c>
      <c r="I698" t="s">
        <v>123</v>
      </c>
      <c r="J698" s="13">
        <v>569000</v>
      </c>
      <c r="K698" s="13" t="s">
        <v>2934</v>
      </c>
      <c r="L698">
        <v>138970855</v>
      </c>
      <c r="M698" t="s">
        <v>2176</v>
      </c>
      <c r="N698" t="s">
        <v>917</v>
      </c>
      <c r="O698" t="s">
        <v>37</v>
      </c>
      <c r="P698" s="14" t="s">
        <v>3497</v>
      </c>
      <c r="Q698" s="1">
        <v>889328858</v>
      </c>
      <c r="R698" t="s">
        <v>3505</v>
      </c>
      <c r="S698">
        <v>3</v>
      </c>
      <c r="T698">
        <v>2</v>
      </c>
      <c r="U698">
        <v>4</v>
      </c>
      <c r="V698" s="15">
        <v>44708.662557870368</v>
      </c>
    </row>
    <row r="699" spans="1:22" x14ac:dyDescent="0.25">
      <c r="A699">
        <v>1351681</v>
      </c>
      <c r="B699" s="16" t="s">
        <v>3466</v>
      </c>
      <c r="C699" s="3" t="s">
        <v>2924</v>
      </c>
      <c r="D699" t="s">
        <v>29</v>
      </c>
      <c r="E699" s="11" t="e">
        <f>NA()</f>
        <v>#N/A</v>
      </c>
      <c r="F699" s="12" t="e">
        <f>NA()</f>
        <v>#N/A</v>
      </c>
      <c r="G699" t="e">
        <f>NA()</f>
        <v>#N/A</v>
      </c>
      <c r="H699" t="e">
        <f>NA()</f>
        <v>#N/A</v>
      </c>
      <c r="I699" t="s">
        <v>82</v>
      </c>
      <c r="J699" s="13">
        <v>490000</v>
      </c>
      <c r="K699" s="13" t="s">
        <v>2934</v>
      </c>
      <c r="L699">
        <v>138970599</v>
      </c>
      <c r="M699" t="s">
        <v>2178</v>
      </c>
      <c r="N699" t="s">
        <v>798</v>
      </c>
      <c r="O699" t="s">
        <v>37</v>
      </c>
      <c r="P699" s="14" t="s">
        <v>3492</v>
      </c>
      <c r="Q699" s="1">
        <v>889433000</v>
      </c>
      <c r="R699" t="s">
        <v>3505</v>
      </c>
      <c r="S699">
        <v>3</v>
      </c>
      <c r="T699">
        <v>1</v>
      </c>
      <c r="U699">
        <v>2</v>
      </c>
      <c r="V699" s="15">
        <v>44708.662557870368</v>
      </c>
    </row>
    <row r="700" spans="1:22" x14ac:dyDescent="0.25">
      <c r="A700">
        <v>1351682</v>
      </c>
      <c r="B700" s="16" t="s">
        <v>3466</v>
      </c>
      <c r="C700" s="3" t="s">
        <v>2924</v>
      </c>
      <c r="D700" t="s">
        <v>29</v>
      </c>
      <c r="E700" s="11" t="e">
        <f>NA()</f>
        <v>#N/A</v>
      </c>
      <c r="F700" s="19">
        <v>664</v>
      </c>
      <c r="G700" s="19">
        <v>664</v>
      </c>
      <c r="H700" t="e">
        <f>NA()</f>
        <v>#N/A</v>
      </c>
      <c r="I700" t="s">
        <v>98</v>
      </c>
      <c r="J700" s="13">
        <v>600000</v>
      </c>
      <c r="K700" s="13" t="s">
        <v>2934</v>
      </c>
      <c r="L700">
        <v>138969275</v>
      </c>
      <c r="M700" t="s">
        <v>2182</v>
      </c>
      <c r="N700" t="s">
        <v>941</v>
      </c>
      <c r="O700" t="s">
        <v>37</v>
      </c>
      <c r="P700" s="14" t="s">
        <v>3497</v>
      </c>
      <c r="Q700" s="1">
        <v>889822500</v>
      </c>
      <c r="R700" t="s">
        <v>3505</v>
      </c>
      <c r="S700">
        <v>4</v>
      </c>
      <c r="T700">
        <v>2</v>
      </c>
      <c r="U700">
        <v>2</v>
      </c>
      <c r="V700" s="15">
        <v>44708.662557870368</v>
      </c>
    </row>
    <row r="701" spans="1:22" x14ac:dyDescent="0.25">
      <c r="A701">
        <v>1351683</v>
      </c>
      <c r="B701" s="16" t="s">
        <v>3466</v>
      </c>
      <c r="C701" s="3" t="s">
        <v>2924</v>
      </c>
      <c r="D701" t="s">
        <v>29</v>
      </c>
      <c r="E701" s="11" t="e">
        <f>NA()</f>
        <v>#N/A</v>
      </c>
      <c r="F701" s="19">
        <v>751</v>
      </c>
      <c r="G701" s="19">
        <v>751</v>
      </c>
      <c r="H701" t="e">
        <f>NA()</f>
        <v>#N/A</v>
      </c>
      <c r="I701" t="s">
        <v>181</v>
      </c>
      <c r="J701" s="13">
        <v>700000</v>
      </c>
      <c r="K701" s="13" t="s">
        <v>3332</v>
      </c>
      <c r="L701">
        <v>138968315</v>
      </c>
      <c r="M701" t="s">
        <v>2186</v>
      </c>
      <c r="N701" t="s">
        <v>1030</v>
      </c>
      <c r="O701" t="s">
        <v>37</v>
      </c>
      <c r="P701" s="14" t="s">
        <v>3494</v>
      </c>
      <c r="Q701" s="1">
        <v>889418941</v>
      </c>
      <c r="R701" t="s">
        <v>3505</v>
      </c>
      <c r="S701">
        <v>4</v>
      </c>
      <c r="T701">
        <v>2</v>
      </c>
      <c r="U701">
        <v>4</v>
      </c>
      <c r="V701" s="15">
        <v>44708.662557870368</v>
      </c>
    </row>
    <row r="702" spans="1:22" x14ac:dyDescent="0.25">
      <c r="A702">
        <v>1351684</v>
      </c>
      <c r="B702" s="16" t="s">
        <v>3466</v>
      </c>
      <c r="C702" s="3" t="s">
        <v>2924</v>
      </c>
      <c r="D702" t="s">
        <v>39</v>
      </c>
      <c r="E702" s="11" t="e">
        <f>NA()</f>
        <v>#N/A</v>
      </c>
      <c r="F702" s="12" t="e">
        <f>NA()</f>
        <v>#N/A</v>
      </c>
      <c r="G702" t="e">
        <f>NA()</f>
        <v>#N/A</v>
      </c>
      <c r="H702" t="e">
        <f>NA()</f>
        <v>#N/A</v>
      </c>
      <c r="I702" t="s">
        <v>2187</v>
      </c>
      <c r="J702" s="13">
        <v>290000</v>
      </c>
      <c r="K702" s="13" t="s">
        <v>2934</v>
      </c>
      <c r="L702">
        <v>138967279</v>
      </c>
      <c r="M702" t="s">
        <v>2189</v>
      </c>
      <c r="N702" t="s">
        <v>731</v>
      </c>
      <c r="O702" t="s">
        <v>37</v>
      </c>
      <c r="P702" s="14" t="s">
        <v>3494</v>
      </c>
      <c r="Q702" s="1">
        <v>889413222</v>
      </c>
      <c r="R702" t="s">
        <v>3505</v>
      </c>
      <c r="S702">
        <v>1</v>
      </c>
      <c r="T702">
        <v>1</v>
      </c>
      <c r="U702">
        <v>1</v>
      </c>
      <c r="V702" s="15">
        <v>44708.662557870368</v>
      </c>
    </row>
    <row r="703" spans="1:22" x14ac:dyDescent="0.25">
      <c r="A703">
        <v>1351685</v>
      </c>
      <c r="B703" s="16" t="s">
        <v>3466</v>
      </c>
      <c r="C703" s="3" t="s">
        <v>2924</v>
      </c>
      <c r="D703" t="s">
        <v>29</v>
      </c>
      <c r="E703" s="19">
        <v>194</v>
      </c>
      <c r="F703" s="19">
        <v>783</v>
      </c>
      <c r="G703" s="19">
        <v>783</v>
      </c>
      <c r="H703" t="e">
        <f>NA()</f>
        <v>#N/A</v>
      </c>
      <c r="I703" t="s">
        <v>265</v>
      </c>
      <c r="J703" s="13">
        <v>599000</v>
      </c>
      <c r="K703" s="13" t="s">
        <v>3333</v>
      </c>
      <c r="L703">
        <v>138965495</v>
      </c>
      <c r="M703" t="s">
        <v>2193</v>
      </c>
      <c r="N703" t="s">
        <v>973</v>
      </c>
      <c r="O703" t="s">
        <v>37</v>
      </c>
      <c r="P703" s="14" t="s">
        <v>3495</v>
      </c>
      <c r="Q703" s="1">
        <v>417718149</v>
      </c>
      <c r="R703" t="s">
        <v>3505</v>
      </c>
      <c r="S703">
        <v>4</v>
      </c>
      <c r="T703">
        <v>2</v>
      </c>
      <c r="U703">
        <v>3</v>
      </c>
      <c r="V703" s="15">
        <v>44708.662557870368</v>
      </c>
    </row>
    <row r="704" spans="1:22" x14ac:dyDescent="0.25">
      <c r="A704">
        <v>1351686</v>
      </c>
      <c r="B704" s="16" t="s">
        <v>3466</v>
      </c>
      <c r="C704" s="3" t="s">
        <v>2924</v>
      </c>
      <c r="D704" t="s">
        <v>39</v>
      </c>
      <c r="E704" s="11" t="e">
        <f>NA()</f>
        <v>#N/A</v>
      </c>
      <c r="F704" s="19">
        <v>260</v>
      </c>
      <c r="G704" t="e">
        <f>NA()</f>
        <v>#N/A</v>
      </c>
      <c r="H704" t="e">
        <f>NA()</f>
        <v>#N/A</v>
      </c>
      <c r="I704" t="s">
        <v>209</v>
      </c>
      <c r="J704" s="13">
        <v>800000</v>
      </c>
      <c r="K704" s="13" t="s">
        <v>3009</v>
      </c>
      <c r="L704">
        <v>138965203</v>
      </c>
      <c r="M704" t="s">
        <v>262</v>
      </c>
      <c r="N704" t="s">
        <v>36</v>
      </c>
      <c r="O704" t="s">
        <v>37</v>
      </c>
      <c r="P704" s="14" t="s">
        <v>3491</v>
      </c>
      <c r="Q704" s="1">
        <v>889428942</v>
      </c>
      <c r="R704" t="s">
        <v>3505</v>
      </c>
      <c r="S704">
        <v>3</v>
      </c>
      <c r="T704">
        <v>2</v>
      </c>
      <c r="U704">
        <v>2</v>
      </c>
      <c r="V704" s="15">
        <v>44708.662557870368</v>
      </c>
    </row>
    <row r="705" spans="1:22" x14ac:dyDescent="0.25">
      <c r="A705">
        <v>1351687</v>
      </c>
      <c r="B705" s="16" t="s">
        <v>3466</v>
      </c>
      <c r="C705" s="3" t="s">
        <v>2924</v>
      </c>
      <c r="D705" t="s">
        <v>29</v>
      </c>
      <c r="E705" s="19">
        <v>189</v>
      </c>
      <c r="F705" s="19">
        <v>800</v>
      </c>
      <c r="G705" s="19">
        <v>800</v>
      </c>
      <c r="H705" t="e">
        <f>NA()</f>
        <v>#N/A</v>
      </c>
      <c r="I705" t="s">
        <v>265</v>
      </c>
      <c r="J705" s="13">
        <v>720000</v>
      </c>
      <c r="K705" s="13" t="s">
        <v>2934</v>
      </c>
      <c r="L705">
        <v>138964243</v>
      </c>
      <c r="M705" t="s">
        <v>2196</v>
      </c>
      <c r="N705" t="s">
        <v>917</v>
      </c>
      <c r="O705" t="s">
        <v>37</v>
      </c>
      <c r="P705" s="14" t="s">
        <v>3497</v>
      </c>
      <c r="Q705" s="1">
        <v>417718149</v>
      </c>
      <c r="R705" t="s">
        <v>3505</v>
      </c>
      <c r="S705">
        <v>4</v>
      </c>
      <c r="T705">
        <v>2</v>
      </c>
      <c r="U705">
        <v>2</v>
      </c>
      <c r="V705" s="15">
        <v>44708.662557870368</v>
      </c>
    </row>
    <row r="706" spans="1:22" x14ac:dyDescent="0.25">
      <c r="A706">
        <v>1351688</v>
      </c>
      <c r="B706" s="16" t="s">
        <v>3466</v>
      </c>
      <c r="C706" s="3" t="s">
        <v>2924</v>
      </c>
      <c r="D706" t="s">
        <v>29</v>
      </c>
      <c r="E706" s="11" t="e">
        <f>NA()</f>
        <v>#N/A</v>
      </c>
      <c r="F706" s="12" t="e">
        <f>NA()</f>
        <v>#N/A</v>
      </c>
      <c r="G706" t="e">
        <f>NA()</f>
        <v>#N/A</v>
      </c>
      <c r="H706" t="e">
        <f>NA()</f>
        <v>#N/A</v>
      </c>
      <c r="I706" t="s">
        <v>181</v>
      </c>
      <c r="J706" s="13">
        <v>600000</v>
      </c>
      <c r="K706" s="13" t="s">
        <v>3335</v>
      </c>
      <c r="L706">
        <v>138962595</v>
      </c>
      <c r="M706" t="s">
        <v>2199</v>
      </c>
      <c r="N706" t="s">
        <v>725</v>
      </c>
      <c r="O706" t="s">
        <v>37</v>
      </c>
      <c r="P706" s="14" t="s">
        <v>3496</v>
      </c>
      <c r="Q706" s="1">
        <v>889418941</v>
      </c>
      <c r="R706" t="s">
        <v>3505</v>
      </c>
      <c r="S706">
        <v>3</v>
      </c>
      <c r="T706">
        <v>1</v>
      </c>
      <c r="U706">
        <v>4</v>
      </c>
      <c r="V706" s="15">
        <v>44708.662557870368</v>
      </c>
    </row>
    <row r="707" spans="1:22" x14ac:dyDescent="0.25">
      <c r="A707">
        <v>1351689</v>
      </c>
      <c r="B707" s="16" t="s">
        <v>3466</v>
      </c>
      <c r="C707" s="3" t="s">
        <v>2924</v>
      </c>
      <c r="D707" t="s">
        <v>29</v>
      </c>
      <c r="E707" s="11" t="e">
        <f>NA()</f>
        <v>#N/A</v>
      </c>
      <c r="F707" s="19">
        <v>833</v>
      </c>
      <c r="G707" s="19">
        <v>833</v>
      </c>
      <c r="H707" t="s">
        <v>126</v>
      </c>
      <c r="I707" t="s">
        <v>1307</v>
      </c>
      <c r="J707" s="13">
        <v>430000</v>
      </c>
      <c r="K707" s="13" t="s">
        <v>2934</v>
      </c>
      <c r="L707">
        <v>138961551</v>
      </c>
      <c r="M707" t="s">
        <v>2202</v>
      </c>
      <c r="N707" t="s">
        <v>823</v>
      </c>
      <c r="O707" t="s">
        <v>37</v>
      </c>
      <c r="P707" s="14" t="s">
        <v>3495</v>
      </c>
      <c r="Q707" s="1">
        <v>889812666</v>
      </c>
      <c r="R707" t="s">
        <v>3505</v>
      </c>
      <c r="S707">
        <v>3</v>
      </c>
      <c r="T707">
        <v>1</v>
      </c>
      <c r="U707">
        <v>3</v>
      </c>
      <c r="V707" s="15">
        <v>44708.662557870368</v>
      </c>
    </row>
    <row r="708" spans="1:22" x14ac:dyDescent="0.25">
      <c r="A708">
        <v>1351690</v>
      </c>
      <c r="B708" s="16" t="s">
        <v>3466</v>
      </c>
      <c r="C708" s="3" t="s">
        <v>2924</v>
      </c>
      <c r="D708" t="s">
        <v>29</v>
      </c>
      <c r="E708" s="11" t="e">
        <f>NA()</f>
        <v>#N/A</v>
      </c>
      <c r="F708" s="12" t="e">
        <f>NA()</f>
        <v>#N/A</v>
      </c>
      <c r="G708" t="e">
        <f>NA()</f>
        <v>#N/A</v>
      </c>
      <c r="H708" t="s">
        <v>126</v>
      </c>
      <c r="I708" t="s">
        <v>79</v>
      </c>
      <c r="J708" s="13" t="e">
        <f>NA()</f>
        <v>#N/A</v>
      </c>
      <c r="K708" s="13" t="s">
        <v>3167</v>
      </c>
      <c r="L708">
        <v>138960147</v>
      </c>
      <c r="M708" t="s">
        <v>2204</v>
      </c>
      <c r="N708" t="s">
        <v>707</v>
      </c>
      <c r="O708" t="s">
        <v>37</v>
      </c>
      <c r="P708" s="14" t="s">
        <v>3493</v>
      </c>
      <c r="Q708" s="1">
        <v>889433000</v>
      </c>
      <c r="R708" t="s">
        <v>3505</v>
      </c>
      <c r="S708">
        <v>4</v>
      </c>
      <c r="T708">
        <v>2</v>
      </c>
      <c r="U708">
        <v>3</v>
      </c>
      <c r="V708" s="15">
        <v>44708.662557870368</v>
      </c>
    </row>
    <row r="709" spans="1:22" x14ac:dyDescent="0.25">
      <c r="A709">
        <v>1351691</v>
      </c>
      <c r="B709" s="16" t="s">
        <v>3466</v>
      </c>
      <c r="C709" s="3" t="s">
        <v>2924</v>
      </c>
      <c r="D709" t="s">
        <v>46</v>
      </c>
      <c r="E709" s="19">
        <v>93</v>
      </c>
      <c r="F709" s="12" t="e">
        <f>NA()</f>
        <v>#N/A</v>
      </c>
      <c r="G709" s="19">
        <v>93</v>
      </c>
      <c r="H709" t="s">
        <v>126</v>
      </c>
      <c r="I709" t="s">
        <v>181</v>
      </c>
      <c r="J709" s="13" t="e">
        <f>NA()</f>
        <v>#N/A</v>
      </c>
      <c r="K709" s="13" t="s">
        <v>2979</v>
      </c>
      <c r="L709">
        <v>138959991</v>
      </c>
      <c r="M709" t="s">
        <v>264</v>
      </c>
      <c r="N709" t="s">
        <v>36</v>
      </c>
      <c r="O709" t="s">
        <v>37</v>
      </c>
      <c r="P709" s="14" t="s">
        <v>3491</v>
      </c>
      <c r="Q709" s="1">
        <v>889418941</v>
      </c>
      <c r="R709" t="s">
        <v>3505</v>
      </c>
      <c r="S709">
        <v>1</v>
      </c>
      <c r="T709">
        <v>1</v>
      </c>
      <c r="U709">
        <v>1</v>
      </c>
      <c r="V709" s="15">
        <v>44708.662557870368</v>
      </c>
    </row>
    <row r="710" spans="1:22" x14ac:dyDescent="0.25">
      <c r="A710">
        <v>1351692</v>
      </c>
      <c r="B710" s="16" t="s">
        <v>3466</v>
      </c>
      <c r="C710" s="3" t="s">
        <v>2924</v>
      </c>
      <c r="D710" t="s">
        <v>29</v>
      </c>
      <c r="E710" s="11" t="e">
        <f>NA()</f>
        <v>#N/A</v>
      </c>
      <c r="F710" s="19">
        <v>916</v>
      </c>
      <c r="G710" s="19">
        <v>916</v>
      </c>
      <c r="H710" t="s">
        <v>126</v>
      </c>
      <c r="I710" t="s">
        <v>98</v>
      </c>
      <c r="J710" s="13" t="e">
        <f>NA()</f>
        <v>#N/A</v>
      </c>
      <c r="K710" s="13" t="s">
        <v>2979</v>
      </c>
      <c r="L710">
        <v>138959091</v>
      </c>
      <c r="M710" t="s">
        <v>2207</v>
      </c>
      <c r="N710" t="s">
        <v>798</v>
      </c>
      <c r="O710" t="s">
        <v>37</v>
      </c>
      <c r="P710" s="14" t="s">
        <v>3492</v>
      </c>
      <c r="Q710" s="1">
        <v>889822500</v>
      </c>
      <c r="R710" t="s">
        <v>3505</v>
      </c>
      <c r="S710">
        <v>3</v>
      </c>
      <c r="T710">
        <v>1</v>
      </c>
      <c r="U710">
        <v>1</v>
      </c>
      <c r="V710" s="15">
        <v>44708.662557870368</v>
      </c>
    </row>
    <row r="711" spans="1:22" x14ac:dyDescent="0.25">
      <c r="A711">
        <v>1351693</v>
      </c>
      <c r="B711" s="16" t="s">
        <v>3466</v>
      </c>
      <c r="C711" s="3" t="s">
        <v>2924</v>
      </c>
      <c r="D711" t="s">
        <v>29</v>
      </c>
      <c r="E711" s="19">
        <v>210</v>
      </c>
      <c r="F711" s="19">
        <v>739</v>
      </c>
      <c r="G711" s="19">
        <v>739</v>
      </c>
      <c r="H711" t="s">
        <v>126</v>
      </c>
      <c r="I711" t="s">
        <v>712</v>
      </c>
      <c r="J711" s="13" t="e">
        <f>NA()</f>
        <v>#N/A</v>
      </c>
      <c r="K711" s="13" t="s">
        <v>2979</v>
      </c>
      <c r="L711">
        <v>138954251</v>
      </c>
      <c r="M711" t="s">
        <v>2210</v>
      </c>
      <c r="N711" t="s">
        <v>941</v>
      </c>
      <c r="O711" t="s">
        <v>37</v>
      </c>
      <c r="P711" s="14" t="s">
        <v>3497</v>
      </c>
      <c r="Q711" s="1">
        <v>889315000</v>
      </c>
      <c r="R711" t="s">
        <v>3505</v>
      </c>
      <c r="S711">
        <v>4</v>
      </c>
      <c r="T711">
        <v>2</v>
      </c>
      <c r="U711">
        <v>4</v>
      </c>
      <c r="V711" s="15">
        <v>44708.662557870368</v>
      </c>
    </row>
    <row r="712" spans="1:22" x14ac:dyDescent="0.25">
      <c r="A712">
        <v>1351694</v>
      </c>
      <c r="B712" s="16" t="s">
        <v>3466</v>
      </c>
      <c r="C712" s="3" t="s">
        <v>2924</v>
      </c>
      <c r="D712" t="s">
        <v>29</v>
      </c>
      <c r="E712" s="11" t="e">
        <f>NA()</f>
        <v>#N/A</v>
      </c>
      <c r="F712" s="19">
        <v>974</v>
      </c>
      <c r="G712" s="19">
        <v>974</v>
      </c>
      <c r="H712" t="e">
        <f>NA()</f>
        <v>#N/A</v>
      </c>
      <c r="I712" t="s">
        <v>93</v>
      </c>
      <c r="J712" s="13" t="e">
        <f>NA()</f>
        <v>#N/A</v>
      </c>
      <c r="K712" s="13" t="s">
        <v>2978</v>
      </c>
      <c r="L712">
        <v>138951219</v>
      </c>
      <c r="M712" t="s">
        <v>2213</v>
      </c>
      <c r="N712" t="s">
        <v>798</v>
      </c>
      <c r="O712" t="s">
        <v>37</v>
      </c>
      <c r="P712" s="14" t="s">
        <v>3492</v>
      </c>
      <c r="Q712" s="1">
        <v>889460500</v>
      </c>
      <c r="R712" t="s">
        <v>3505</v>
      </c>
      <c r="S712">
        <v>3</v>
      </c>
      <c r="T712">
        <v>2</v>
      </c>
      <c r="U712">
        <v>2</v>
      </c>
      <c r="V712" s="15">
        <v>44708.662557870368</v>
      </c>
    </row>
    <row r="713" spans="1:22" x14ac:dyDescent="0.25">
      <c r="A713">
        <v>1351695</v>
      </c>
      <c r="B713" s="16" t="s">
        <v>3466</v>
      </c>
      <c r="C713" s="3" t="s">
        <v>2924</v>
      </c>
      <c r="D713" t="s">
        <v>46</v>
      </c>
      <c r="E713" s="19">
        <v>193</v>
      </c>
      <c r="F713" s="12" t="e">
        <f>NA()</f>
        <v>#N/A</v>
      </c>
      <c r="G713" s="19">
        <v>193</v>
      </c>
      <c r="H713" t="e">
        <f>NA()</f>
        <v>#N/A</v>
      </c>
      <c r="I713" t="s">
        <v>64</v>
      </c>
      <c r="J713" s="13">
        <v>330000</v>
      </c>
      <c r="K713" s="13" t="s">
        <v>3336</v>
      </c>
      <c r="L713">
        <v>138950731</v>
      </c>
      <c r="M713" t="s">
        <v>2217</v>
      </c>
      <c r="N713" t="s">
        <v>941</v>
      </c>
      <c r="O713" t="s">
        <v>37</v>
      </c>
      <c r="P713" s="14" t="s">
        <v>3497</v>
      </c>
      <c r="Q713" s="1">
        <v>404877261</v>
      </c>
      <c r="R713" t="s">
        <v>3505</v>
      </c>
      <c r="S713">
        <v>2</v>
      </c>
      <c r="T713">
        <v>2</v>
      </c>
      <c r="U713">
        <v>2</v>
      </c>
      <c r="V713" s="15">
        <v>44708.662557870368</v>
      </c>
    </row>
    <row r="714" spans="1:22" x14ac:dyDescent="0.25">
      <c r="A714">
        <v>1351696</v>
      </c>
      <c r="B714" s="16" t="s">
        <v>3466</v>
      </c>
      <c r="C714" s="3" t="s">
        <v>2924</v>
      </c>
      <c r="D714" t="s">
        <v>29</v>
      </c>
      <c r="E714" s="11" t="e">
        <f>NA()</f>
        <v>#N/A</v>
      </c>
      <c r="F714" s="19">
        <v>715</v>
      </c>
      <c r="G714" s="19">
        <v>715</v>
      </c>
      <c r="H714" t="s">
        <v>126</v>
      </c>
      <c r="I714" t="s">
        <v>311</v>
      </c>
      <c r="J714" s="13" t="e">
        <f>NA()</f>
        <v>#N/A</v>
      </c>
      <c r="K714" s="13" t="s">
        <v>2979</v>
      </c>
      <c r="L714">
        <v>138950727</v>
      </c>
      <c r="M714" t="s">
        <v>2219</v>
      </c>
      <c r="N714" t="s">
        <v>1616</v>
      </c>
      <c r="O714" t="s">
        <v>37</v>
      </c>
      <c r="P714" s="14" t="s">
        <v>3494</v>
      </c>
      <c r="Q714" s="1">
        <v>1300299377</v>
      </c>
      <c r="R714" t="s">
        <v>3508</v>
      </c>
      <c r="S714">
        <v>3</v>
      </c>
      <c r="T714">
        <v>2</v>
      </c>
      <c r="U714">
        <v>4</v>
      </c>
      <c r="V714" s="15">
        <v>44708.662557870368</v>
      </c>
    </row>
    <row r="715" spans="1:22" x14ac:dyDescent="0.25">
      <c r="A715">
        <v>1351697</v>
      </c>
      <c r="B715" s="16" t="s">
        <v>3466</v>
      </c>
      <c r="C715" s="3" t="s">
        <v>2924</v>
      </c>
      <c r="D715" t="s">
        <v>29</v>
      </c>
      <c r="E715" s="11" t="e">
        <f>NA()</f>
        <v>#N/A</v>
      </c>
      <c r="F715" s="19">
        <v>818</v>
      </c>
      <c r="G715" s="19">
        <v>818</v>
      </c>
      <c r="H715" t="e">
        <f>NA()</f>
        <v>#N/A</v>
      </c>
      <c r="I715" t="s">
        <v>82</v>
      </c>
      <c r="J715" s="13">
        <v>580000</v>
      </c>
      <c r="K715" s="13" t="s">
        <v>3033</v>
      </c>
      <c r="L715">
        <v>138950523</v>
      </c>
      <c r="M715" t="s">
        <v>2221</v>
      </c>
      <c r="N715" t="s">
        <v>1092</v>
      </c>
      <c r="O715" t="s">
        <v>37</v>
      </c>
      <c r="P715" s="14" t="s">
        <v>3492</v>
      </c>
      <c r="Q715" s="1">
        <v>889433000</v>
      </c>
      <c r="R715" t="s">
        <v>3505</v>
      </c>
      <c r="S715">
        <v>3</v>
      </c>
      <c r="T715">
        <v>2</v>
      </c>
      <c r="U715">
        <v>3</v>
      </c>
      <c r="V715" s="15">
        <v>44708.662557870368</v>
      </c>
    </row>
    <row r="716" spans="1:22" x14ac:dyDescent="0.25">
      <c r="A716">
        <v>1351698</v>
      </c>
      <c r="B716" s="16" t="s">
        <v>3466</v>
      </c>
      <c r="C716" s="3" t="s">
        <v>2924</v>
      </c>
      <c r="D716" t="s">
        <v>29</v>
      </c>
      <c r="E716" s="19">
        <v>120</v>
      </c>
      <c r="F716" s="19">
        <v>891</v>
      </c>
      <c r="G716" s="19">
        <v>891</v>
      </c>
      <c r="H716" t="e">
        <f>NA()</f>
        <v>#N/A</v>
      </c>
      <c r="I716" t="s">
        <v>228</v>
      </c>
      <c r="J716" s="13">
        <v>400000</v>
      </c>
      <c r="K716" s="13" t="s">
        <v>3337</v>
      </c>
      <c r="L716">
        <v>138947911</v>
      </c>
      <c r="M716" t="s">
        <v>2225</v>
      </c>
      <c r="N716" t="s">
        <v>823</v>
      </c>
      <c r="O716" t="s">
        <v>37</v>
      </c>
      <c r="P716" s="14" t="s">
        <v>3495</v>
      </c>
      <c r="Q716" s="1">
        <v>889419959</v>
      </c>
      <c r="R716" t="s">
        <v>3505</v>
      </c>
      <c r="S716">
        <v>3</v>
      </c>
      <c r="T716">
        <v>1</v>
      </c>
      <c r="U716">
        <v>2</v>
      </c>
      <c r="V716" s="15">
        <v>44708.662557870368</v>
      </c>
    </row>
    <row r="717" spans="1:22" x14ac:dyDescent="0.25">
      <c r="A717">
        <v>1351699</v>
      </c>
      <c r="B717" s="16" t="s">
        <v>3466</v>
      </c>
      <c r="C717" s="3" t="s">
        <v>2924</v>
      </c>
      <c r="D717" t="s">
        <v>29</v>
      </c>
      <c r="E717" s="19">
        <v>578</v>
      </c>
      <c r="F717" s="19">
        <v>2</v>
      </c>
      <c r="G717" s="19">
        <v>2</v>
      </c>
      <c r="H717" t="e">
        <f>NA()</f>
        <v>#N/A</v>
      </c>
      <c r="I717" t="s">
        <v>265</v>
      </c>
      <c r="J717" s="13">
        <v>849000</v>
      </c>
      <c r="K717" s="13" t="s">
        <v>3338</v>
      </c>
      <c r="L717">
        <v>138947695</v>
      </c>
      <c r="M717" t="s">
        <v>2230</v>
      </c>
      <c r="N717" t="s">
        <v>1162</v>
      </c>
      <c r="O717" t="s">
        <v>37</v>
      </c>
      <c r="P717" s="14" t="s">
        <v>3501</v>
      </c>
      <c r="Q717" s="1">
        <v>417718149</v>
      </c>
      <c r="R717" t="s">
        <v>3505</v>
      </c>
      <c r="S717">
        <v>3</v>
      </c>
      <c r="T717">
        <v>3</v>
      </c>
      <c r="U717">
        <v>0</v>
      </c>
      <c r="V717" s="15">
        <v>44708.662557870368</v>
      </c>
    </row>
    <row r="718" spans="1:22" x14ac:dyDescent="0.25">
      <c r="A718">
        <v>1351700</v>
      </c>
      <c r="B718" s="16" t="s">
        <v>3466</v>
      </c>
      <c r="C718" s="3" t="s">
        <v>2924</v>
      </c>
      <c r="D718" t="s">
        <v>704</v>
      </c>
      <c r="E718" s="11" t="e">
        <f>NA()</f>
        <v>#N/A</v>
      </c>
      <c r="F718" s="19">
        <v>405</v>
      </c>
      <c r="G718" s="19">
        <v>405</v>
      </c>
      <c r="H718" t="e">
        <f>NA()</f>
        <v>#N/A</v>
      </c>
      <c r="I718" t="s">
        <v>2231</v>
      </c>
      <c r="J718" s="13">
        <v>225000</v>
      </c>
      <c r="K718" s="13" t="s">
        <v>2934</v>
      </c>
      <c r="L718">
        <v>203280151</v>
      </c>
      <c r="M718" t="s">
        <v>2233</v>
      </c>
      <c r="N718" t="s">
        <v>1664</v>
      </c>
      <c r="O718" t="s">
        <v>37</v>
      </c>
      <c r="P718" s="14" t="s">
        <v>3503</v>
      </c>
      <c r="Q718" s="1">
        <v>889835500</v>
      </c>
      <c r="R718" t="s">
        <v>3508</v>
      </c>
      <c r="S718" t="e">
        <f>NA()</f>
        <v>#N/A</v>
      </c>
      <c r="T718" t="e">
        <f>NA()</f>
        <v>#N/A</v>
      </c>
      <c r="U718" t="e">
        <f>NA()</f>
        <v>#N/A</v>
      </c>
      <c r="V718" s="15">
        <v>44708.662557870368</v>
      </c>
    </row>
    <row r="719" spans="1:22" x14ac:dyDescent="0.25">
      <c r="A719">
        <v>1351701</v>
      </c>
      <c r="B719" s="16" t="s">
        <v>3466</v>
      </c>
      <c r="C719" s="3" t="s">
        <v>2924</v>
      </c>
      <c r="D719" t="s">
        <v>704</v>
      </c>
      <c r="E719" s="11" t="e">
        <f>NA()</f>
        <v>#N/A</v>
      </c>
      <c r="F719" s="19">
        <v>449</v>
      </c>
      <c r="G719" s="19">
        <v>449</v>
      </c>
      <c r="H719" t="e">
        <f>NA()</f>
        <v>#N/A</v>
      </c>
      <c r="I719" t="s">
        <v>2231</v>
      </c>
      <c r="J719" s="13">
        <v>250000</v>
      </c>
      <c r="K719" s="13" t="s">
        <v>2934</v>
      </c>
      <c r="L719">
        <v>203280147</v>
      </c>
      <c r="M719" t="s">
        <v>2236</v>
      </c>
      <c r="N719" t="s">
        <v>1664</v>
      </c>
      <c r="O719" t="s">
        <v>37</v>
      </c>
      <c r="P719" s="14" t="s">
        <v>3503</v>
      </c>
      <c r="Q719" s="1">
        <v>889835500</v>
      </c>
      <c r="R719" t="s">
        <v>3508</v>
      </c>
      <c r="S719" t="e">
        <f>NA()</f>
        <v>#N/A</v>
      </c>
      <c r="T719" t="e">
        <f>NA()</f>
        <v>#N/A</v>
      </c>
      <c r="U719" t="e">
        <f>NA()</f>
        <v>#N/A</v>
      </c>
      <c r="V719" s="15">
        <v>44708.662557870368</v>
      </c>
    </row>
    <row r="720" spans="1:22" x14ac:dyDescent="0.25">
      <c r="A720">
        <v>1351702</v>
      </c>
      <c r="B720" s="16" t="s">
        <v>3466</v>
      </c>
      <c r="C720" s="3" t="s">
        <v>2924</v>
      </c>
      <c r="D720" t="s">
        <v>704</v>
      </c>
      <c r="E720" s="11" t="e">
        <f>NA()</f>
        <v>#N/A</v>
      </c>
      <c r="F720" s="19">
        <v>741</v>
      </c>
      <c r="G720" s="19">
        <v>741</v>
      </c>
      <c r="H720" t="e">
        <f>NA()</f>
        <v>#N/A</v>
      </c>
      <c r="I720" t="s">
        <v>2231</v>
      </c>
      <c r="J720" s="13">
        <v>387000</v>
      </c>
      <c r="K720" s="13" t="s">
        <v>2934</v>
      </c>
      <c r="L720">
        <v>203280139</v>
      </c>
      <c r="M720" t="s">
        <v>2239</v>
      </c>
      <c r="N720" t="s">
        <v>1664</v>
      </c>
      <c r="O720" t="s">
        <v>37</v>
      </c>
      <c r="P720" s="14" t="s">
        <v>3503</v>
      </c>
      <c r="Q720" s="1">
        <v>889835500</v>
      </c>
      <c r="R720" t="s">
        <v>3508</v>
      </c>
      <c r="S720" t="e">
        <f>NA()</f>
        <v>#N/A</v>
      </c>
      <c r="T720" t="e">
        <f>NA()</f>
        <v>#N/A</v>
      </c>
      <c r="U720" t="e">
        <f>NA()</f>
        <v>#N/A</v>
      </c>
      <c r="V720" s="15">
        <v>44708.662557870368</v>
      </c>
    </row>
    <row r="721" spans="1:22" x14ac:dyDescent="0.25">
      <c r="A721">
        <v>1351703</v>
      </c>
      <c r="B721" s="16" t="s">
        <v>3466</v>
      </c>
      <c r="C721" s="3" t="s">
        <v>2924</v>
      </c>
      <c r="D721" t="s">
        <v>704</v>
      </c>
      <c r="E721" s="11" t="e">
        <f>NA()</f>
        <v>#N/A</v>
      </c>
      <c r="F721" s="19">
        <v>378</v>
      </c>
      <c r="G721" s="19">
        <v>378</v>
      </c>
      <c r="H721" t="e">
        <f>NA()</f>
        <v>#N/A</v>
      </c>
      <c r="I721" t="s">
        <v>2231</v>
      </c>
      <c r="J721" s="13">
        <v>210000</v>
      </c>
      <c r="K721" s="13" t="s">
        <v>2934</v>
      </c>
      <c r="L721">
        <v>203280127</v>
      </c>
      <c r="M721" t="s">
        <v>2241</v>
      </c>
      <c r="N721" t="s">
        <v>1664</v>
      </c>
      <c r="O721" t="s">
        <v>37</v>
      </c>
      <c r="P721" s="14" t="s">
        <v>3503</v>
      </c>
      <c r="Q721" s="1">
        <v>889835500</v>
      </c>
      <c r="R721" t="s">
        <v>3508</v>
      </c>
      <c r="S721" t="e">
        <f>NA()</f>
        <v>#N/A</v>
      </c>
      <c r="T721" t="e">
        <f>NA()</f>
        <v>#N/A</v>
      </c>
      <c r="U721" t="e">
        <f>NA()</f>
        <v>#N/A</v>
      </c>
      <c r="V721" s="15">
        <v>44708.662557870368</v>
      </c>
    </row>
    <row r="722" spans="1:22" x14ac:dyDescent="0.25">
      <c r="A722">
        <v>1351704</v>
      </c>
      <c r="B722" s="16" t="s">
        <v>3466</v>
      </c>
      <c r="C722" s="3" t="s">
        <v>2924</v>
      </c>
      <c r="D722" t="s">
        <v>29</v>
      </c>
      <c r="E722" s="19">
        <v>230</v>
      </c>
      <c r="F722" s="19">
        <v>641</v>
      </c>
      <c r="G722" s="19">
        <v>641</v>
      </c>
      <c r="H722" t="e">
        <f>NA()</f>
        <v>#N/A</v>
      </c>
      <c r="I722" t="s">
        <v>265</v>
      </c>
      <c r="J722" s="13">
        <v>599000</v>
      </c>
      <c r="K722" s="13" t="s">
        <v>2934</v>
      </c>
      <c r="L722">
        <v>138947463</v>
      </c>
      <c r="M722" t="s">
        <v>2243</v>
      </c>
      <c r="N722" t="s">
        <v>820</v>
      </c>
      <c r="O722" t="s">
        <v>37</v>
      </c>
      <c r="P722" s="14" t="s">
        <v>3497</v>
      </c>
      <c r="Q722" s="1">
        <v>417718149</v>
      </c>
      <c r="R722" t="s">
        <v>3505</v>
      </c>
      <c r="S722">
        <v>4</v>
      </c>
      <c r="T722">
        <v>2</v>
      </c>
      <c r="U722">
        <v>2</v>
      </c>
      <c r="V722" s="15">
        <v>44708.662557870368</v>
      </c>
    </row>
    <row r="723" spans="1:22" x14ac:dyDescent="0.25">
      <c r="A723">
        <v>1351705</v>
      </c>
      <c r="B723" s="16" t="s">
        <v>3466</v>
      </c>
      <c r="C723" s="3" t="s">
        <v>2924</v>
      </c>
      <c r="D723" t="s">
        <v>39</v>
      </c>
      <c r="E723" s="19">
        <v>53</v>
      </c>
      <c r="F723" s="12" t="e">
        <f>NA()</f>
        <v>#N/A</v>
      </c>
      <c r="G723" s="19">
        <v>53</v>
      </c>
      <c r="H723" t="e">
        <f>NA()</f>
        <v>#N/A</v>
      </c>
      <c r="I723" t="s">
        <v>265</v>
      </c>
      <c r="J723" s="13">
        <v>299000</v>
      </c>
      <c r="K723" s="13" t="s">
        <v>2934</v>
      </c>
      <c r="L723">
        <v>138947235</v>
      </c>
      <c r="M723" t="s">
        <v>268</v>
      </c>
      <c r="N723" t="s">
        <v>36</v>
      </c>
      <c r="O723" t="s">
        <v>37</v>
      </c>
      <c r="P723" s="14" t="s">
        <v>3491</v>
      </c>
      <c r="Q723" s="1">
        <v>417718149</v>
      </c>
      <c r="R723" t="s">
        <v>3505</v>
      </c>
      <c r="S723">
        <v>1</v>
      </c>
      <c r="T723">
        <v>1</v>
      </c>
      <c r="U723">
        <v>1</v>
      </c>
      <c r="V723" s="15">
        <v>44708.662557870368</v>
      </c>
    </row>
    <row r="724" spans="1:22" x14ac:dyDescent="0.25">
      <c r="A724">
        <v>1351706</v>
      </c>
      <c r="B724" s="16" t="s">
        <v>3466</v>
      </c>
      <c r="C724" s="3" t="s">
        <v>2924</v>
      </c>
      <c r="D724" t="s">
        <v>29</v>
      </c>
      <c r="E724" s="19">
        <v>204</v>
      </c>
      <c r="F724" s="19">
        <v>731</v>
      </c>
      <c r="G724" s="19">
        <v>731</v>
      </c>
      <c r="H724" t="s">
        <v>126</v>
      </c>
      <c r="I724" t="s">
        <v>712</v>
      </c>
      <c r="J724" s="13" t="e">
        <f>NA()</f>
        <v>#N/A</v>
      </c>
      <c r="K724" s="13" t="s">
        <v>2979</v>
      </c>
      <c r="L724">
        <v>138945035</v>
      </c>
      <c r="M724" t="s">
        <v>2247</v>
      </c>
      <c r="N724" t="s">
        <v>941</v>
      </c>
      <c r="O724" t="s">
        <v>37</v>
      </c>
      <c r="P724" s="14" t="s">
        <v>3497</v>
      </c>
      <c r="Q724" s="1">
        <v>889315000</v>
      </c>
      <c r="R724" t="s">
        <v>3505</v>
      </c>
      <c r="S724">
        <v>3</v>
      </c>
      <c r="T724">
        <v>2</v>
      </c>
      <c r="U724">
        <v>4</v>
      </c>
      <c r="V724" s="15">
        <v>44708.662557870368</v>
      </c>
    </row>
    <row r="725" spans="1:22" x14ac:dyDescent="0.25">
      <c r="A725">
        <v>1351707</v>
      </c>
      <c r="B725" s="16" t="s">
        <v>3466</v>
      </c>
      <c r="C725" s="3" t="s">
        <v>2924</v>
      </c>
      <c r="D725" t="s">
        <v>29</v>
      </c>
      <c r="E725" s="19">
        <v>274</v>
      </c>
      <c r="F725" s="19">
        <v>811</v>
      </c>
      <c r="G725" s="19">
        <v>811</v>
      </c>
      <c r="H725" t="e">
        <f>NA()</f>
        <v>#N/A</v>
      </c>
      <c r="I725" t="s">
        <v>1679</v>
      </c>
      <c r="J725" s="13">
        <v>475000</v>
      </c>
      <c r="K725" s="13" t="s">
        <v>2934</v>
      </c>
      <c r="L725">
        <v>138944359</v>
      </c>
      <c r="M725" t="s">
        <v>2250</v>
      </c>
      <c r="N725" t="s">
        <v>743</v>
      </c>
      <c r="O725" t="s">
        <v>37</v>
      </c>
      <c r="P725" s="14" t="s">
        <v>3495</v>
      </c>
      <c r="Q725" s="1">
        <v>404222219</v>
      </c>
      <c r="R725" t="s">
        <v>3505</v>
      </c>
      <c r="S725">
        <v>3</v>
      </c>
      <c r="T725">
        <v>1</v>
      </c>
      <c r="U725">
        <v>2</v>
      </c>
      <c r="V725" s="15">
        <v>44708.662557870368</v>
      </c>
    </row>
    <row r="726" spans="1:22" x14ac:dyDescent="0.25">
      <c r="A726">
        <v>1351708</v>
      </c>
      <c r="B726" s="16" t="s">
        <v>3466</v>
      </c>
      <c r="C726" s="3" t="s">
        <v>2924</v>
      </c>
      <c r="D726" t="s">
        <v>29</v>
      </c>
      <c r="E726" s="11" t="e">
        <f>NA()</f>
        <v>#N/A</v>
      </c>
      <c r="F726" s="19">
        <v>630</v>
      </c>
      <c r="G726" s="19">
        <v>630</v>
      </c>
      <c r="H726" t="e">
        <f>NA()</f>
        <v>#N/A</v>
      </c>
      <c r="I726" t="s">
        <v>1499</v>
      </c>
      <c r="J726" s="13">
        <v>679000</v>
      </c>
      <c r="K726" s="13" t="s">
        <v>3339</v>
      </c>
      <c r="L726">
        <v>138942975</v>
      </c>
      <c r="M726" t="s">
        <v>2253</v>
      </c>
      <c r="N726" t="s">
        <v>716</v>
      </c>
      <c r="O726" t="s">
        <v>37</v>
      </c>
      <c r="P726" s="14" t="s">
        <v>3495</v>
      </c>
      <c r="Q726" s="1">
        <v>418895345</v>
      </c>
      <c r="R726" t="s">
        <v>3505</v>
      </c>
      <c r="S726">
        <v>4</v>
      </c>
      <c r="T726">
        <v>2</v>
      </c>
      <c r="U726">
        <v>2</v>
      </c>
      <c r="V726" s="15">
        <v>44708.662557870368</v>
      </c>
    </row>
    <row r="727" spans="1:22" x14ac:dyDescent="0.25">
      <c r="A727">
        <v>1351709</v>
      </c>
      <c r="B727" s="16" t="s">
        <v>3466</v>
      </c>
      <c r="C727" s="3" t="s">
        <v>2924</v>
      </c>
      <c r="D727" t="s">
        <v>29</v>
      </c>
      <c r="E727" s="11" t="e">
        <f>NA()</f>
        <v>#N/A</v>
      </c>
      <c r="F727" s="19">
        <v>849</v>
      </c>
      <c r="G727" s="19">
        <v>849</v>
      </c>
      <c r="H727" t="s">
        <v>126</v>
      </c>
      <c r="I727" t="s">
        <v>145</v>
      </c>
      <c r="J727" s="13">
        <v>560000</v>
      </c>
      <c r="K727" s="13" t="s">
        <v>3340</v>
      </c>
      <c r="L727">
        <v>138942243</v>
      </c>
      <c r="M727" t="s">
        <v>2257</v>
      </c>
      <c r="N727" t="s">
        <v>954</v>
      </c>
      <c r="O727" t="s">
        <v>37</v>
      </c>
      <c r="P727" s="14" t="s">
        <v>3492</v>
      </c>
      <c r="Q727" s="1">
        <v>889306600</v>
      </c>
      <c r="R727" t="s">
        <v>3505</v>
      </c>
      <c r="S727">
        <v>3</v>
      </c>
      <c r="T727">
        <v>1</v>
      </c>
      <c r="U727">
        <v>4</v>
      </c>
      <c r="V727" s="15">
        <v>44708.662557870368</v>
      </c>
    </row>
    <row r="728" spans="1:22" x14ac:dyDescent="0.25">
      <c r="A728">
        <v>1351710</v>
      </c>
      <c r="B728" s="16" t="s">
        <v>3466</v>
      </c>
      <c r="C728" s="3" t="s">
        <v>2924</v>
      </c>
      <c r="D728" t="s">
        <v>29</v>
      </c>
      <c r="E728" s="19">
        <v>183</v>
      </c>
      <c r="F728" s="19">
        <v>820</v>
      </c>
      <c r="G728" s="19">
        <v>820</v>
      </c>
      <c r="H728" t="e">
        <f>NA()</f>
        <v>#N/A</v>
      </c>
      <c r="I728" t="s">
        <v>712</v>
      </c>
      <c r="J728" s="13">
        <v>475000</v>
      </c>
      <c r="K728" s="13" t="s">
        <v>2934</v>
      </c>
      <c r="L728">
        <v>138942211</v>
      </c>
      <c r="M728" t="s">
        <v>2259</v>
      </c>
      <c r="N728" t="s">
        <v>791</v>
      </c>
      <c r="O728" t="s">
        <v>37</v>
      </c>
      <c r="P728" s="14" t="s">
        <v>3497</v>
      </c>
      <c r="Q728" s="1">
        <v>889315000</v>
      </c>
      <c r="R728" t="s">
        <v>3505</v>
      </c>
      <c r="S728">
        <v>3</v>
      </c>
      <c r="T728">
        <v>1</v>
      </c>
      <c r="U728">
        <v>4</v>
      </c>
      <c r="V728" s="15">
        <v>44708.662557870368</v>
      </c>
    </row>
    <row r="729" spans="1:22" x14ac:dyDescent="0.25">
      <c r="A729">
        <v>1351711</v>
      </c>
      <c r="B729" s="16" t="s">
        <v>3466</v>
      </c>
      <c r="C729" s="3" t="s">
        <v>2924</v>
      </c>
      <c r="D729" t="s">
        <v>46</v>
      </c>
      <c r="E729" s="11" t="e">
        <f>NA()</f>
        <v>#N/A</v>
      </c>
      <c r="F729" s="19">
        <v>181</v>
      </c>
      <c r="G729" s="19">
        <v>181</v>
      </c>
      <c r="H729" t="e">
        <f>NA()</f>
        <v>#N/A</v>
      </c>
      <c r="I729" t="s">
        <v>712</v>
      </c>
      <c r="J729" s="13">
        <v>319000</v>
      </c>
      <c r="K729" s="13" t="s">
        <v>2934</v>
      </c>
      <c r="L729">
        <v>138941523</v>
      </c>
      <c r="M729" t="s">
        <v>2262</v>
      </c>
      <c r="N729" t="s">
        <v>973</v>
      </c>
      <c r="O729" t="s">
        <v>37</v>
      </c>
      <c r="P729" s="14" t="s">
        <v>3495</v>
      </c>
      <c r="Q729" s="1">
        <v>889315000</v>
      </c>
      <c r="R729" t="s">
        <v>3505</v>
      </c>
      <c r="S729">
        <v>2</v>
      </c>
      <c r="T729">
        <v>1</v>
      </c>
      <c r="U729">
        <v>2</v>
      </c>
      <c r="V729" s="15">
        <v>44708.662557870368</v>
      </c>
    </row>
    <row r="730" spans="1:22" x14ac:dyDescent="0.25">
      <c r="A730">
        <v>1351712</v>
      </c>
      <c r="B730" s="16" t="s">
        <v>3466</v>
      </c>
      <c r="C730" s="3" t="s">
        <v>2924</v>
      </c>
      <c r="D730" t="s">
        <v>29</v>
      </c>
      <c r="E730" s="11" t="e">
        <f>NA()</f>
        <v>#N/A</v>
      </c>
      <c r="F730" s="12" t="e">
        <f>NA()</f>
        <v>#N/A</v>
      </c>
      <c r="G730" t="e">
        <f>NA()</f>
        <v>#N/A</v>
      </c>
      <c r="H730" t="e">
        <f>NA()</f>
        <v>#N/A</v>
      </c>
      <c r="I730" t="s">
        <v>82</v>
      </c>
      <c r="J730" s="13">
        <v>520000</v>
      </c>
      <c r="K730" s="13" t="s">
        <v>2934</v>
      </c>
      <c r="L730">
        <v>138939703</v>
      </c>
      <c r="M730" t="s">
        <v>2264</v>
      </c>
      <c r="N730" t="s">
        <v>747</v>
      </c>
      <c r="O730" t="s">
        <v>37</v>
      </c>
      <c r="P730" s="14" t="s">
        <v>3495</v>
      </c>
      <c r="Q730" s="1">
        <v>889433000</v>
      </c>
      <c r="R730" t="s">
        <v>3505</v>
      </c>
      <c r="S730">
        <v>4</v>
      </c>
      <c r="T730">
        <v>2</v>
      </c>
      <c r="U730">
        <v>2</v>
      </c>
      <c r="V730" s="15">
        <v>44708.662557870368</v>
      </c>
    </row>
    <row r="731" spans="1:22" x14ac:dyDescent="0.25">
      <c r="A731">
        <v>1351713</v>
      </c>
      <c r="B731" s="16" t="s">
        <v>3466</v>
      </c>
      <c r="C731" s="3" t="s">
        <v>2924</v>
      </c>
      <c r="D731" t="s">
        <v>29</v>
      </c>
      <c r="E731" s="19">
        <v>100</v>
      </c>
      <c r="F731" s="19">
        <v>677</v>
      </c>
      <c r="G731" s="19">
        <v>677</v>
      </c>
      <c r="H731" t="e">
        <f>NA()</f>
        <v>#N/A</v>
      </c>
      <c r="I731" t="s">
        <v>42</v>
      </c>
      <c r="J731" s="13">
        <v>639000</v>
      </c>
      <c r="K731" s="13" t="s">
        <v>2934</v>
      </c>
      <c r="L731">
        <v>138937531</v>
      </c>
      <c r="M731" t="s">
        <v>2268</v>
      </c>
      <c r="N731" t="s">
        <v>814</v>
      </c>
      <c r="O731" t="s">
        <v>37</v>
      </c>
      <c r="P731" s="14" t="s">
        <v>3494</v>
      </c>
      <c r="Q731">
        <v>411724000</v>
      </c>
      <c r="R731" t="s">
        <v>3505</v>
      </c>
      <c r="S731">
        <v>3</v>
      </c>
      <c r="T731">
        <v>1</v>
      </c>
      <c r="U731">
        <v>3</v>
      </c>
      <c r="V731" s="15">
        <v>44708.662557870368</v>
      </c>
    </row>
    <row r="732" spans="1:22" x14ac:dyDescent="0.25">
      <c r="A732">
        <v>1351714</v>
      </c>
      <c r="B732" s="16" t="s">
        <v>3466</v>
      </c>
      <c r="C732" s="3" t="s">
        <v>2924</v>
      </c>
      <c r="D732" t="s">
        <v>748</v>
      </c>
      <c r="E732" s="11" t="e">
        <f>NA()</f>
        <v>#N/A</v>
      </c>
      <c r="F732" s="12" t="e">
        <f>NA()</f>
        <v>#N/A</v>
      </c>
      <c r="G732" t="e">
        <f>NA()</f>
        <v>#N/A</v>
      </c>
      <c r="H732" t="s">
        <v>126</v>
      </c>
      <c r="I732" t="s">
        <v>1603</v>
      </c>
      <c r="J732" s="13">
        <v>750000</v>
      </c>
      <c r="K732" s="13" t="s">
        <v>3342</v>
      </c>
      <c r="L732">
        <v>138937107</v>
      </c>
      <c r="M732" t="s">
        <v>2271</v>
      </c>
      <c r="N732" t="s">
        <v>1101</v>
      </c>
      <c r="O732" t="s">
        <v>37</v>
      </c>
      <c r="P732" s="14" t="s">
        <v>3493</v>
      </c>
      <c r="Q732" t="s">
        <v>1607</v>
      </c>
      <c r="R732" t="s">
        <v>3505</v>
      </c>
      <c r="S732">
        <v>4</v>
      </c>
      <c r="T732">
        <v>2</v>
      </c>
      <c r="U732">
        <v>2</v>
      </c>
      <c r="V732" s="15">
        <v>44708.662557870368</v>
      </c>
    </row>
    <row r="733" spans="1:22" x14ac:dyDescent="0.25">
      <c r="A733">
        <v>1351715</v>
      </c>
      <c r="B733" s="16" t="s">
        <v>3466</v>
      </c>
      <c r="C733" s="3" t="s">
        <v>2924</v>
      </c>
      <c r="D733" t="s">
        <v>704</v>
      </c>
      <c r="E733" s="11" t="e">
        <f>NA()</f>
        <v>#N/A</v>
      </c>
      <c r="F733" s="19">
        <v>640</v>
      </c>
      <c r="G733" s="19">
        <v>640</v>
      </c>
      <c r="H733" t="e">
        <f>NA()</f>
        <v>#N/A</v>
      </c>
      <c r="I733" t="s">
        <v>2231</v>
      </c>
      <c r="J733" s="13">
        <v>334000</v>
      </c>
      <c r="K733" s="13" t="s">
        <v>2934</v>
      </c>
      <c r="L733">
        <v>203276791</v>
      </c>
      <c r="M733" t="s">
        <v>2274</v>
      </c>
      <c r="N733" t="s">
        <v>1664</v>
      </c>
      <c r="O733" t="s">
        <v>37</v>
      </c>
      <c r="P733" s="14" t="s">
        <v>3503</v>
      </c>
      <c r="Q733" s="1">
        <v>889835500</v>
      </c>
      <c r="R733" t="s">
        <v>3508</v>
      </c>
      <c r="S733" t="e">
        <f>NA()</f>
        <v>#N/A</v>
      </c>
      <c r="T733" t="e">
        <f>NA()</f>
        <v>#N/A</v>
      </c>
      <c r="U733" t="e">
        <f>NA()</f>
        <v>#N/A</v>
      </c>
      <c r="V733" s="15">
        <v>44708.662557870368</v>
      </c>
    </row>
    <row r="734" spans="1:22" x14ac:dyDescent="0.25">
      <c r="A734">
        <v>1351716</v>
      </c>
      <c r="B734" s="16" t="s">
        <v>3466</v>
      </c>
      <c r="C734" s="3" t="s">
        <v>2924</v>
      </c>
      <c r="D734" t="s">
        <v>2275</v>
      </c>
      <c r="E734" s="11" t="e">
        <f>NA()</f>
        <v>#N/A</v>
      </c>
      <c r="F734" s="19">
        <v>359</v>
      </c>
      <c r="G734" s="19">
        <v>359</v>
      </c>
      <c r="H734" t="e">
        <f>NA()</f>
        <v>#N/A</v>
      </c>
      <c r="I734" t="s">
        <v>2277</v>
      </c>
      <c r="J734" s="13" t="e">
        <f>NA()</f>
        <v>#N/A</v>
      </c>
      <c r="K734" s="13" t="s">
        <v>3097</v>
      </c>
      <c r="L734">
        <v>138936951</v>
      </c>
      <c r="M734" t="s">
        <v>2279</v>
      </c>
      <c r="N734" t="s">
        <v>1664</v>
      </c>
      <c r="O734" t="s">
        <v>37</v>
      </c>
      <c r="P734" s="14" t="s">
        <v>3503</v>
      </c>
      <c r="Q734" s="1">
        <v>889833943</v>
      </c>
      <c r="R734" t="s">
        <v>3508</v>
      </c>
      <c r="S734">
        <v>0</v>
      </c>
      <c r="T734">
        <v>1</v>
      </c>
      <c r="U734">
        <v>8</v>
      </c>
      <c r="V734" s="15">
        <v>44708.662557870368</v>
      </c>
    </row>
    <row r="735" spans="1:22" x14ac:dyDescent="0.25">
      <c r="A735">
        <v>1351717</v>
      </c>
      <c r="B735" s="16" t="s">
        <v>3466</v>
      </c>
      <c r="C735" s="3" t="s">
        <v>2924</v>
      </c>
      <c r="D735" t="s">
        <v>29</v>
      </c>
      <c r="E735" s="11" t="e">
        <f>NA()</f>
        <v>#N/A</v>
      </c>
      <c r="F735" s="19">
        <v>812</v>
      </c>
      <c r="G735" s="19">
        <v>812</v>
      </c>
      <c r="H735" t="s">
        <v>126</v>
      </c>
      <c r="I735" t="s">
        <v>93</v>
      </c>
      <c r="J735" s="13" t="e">
        <f>NA()</f>
        <v>#N/A</v>
      </c>
      <c r="K735" s="13" t="s">
        <v>2979</v>
      </c>
      <c r="L735">
        <v>138930403</v>
      </c>
      <c r="M735" t="s">
        <v>2281</v>
      </c>
      <c r="N735" t="s">
        <v>786</v>
      </c>
      <c r="O735" t="s">
        <v>37</v>
      </c>
      <c r="P735" s="14" t="s">
        <v>3494</v>
      </c>
      <c r="Q735" s="1">
        <v>889460500</v>
      </c>
      <c r="R735" t="s">
        <v>3505</v>
      </c>
      <c r="S735">
        <v>4</v>
      </c>
      <c r="T735">
        <v>2</v>
      </c>
      <c r="U735">
        <v>4</v>
      </c>
      <c r="V735" s="15">
        <v>44708.662557870368</v>
      </c>
    </row>
    <row r="736" spans="1:22" x14ac:dyDescent="0.25">
      <c r="A736">
        <v>1351718</v>
      </c>
      <c r="B736" s="16" t="s">
        <v>3466</v>
      </c>
      <c r="C736" s="3" t="s">
        <v>2924</v>
      </c>
      <c r="D736" t="s">
        <v>29</v>
      </c>
      <c r="E736" s="19">
        <v>155</v>
      </c>
      <c r="F736" s="19">
        <v>472</v>
      </c>
      <c r="G736" s="19">
        <v>472</v>
      </c>
      <c r="H736" t="e">
        <f>NA()</f>
        <v>#N/A</v>
      </c>
      <c r="I736" t="s">
        <v>123</v>
      </c>
      <c r="J736" s="13" t="e">
        <f>NA()</f>
        <v>#N/A</v>
      </c>
      <c r="K736" s="13" t="s">
        <v>3344</v>
      </c>
      <c r="L736">
        <v>138928843</v>
      </c>
      <c r="M736" t="s">
        <v>2285</v>
      </c>
      <c r="N736" t="s">
        <v>716</v>
      </c>
      <c r="O736" t="s">
        <v>37</v>
      </c>
      <c r="P736" s="14" t="s">
        <v>3495</v>
      </c>
      <c r="Q736" s="1">
        <v>889328858</v>
      </c>
      <c r="R736" t="s">
        <v>3505</v>
      </c>
      <c r="S736">
        <v>4</v>
      </c>
      <c r="T736">
        <v>1</v>
      </c>
      <c r="U736">
        <v>2</v>
      </c>
      <c r="V736" s="15">
        <v>44708.662557870368</v>
      </c>
    </row>
    <row r="737" spans="1:22" x14ac:dyDescent="0.25">
      <c r="A737">
        <v>1351719</v>
      </c>
      <c r="B737" s="16" t="s">
        <v>3466</v>
      </c>
      <c r="C737" s="3" t="s">
        <v>2924</v>
      </c>
      <c r="D737" t="s">
        <v>46</v>
      </c>
      <c r="E737" s="19">
        <v>173</v>
      </c>
      <c r="F737" s="12" t="e">
        <f>NA()</f>
        <v>#N/A</v>
      </c>
      <c r="G737" s="19">
        <v>173</v>
      </c>
      <c r="H737" t="e">
        <f>NA()</f>
        <v>#N/A</v>
      </c>
      <c r="I737" t="s">
        <v>663</v>
      </c>
      <c r="J737" s="13">
        <v>439000</v>
      </c>
      <c r="K737" s="13" t="s">
        <v>2934</v>
      </c>
      <c r="L737">
        <v>138924271</v>
      </c>
      <c r="M737" t="s">
        <v>2287</v>
      </c>
      <c r="N737" t="s">
        <v>1101</v>
      </c>
      <c r="O737" t="s">
        <v>37</v>
      </c>
      <c r="P737" s="14" t="s">
        <v>3493</v>
      </c>
      <c r="Q737" s="1">
        <v>1300609392</v>
      </c>
      <c r="R737" t="s">
        <v>3508</v>
      </c>
      <c r="S737">
        <v>3</v>
      </c>
      <c r="T737">
        <v>2</v>
      </c>
      <c r="U737">
        <v>2</v>
      </c>
      <c r="V737" s="15">
        <v>44708.662557870368</v>
      </c>
    </row>
    <row r="738" spans="1:22" x14ac:dyDescent="0.25">
      <c r="A738">
        <v>1351720</v>
      </c>
      <c r="B738" s="16" t="s">
        <v>3466</v>
      </c>
      <c r="C738" s="3" t="s">
        <v>2924</v>
      </c>
      <c r="D738" t="s">
        <v>29</v>
      </c>
      <c r="E738" s="19">
        <v>186</v>
      </c>
      <c r="F738" s="19">
        <v>428</v>
      </c>
      <c r="G738" s="19">
        <v>428</v>
      </c>
      <c r="H738" t="e">
        <f>NA()</f>
        <v>#N/A</v>
      </c>
      <c r="I738" t="s">
        <v>293</v>
      </c>
      <c r="J738" s="13">
        <v>550000</v>
      </c>
      <c r="K738" s="13" t="s">
        <v>3164</v>
      </c>
      <c r="L738">
        <v>138923095</v>
      </c>
      <c r="M738" t="s">
        <v>2290</v>
      </c>
      <c r="N738" t="s">
        <v>716</v>
      </c>
      <c r="O738" t="s">
        <v>37</v>
      </c>
      <c r="P738" s="14" t="s">
        <v>3495</v>
      </c>
      <c r="Q738" s="1">
        <v>1300850855</v>
      </c>
      <c r="R738" t="s">
        <v>3508</v>
      </c>
      <c r="S738">
        <v>3</v>
      </c>
      <c r="T738">
        <v>2</v>
      </c>
      <c r="U738">
        <v>2</v>
      </c>
      <c r="V738" s="15">
        <v>44708.662557870368</v>
      </c>
    </row>
    <row r="739" spans="1:22" x14ac:dyDescent="0.25">
      <c r="A739">
        <v>1351721</v>
      </c>
      <c r="B739" s="16" t="s">
        <v>3466</v>
      </c>
      <c r="C739" s="3" t="s">
        <v>2924</v>
      </c>
      <c r="D739" t="s">
        <v>29</v>
      </c>
      <c r="E739" s="19">
        <v>270</v>
      </c>
      <c r="F739" s="19">
        <v>749</v>
      </c>
      <c r="G739" s="19">
        <v>749</v>
      </c>
      <c r="H739" t="s">
        <v>126</v>
      </c>
      <c r="I739" t="s">
        <v>663</v>
      </c>
      <c r="J739" s="13">
        <v>580000</v>
      </c>
      <c r="K739" s="13" t="s">
        <v>2934</v>
      </c>
      <c r="L739">
        <v>138918983</v>
      </c>
      <c r="M739" t="s">
        <v>2293</v>
      </c>
      <c r="N739" t="s">
        <v>1016</v>
      </c>
      <c r="O739" t="s">
        <v>37</v>
      </c>
      <c r="P739" s="14" t="s">
        <v>3495</v>
      </c>
      <c r="Q739" s="1">
        <v>1300609392</v>
      </c>
      <c r="R739" t="s">
        <v>3508</v>
      </c>
      <c r="S739">
        <v>4</v>
      </c>
      <c r="T739">
        <v>2</v>
      </c>
      <c r="U739">
        <v>2</v>
      </c>
      <c r="V739" s="15">
        <v>44708.662557870368</v>
      </c>
    </row>
    <row r="740" spans="1:22" x14ac:dyDescent="0.25">
      <c r="A740">
        <v>1351722</v>
      </c>
      <c r="B740" s="16" t="s">
        <v>3466</v>
      </c>
      <c r="C740" s="3" t="s">
        <v>2924</v>
      </c>
      <c r="D740" t="s">
        <v>46</v>
      </c>
      <c r="E740" s="11" t="e">
        <f>NA()</f>
        <v>#N/A</v>
      </c>
      <c r="F740" s="19">
        <v>74</v>
      </c>
      <c r="G740" s="19">
        <v>74</v>
      </c>
      <c r="H740" t="e">
        <f>NA()</f>
        <v>#N/A</v>
      </c>
      <c r="I740" t="s">
        <v>270</v>
      </c>
      <c r="J740" s="13">
        <v>580000</v>
      </c>
      <c r="K740" s="13" t="s">
        <v>2934</v>
      </c>
      <c r="L740">
        <v>138918695</v>
      </c>
      <c r="M740" t="s">
        <v>273</v>
      </c>
      <c r="N740" t="s">
        <v>36</v>
      </c>
      <c r="O740" t="s">
        <v>37</v>
      </c>
      <c r="P740" s="14" t="s">
        <v>3491</v>
      </c>
      <c r="Q740" s="1">
        <v>1300815051</v>
      </c>
      <c r="R740" t="s">
        <v>3508</v>
      </c>
      <c r="S740">
        <v>1</v>
      </c>
      <c r="T740">
        <v>1</v>
      </c>
      <c r="U740">
        <v>1</v>
      </c>
      <c r="V740" s="15">
        <v>44708.662557870368</v>
      </c>
    </row>
    <row r="741" spans="1:22" x14ac:dyDescent="0.25">
      <c r="A741">
        <v>1351723</v>
      </c>
      <c r="B741" s="16" t="s">
        <v>3466</v>
      </c>
      <c r="C741" s="3" t="s">
        <v>2924</v>
      </c>
      <c r="D741" t="s">
        <v>39</v>
      </c>
      <c r="E741" s="19">
        <v>138</v>
      </c>
      <c r="F741" s="12" t="e">
        <f>NA()</f>
        <v>#N/A</v>
      </c>
      <c r="G741" s="19">
        <v>138</v>
      </c>
      <c r="H741" t="e">
        <f>NA()</f>
        <v>#N/A</v>
      </c>
      <c r="I741" t="s">
        <v>181</v>
      </c>
      <c r="J741" s="13">
        <v>375000</v>
      </c>
      <c r="K741" s="13" t="s">
        <v>3012</v>
      </c>
      <c r="L741">
        <v>138917719</v>
      </c>
      <c r="M741" t="s">
        <v>277</v>
      </c>
      <c r="N741" t="s">
        <v>36</v>
      </c>
      <c r="O741" t="s">
        <v>37</v>
      </c>
      <c r="P741" s="14" t="s">
        <v>3491</v>
      </c>
      <c r="Q741" s="1">
        <v>889418941</v>
      </c>
      <c r="R741" t="s">
        <v>3505</v>
      </c>
      <c r="S741">
        <v>2</v>
      </c>
      <c r="T741">
        <v>2</v>
      </c>
      <c r="U741">
        <v>2</v>
      </c>
      <c r="V741" s="15">
        <v>44708.662557870368</v>
      </c>
    </row>
    <row r="742" spans="1:22" x14ac:dyDescent="0.25">
      <c r="A742">
        <v>1351724</v>
      </c>
      <c r="B742" s="16" t="s">
        <v>3466</v>
      </c>
      <c r="C742" s="3" t="s">
        <v>2924</v>
      </c>
      <c r="D742" t="s">
        <v>39</v>
      </c>
      <c r="E742" s="11" t="e">
        <f>NA()</f>
        <v>#N/A</v>
      </c>
      <c r="F742" s="12" t="e">
        <f>NA()</f>
        <v>#N/A</v>
      </c>
      <c r="G742" t="e">
        <f>NA()</f>
        <v>#N/A</v>
      </c>
      <c r="H742" t="e">
        <f>NA()</f>
        <v>#N/A</v>
      </c>
      <c r="I742" t="s">
        <v>228</v>
      </c>
      <c r="J742" s="13">
        <v>495000</v>
      </c>
      <c r="K742" s="13" t="s">
        <v>2934</v>
      </c>
      <c r="L742">
        <v>138911611</v>
      </c>
      <c r="M742" t="s">
        <v>2295</v>
      </c>
      <c r="N742" t="s">
        <v>737</v>
      </c>
      <c r="O742" t="s">
        <v>37</v>
      </c>
      <c r="P742" s="14" t="s">
        <v>3494</v>
      </c>
      <c r="Q742" s="1">
        <v>889419959</v>
      </c>
      <c r="R742" t="s">
        <v>3507</v>
      </c>
      <c r="S742">
        <v>2</v>
      </c>
      <c r="T742">
        <v>2</v>
      </c>
      <c r="U742">
        <v>2</v>
      </c>
      <c r="V742" s="15">
        <v>44708.662557870368</v>
      </c>
    </row>
    <row r="743" spans="1:22" x14ac:dyDescent="0.25">
      <c r="A743">
        <v>1351725</v>
      </c>
      <c r="B743" s="16" t="s">
        <v>3466</v>
      </c>
      <c r="C743" s="3" t="s">
        <v>2924</v>
      </c>
      <c r="D743" t="s">
        <v>29</v>
      </c>
      <c r="E743" s="11" t="e">
        <f>NA()</f>
        <v>#N/A</v>
      </c>
      <c r="F743" s="12">
        <v>1020</v>
      </c>
      <c r="G743">
        <v>1020</v>
      </c>
      <c r="H743" t="e">
        <f>NA()</f>
        <v>#N/A</v>
      </c>
      <c r="I743" t="s">
        <v>157</v>
      </c>
      <c r="J743" s="13">
        <v>545000</v>
      </c>
      <c r="K743" s="13" t="s">
        <v>3345</v>
      </c>
      <c r="L743">
        <v>138907247</v>
      </c>
      <c r="M743" t="s">
        <v>2299</v>
      </c>
      <c r="N743" t="s">
        <v>814</v>
      </c>
      <c r="O743" t="s">
        <v>37</v>
      </c>
      <c r="P743" s="14" t="s">
        <v>3494</v>
      </c>
      <c r="Q743" s="1">
        <v>450473710</v>
      </c>
      <c r="R743" t="s">
        <v>3505</v>
      </c>
      <c r="S743">
        <v>3</v>
      </c>
      <c r="T743">
        <v>1</v>
      </c>
      <c r="U743">
        <v>2</v>
      </c>
      <c r="V743" s="15">
        <v>44708.662557870368</v>
      </c>
    </row>
    <row r="744" spans="1:22" x14ac:dyDescent="0.25">
      <c r="A744">
        <v>1351726</v>
      </c>
      <c r="B744" s="16" t="s">
        <v>3466</v>
      </c>
      <c r="C744" s="3" t="s">
        <v>2924</v>
      </c>
      <c r="D744" t="s">
        <v>748</v>
      </c>
      <c r="E744" s="11" t="e">
        <f>NA()</f>
        <v>#N/A</v>
      </c>
      <c r="F744" s="19">
        <v>483</v>
      </c>
      <c r="G744" s="19">
        <v>483</v>
      </c>
      <c r="H744" t="e">
        <f>NA()</f>
        <v>#N/A</v>
      </c>
      <c r="I744" t="s">
        <v>278</v>
      </c>
      <c r="J744" s="13">
        <v>429000</v>
      </c>
      <c r="K744" s="13" t="s">
        <v>2934</v>
      </c>
      <c r="L744">
        <v>138906439</v>
      </c>
      <c r="M744" t="s">
        <v>2302</v>
      </c>
      <c r="N744" t="s">
        <v>747</v>
      </c>
      <c r="O744" t="s">
        <v>37</v>
      </c>
      <c r="P744" s="14" t="s">
        <v>3495</v>
      </c>
      <c r="Q744" s="1">
        <v>889811088</v>
      </c>
      <c r="R744" t="s">
        <v>3507</v>
      </c>
      <c r="S744">
        <v>3</v>
      </c>
      <c r="T744">
        <v>1</v>
      </c>
      <c r="U744">
        <v>2</v>
      </c>
      <c r="V744" s="15">
        <v>44708.662557870368</v>
      </c>
    </row>
    <row r="745" spans="1:22" x14ac:dyDescent="0.25">
      <c r="A745">
        <v>1351727</v>
      </c>
      <c r="B745" s="16" t="s">
        <v>3466</v>
      </c>
      <c r="C745" s="3" t="s">
        <v>2924</v>
      </c>
      <c r="D745" t="s">
        <v>29</v>
      </c>
      <c r="E745" s="11" t="e">
        <f>NA()</f>
        <v>#N/A</v>
      </c>
      <c r="F745" s="12">
        <v>8093.71</v>
      </c>
      <c r="G745">
        <v>8093.71</v>
      </c>
      <c r="H745" t="e">
        <f>NA()</f>
        <v>#N/A</v>
      </c>
      <c r="I745" t="s">
        <v>93</v>
      </c>
      <c r="J745" s="13">
        <v>1090000</v>
      </c>
      <c r="K745" s="13" t="s">
        <v>3346</v>
      </c>
      <c r="L745">
        <v>138906399</v>
      </c>
      <c r="M745" t="s">
        <v>2306</v>
      </c>
      <c r="N745" t="s">
        <v>1162</v>
      </c>
      <c r="O745" t="s">
        <v>37</v>
      </c>
      <c r="P745" s="14" t="s">
        <v>3501</v>
      </c>
      <c r="Q745" s="1">
        <v>889460500</v>
      </c>
      <c r="R745" t="s">
        <v>3505</v>
      </c>
      <c r="S745">
        <v>5</v>
      </c>
      <c r="T745">
        <v>4</v>
      </c>
      <c r="U745">
        <v>5</v>
      </c>
      <c r="V745" s="15">
        <v>44708.662557870368</v>
      </c>
    </row>
    <row r="746" spans="1:22" x14ac:dyDescent="0.25">
      <c r="A746">
        <v>1351728</v>
      </c>
      <c r="B746" s="16" t="s">
        <v>3466</v>
      </c>
      <c r="C746" s="3" t="s">
        <v>2924</v>
      </c>
      <c r="D746" t="s">
        <v>29</v>
      </c>
      <c r="E746" s="11" t="e">
        <f>NA()</f>
        <v>#N/A</v>
      </c>
      <c r="F746" s="12" t="e">
        <f>NA()</f>
        <v>#N/A</v>
      </c>
      <c r="G746" t="e">
        <f>NA()</f>
        <v>#N/A</v>
      </c>
      <c r="H746" t="e">
        <f>NA()</f>
        <v>#N/A</v>
      </c>
      <c r="I746" t="s">
        <v>82</v>
      </c>
      <c r="J746" s="13">
        <v>550000</v>
      </c>
      <c r="K746" s="13" t="s">
        <v>2934</v>
      </c>
      <c r="L746">
        <v>138902823</v>
      </c>
      <c r="M746" t="s">
        <v>2308</v>
      </c>
      <c r="N746" t="s">
        <v>1030</v>
      </c>
      <c r="O746" t="s">
        <v>37</v>
      </c>
      <c r="P746" s="14" t="s">
        <v>3494</v>
      </c>
      <c r="Q746" s="1">
        <v>889433000</v>
      </c>
      <c r="R746" t="s">
        <v>3505</v>
      </c>
      <c r="S746">
        <v>4</v>
      </c>
      <c r="T746">
        <v>1</v>
      </c>
      <c r="U746">
        <v>3</v>
      </c>
      <c r="V746" s="15">
        <v>44708.662557870368</v>
      </c>
    </row>
    <row r="747" spans="1:22" x14ac:dyDescent="0.25">
      <c r="A747">
        <v>1351729</v>
      </c>
      <c r="B747" s="16" t="s">
        <v>3466</v>
      </c>
      <c r="C747" s="3" t="s">
        <v>2924</v>
      </c>
      <c r="D747" t="s">
        <v>29</v>
      </c>
      <c r="E747" s="19">
        <v>141</v>
      </c>
      <c r="F747" s="19">
        <v>712</v>
      </c>
      <c r="G747" s="19">
        <v>712</v>
      </c>
      <c r="H747" t="e">
        <f>NA()</f>
        <v>#N/A</v>
      </c>
      <c r="I747" t="s">
        <v>181</v>
      </c>
      <c r="J747" s="13">
        <v>480000</v>
      </c>
      <c r="K747" s="13" t="s">
        <v>2934</v>
      </c>
      <c r="L747">
        <v>138901835</v>
      </c>
      <c r="M747" t="s">
        <v>2311</v>
      </c>
      <c r="N747" t="s">
        <v>791</v>
      </c>
      <c r="O747" t="s">
        <v>37</v>
      </c>
      <c r="P747" s="14" t="s">
        <v>3497</v>
      </c>
      <c r="Q747" s="1">
        <v>889418941</v>
      </c>
      <c r="R747" t="s">
        <v>3505</v>
      </c>
      <c r="S747">
        <v>3</v>
      </c>
      <c r="T747">
        <v>2</v>
      </c>
      <c r="U747">
        <v>2</v>
      </c>
      <c r="V747" s="15">
        <v>44708.662557870368</v>
      </c>
    </row>
    <row r="748" spans="1:22" x14ac:dyDescent="0.25">
      <c r="A748">
        <v>1351730</v>
      </c>
      <c r="B748" s="16" t="s">
        <v>3466</v>
      </c>
      <c r="C748" s="3" t="s">
        <v>2924</v>
      </c>
      <c r="D748" t="s">
        <v>39</v>
      </c>
      <c r="E748" s="11" t="e">
        <f>NA()</f>
        <v>#N/A</v>
      </c>
      <c r="F748" s="12" t="e">
        <f>NA()</f>
        <v>#N/A</v>
      </c>
      <c r="G748" t="e">
        <f>NA()</f>
        <v>#N/A</v>
      </c>
      <c r="H748" t="e">
        <f>NA()</f>
        <v>#N/A</v>
      </c>
      <c r="I748" t="s">
        <v>278</v>
      </c>
      <c r="J748" s="13">
        <v>489000</v>
      </c>
      <c r="K748" s="13" t="s">
        <v>2934</v>
      </c>
      <c r="L748">
        <v>138898599</v>
      </c>
      <c r="M748" t="s">
        <v>281</v>
      </c>
      <c r="N748" t="s">
        <v>36</v>
      </c>
      <c r="O748" t="s">
        <v>37</v>
      </c>
      <c r="P748" s="14" t="s">
        <v>3491</v>
      </c>
      <c r="Q748" s="1">
        <v>889811088</v>
      </c>
      <c r="R748" t="s">
        <v>3507</v>
      </c>
      <c r="S748">
        <v>2</v>
      </c>
      <c r="T748">
        <v>2</v>
      </c>
      <c r="U748">
        <v>1</v>
      </c>
      <c r="V748" s="15">
        <v>44708.662557870368</v>
      </c>
    </row>
    <row r="749" spans="1:22" x14ac:dyDescent="0.25">
      <c r="A749">
        <v>1351731</v>
      </c>
      <c r="B749" s="16" t="s">
        <v>3466</v>
      </c>
      <c r="C749" s="3" t="s">
        <v>2924</v>
      </c>
      <c r="D749" t="s">
        <v>29</v>
      </c>
      <c r="E749" s="19">
        <v>247</v>
      </c>
      <c r="F749" s="12">
        <v>1160</v>
      </c>
      <c r="G749">
        <v>1160</v>
      </c>
      <c r="H749" t="e">
        <f>NA()</f>
        <v>#N/A</v>
      </c>
      <c r="I749" t="s">
        <v>712</v>
      </c>
      <c r="J749" s="13">
        <v>599000</v>
      </c>
      <c r="K749" s="13" t="s">
        <v>2934</v>
      </c>
      <c r="L749">
        <v>138898187</v>
      </c>
      <c r="M749" t="s">
        <v>2315</v>
      </c>
      <c r="N749" t="s">
        <v>747</v>
      </c>
      <c r="O749" t="s">
        <v>37</v>
      </c>
      <c r="P749" s="14" t="s">
        <v>3495</v>
      </c>
      <c r="Q749" s="1">
        <v>889315000</v>
      </c>
      <c r="R749" t="s">
        <v>3505</v>
      </c>
      <c r="S749">
        <v>4</v>
      </c>
      <c r="T749">
        <v>2</v>
      </c>
      <c r="U749">
        <v>2</v>
      </c>
      <c r="V749" s="15">
        <v>44708.662557870368</v>
      </c>
    </row>
    <row r="750" spans="1:22" x14ac:dyDescent="0.25">
      <c r="A750">
        <v>1351732</v>
      </c>
      <c r="B750" s="16" t="s">
        <v>3466</v>
      </c>
      <c r="C750" s="3" t="s">
        <v>2924</v>
      </c>
      <c r="D750" t="s">
        <v>29</v>
      </c>
      <c r="E750" s="11" t="e">
        <f>NA()</f>
        <v>#N/A</v>
      </c>
      <c r="F750" s="12" t="e">
        <f>NA()</f>
        <v>#N/A</v>
      </c>
      <c r="G750" t="e">
        <f>NA()</f>
        <v>#N/A</v>
      </c>
      <c r="H750" t="e">
        <f>NA()</f>
        <v>#N/A</v>
      </c>
      <c r="I750" t="s">
        <v>123</v>
      </c>
      <c r="J750" s="13">
        <v>489000</v>
      </c>
      <c r="K750" s="13" t="s">
        <v>2934</v>
      </c>
      <c r="L750">
        <v>138897943</v>
      </c>
      <c r="M750" t="s">
        <v>2317</v>
      </c>
      <c r="N750" t="s">
        <v>941</v>
      </c>
      <c r="O750" t="s">
        <v>37</v>
      </c>
      <c r="P750" s="14" t="s">
        <v>3497</v>
      </c>
      <c r="Q750" s="1">
        <v>889328858</v>
      </c>
      <c r="R750" t="s">
        <v>3505</v>
      </c>
      <c r="S750">
        <v>3</v>
      </c>
      <c r="T750">
        <v>2</v>
      </c>
      <c r="U750">
        <v>2</v>
      </c>
      <c r="V750" s="15">
        <v>44708.662557870368</v>
      </c>
    </row>
    <row r="751" spans="1:22" x14ac:dyDescent="0.25">
      <c r="A751">
        <v>1351733</v>
      </c>
      <c r="B751" s="16" t="s">
        <v>3466</v>
      </c>
      <c r="C751" s="3" t="s">
        <v>2924</v>
      </c>
      <c r="D751" t="s">
        <v>39</v>
      </c>
      <c r="E751" s="11" t="e">
        <f>NA()</f>
        <v>#N/A</v>
      </c>
      <c r="F751" s="19">
        <v>178</v>
      </c>
      <c r="G751" t="e">
        <f>NA()</f>
        <v>#N/A</v>
      </c>
      <c r="H751" t="e">
        <f>NA()</f>
        <v>#N/A</v>
      </c>
      <c r="I751" t="s">
        <v>346</v>
      </c>
      <c r="J751" s="13">
        <v>550000</v>
      </c>
      <c r="K751" s="13" t="s">
        <v>2934</v>
      </c>
      <c r="L751">
        <v>138897243</v>
      </c>
      <c r="M751" t="s">
        <v>2320</v>
      </c>
      <c r="N751" t="s">
        <v>1135</v>
      </c>
      <c r="O751" t="s">
        <v>37</v>
      </c>
      <c r="P751" s="14" t="s">
        <v>3493</v>
      </c>
      <c r="Q751" s="1">
        <v>889867131</v>
      </c>
      <c r="R751" t="s">
        <v>3508</v>
      </c>
      <c r="S751">
        <v>3</v>
      </c>
      <c r="T751">
        <v>2</v>
      </c>
      <c r="U751">
        <v>2</v>
      </c>
      <c r="V751" s="15">
        <v>44708.662557870368</v>
      </c>
    </row>
    <row r="752" spans="1:22" x14ac:dyDescent="0.25">
      <c r="A752">
        <v>1351734</v>
      </c>
      <c r="B752" s="16" t="s">
        <v>3466</v>
      </c>
      <c r="C752" s="3" t="s">
        <v>2924</v>
      </c>
      <c r="D752" t="s">
        <v>748</v>
      </c>
      <c r="E752" s="11" t="e">
        <f>NA()</f>
        <v>#N/A</v>
      </c>
      <c r="F752" s="12" t="e">
        <f>NA()</f>
        <v>#N/A</v>
      </c>
      <c r="G752" t="e">
        <f>NA()</f>
        <v>#N/A</v>
      </c>
      <c r="H752" t="s">
        <v>126</v>
      </c>
      <c r="I752" t="s">
        <v>82</v>
      </c>
      <c r="J752" s="13" t="e">
        <f>NA()</f>
        <v>#N/A</v>
      </c>
      <c r="K752" s="13" t="s">
        <v>2979</v>
      </c>
      <c r="L752">
        <v>138895319</v>
      </c>
      <c r="M752" t="s">
        <v>2322</v>
      </c>
      <c r="N752" t="s">
        <v>707</v>
      </c>
      <c r="O752" t="s">
        <v>37</v>
      </c>
      <c r="P752" s="14" t="s">
        <v>3493</v>
      </c>
      <c r="Q752" s="1">
        <v>889433000</v>
      </c>
      <c r="R752" t="s">
        <v>3505</v>
      </c>
      <c r="S752">
        <v>3</v>
      </c>
      <c r="T752">
        <v>3</v>
      </c>
      <c r="U752">
        <v>2</v>
      </c>
      <c r="V752" s="15">
        <v>44708.662557870368</v>
      </c>
    </row>
    <row r="753" spans="1:22" x14ac:dyDescent="0.25">
      <c r="A753">
        <v>1351735</v>
      </c>
      <c r="B753" s="16" t="s">
        <v>3466</v>
      </c>
      <c r="C753" s="3" t="s">
        <v>2924</v>
      </c>
      <c r="D753" t="s">
        <v>46</v>
      </c>
      <c r="E753" s="11" t="e">
        <f>NA()</f>
        <v>#N/A</v>
      </c>
      <c r="F753" s="19">
        <v>220</v>
      </c>
      <c r="G753" s="19">
        <v>220</v>
      </c>
      <c r="H753" t="s">
        <v>126</v>
      </c>
      <c r="I753" t="s">
        <v>93</v>
      </c>
      <c r="J753" s="13">
        <v>700000</v>
      </c>
      <c r="K753" s="13" t="s">
        <v>3114</v>
      </c>
      <c r="L753">
        <v>138890903</v>
      </c>
      <c r="M753" t="s">
        <v>2325</v>
      </c>
      <c r="N753" t="s">
        <v>731</v>
      </c>
      <c r="O753" t="s">
        <v>37</v>
      </c>
      <c r="P753" s="14" t="s">
        <v>3494</v>
      </c>
      <c r="Q753" s="1">
        <v>889460500</v>
      </c>
      <c r="R753" t="s">
        <v>3505</v>
      </c>
      <c r="S753">
        <v>3</v>
      </c>
      <c r="T753">
        <v>2</v>
      </c>
      <c r="U753">
        <v>2</v>
      </c>
      <c r="V753" s="15">
        <v>44708.662557870368</v>
      </c>
    </row>
    <row r="754" spans="1:22" x14ac:dyDescent="0.25">
      <c r="A754">
        <v>1351736</v>
      </c>
      <c r="B754" s="16" t="s">
        <v>3466</v>
      </c>
      <c r="C754" s="3" t="s">
        <v>2924</v>
      </c>
      <c r="D754" t="s">
        <v>1168</v>
      </c>
      <c r="E754" s="11" t="e">
        <f>NA()</f>
        <v>#N/A</v>
      </c>
      <c r="F754" s="19">
        <v>368</v>
      </c>
      <c r="G754" s="19">
        <v>368</v>
      </c>
      <c r="H754" t="s">
        <v>126</v>
      </c>
      <c r="I754" t="s">
        <v>408</v>
      </c>
      <c r="J754" s="13">
        <v>620000</v>
      </c>
      <c r="K754" s="13" t="s">
        <v>2934</v>
      </c>
      <c r="L754">
        <v>138890231</v>
      </c>
      <c r="M754" t="s">
        <v>2327</v>
      </c>
      <c r="N754" t="s">
        <v>710</v>
      </c>
      <c r="O754" t="s">
        <v>37</v>
      </c>
      <c r="P754" s="14" t="s">
        <v>3494</v>
      </c>
      <c r="Q754" s="1">
        <v>1300114970</v>
      </c>
      <c r="R754" t="s">
        <v>3508</v>
      </c>
      <c r="S754">
        <v>3</v>
      </c>
      <c r="T754">
        <v>2</v>
      </c>
      <c r="U754">
        <v>2</v>
      </c>
      <c r="V754" s="15">
        <v>44708.662557870368</v>
      </c>
    </row>
    <row r="755" spans="1:22" x14ac:dyDescent="0.25">
      <c r="A755">
        <v>1351737</v>
      </c>
      <c r="B755" s="16" t="s">
        <v>3466</v>
      </c>
      <c r="C755" s="3" t="s">
        <v>2924</v>
      </c>
      <c r="D755" t="s">
        <v>29</v>
      </c>
      <c r="E755" s="11" t="e">
        <f>NA()</f>
        <v>#N/A</v>
      </c>
      <c r="F755" s="19">
        <v>868</v>
      </c>
      <c r="G755" s="19">
        <v>868</v>
      </c>
      <c r="H755" t="e">
        <f>NA()</f>
        <v>#N/A</v>
      </c>
      <c r="I755" t="s">
        <v>1499</v>
      </c>
      <c r="J755" s="13">
        <v>399000</v>
      </c>
      <c r="K755" s="13" t="s">
        <v>2934</v>
      </c>
      <c r="L755">
        <v>138888415</v>
      </c>
      <c r="M755" t="s">
        <v>2330</v>
      </c>
      <c r="N755" t="s">
        <v>747</v>
      </c>
      <c r="O755" t="s">
        <v>37</v>
      </c>
      <c r="P755" s="14" t="s">
        <v>3495</v>
      </c>
      <c r="Q755" s="1">
        <v>418895345</v>
      </c>
      <c r="R755" t="s">
        <v>3507</v>
      </c>
      <c r="S755">
        <v>4</v>
      </c>
      <c r="T755">
        <v>1</v>
      </c>
      <c r="U755">
        <v>4</v>
      </c>
      <c r="V755" s="15">
        <v>44708.662557870368</v>
      </c>
    </row>
    <row r="756" spans="1:22" x14ac:dyDescent="0.25">
      <c r="A756">
        <v>1351738</v>
      </c>
      <c r="B756" s="16" t="s">
        <v>3466</v>
      </c>
      <c r="C756" s="3" t="s">
        <v>2924</v>
      </c>
      <c r="D756" t="s">
        <v>29</v>
      </c>
      <c r="E756" s="11" t="e">
        <f>NA()</f>
        <v>#N/A</v>
      </c>
      <c r="F756" s="19">
        <v>815</v>
      </c>
      <c r="G756" s="19">
        <v>815</v>
      </c>
      <c r="H756" t="s">
        <v>126</v>
      </c>
      <c r="I756" t="s">
        <v>1307</v>
      </c>
      <c r="J756" s="13">
        <v>485000</v>
      </c>
      <c r="K756" s="13" t="s">
        <v>2934</v>
      </c>
      <c r="L756">
        <v>138887879</v>
      </c>
      <c r="M756" t="s">
        <v>2332</v>
      </c>
      <c r="N756" t="s">
        <v>743</v>
      </c>
      <c r="O756" t="s">
        <v>37</v>
      </c>
      <c r="P756" s="14" t="s">
        <v>3495</v>
      </c>
      <c r="Q756" s="1">
        <v>889812666</v>
      </c>
      <c r="R756" t="s">
        <v>3507</v>
      </c>
      <c r="S756">
        <v>4</v>
      </c>
      <c r="T756">
        <v>2</v>
      </c>
      <c r="U756">
        <v>3</v>
      </c>
      <c r="V756" s="15">
        <v>44708.662557870368</v>
      </c>
    </row>
    <row r="757" spans="1:22" x14ac:dyDescent="0.25">
      <c r="A757">
        <v>1351739</v>
      </c>
      <c r="B757" s="16" t="s">
        <v>3466</v>
      </c>
      <c r="C757" s="3" t="s">
        <v>2924</v>
      </c>
      <c r="D757" t="s">
        <v>29</v>
      </c>
      <c r="E757" s="11" t="e">
        <f>NA()</f>
        <v>#N/A</v>
      </c>
      <c r="F757" s="19">
        <v>2</v>
      </c>
      <c r="G757" s="19">
        <v>2</v>
      </c>
      <c r="H757" t="s">
        <v>126</v>
      </c>
      <c r="I757" t="s">
        <v>293</v>
      </c>
      <c r="J757" s="13" t="e">
        <f>NA()</f>
        <v>#N/A</v>
      </c>
      <c r="K757" s="13" t="s">
        <v>3147</v>
      </c>
      <c r="L757">
        <v>138886863</v>
      </c>
      <c r="M757" t="s">
        <v>2334</v>
      </c>
      <c r="N757" t="s">
        <v>968</v>
      </c>
      <c r="O757" t="s">
        <v>37</v>
      </c>
      <c r="P757" s="14" t="s">
        <v>3499</v>
      </c>
      <c r="Q757" s="1">
        <v>1300850855</v>
      </c>
      <c r="R757" t="s">
        <v>3508</v>
      </c>
      <c r="S757">
        <v>4</v>
      </c>
      <c r="T757">
        <v>3</v>
      </c>
      <c r="U757">
        <v>2</v>
      </c>
      <c r="V757" s="15">
        <v>44708.662557870368</v>
      </c>
    </row>
    <row r="758" spans="1:22" x14ac:dyDescent="0.25">
      <c r="A758">
        <v>1351740</v>
      </c>
      <c r="B758" s="16" t="s">
        <v>3466</v>
      </c>
      <c r="C758" s="3" t="s">
        <v>2924</v>
      </c>
      <c r="D758" t="s">
        <v>29</v>
      </c>
      <c r="E758" s="11" t="e">
        <f>NA()</f>
        <v>#N/A</v>
      </c>
      <c r="F758" s="19">
        <v>726</v>
      </c>
      <c r="G758" s="19">
        <v>726</v>
      </c>
      <c r="H758" t="e">
        <f>NA()</f>
        <v>#N/A</v>
      </c>
      <c r="I758" t="s">
        <v>225</v>
      </c>
      <c r="J758" s="13">
        <v>620000</v>
      </c>
      <c r="K758" s="13" t="s">
        <v>3347</v>
      </c>
      <c r="L758">
        <v>138884635</v>
      </c>
      <c r="M758" t="s">
        <v>2338</v>
      </c>
      <c r="N758" t="s">
        <v>814</v>
      </c>
      <c r="O758" t="s">
        <v>37</v>
      </c>
      <c r="P758" s="14" t="s">
        <v>3494</v>
      </c>
      <c r="Q758" s="1">
        <v>438404848</v>
      </c>
      <c r="R758" t="s">
        <v>3505</v>
      </c>
      <c r="S758">
        <v>4</v>
      </c>
      <c r="T758">
        <v>2</v>
      </c>
      <c r="U758">
        <v>2</v>
      </c>
      <c r="V758" s="15">
        <v>44708.662557870368</v>
      </c>
    </row>
    <row r="759" spans="1:22" x14ac:dyDescent="0.25">
      <c r="A759">
        <v>1351741</v>
      </c>
      <c r="B759" s="16" t="s">
        <v>3466</v>
      </c>
      <c r="C759" s="3" t="s">
        <v>2924</v>
      </c>
      <c r="D759" t="s">
        <v>46</v>
      </c>
      <c r="E759" s="11" t="e">
        <f>NA()</f>
        <v>#N/A</v>
      </c>
      <c r="F759" s="19">
        <v>118</v>
      </c>
      <c r="G759" s="19">
        <v>118</v>
      </c>
      <c r="H759" t="e">
        <f>NA()</f>
        <v>#N/A</v>
      </c>
      <c r="I759" t="s">
        <v>93</v>
      </c>
      <c r="J759" s="13">
        <v>390000</v>
      </c>
      <c r="K759" s="13" t="s">
        <v>3348</v>
      </c>
      <c r="L759">
        <v>138884235</v>
      </c>
      <c r="M759" t="s">
        <v>2341</v>
      </c>
      <c r="N759" t="s">
        <v>731</v>
      </c>
      <c r="O759" t="s">
        <v>37</v>
      </c>
      <c r="P759" s="14" t="s">
        <v>3494</v>
      </c>
      <c r="Q759" s="1">
        <v>889460500</v>
      </c>
      <c r="R759" t="s">
        <v>3505</v>
      </c>
      <c r="S759">
        <v>2</v>
      </c>
      <c r="T759">
        <v>1</v>
      </c>
      <c r="U759">
        <v>1</v>
      </c>
      <c r="V759" s="15">
        <v>44708.662557870368</v>
      </c>
    </row>
    <row r="760" spans="1:22" x14ac:dyDescent="0.25">
      <c r="A760">
        <v>1351742</v>
      </c>
      <c r="B760" s="16" t="s">
        <v>3466</v>
      </c>
      <c r="C760" s="3" t="s">
        <v>2924</v>
      </c>
      <c r="D760" t="s">
        <v>29</v>
      </c>
      <c r="E760" s="19">
        <v>205</v>
      </c>
      <c r="F760" s="19">
        <v>637</v>
      </c>
      <c r="G760" s="19">
        <v>637</v>
      </c>
      <c r="H760" t="s">
        <v>126</v>
      </c>
      <c r="I760" t="s">
        <v>1532</v>
      </c>
      <c r="J760" s="13">
        <v>620000</v>
      </c>
      <c r="K760" s="13" t="s">
        <v>2934</v>
      </c>
      <c r="L760">
        <v>138883855</v>
      </c>
      <c r="M760" t="s">
        <v>2345</v>
      </c>
      <c r="N760" t="s">
        <v>1223</v>
      </c>
      <c r="O760" t="s">
        <v>37</v>
      </c>
      <c r="P760" s="14" t="s">
        <v>3497</v>
      </c>
      <c r="Q760" s="1">
        <v>889312005</v>
      </c>
      <c r="R760" t="s">
        <v>3508</v>
      </c>
      <c r="S760">
        <v>4</v>
      </c>
      <c r="T760">
        <v>2</v>
      </c>
      <c r="U760">
        <v>2</v>
      </c>
      <c r="V760" s="15">
        <v>44708.662557870368</v>
      </c>
    </row>
    <row r="761" spans="1:22" x14ac:dyDescent="0.25">
      <c r="A761">
        <v>1351743</v>
      </c>
      <c r="B761" s="16" t="s">
        <v>3466</v>
      </c>
      <c r="C761" s="3" t="s">
        <v>2924</v>
      </c>
      <c r="D761" t="s">
        <v>46</v>
      </c>
      <c r="E761" s="11" t="e">
        <f>NA()</f>
        <v>#N/A</v>
      </c>
      <c r="F761" s="12" t="e">
        <f>NA()</f>
        <v>#N/A</v>
      </c>
      <c r="G761" t="e">
        <f>NA()</f>
        <v>#N/A</v>
      </c>
      <c r="H761" t="e">
        <f>NA()</f>
        <v>#N/A</v>
      </c>
      <c r="I761" t="s">
        <v>48</v>
      </c>
      <c r="J761" s="13">
        <v>320000</v>
      </c>
      <c r="K761" s="13" t="s">
        <v>3349</v>
      </c>
      <c r="L761">
        <v>138882863</v>
      </c>
      <c r="M761" t="s">
        <v>2348</v>
      </c>
      <c r="N761" t="s">
        <v>773</v>
      </c>
      <c r="O761" t="s">
        <v>37</v>
      </c>
      <c r="P761" s="14" t="s">
        <v>3493</v>
      </c>
      <c r="Q761" s="1">
        <v>889810080</v>
      </c>
      <c r="R761" t="s">
        <v>3507</v>
      </c>
      <c r="S761">
        <v>2</v>
      </c>
      <c r="T761">
        <v>1</v>
      </c>
      <c r="U761">
        <v>2</v>
      </c>
      <c r="V761" s="15">
        <v>44708.662557870368</v>
      </c>
    </row>
    <row r="762" spans="1:22" x14ac:dyDescent="0.25">
      <c r="A762">
        <v>1351744</v>
      </c>
      <c r="B762" s="16" t="s">
        <v>3466</v>
      </c>
      <c r="C762" s="3" t="s">
        <v>2924</v>
      </c>
      <c r="D762" t="s">
        <v>46</v>
      </c>
      <c r="E762" s="11" t="e">
        <f>NA()</f>
        <v>#N/A</v>
      </c>
      <c r="F762" s="19">
        <v>52</v>
      </c>
      <c r="G762" s="19">
        <v>52</v>
      </c>
      <c r="H762" t="e">
        <f>NA()</f>
        <v>#N/A</v>
      </c>
      <c r="I762" t="s">
        <v>93</v>
      </c>
      <c r="J762" s="13">
        <v>195000</v>
      </c>
      <c r="K762" s="13" t="s">
        <v>3014</v>
      </c>
      <c r="L762">
        <v>138882163</v>
      </c>
      <c r="M762" t="s">
        <v>285</v>
      </c>
      <c r="N762" t="s">
        <v>36</v>
      </c>
      <c r="O762" t="s">
        <v>37</v>
      </c>
      <c r="P762" s="14" t="s">
        <v>3491</v>
      </c>
      <c r="Q762" s="1">
        <v>889460500</v>
      </c>
      <c r="R762" t="s">
        <v>3505</v>
      </c>
      <c r="S762">
        <v>1</v>
      </c>
      <c r="T762">
        <v>1</v>
      </c>
      <c r="U762">
        <v>1</v>
      </c>
      <c r="V762" s="15">
        <v>44708.662557870368</v>
      </c>
    </row>
    <row r="763" spans="1:22" x14ac:dyDescent="0.25">
      <c r="A763">
        <v>1351745</v>
      </c>
      <c r="B763" s="16" t="s">
        <v>3466</v>
      </c>
      <c r="C763" s="3" t="s">
        <v>2924</v>
      </c>
      <c r="D763" t="s">
        <v>29</v>
      </c>
      <c r="E763" s="19">
        <v>194</v>
      </c>
      <c r="F763" s="12">
        <v>1060</v>
      </c>
      <c r="G763">
        <v>1060</v>
      </c>
      <c r="H763" t="e">
        <f>NA()</f>
        <v>#N/A</v>
      </c>
      <c r="I763" t="s">
        <v>712</v>
      </c>
      <c r="J763" s="13">
        <v>435000</v>
      </c>
      <c r="K763" s="13" t="s">
        <v>2934</v>
      </c>
      <c r="L763">
        <v>138881851</v>
      </c>
      <c r="M763" t="s">
        <v>2351</v>
      </c>
      <c r="N763" t="s">
        <v>823</v>
      </c>
      <c r="O763" t="s">
        <v>37</v>
      </c>
      <c r="P763" s="14" t="s">
        <v>3495</v>
      </c>
      <c r="Q763" s="1">
        <v>889315000</v>
      </c>
      <c r="R763" t="s">
        <v>3505</v>
      </c>
      <c r="S763">
        <v>3</v>
      </c>
      <c r="T763">
        <v>1</v>
      </c>
      <c r="U763">
        <v>2</v>
      </c>
      <c r="V763" s="15">
        <v>44708.662557870368</v>
      </c>
    </row>
    <row r="764" spans="1:22" x14ac:dyDescent="0.25">
      <c r="A764">
        <v>1351746</v>
      </c>
      <c r="B764" s="16" t="s">
        <v>3466</v>
      </c>
      <c r="C764" s="3" t="s">
        <v>2924</v>
      </c>
      <c r="D764" t="s">
        <v>748</v>
      </c>
      <c r="E764" s="19">
        <v>251</v>
      </c>
      <c r="F764" s="19">
        <v>357</v>
      </c>
      <c r="G764" s="19">
        <v>251</v>
      </c>
      <c r="H764" t="e">
        <f>NA()</f>
        <v>#N/A</v>
      </c>
      <c r="I764" t="s">
        <v>712</v>
      </c>
      <c r="J764" s="13">
        <v>895000</v>
      </c>
      <c r="K764" s="13" t="s">
        <v>2934</v>
      </c>
      <c r="L764">
        <v>138878759</v>
      </c>
      <c r="M764" t="s">
        <v>2356</v>
      </c>
      <c r="N764" t="s">
        <v>1321</v>
      </c>
      <c r="O764" t="s">
        <v>37</v>
      </c>
      <c r="P764" s="14" t="s">
        <v>3493</v>
      </c>
      <c r="Q764" s="1">
        <v>889315000</v>
      </c>
      <c r="R764" t="s">
        <v>3505</v>
      </c>
      <c r="S764">
        <v>4</v>
      </c>
      <c r="T764">
        <v>3</v>
      </c>
      <c r="U764">
        <v>3</v>
      </c>
      <c r="V764" s="15">
        <v>44708.662557870368</v>
      </c>
    </row>
    <row r="765" spans="1:22" x14ac:dyDescent="0.25">
      <c r="A765">
        <v>1351747</v>
      </c>
      <c r="B765" s="16" t="s">
        <v>3466</v>
      </c>
      <c r="C765" s="3" t="s">
        <v>2924</v>
      </c>
      <c r="D765" t="s">
        <v>39</v>
      </c>
      <c r="E765" s="11" t="e">
        <f>NA()</f>
        <v>#N/A</v>
      </c>
      <c r="F765" s="19">
        <v>101</v>
      </c>
      <c r="G765" t="e">
        <f>NA()</f>
        <v>#N/A</v>
      </c>
      <c r="H765" t="e">
        <f>NA()</f>
        <v>#N/A</v>
      </c>
      <c r="I765" t="s">
        <v>185</v>
      </c>
      <c r="J765" s="13">
        <v>505000</v>
      </c>
      <c r="K765" s="13" t="s">
        <v>2934</v>
      </c>
      <c r="L765">
        <v>138876263</v>
      </c>
      <c r="M765" t="s">
        <v>289</v>
      </c>
      <c r="N765" t="s">
        <v>36</v>
      </c>
      <c r="O765" t="s">
        <v>37</v>
      </c>
      <c r="P765" s="14" t="s">
        <v>3491</v>
      </c>
      <c r="Q765" s="1">
        <v>889240900</v>
      </c>
      <c r="R765" t="s">
        <v>3505</v>
      </c>
      <c r="S765">
        <v>2</v>
      </c>
      <c r="T765">
        <v>2</v>
      </c>
      <c r="U765">
        <v>2</v>
      </c>
      <c r="V765" s="15">
        <v>44708.662557870368</v>
      </c>
    </row>
    <row r="766" spans="1:22" x14ac:dyDescent="0.25">
      <c r="A766">
        <v>1351748</v>
      </c>
      <c r="B766" s="16" t="s">
        <v>3466</v>
      </c>
      <c r="C766" s="3" t="s">
        <v>2924</v>
      </c>
      <c r="D766" t="s">
        <v>29</v>
      </c>
      <c r="E766" s="19">
        <v>253</v>
      </c>
      <c r="F766" s="19">
        <v>631</v>
      </c>
      <c r="G766" s="19">
        <v>631</v>
      </c>
      <c r="H766" t="e">
        <f>NA()</f>
        <v>#N/A</v>
      </c>
      <c r="I766" t="s">
        <v>1093</v>
      </c>
      <c r="J766" s="13">
        <v>719000</v>
      </c>
      <c r="K766" s="13" t="s">
        <v>3438</v>
      </c>
      <c r="L766">
        <v>138872939</v>
      </c>
      <c r="N766" t="s">
        <v>710</v>
      </c>
      <c r="O766" t="s">
        <v>37</v>
      </c>
      <c r="P766" s="14" t="s">
        <v>3494</v>
      </c>
      <c r="Q766" t="s">
        <v>1097</v>
      </c>
      <c r="R766" t="s">
        <v>3507</v>
      </c>
      <c r="S766">
        <v>4</v>
      </c>
      <c r="T766">
        <v>2</v>
      </c>
      <c r="U766">
        <v>2</v>
      </c>
      <c r="V766" s="15">
        <v>44708.662557870368</v>
      </c>
    </row>
    <row r="767" spans="1:22" x14ac:dyDescent="0.25">
      <c r="A767">
        <v>1351749</v>
      </c>
      <c r="B767" s="16" t="s">
        <v>3466</v>
      </c>
      <c r="C767" s="3" t="s">
        <v>2924</v>
      </c>
      <c r="D767" t="s">
        <v>29</v>
      </c>
      <c r="E767" s="19">
        <v>155</v>
      </c>
      <c r="F767" s="19">
        <v>330</v>
      </c>
      <c r="G767" s="19">
        <v>330</v>
      </c>
      <c r="H767" t="e">
        <f>NA()</f>
        <v>#N/A</v>
      </c>
      <c r="I767" t="s">
        <v>1079</v>
      </c>
      <c r="J767" s="13">
        <v>470000</v>
      </c>
      <c r="K767" s="13" t="s">
        <v>2934</v>
      </c>
      <c r="L767">
        <v>138871975</v>
      </c>
      <c r="M767" t="s">
        <v>2360</v>
      </c>
      <c r="N767" t="s">
        <v>716</v>
      </c>
      <c r="O767" t="s">
        <v>37</v>
      </c>
      <c r="P767" s="14" t="s">
        <v>3495</v>
      </c>
      <c r="Q767">
        <v>422315897</v>
      </c>
      <c r="R767" t="s">
        <v>3507</v>
      </c>
      <c r="S767">
        <v>3</v>
      </c>
      <c r="T767">
        <v>1</v>
      </c>
      <c r="U767">
        <v>2</v>
      </c>
      <c r="V767" s="15">
        <v>44708.662557870368</v>
      </c>
    </row>
    <row r="768" spans="1:22" x14ac:dyDescent="0.25">
      <c r="A768">
        <v>1351750</v>
      </c>
      <c r="B768" s="16" t="s">
        <v>3466</v>
      </c>
      <c r="C768" s="3" t="s">
        <v>2924</v>
      </c>
      <c r="D768" t="s">
        <v>46</v>
      </c>
      <c r="E768" s="19">
        <v>48</v>
      </c>
      <c r="F768" s="12" t="e">
        <f>NA()</f>
        <v>#N/A</v>
      </c>
      <c r="G768" s="19">
        <v>48</v>
      </c>
      <c r="H768" t="e">
        <f>NA()</f>
        <v>#N/A</v>
      </c>
      <c r="I768" t="s">
        <v>185</v>
      </c>
      <c r="J768" s="13">
        <v>149000</v>
      </c>
      <c r="K768" s="13" t="s">
        <v>2934</v>
      </c>
      <c r="L768">
        <v>138871491</v>
      </c>
      <c r="M768" t="s">
        <v>2363</v>
      </c>
      <c r="N768" t="s">
        <v>737</v>
      </c>
      <c r="O768" t="s">
        <v>37</v>
      </c>
      <c r="P768" s="14" t="s">
        <v>3494</v>
      </c>
      <c r="Q768" s="1">
        <v>889240900</v>
      </c>
      <c r="R768" t="s">
        <v>3505</v>
      </c>
      <c r="S768">
        <v>1</v>
      </c>
      <c r="T768">
        <v>1</v>
      </c>
      <c r="U768">
        <v>1</v>
      </c>
      <c r="V768" s="15">
        <v>44708.662557870368</v>
      </c>
    </row>
    <row r="769" spans="1:22" x14ac:dyDescent="0.25">
      <c r="A769">
        <v>1351751</v>
      </c>
      <c r="B769" s="16" t="s">
        <v>3466</v>
      </c>
      <c r="C769" s="3" t="s">
        <v>2924</v>
      </c>
      <c r="D769" t="s">
        <v>29</v>
      </c>
      <c r="E769" s="19">
        <v>199</v>
      </c>
      <c r="F769" s="19">
        <v>849</v>
      </c>
      <c r="G769" s="19">
        <v>849</v>
      </c>
      <c r="H769" t="e">
        <f>NA()</f>
        <v>#N/A</v>
      </c>
      <c r="I769" t="s">
        <v>712</v>
      </c>
      <c r="J769" s="13">
        <v>480000</v>
      </c>
      <c r="K769" s="13" t="s">
        <v>2934</v>
      </c>
      <c r="L769">
        <v>138868435</v>
      </c>
      <c r="M769" t="s">
        <v>2365</v>
      </c>
      <c r="N769" t="s">
        <v>973</v>
      </c>
      <c r="O769" t="s">
        <v>37</v>
      </c>
      <c r="P769" s="14" t="s">
        <v>3495</v>
      </c>
      <c r="Q769" s="1">
        <v>889315000</v>
      </c>
      <c r="R769" t="s">
        <v>3505</v>
      </c>
      <c r="S769">
        <v>3</v>
      </c>
      <c r="T769">
        <v>1</v>
      </c>
      <c r="U769">
        <v>1</v>
      </c>
      <c r="V769" s="15">
        <v>44708.662557870368</v>
      </c>
    </row>
    <row r="770" spans="1:22" x14ac:dyDescent="0.25">
      <c r="A770">
        <v>1351752</v>
      </c>
      <c r="B770" s="16" t="s">
        <v>3466</v>
      </c>
      <c r="C770" s="3" t="s">
        <v>2924</v>
      </c>
      <c r="D770" t="s">
        <v>29</v>
      </c>
      <c r="E770" s="11" t="e">
        <f>NA()</f>
        <v>#N/A</v>
      </c>
      <c r="F770" s="19">
        <v>794</v>
      </c>
      <c r="G770" s="19">
        <v>794</v>
      </c>
      <c r="H770" t="e">
        <f>NA()</f>
        <v>#N/A</v>
      </c>
      <c r="I770" t="s">
        <v>123</v>
      </c>
      <c r="J770" s="13">
        <v>789000</v>
      </c>
      <c r="K770" s="13" t="s">
        <v>2934</v>
      </c>
      <c r="L770">
        <v>138866463</v>
      </c>
      <c r="M770" t="s">
        <v>2369</v>
      </c>
      <c r="N770" t="s">
        <v>2370</v>
      </c>
      <c r="O770" t="s">
        <v>37</v>
      </c>
      <c r="P770" s="14" t="s">
        <v>3494</v>
      </c>
      <c r="Q770" s="1">
        <v>889328858</v>
      </c>
      <c r="R770" t="s">
        <v>3505</v>
      </c>
      <c r="S770">
        <v>4</v>
      </c>
      <c r="T770">
        <v>2</v>
      </c>
      <c r="U770">
        <v>6</v>
      </c>
      <c r="V770" s="15">
        <v>44708.662557870368</v>
      </c>
    </row>
    <row r="771" spans="1:22" x14ac:dyDescent="0.25">
      <c r="A771">
        <v>1351753</v>
      </c>
      <c r="B771" s="16" t="s">
        <v>3466</v>
      </c>
      <c r="C771" s="3" t="s">
        <v>2924</v>
      </c>
      <c r="D771" t="s">
        <v>39</v>
      </c>
      <c r="E771" s="11" t="e">
        <f>NA()</f>
        <v>#N/A</v>
      </c>
      <c r="F771" s="12" t="e">
        <f>NA()</f>
        <v>#N/A</v>
      </c>
      <c r="G771" t="e">
        <f>NA()</f>
        <v>#N/A</v>
      </c>
      <c r="H771" t="e">
        <f>NA()</f>
        <v>#N/A</v>
      </c>
      <c r="I771" t="s">
        <v>232</v>
      </c>
      <c r="J771" s="13">
        <v>325000</v>
      </c>
      <c r="K771" s="13" t="s">
        <v>2934</v>
      </c>
      <c r="L771">
        <v>138865099</v>
      </c>
      <c r="M771" t="s">
        <v>292</v>
      </c>
      <c r="N771" t="s">
        <v>36</v>
      </c>
      <c r="O771" t="s">
        <v>37</v>
      </c>
      <c r="P771" s="14" t="s">
        <v>3491</v>
      </c>
      <c r="Q771">
        <v>451125286</v>
      </c>
      <c r="R771" t="s">
        <v>3507</v>
      </c>
      <c r="S771">
        <v>2</v>
      </c>
      <c r="T771">
        <v>2</v>
      </c>
      <c r="U771">
        <v>2</v>
      </c>
      <c r="V771" s="15">
        <v>44708.662557870368</v>
      </c>
    </row>
    <row r="772" spans="1:22" x14ac:dyDescent="0.25">
      <c r="A772">
        <v>1351754</v>
      </c>
      <c r="B772" s="16" t="s">
        <v>3466</v>
      </c>
      <c r="C772" s="3" t="s">
        <v>2924</v>
      </c>
      <c r="D772" t="s">
        <v>29</v>
      </c>
      <c r="E772" s="11" t="e">
        <f>NA()</f>
        <v>#N/A</v>
      </c>
      <c r="F772" s="12" t="e">
        <f>NA()</f>
        <v>#N/A</v>
      </c>
      <c r="G772" t="e">
        <f>NA()</f>
        <v>#N/A</v>
      </c>
      <c r="H772" t="e">
        <f>NA()</f>
        <v>#N/A</v>
      </c>
      <c r="I772" t="s">
        <v>2371</v>
      </c>
      <c r="J772" s="13">
        <v>495000</v>
      </c>
      <c r="K772" s="13" t="s">
        <v>2934</v>
      </c>
      <c r="L772">
        <v>138864767</v>
      </c>
      <c r="N772" t="s">
        <v>743</v>
      </c>
      <c r="O772" t="s">
        <v>37</v>
      </c>
      <c r="P772" s="14" t="s">
        <v>3495</v>
      </c>
      <c r="Q772">
        <v>1300289697</v>
      </c>
      <c r="R772" t="s">
        <v>3508</v>
      </c>
      <c r="S772">
        <v>3</v>
      </c>
      <c r="T772">
        <v>1</v>
      </c>
      <c r="U772">
        <v>2</v>
      </c>
      <c r="V772" s="15">
        <v>44708.662557870368</v>
      </c>
    </row>
    <row r="773" spans="1:22" x14ac:dyDescent="0.25">
      <c r="A773">
        <v>1351755</v>
      </c>
      <c r="B773" s="16" t="s">
        <v>3466</v>
      </c>
      <c r="C773" s="3" t="s">
        <v>2924</v>
      </c>
      <c r="D773" t="s">
        <v>39</v>
      </c>
      <c r="E773" s="11" t="e">
        <f>NA()</f>
        <v>#N/A</v>
      </c>
      <c r="F773" s="12" t="e">
        <f>NA()</f>
        <v>#N/A</v>
      </c>
      <c r="G773" t="e">
        <f>NA()</f>
        <v>#N/A</v>
      </c>
      <c r="H773" t="e">
        <f>NA()</f>
        <v>#N/A</v>
      </c>
      <c r="I773" t="s">
        <v>293</v>
      </c>
      <c r="J773" s="13">
        <v>539000</v>
      </c>
      <c r="K773" s="13" t="s">
        <v>3017</v>
      </c>
      <c r="L773">
        <v>138863175</v>
      </c>
      <c r="M773" t="s">
        <v>296</v>
      </c>
      <c r="N773" t="s">
        <v>36</v>
      </c>
      <c r="O773" t="s">
        <v>37</v>
      </c>
      <c r="P773" s="14" t="s">
        <v>3491</v>
      </c>
      <c r="Q773" s="1">
        <v>1300850855</v>
      </c>
      <c r="R773" t="s">
        <v>3508</v>
      </c>
      <c r="S773">
        <v>2</v>
      </c>
      <c r="T773">
        <v>2</v>
      </c>
      <c r="U773">
        <v>1</v>
      </c>
      <c r="V773" s="15">
        <v>44708.662557870368</v>
      </c>
    </row>
    <row r="774" spans="1:22" x14ac:dyDescent="0.25">
      <c r="A774">
        <v>1351756</v>
      </c>
      <c r="B774" s="16" t="s">
        <v>3466</v>
      </c>
      <c r="C774" s="3" t="s">
        <v>2924</v>
      </c>
      <c r="D774" t="s">
        <v>29</v>
      </c>
      <c r="E774" s="19">
        <v>130</v>
      </c>
      <c r="F774" s="19">
        <v>737</v>
      </c>
      <c r="G774" s="19">
        <v>737</v>
      </c>
      <c r="H774" t="e">
        <f>NA()</f>
        <v>#N/A</v>
      </c>
      <c r="I774" t="s">
        <v>712</v>
      </c>
      <c r="J774" s="13">
        <v>457000</v>
      </c>
      <c r="K774" s="13" t="s">
        <v>2934</v>
      </c>
      <c r="L774">
        <v>117230191</v>
      </c>
      <c r="M774" t="s">
        <v>2375</v>
      </c>
      <c r="N774" t="s">
        <v>791</v>
      </c>
      <c r="O774" t="s">
        <v>37</v>
      </c>
      <c r="P774" s="14" t="s">
        <v>3497</v>
      </c>
      <c r="Q774" s="1">
        <v>889315000</v>
      </c>
      <c r="R774" t="s">
        <v>3505</v>
      </c>
      <c r="S774">
        <v>3</v>
      </c>
      <c r="T774">
        <v>1</v>
      </c>
      <c r="U774">
        <v>1</v>
      </c>
      <c r="V774" s="15">
        <v>44708.662557870368</v>
      </c>
    </row>
    <row r="775" spans="1:22" x14ac:dyDescent="0.25">
      <c r="A775">
        <v>1351757</v>
      </c>
      <c r="B775" s="16" t="s">
        <v>3466</v>
      </c>
      <c r="C775" s="3" t="s">
        <v>2924</v>
      </c>
      <c r="D775" t="s">
        <v>46</v>
      </c>
      <c r="E775" s="19">
        <v>100</v>
      </c>
      <c r="F775" s="12" t="e">
        <f>NA()</f>
        <v>#N/A</v>
      </c>
      <c r="G775" s="19">
        <v>100</v>
      </c>
      <c r="H775" t="e">
        <f>NA()</f>
        <v>#N/A</v>
      </c>
      <c r="I775" t="s">
        <v>663</v>
      </c>
      <c r="J775" s="13">
        <v>350000</v>
      </c>
      <c r="K775" s="13" t="s">
        <v>2934</v>
      </c>
      <c r="L775">
        <v>138862459</v>
      </c>
      <c r="M775" t="s">
        <v>2377</v>
      </c>
      <c r="N775" t="s">
        <v>1135</v>
      </c>
      <c r="O775" t="s">
        <v>37</v>
      </c>
      <c r="P775" s="14" t="s">
        <v>3493</v>
      </c>
      <c r="Q775" s="1">
        <v>1300609392</v>
      </c>
      <c r="R775" t="s">
        <v>3508</v>
      </c>
      <c r="S775">
        <v>2</v>
      </c>
      <c r="T775">
        <v>1</v>
      </c>
      <c r="U775">
        <v>1</v>
      </c>
      <c r="V775" s="15">
        <v>44708.662557870368</v>
      </c>
    </row>
    <row r="776" spans="1:22" x14ac:dyDescent="0.25">
      <c r="A776">
        <v>1351758</v>
      </c>
      <c r="B776" s="16" t="s">
        <v>3466</v>
      </c>
      <c r="C776" s="3" t="s">
        <v>2924</v>
      </c>
      <c r="D776" t="s">
        <v>29</v>
      </c>
      <c r="E776" s="19">
        <v>283</v>
      </c>
      <c r="F776" s="19">
        <v>640</v>
      </c>
      <c r="G776" s="19">
        <v>640</v>
      </c>
      <c r="H776" t="e">
        <f>NA()</f>
        <v>#N/A</v>
      </c>
      <c r="I776" t="s">
        <v>293</v>
      </c>
      <c r="J776" s="13">
        <v>600000</v>
      </c>
      <c r="K776" s="13" t="s">
        <v>2934</v>
      </c>
      <c r="L776">
        <v>138862107</v>
      </c>
      <c r="M776" t="s">
        <v>2379</v>
      </c>
      <c r="N776" t="s">
        <v>781</v>
      </c>
      <c r="O776" t="s">
        <v>37</v>
      </c>
      <c r="P776" s="14" t="s">
        <v>3497</v>
      </c>
      <c r="Q776" s="1">
        <v>1300850855</v>
      </c>
      <c r="R776" t="s">
        <v>3508</v>
      </c>
      <c r="S776">
        <v>4</v>
      </c>
      <c r="T776">
        <v>2</v>
      </c>
      <c r="U776">
        <v>3</v>
      </c>
      <c r="V776" s="15">
        <v>44708.662557870368</v>
      </c>
    </row>
    <row r="777" spans="1:22" x14ac:dyDescent="0.25">
      <c r="A777">
        <v>1351759</v>
      </c>
      <c r="B777" s="16" t="s">
        <v>3466</v>
      </c>
      <c r="C777" s="3" t="s">
        <v>2924</v>
      </c>
      <c r="D777" t="s">
        <v>704</v>
      </c>
      <c r="E777" s="11" t="e">
        <f>NA()</f>
        <v>#N/A</v>
      </c>
      <c r="F777" s="19">
        <v>660</v>
      </c>
      <c r="G777" s="19">
        <v>660</v>
      </c>
      <c r="H777" t="e">
        <f>NA()</f>
        <v>#N/A</v>
      </c>
      <c r="I777" t="s">
        <v>663</v>
      </c>
      <c r="J777" s="13">
        <v>510000</v>
      </c>
      <c r="K777" s="13" t="s">
        <v>3354</v>
      </c>
      <c r="L777">
        <v>203270839</v>
      </c>
      <c r="M777" t="s">
        <v>706</v>
      </c>
      <c r="N777" t="s">
        <v>707</v>
      </c>
      <c r="O777" t="s">
        <v>37</v>
      </c>
      <c r="P777" s="14" t="s">
        <v>3493</v>
      </c>
      <c r="Q777" s="1">
        <v>1300609392</v>
      </c>
      <c r="R777" t="s">
        <v>3508</v>
      </c>
      <c r="S777" t="e">
        <f>NA()</f>
        <v>#N/A</v>
      </c>
      <c r="T777" t="e">
        <f>NA()</f>
        <v>#N/A</v>
      </c>
      <c r="U777" t="e">
        <f>NA()</f>
        <v>#N/A</v>
      </c>
      <c r="V777" s="15">
        <v>44708.662557870368</v>
      </c>
    </row>
    <row r="778" spans="1:22" x14ac:dyDescent="0.25">
      <c r="A778">
        <v>1351760</v>
      </c>
      <c r="B778" s="16" t="s">
        <v>3466</v>
      </c>
      <c r="C778" s="3" t="s">
        <v>2924</v>
      </c>
      <c r="D778" t="s">
        <v>39</v>
      </c>
      <c r="E778" s="11" t="e">
        <f>NA()</f>
        <v>#N/A</v>
      </c>
      <c r="F778" s="12" t="e">
        <f>NA()</f>
        <v>#N/A</v>
      </c>
      <c r="G778" t="e">
        <f>NA()</f>
        <v>#N/A</v>
      </c>
      <c r="H778" t="e">
        <f>NA()</f>
        <v>#N/A</v>
      </c>
      <c r="I778" t="s">
        <v>297</v>
      </c>
      <c r="J778" s="13">
        <v>180000</v>
      </c>
      <c r="K778" s="13" t="s">
        <v>2934</v>
      </c>
      <c r="L778">
        <v>138861435</v>
      </c>
      <c r="M778" t="s">
        <v>300</v>
      </c>
      <c r="N778" t="s">
        <v>36</v>
      </c>
      <c r="O778" t="s">
        <v>37</v>
      </c>
      <c r="P778" s="14" t="s">
        <v>3491</v>
      </c>
      <c r="Q778">
        <v>429826650</v>
      </c>
      <c r="R778" t="s">
        <v>3507</v>
      </c>
      <c r="S778">
        <v>1</v>
      </c>
      <c r="T778">
        <v>1</v>
      </c>
      <c r="U778">
        <v>0</v>
      </c>
      <c r="V778" s="15">
        <v>44708.662557870368</v>
      </c>
    </row>
    <row r="779" spans="1:22" x14ac:dyDescent="0.25">
      <c r="A779">
        <v>1351761</v>
      </c>
      <c r="B779" s="16" t="s">
        <v>3466</v>
      </c>
      <c r="C779" s="3" t="s">
        <v>2924</v>
      </c>
      <c r="D779" t="s">
        <v>29</v>
      </c>
      <c r="E779" s="19">
        <v>186.3</v>
      </c>
      <c r="F779" s="19">
        <v>378</v>
      </c>
      <c r="G779" s="19">
        <v>378</v>
      </c>
      <c r="H779" t="e">
        <f>NA()</f>
        <v>#N/A</v>
      </c>
      <c r="I779" t="s">
        <v>1963</v>
      </c>
      <c r="J779" s="13">
        <v>600000</v>
      </c>
      <c r="K779" s="13" t="s">
        <v>2934</v>
      </c>
      <c r="L779">
        <v>138860803</v>
      </c>
      <c r="M779" t="s">
        <v>2384</v>
      </c>
      <c r="N779" t="s">
        <v>1664</v>
      </c>
      <c r="O779" t="s">
        <v>37</v>
      </c>
      <c r="P779" s="14" t="s">
        <v>3503</v>
      </c>
      <c r="Q779" s="1">
        <v>889834326</v>
      </c>
      <c r="R779" t="s">
        <v>3508</v>
      </c>
      <c r="S779">
        <v>3</v>
      </c>
      <c r="T779">
        <v>2</v>
      </c>
      <c r="U779">
        <v>2</v>
      </c>
      <c r="V779" s="15">
        <v>44708.662557870368</v>
      </c>
    </row>
    <row r="780" spans="1:22" x14ac:dyDescent="0.25">
      <c r="A780">
        <v>1351762</v>
      </c>
      <c r="B780" s="16" t="s">
        <v>3466</v>
      </c>
      <c r="C780" s="3" t="s">
        <v>2924</v>
      </c>
      <c r="D780" t="s">
        <v>29</v>
      </c>
      <c r="E780" s="11" t="e">
        <f>NA()</f>
        <v>#N/A</v>
      </c>
      <c r="F780" s="19">
        <v>920</v>
      </c>
      <c r="G780" s="19">
        <v>920</v>
      </c>
      <c r="H780" t="e">
        <f>NA()</f>
        <v>#N/A</v>
      </c>
      <c r="I780" t="s">
        <v>31</v>
      </c>
      <c r="J780" s="13">
        <v>489000</v>
      </c>
      <c r="K780" s="13" t="s">
        <v>2934</v>
      </c>
      <c r="L780">
        <v>138860015</v>
      </c>
      <c r="M780" t="s">
        <v>2387</v>
      </c>
      <c r="N780" t="s">
        <v>747</v>
      </c>
      <c r="O780" t="s">
        <v>37</v>
      </c>
      <c r="P780" s="14" t="s">
        <v>3495</v>
      </c>
      <c r="Q780" s="1">
        <v>889418289</v>
      </c>
      <c r="R780" t="s">
        <v>3507</v>
      </c>
      <c r="S780">
        <v>5</v>
      </c>
      <c r="T780">
        <v>3</v>
      </c>
      <c r="U780">
        <v>2</v>
      </c>
      <c r="V780" s="15">
        <v>44708.662557870368</v>
      </c>
    </row>
    <row r="781" spans="1:22" x14ac:dyDescent="0.25">
      <c r="A781">
        <v>1351763</v>
      </c>
      <c r="B781" s="16" t="s">
        <v>3466</v>
      </c>
      <c r="C781" s="3" t="s">
        <v>2924</v>
      </c>
      <c r="D781" t="s">
        <v>29</v>
      </c>
      <c r="E781" s="11" t="e">
        <f>NA()</f>
        <v>#N/A</v>
      </c>
      <c r="F781" s="12" t="e">
        <f>NA()</f>
        <v>#N/A</v>
      </c>
      <c r="G781" t="e">
        <f>NA()</f>
        <v>#N/A</v>
      </c>
      <c r="H781" t="s">
        <v>126</v>
      </c>
      <c r="I781" t="s">
        <v>31</v>
      </c>
      <c r="J781" s="13">
        <v>499000</v>
      </c>
      <c r="K781" s="13" t="s">
        <v>3355</v>
      </c>
      <c r="L781">
        <v>138859491</v>
      </c>
      <c r="M781" t="s">
        <v>2390</v>
      </c>
      <c r="N781" t="s">
        <v>743</v>
      </c>
      <c r="O781" t="s">
        <v>37</v>
      </c>
      <c r="P781" s="14" t="s">
        <v>3495</v>
      </c>
      <c r="Q781" s="1">
        <v>889418289</v>
      </c>
      <c r="R781" t="s">
        <v>3507</v>
      </c>
      <c r="S781">
        <v>3</v>
      </c>
      <c r="T781">
        <v>2</v>
      </c>
      <c r="U781">
        <v>3</v>
      </c>
      <c r="V781" s="15">
        <v>44708.662557870368</v>
      </c>
    </row>
    <row r="782" spans="1:22" x14ac:dyDescent="0.25">
      <c r="A782">
        <v>1351764</v>
      </c>
      <c r="B782" s="16" t="s">
        <v>3466</v>
      </c>
      <c r="C782" s="3" t="s">
        <v>2924</v>
      </c>
      <c r="D782" t="s">
        <v>29</v>
      </c>
      <c r="E782" s="11" t="e">
        <f>NA()</f>
        <v>#N/A</v>
      </c>
      <c r="F782" s="12" t="e">
        <f>NA()</f>
        <v>#N/A</v>
      </c>
      <c r="G782" t="e">
        <f>NA()</f>
        <v>#N/A</v>
      </c>
      <c r="H782" t="s">
        <v>126</v>
      </c>
      <c r="I782" t="s">
        <v>145</v>
      </c>
      <c r="J782" s="13">
        <v>650000</v>
      </c>
      <c r="K782" s="13" t="s">
        <v>3356</v>
      </c>
      <c r="L782">
        <v>138857291</v>
      </c>
      <c r="M782" t="s">
        <v>2393</v>
      </c>
      <c r="N782" t="s">
        <v>941</v>
      </c>
      <c r="O782" t="s">
        <v>37</v>
      </c>
      <c r="P782" s="14" t="s">
        <v>3497</v>
      </c>
      <c r="Q782" s="1">
        <v>889306600</v>
      </c>
      <c r="R782" t="s">
        <v>3507</v>
      </c>
      <c r="S782">
        <v>4</v>
      </c>
      <c r="T782">
        <v>2</v>
      </c>
      <c r="U782">
        <v>2</v>
      </c>
      <c r="V782" s="15">
        <v>44708.662557870368</v>
      </c>
    </row>
    <row r="783" spans="1:22" x14ac:dyDescent="0.25">
      <c r="A783">
        <v>1351765</v>
      </c>
      <c r="B783" s="16" t="s">
        <v>3466</v>
      </c>
      <c r="C783" s="3" t="s">
        <v>2924</v>
      </c>
      <c r="D783" t="s">
        <v>29</v>
      </c>
      <c r="E783" s="11" t="e">
        <f>NA()</f>
        <v>#N/A</v>
      </c>
      <c r="F783" s="19">
        <v>800</v>
      </c>
      <c r="G783" s="19">
        <v>800</v>
      </c>
      <c r="H783" t="e">
        <f>NA()</f>
        <v>#N/A</v>
      </c>
      <c r="I783" t="s">
        <v>93</v>
      </c>
      <c r="J783" s="13" t="e">
        <f>NA()</f>
        <v>#N/A</v>
      </c>
      <c r="K783" s="13" t="s">
        <v>2978</v>
      </c>
      <c r="L783">
        <v>138855279</v>
      </c>
      <c r="M783" t="s">
        <v>2395</v>
      </c>
      <c r="N783" t="s">
        <v>786</v>
      </c>
      <c r="O783" t="s">
        <v>37</v>
      </c>
      <c r="P783" s="14" t="s">
        <v>3494</v>
      </c>
      <c r="Q783" s="1">
        <v>889460500</v>
      </c>
      <c r="R783" t="s">
        <v>3505</v>
      </c>
      <c r="S783">
        <v>3</v>
      </c>
      <c r="T783">
        <v>1</v>
      </c>
      <c r="U783">
        <v>2</v>
      </c>
      <c r="V783" s="15">
        <v>44708.662557870368</v>
      </c>
    </row>
    <row r="784" spans="1:22" x14ac:dyDescent="0.25">
      <c r="A784">
        <v>1351766</v>
      </c>
      <c r="B784" s="16" t="s">
        <v>3466</v>
      </c>
      <c r="C784" s="3" t="s">
        <v>2924</v>
      </c>
      <c r="D784" t="s">
        <v>704</v>
      </c>
      <c r="E784" s="11" t="e">
        <f>NA()</f>
        <v>#N/A</v>
      </c>
      <c r="F784" s="12">
        <v>1140</v>
      </c>
      <c r="G784">
        <v>1140</v>
      </c>
      <c r="H784" t="e">
        <f>NA()</f>
        <v>#N/A</v>
      </c>
      <c r="I784" t="s">
        <v>228</v>
      </c>
      <c r="J784" s="13">
        <v>420000</v>
      </c>
      <c r="K784" s="13" t="s">
        <v>2934</v>
      </c>
      <c r="L784">
        <v>203269747</v>
      </c>
      <c r="M784" t="s">
        <v>2398</v>
      </c>
      <c r="N784" t="s">
        <v>1223</v>
      </c>
      <c r="O784" t="s">
        <v>37</v>
      </c>
      <c r="P784" s="14" t="s">
        <v>3497</v>
      </c>
      <c r="Q784" s="1">
        <v>889419959</v>
      </c>
      <c r="R784" t="s">
        <v>3505</v>
      </c>
      <c r="S784" t="e">
        <f>NA()</f>
        <v>#N/A</v>
      </c>
      <c r="T784" t="e">
        <f>NA()</f>
        <v>#N/A</v>
      </c>
      <c r="U784" t="e">
        <f>NA()</f>
        <v>#N/A</v>
      </c>
      <c r="V784" s="15">
        <v>44708.662557870368</v>
      </c>
    </row>
    <row r="785" spans="1:22" x14ac:dyDescent="0.25">
      <c r="A785">
        <v>1351767</v>
      </c>
      <c r="B785" s="16" t="s">
        <v>3466</v>
      </c>
      <c r="C785" s="3" t="s">
        <v>2924</v>
      </c>
      <c r="D785" t="s">
        <v>46</v>
      </c>
      <c r="E785" s="11" t="e">
        <f>NA()</f>
        <v>#N/A</v>
      </c>
      <c r="F785" s="12" t="e">
        <f>NA()</f>
        <v>#N/A</v>
      </c>
      <c r="G785" t="e">
        <f>NA()</f>
        <v>#N/A</v>
      </c>
      <c r="H785" t="s">
        <v>126</v>
      </c>
      <c r="I785" t="s">
        <v>82</v>
      </c>
      <c r="J785" s="13" t="e">
        <f>NA()</f>
        <v>#N/A</v>
      </c>
      <c r="K785" s="13" t="s">
        <v>2979</v>
      </c>
      <c r="L785">
        <v>138850455</v>
      </c>
      <c r="M785" t="s">
        <v>2400</v>
      </c>
      <c r="N785" t="s">
        <v>1223</v>
      </c>
      <c r="O785" t="s">
        <v>37</v>
      </c>
      <c r="P785" s="14" t="s">
        <v>3497</v>
      </c>
      <c r="Q785" s="1">
        <v>889433000</v>
      </c>
      <c r="R785" t="s">
        <v>3505</v>
      </c>
      <c r="S785">
        <v>3</v>
      </c>
      <c r="T785">
        <v>2</v>
      </c>
      <c r="U785">
        <v>2</v>
      </c>
      <c r="V785" s="15">
        <v>44708.662557870368</v>
      </c>
    </row>
    <row r="786" spans="1:22" x14ac:dyDescent="0.25">
      <c r="A786">
        <v>1351768</v>
      </c>
      <c r="B786" s="16" t="s">
        <v>3466</v>
      </c>
      <c r="C786" s="3" t="s">
        <v>2924</v>
      </c>
      <c r="D786" t="s">
        <v>29</v>
      </c>
      <c r="E786" s="11" t="e">
        <f>NA()</f>
        <v>#N/A</v>
      </c>
      <c r="F786" s="19">
        <v>669</v>
      </c>
      <c r="G786" s="19">
        <v>669</v>
      </c>
      <c r="H786" t="e">
        <f>NA()</f>
        <v>#N/A</v>
      </c>
      <c r="I786" t="s">
        <v>74</v>
      </c>
      <c r="J786" s="13">
        <v>830000</v>
      </c>
      <c r="K786" s="13" t="s">
        <v>2934</v>
      </c>
      <c r="L786">
        <v>138846515</v>
      </c>
      <c r="M786" t="s">
        <v>2404</v>
      </c>
      <c r="N786" t="s">
        <v>737</v>
      </c>
      <c r="O786" t="s">
        <v>37</v>
      </c>
      <c r="P786" s="14" t="s">
        <v>3494</v>
      </c>
      <c r="Q786" s="1">
        <v>889815000</v>
      </c>
      <c r="R786" t="s">
        <v>3507</v>
      </c>
      <c r="S786">
        <v>3</v>
      </c>
      <c r="T786">
        <v>1</v>
      </c>
      <c r="U786">
        <v>3</v>
      </c>
      <c r="V786" s="15">
        <v>44708.662557870368</v>
      </c>
    </row>
    <row r="787" spans="1:22" x14ac:dyDescent="0.25">
      <c r="A787">
        <v>1351769</v>
      </c>
      <c r="B787" s="16" t="s">
        <v>3466</v>
      </c>
      <c r="C787" s="3" t="s">
        <v>2924</v>
      </c>
      <c r="D787" t="s">
        <v>46</v>
      </c>
      <c r="E787" s="11" t="e">
        <f>NA()</f>
        <v>#N/A</v>
      </c>
      <c r="F787" s="12" t="e">
        <f>NA()</f>
        <v>#N/A</v>
      </c>
      <c r="G787" t="e">
        <f>NA()</f>
        <v>#N/A</v>
      </c>
      <c r="H787" t="e">
        <f>NA()</f>
        <v>#N/A</v>
      </c>
      <c r="I787" t="s">
        <v>228</v>
      </c>
      <c r="J787" s="13">
        <v>400000</v>
      </c>
      <c r="K787" s="13" t="s">
        <v>2934</v>
      </c>
      <c r="L787">
        <v>138844639</v>
      </c>
      <c r="M787" t="s">
        <v>2406</v>
      </c>
      <c r="N787" t="s">
        <v>1321</v>
      </c>
      <c r="O787" t="s">
        <v>37</v>
      </c>
      <c r="P787" s="14" t="s">
        <v>3493</v>
      </c>
      <c r="Q787" s="1">
        <v>889419959</v>
      </c>
      <c r="R787" t="s">
        <v>3507</v>
      </c>
      <c r="S787">
        <v>2</v>
      </c>
      <c r="T787">
        <v>1</v>
      </c>
      <c r="U787">
        <v>1</v>
      </c>
      <c r="V787" s="15">
        <v>44708.662557870368</v>
      </c>
    </row>
    <row r="788" spans="1:22" x14ac:dyDescent="0.25">
      <c r="A788">
        <v>1351770</v>
      </c>
      <c r="B788" s="16" t="s">
        <v>3466</v>
      </c>
      <c r="C788" s="3" t="s">
        <v>2924</v>
      </c>
      <c r="D788" t="s">
        <v>748</v>
      </c>
      <c r="E788" s="11" t="e">
        <f>NA()</f>
        <v>#N/A</v>
      </c>
      <c r="F788" s="12" t="e">
        <f>NA()</f>
        <v>#N/A</v>
      </c>
      <c r="G788" t="e">
        <f>NA()</f>
        <v>#N/A</v>
      </c>
      <c r="H788" t="s">
        <v>126</v>
      </c>
      <c r="I788" t="s">
        <v>213</v>
      </c>
      <c r="J788" s="13" t="e">
        <f>NA()</f>
        <v>#N/A</v>
      </c>
      <c r="K788" s="13" t="s">
        <v>2999</v>
      </c>
      <c r="L788">
        <v>138840171</v>
      </c>
      <c r="M788" t="s">
        <v>2408</v>
      </c>
      <c r="N788" t="s">
        <v>703</v>
      </c>
      <c r="O788" t="s">
        <v>37</v>
      </c>
      <c r="P788" s="14" t="s">
        <v>3492</v>
      </c>
      <c r="Q788">
        <v>433038633</v>
      </c>
      <c r="R788" t="s">
        <v>3505</v>
      </c>
      <c r="S788">
        <v>3</v>
      </c>
      <c r="T788">
        <v>2</v>
      </c>
      <c r="U788">
        <v>2</v>
      </c>
      <c r="V788" s="15">
        <v>44708.662557870368</v>
      </c>
    </row>
    <row r="789" spans="1:22" x14ac:dyDescent="0.25">
      <c r="A789">
        <v>1351771</v>
      </c>
      <c r="B789" s="16" t="s">
        <v>3466</v>
      </c>
      <c r="C789" s="3" t="s">
        <v>2924</v>
      </c>
      <c r="D789" t="s">
        <v>29</v>
      </c>
      <c r="E789" s="11" t="e">
        <f>NA()</f>
        <v>#N/A</v>
      </c>
      <c r="F789" s="12" t="e">
        <f>NA()</f>
        <v>#N/A</v>
      </c>
      <c r="G789" t="e">
        <f>NA()</f>
        <v>#N/A</v>
      </c>
      <c r="H789" t="e">
        <f>NA()</f>
        <v>#N/A</v>
      </c>
      <c r="I789" t="s">
        <v>74</v>
      </c>
      <c r="J789" s="13">
        <v>450000</v>
      </c>
      <c r="K789" s="13" t="s">
        <v>2934</v>
      </c>
      <c r="L789">
        <v>138839803</v>
      </c>
      <c r="M789" t="s">
        <v>2410</v>
      </c>
      <c r="N789" t="s">
        <v>747</v>
      </c>
      <c r="O789" t="s">
        <v>37</v>
      </c>
      <c r="P789" s="14" t="s">
        <v>3495</v>
      </c>
      <c r="Q789" s="1">
        <v>889815000</v>
      </c>
      <c r="R789" t="s">
        <v>3507</v>
      </c>
      <c r="S789">
        <v>4</v>
      </c>
      <c r="T789">
        <v>2</v>
      </c>
      <c r="U789">
        <v>2</v>
      </c>
      <c r="V789" s="15">
        <v>44708.662557870368</v>
      </c>
    </row>
    <row r="790" spans="1:22" x14ac:dyDescent="0.25">
      <c r="A790">
        <v>1351772</v>
      </c>
      <c r="B790" s="16" t="s">
        <v>3466</v>
      </c>
      <c r="C790" s="3" t="s">
        <v>2924</v>
      </c>
      <c r="D790" t="s">
        <v>39</v>
      </c>
      <c r="E790" s="19">
        <v>198</v>
      </c>
      <c r="F790" s="12" t="e">
        <f>NA()</f>
        <v>#N/A</v>
      </c>
      <c r="G790" s="19">
        <v>198</v>
      </c>
      <c r="H790" t="s">
        <v>126</v>
      </c>
      <c r="I790" t="s">
        <v>181</v>
      </c>
      <c r="J790" s="13" t="e">
        <f>NA()</f>
        <v>#N/A</v>
      </c>
      <c r="K790" s="13" t="s">
        <v>2979</v>
      </c>
      <c r="L790">
        <v>138830959</v>
      </c>
      <c r="M790" t="s">
        <v>303</v>
      </c>
      <c r="N790" t="s">
        <v>36</v>
      </c>
      <c r="O790" t="s">
        <v>37</v>
      </c>
      <c r="P790" s="14" t="s">
        <v>3491</v>
      </c>
      <c r="Q790" s="1">
        <v>889418941</v>
      </c>
      <c r="R790" t="s">
        <v>3505</v>
      </c>
      <c r="S790">
        <v>3</v>
      </c>
      <c r="T790">
        <v>2</v>
      </c>
      <c r="U790">
        <v>2</v>
      </c>
      <c r="V790" s="15">
        <v>44708.662557870368</v>
      </c>
    </row>
    <row r="791" spans="1:22" x14ac:dyDescent="0.25">
      <c r="A791">
        <v>1351773</v>
      </c>
      <c r="B791" s="16" t="s">
        <v>3466</v>
      </c>
      <c r="C791" s="3" t="s">
        <v>2924</v>
      </c>
      <c r="D791" t="s">
        <v>704</v>
      </c>
      <c r="E791" s="11" t="e">
        <f>NA()</f>
        <v>#N/A</v>
      </c>
      <c r="F791" s="12" t="e">
        <f>NA()</f>
        <v>#N/A</v>
      </c>
      <c r="G791" t="e">
        <f>NA()</f>
        <v>#N/A</v>
      </c>
      <c r="H791" t="s">
        <v>126</v>
      </c>
      <c r="I791" t="s">
        <v>228</v>
      </c>
      <c r="J791" s="13">
        <v>380000</v>
      </c>
      <c r="K791" s="13" t="s">
        <v>3358</v>
      </c>
      <c r="L791">
        <v>203267739</v>
      </c>
      <c r="M791" t="s">
        <v>2413</v>
      </c>
      <c r="N791" t="s">
        <v>707</v>
      </c>
      <c r="O791" t="s">
        <v>37</v>
      </c>
      <c r="P791" s="14" t="s">
        <v>3493</v>
      </c>
      <c r="Q791" s="1">
        <v>889419959</v>
      </c>
      <c r="R791" t="s">
        <v>3505</v>
      </c>
      <c r="S791" t="e">
        <f>NA()</f>
        <v>#N/A</v>
      </c>
      <c r="T791" t="e">
        <f>NA()</f>
        <v>#N/A</v>
      </c>
      <c r="U791" t="e">
        <f>NA()</f>
        <v>#N/A</v>
      </c>
      <c r="V791" s="15">
        <v>44708.662557870368</v>
      </c>
    </row>
    <row r="792" spans="1:22" x14ac:dyDescent="0.25">
      <c r="A792">
        <v>1351774</v>
      </c>
      <c r="B792" s="16" t="s">
        <v>3466</v>
      </c>
      <c r="C792" s="3" t="s">
        <v>2924</v>
      </c>
      <c r="D792" t="s">
        <v>748</v>
      </c>
      <c r="E792" s="11" t="e">
        <f>NA()</f>
        <v>#N/A</v>
      </c>
      <c r="F792" s="12" t="e">
        <f>NA()</f>
        <v>#N/A</v>
      </c>
      <c r="G792" t="e">
        <f>NA()</f>
        <v>#N/A</v>
      </c>
      <c r="H792" t="e">
        <f>NA()</f>
        <v>#N/A</v>
      </c>
      <c r="I792" t="s">
        <v>1532</v>
      </c>
      <c r="J792" s="13">
        <v>299000</v>
      </c>
      <c r="K792" s="13" t="s">
        <v>2934</v>
      </c>
      <c r="L792">
        <v>138828039</v>
      </c>
      <c r="M792" t="s">
        <v>2415</v>
      </c>
      <c r="N792" t="s">
        <v>1092</v>
      </c>
      <c r="O792" t="s">
        <v>37</v>
      </c>
      <c r="P792" s="14" t="s">
        <v>3492</v>
      </c>
      <c r="Q792" s="1">
        <v>889312005</v>
      </c>
      <c r="R792" t="s">
        <v>3508</v>
      </c>
      <c r="S792">
        <v>2</v>
      </c>
      <c r="T792">
        <v>1</v>
      </c>
      <c r="U792">
        <v>2</v>
      </c>
      <c r="V792" s="15">
        <v>44708.662557870368</v>
      </c>
    </row>
    <row r="793" spans="1:22" x14ac:dyDescent="0.25">
      <c r="A793">
        <v>1351775</v>
      </c>
      <c r="B793" s="16" t="s">
        <v>3466</v>
      </c>
      <c r="C793" s="3" t="s">
        <v>2924</v>
      </c>
      <c r="D793" t="s">
        <v>29</v>
      </c>
      <c r="E793" s="11" t="e">
        <f>NA()</f>
        <v>#N/A</v>
      </c>
      <c r="F793" s="19">
        <v>508</v>
      </c>
      <c r="G793" s="19">
        <v>508</v>
      </c>
      <c r="H793" t="s">
        <v>126</v>
      </c>
      <c r="I793" t="s">
        <v>145</v>
      </c>
      <c r="J793" s="13">
        <v>635000</v>
      </c>
      <c r="K793" s="13" t="s">
        <v>3359</v>
      </c>
      <c r="L793">
        <v>138826979</v>
      </c>
      <c r="M793" t="s">
        <v>2418</v>
      </c>
      <c r="N793" t="s">
        <v>716</v>
      </c>
      <c r="O793" t="s">
        <v>37</v>
      </c>
      <c r="P793" s="14" t="s">
        <v>3495</v>
      </c>
      <c r="Q793" s="1">
        <v>889306600</v>
      </c>
      <c r="R793" t="s">
        <v>3507</v>
      </c>
      <c r="S793">
        <v>4</v>
      </c>
      <c r="T793">
        <v>2</v>
      </c>
      <c r="U793">
        <v>2</v>
      </c>
      <c r="V793" s="15">
        <v>44708.662557870368</v>
      </c>
    </row>
    <row r="794" spans="1:22" x14ac:dyDescent="0.25">
      <c r="A794">
        <v>1351776</v>
      </c>
      <c r="B794" s="16" t="s">
        <v>3466</v>
      </c>
      <c r="C794" s="3" t="s">
        <v>2924</v>
      </c>
      <c r="D794" t="s">
        <v>732</v>
      </c>
      <c r="E794" s="19">
        <v>377.44</v>
      </c>
      <c r="F794" s="19">
        <v>807</v>
      </c>
      <c r="G794" s="19">
        <v>377.44</v>
      </c>
      <c r="H794" t="e">
        <f>NA()</f>
        <v>#N/A</v>
      </c>
      <c r="I794" t="s">
        <v>1963</v>
      </c>
      <c r="J794" s="13">
        <v>1050000</v>
      </c>
      <c r="K794" s="13" t="s">
        <v>2934</v>
      </c>
      <c r="L794">
        <v>138823299</v>
      </c>
      <c r="M794" t="s">
        <v>2421</v>
      </c>
      <c r="N794" t="s">
        <v>917</v>
      </c>
      <c r="O794" t="s">
        <v>37</v>
      </c>
      <c r="P794" s="14" t="s">
        <v>3497</v>
      </c>
      <c r="Q794" s="1">
        <v>889834326</v>
      </c>
      <c r="R794" t="s">
        <v>3507</v>
      </c>
      <c r="S794">
        <v>3</v>
      </c>
      <c r="T794">
        <v>2</v>
      </c>
      <c r="U794">
        <v>2</v>
      </c>
      <c r="V794" s="15">
        <v>44708.662557870368</v>
      </c>
    </row>
    <row r="795" spans="1:22" x14ac:dyDescent="0.25">
      <c r="A795">
        <v>1351777</v>
      </c>
      <c r="B795" s="16" t="s">
        <v>3466</v>
      </c>
      <c r="C795" s="3" t="s">
        <v>2924</v>
      </c>
      <c r="D795" t="s">
        <v>29</v>
      </c>
      <c r="E795" s="11" t="e">
        <f>NA()</f>
        <v>#N/A</v>
      </c>
      <c r="F795" s="12" t="e">
        <f>NA()</f>
        <v>#N/A</v>
      </c>
      <c r="G795" t="e">
        <f>NA()</f>
        <v>#N/A</v>
      </c>
      <c r="H795" t="s">
        <v>126</v>
      </c>
      <c r="I795" t="s">
        <v>477</v>
      </c>
      <c r="J795" s="13" t="e">
        <f>NA()</f>
        <v>#N/A</v>
      </c>
      <c r="K795" s="13" t="s">
        <v>3167</v>
      </c>
      <c r="L795">
        <v>123001622</v>
      </c>
      <c r="M795" t="s">
        <v>2423</v>
      </c>
      <c r="N795" t="s">
        <v>968</v>
      </c>
      <c r="O795" t="s">
        <v>37</v>
      </c>
      <c r="P795" s="14" t="s">
        <v>3499</v>
      </c>
      <c r="Q795" s="1">
        <v>889831266</v>
      </c>
      <c r="R795" t="s">
        <v>3507</v>
      </c>
      <c r="S795">
        <v>3</v>
      </c>
      <c r="T795">
        <v>2</v>
      </c>
      <c r="U795">
        <v>3</v>
      </c>
      <c r="V795" s="15">
        <v>44708.662557870368</v>
      </c>
    </row>
    <row r="796" spans="1:22" x14ac:dyDescent="0.25">
      <c r="A796">
        <v>1351778</v>
      </c>
      <c r="B796" s="16" t="s">
        <v>3466</v>
      </c>
      <c r="C796" s="3" t="s">
        <v>2924</v>
      </c>
      <c r="D796" t="s">
        <v>39</v>
      </c>
      <c r="E796" s="11" t="e">
        <f>NA()</f>
        <v>#N/A</v>
      </c>
      <c r="F796" s="12" t="e">
        <f>NA()</f>
        <v>#N/A</v>
      </c>
      <c r="G796" t="e">
        <f>NA()</f>
        <v>#N/A</v>
      </c>
      <c r="H796" t="e">
        <f>NA()</f>
        <v>#N/A</v>
      </c>
      <c r="I796" t="s">
        <v>82</v>
      </c>
      <c r="J796" s="13">
        <v>199000</v>
      </c>
      <c r="K796" s="13" t="s">
        <v>3360</v>
      </c>
      <c r="L796">
        <v>138816527</v>
      </c>
      <c r="M796" t="s">
        <v>2426</v>
      </c>
      <c r="N796" t="s">
        <v>731</v>
      </c>
      <c r="O796" t="s">
        <v>37</v>
      </c>
      <c r="P796" s="14" t="s">
        <v>3494</v>
      </c>
      <c r="Q796" s="1">
        <v>889433000</v>
      </c>
      <c r="R796" t="s">
        <v>3505</v>
      </c>
      <c r="S796">
        <v>1</v>
      </c>
      <c r="T796">
        <v>1</v>
      </c>
      <c r="U796">
        <v>1</v>
      </c>
      <c r="V796" s="15">
        <v>44708.662557870368</v>
      </c>
    </row>
    <row r="797" spans="1:22" x14ac:dyDescent="0.25">
      <c r="A797">
        <v>1351779</v>
      </c>
      <c r="B797" s="16" t="s">
        <v>3466</v>
      </c>
      <c r="C797" s="3" t="s">
        <v>2924</v>
      </c>
      <c r="D797" t="s">
        <v>29</v>
      </c>
      <c r="E797" s="19">
        <v>213</v>
      </c>
      <c r="F797" s="19">
        <v>659</v>
      </c>
      <c r="G797" s="19">
        <v>659</v>
      </c>
      <c r="H797" t="e">
        <f>NA()</f>
        <v>#N/A</v>
      </c>
      <c r="I797" t="s">
        <v>123</v>
      </c>
      <c r="J797" s="13">
        <v>570000</v>
      </c>
      <c r="K797" s="13" t="s">
        <v>2934</v>
      </c>
      <c r="L797">
        <v>138808023</v>
      </c>
      <c r="M797" t="s">
        <v>2428</v>
      </c>
      <c r="N797" t="s">
        <v>941</v>
      </c>
      <c r="O797" t="s">
        <v>37</v>
      </c>
      <c r="P797" s="14" t="s">
        <v>3497</v>
      </c>
      <c r="Q797" s="1">
        <v>889328858</v>
      </c>
      <c r="R797" t="s">
        <v>3505</v>
      </c>
      <c r="S797">
        <v>4</v>
      </c>
      <c r="T797">
        <v>2</v>
      </c>
      <c r="U797">
        <v>4</v>
      </c>
      <c r="V797" s="15">
        <v>44708.662557870368</v>
      </c>
    </row>
    <row r="798" spans="1:22" x14ac:dyDescent="0.25">
      <c r="A798">
        <v>1351780</v>
      </c>
      <c r="B798" s="16" t="s">
        <v>3466</v>
      </c>
      <c r="C798" s="3" t="s">
        <v>2924</v>
      </c>
      <c r="D798" t="s">
        <v>29</v>
      </c>
      <c r="E798" s="11" t="e">
        <f>NA()</f>
        <v>#N/A</v>
      </c>
      <c r="F798" s="19">
        <v>807</v>
      </c>
      <c r="G798" s="19">
        <v>807</v>
      </c>
      <c r="H798" t="s">
        <v>126</v>
      </c>
      <c r="I798" t="s">
        <v>278</v>
      </c>
      <c r="J798" s="13" t="e">
        <f>NA()</f>
        <v>#N/A</v>
      </c>
      <c r="K798" s="13" t="s">
        <v>2979</v>
      </c>
      <c r="L798">
        <v>138802227</v>
      </c>
      <c r="M798" t="s">
        <v>2430</v>
      </c>
      <c r="N798" t="s">
        <v>2370</v>
      </c>
      <c r="O798" t="s">
        <v>37</v>
      </c>
      <c r="P798" s="14" t="s">
        <v>3494</v>
      </c>
      <c r="Q798" s="1">
        <v>889811088</v>
      </c>
      <c r="R798" t="s">
        <v>3507</v>
      </c>
      <c r="S798">
        <v>4</v>
      </c>
      <c r="T798">
        <v>2</v>
      </c>
      <c r="U798">
        <v>2</v>
      </c>
      <c r="V798" s="15">
        <v>44708.662557870368</v>
      </c>
    </row>
    <row r="799" spans="1:22" x14ac:dyDescent="0.25">
      <c r="A799">
        <v>1351781</v>
      </c>
      <c r="B799" s="16" t="s">
        <v>3466</v>
      </c>
      <c r="C799" s="3" t="s">
        <v>2924</v>
      </c>
      <c r="D799" t="s">
        <v>29</v>
      </c>
      <c r="E799" s="19">
        <v>353</v>
      </c>
      <c r="F799" s="19">
        <v>846</v>
      </c>
      <c r="G799" s="19">
        <v>846</v>
      </c>
      <c r="H799" t="e">
        <f>NA()</f>
        <v>#N/A</v>
      </c>
      <c r="I799" t="s">
        <v>2277</v>
      </c>
      <c r="J799" s="13">
        <v>899000</v>
      </c>
      <c r="K799" s="13" t="s">
        <v>2934</v>
      </c>
      <c r="L799">
        <v>138803679</v>
      </c>
      <c r="M799" t="s">
        <v>2434</v>
      </c>
      <c r="N799" t="s">
        <v>781</v>
      </c>
      <c r="O799" t="s">
        <v>37</v>
      </c>
      <c r="P799" s="14" t="s">
        <v>3497</v>
      </c>
      <c r="Q799" s="1">
        <v>889833943</v>
      </c>
      <c r="R799" t="s">
        <v>3507</v>
      </c>
      <c r="S799">
        <v>5</v>
      </c>
      <c r="T799">
        <v>2</v>
      </c>
      <c r="U799">
        <v>3</v>
      </c>
      <c r="V799" s="15">
        <v>44708.662557870368</v>
      </c>
    </row>
    <row r="800" spans="1:22" x14ac:dyDescent="0.25">
      <c r="A800">
        <v>1351782</v>
      </c>
      <c r="B800" s="16" t="s">
        <v>3466</v>
      </c>
      <c r="C800" s="3" t="s">
        <v>2924</v>
      </c>
      <c r="D800" t="s">
        <v>29</v>
      </c>
      <c r="E800" s="11" t="e">
        <f>NA()</f>
        <v>#N/A</v>
      </c>
      <c r="F800" s="19">
        <v>893</v>
      </c>
      <c r="G800" s="19">
        <v>893</v>
      </c>
      <c r="H800" t="e">
        <f>NA()</f>
        <v>#N/A</v>
      </c>
      <c r="I800" t="s">
        <v>1093</v>
      </c>
      <c r="J800" s="13">
        <v>419000</v>
      </c>
      <c r="K800" s="13" t="s">
        <v>2934</v>
      </c>
      <c r="L800">
        <v>138803295</v>
      </c>
      <c r="M800" t="s">
        <v>2437</v>
      </c>
      <c r="N800" t="s">
        <v>747</v>
      </c>
      <c r="O800" t="s">
        <v>37</v>
      </c>
      <c r="P800" s="14" t="s">
        <v>3495</v>
      </c>
      <c r="Q800" t="s">
        <v>1097</v>
      </c>
      <c r="R800" t="s">
        <v>3507</v>
      </c>
      <c r="S800">
        <v>3</v>
      </c>
      <c r="T800">
        <v>1</v>
      </c>
      <c r="U800">
        <v>2</v>
      </c>
      <c r="V800" s="15">
        <v>44708.662557870368</v>
      </c>
    </row>
    <row r="801" spans="1:22" x14ac:dyDescent="0.25">
      <c r="A801">
        <v>1351783</v>
      </c>
      <c r="B801" s="16" t="s">
        <v>3466</v>
      </c>
      <c r="C801" s="3" t="s">
        <v>2924</v>
      </c>
      <c r="D801" t="s">
        <v>46</v>
      </c>
      <c r="E801" s="19">
        <v>33</v>
      </c>
      <c r="F801" s="12" t="e">
        <f>NA()</f>
        <v>#N/A</v>
      </c>
      <c r="G801" s="19">
        <v>33</v>
      </c>
      <c r="H801" t="e">
        <f>NA()</f>
        <v>#N/A</v>
      </c>
      <c r="I801" t="s">
        <v>270</v>
      </c>
      <c r="J801" s="13">
        <v>145000</v>
      </c>
      <c r="K801" s="13" t="s">
        <v>2934</v>
      </c>
      <c r="L801">
        <v>138798511</v>
      </c>
      <c r="M801" t="s">
        <v>307</v>
      </c>
      <c r="N801" t="s">
        <v>36</v>
      </c>
      <c r="O801" t="s">
        <v>37</v>
      </c>
      <c r="P801" s="14" t="s">
        <v>3491</v>
      </c>
      <c r="Q801" s="1">
        <v>1300815051</v>
      </c>
      <c r="R801" t="s">
        <v>3508</v>
      </c>
      <c r="S801">
        <v>1</v>
      </c>
      <c r="T801">
        <v>1</v>
      </c>
      <c r="U801">
        <v>0</v>
      </c>
      <c r="V801" s="15">
        <v>44708.662557870368</v>
      </c>
    </row>
    <row r="802" spans="1:22" x14ac:dyDescent="0.25">
      <c r="A802">
        <v>1351784</v>
      </c>
      <c r="B802" s="16" t="s">
        <v>3466</v>
      </c>
      <c r="C802" s="3" t="s">
        <v>2924</v>
      </c>
      <c r="D802" t="s">
        <v>29</v>
      </c>
      <c r="E802" s="11" t="e">
        <f>NA()</f>
        <v>#N/A</v>
      </c>
      <c r="F802" s="19">
        <v>640</v>
      </c>
      <c r="G802" s="19">
        <v>640</v>
      </c>
      <c r="H802" t="s">
        <v>126</v>
      </c>
      <c r="I802" t="s">
        <v>346</v>
      </c>
      <c r="J802" s="13" t="e">
        <f>NA()</f>
        <v>#N/A</v>
      </c>
      <c r="K802" s="13" t="s">
        <v>2979</v>
      </c>
      <c r="L802">
        <v>138796203</v>
      </c>
      <c r="M802" t="s">
        <v>2439</v>
      </c>
      <c r="N802" t="s">
        <v>716</v>
      </c>
      <c r="O802" t="s">
        <v>37</v>
      </c>
      <c r="P802" s="14" t="s">
        <v>3495</v>
      </c>
      <c r="Q802" s="1">
        <v>889867131</v>
      </c>
      <c r="R802" t="s">
        <v>3505</v>
      </c>
      <c r="S802">
        <v>3</v>
      </c>
      <c r="T802">
        <v>2</v>
      </c>
      <c r="U802">
        <v>2</v>
      </c>
      <c r="V802" s="15">
        <v>44708.662557870368</v>
      </c>
    </row>
    <row r="803" spans="1:22" x14ac:dyDescent="0.25">
      <c r="A803">
        <v>1351785</v>
      </c>
      <c r="B803" s="16" t="s">
        <v>3466</v>
      </c>
      <c r="C803" s="3" t="s">
        <v>2924</v>
      </c>
      <c r="D803" t="s">
        <v>46</v>
      </c>
      <c r="E803" s="19">
        <v>52</v>
      </c>
      <c r="F803" s="19">
        <v>80</v>
      </c>
      <c r="G803" s="19">
        <v>52</v>
      </c>
      <c r="H803" t="e">
        <f>NA()</f>
        <v>#N/A</v>
      </c>
      <c r="I803" t="s">
        <v>408</v>
      </c>
      <c r="J803" s="13">
        <v>289000</v>
      </c>
      <c r="K803" s="13" t="s">
        <v>3361</v>
      </c>
      <c r="L803">
        <v>138792207</v>
      </c>
      <c r="M803" t="s">
        <v>2442</v>
      </c>
      <c r="N803" t="s">
        <v>844</v>
      </c>
      <c r="O803" t="s">
        <v>37</v>
      </c>
      <c r="P803" s="14" t="s">
        <v>3493</v>
      </c>
      <c r="Q803" s="1">
        <v>1300114970</v>
      </c>
      <c r="R803" t="s">
        <v>3508</v>
      </c>
      <c r="S803">
        <v>1</v>
      </c>
      <c r="T803">
        <v>1</v>
      </c>
      <c r="U803">
        <v>1</v>
      </c>
      <c r="V803" s="15">
        <v>44708.662557870368</v>
      </c>
    </row>
    <row r="804" spans="1:22" x14ac:dyDescent="0.25">
      <c r="A804">
        <v>1351786</v>
      </c>
      <c r="B804" s="16" t="s">
        <v>3466</v>
      </c>
      <c r="C804" s="3" t="s">
        <v>2924</v>
      </c>
      <c r="D804" t="s">
        <v>29</v>
      </c>
      <c r="E804" s="11" t="e">
        <f>NA()</f>
        <v>#N/A</v>
      </c>
      <c r="F804" s="19">
        <v>849</v>
      </c>
      <c r="G804" s="19">
        <v>849</v>
      </c>
      <c r="H804" t="e">
        <f>NA()</f>
        <v>#N/A</v>
      </c>
      <c r="I804" t="s">
        <v>145</v>
      </c>
      <c r="J804" s="13">
        <v>499000</v>
      </c>
      <c r="K804" s="13" t="s">
        <v>3362</v>
      </c>
      <c r="L804">
        <v>138791511</v>
      </c>
      <c r="M804" t="s">
        <v>2445</v>
      </c>
      <c r="N804" t="s">
        <v>791</v>
      </c>
      <c r="O804" t="s">
        <v>37</v>
      </c>
      <c r="P804" s="14" t="s">
        <v>3497</v>
      </c>
      <c r="Q804" s="1">
        <v>889306600</v>
      </c>
      <c r="R804" t="s">
        <v>3505</v>
      </c>
      <c r="S804">
        <v>4</v>
      </c>
      <c r="T804">
        <v>2</v>
      </c>
      <c r="U804">
        <v>4</v>
      </c>
      <c r="V804" s="15">
        <v>44708.662557870368</v>
      </c>
    </row>
    <row r="805" spans="1:22" x14ac:dyDescent="0.25">
      <c r="A805">
        <v>1351787</v>
      </c>
      <c r="B805" s="16" t="s">
        <v>3466</v>
      </c>
      <c r="C805" s="3" t="s">
        <v>2924</v>
      </c>
      <c r="D805" t="s">
        <v>29</v>
      </c>
      <c r="E805" s="11" t="e">
        <f>NA()</f>
        <v>#N/A</v>
      </c>
      <c r="F805" s="12" t="e">
        <f>NA()</f>
        <v>#N/A</v>
      </c>
      <c r="G805" t="e">
        <f>NA()</f>
        <v>#N/A</v>
      </c>
      <c r="H805" t="e">
        <f>NA()</f>
        <v>#N/A</v>
      </c>
      <c r="I805" t="s">
        <v>79</v>
      </c>
      <c r="J805" s="13">
        <v>595000</v>
      </c>
      <c r="K805" s="13" t="s">
        <v>2934</v>
      </c>
      <c r="L805">
        <v>138790327</v>
      </c>
      <c r="M805" t="s">
        <v>2447</v>
      </c>
      <c r="N805" t="s">
        <v>814</v>
      </c>
      <c r="O805" t="s">
        <v>37</v>
      </c>
      <c r="P805" s="14" t="s">
        <v>3494</v>
      </c>
      <c r="Q805" s="1">
        <v>889433000</v>
      </c>
      <c r="R805" t="s">
        <v>3505</v>
      </c>
      <c r="S805">
        <v>4</v>
      </c>
      <c r="T805">
        <v>2</v>
      </c>
      <c r="U805">
        <v>2</v>
      </c>
      <c r="V805" s="15">
        <v>44708.662557870368</v>
      </c>
    </row>
    <row r="806" spans="1:22" x14ac:dyDescent="0.25">
      <c r="A806">
        <v>1351788</v>
      </c>
      <c r="B806" s="16" t="s">
        <v>3466</v>
      </c>
      <c r="C806" s="3" t="s">
        <v>2924</v>
      </c>
      <c r="D806" t="s">
        <v>29</v>
      </c>
      <c r="E806" s="11" t="e">
        <f>NA()</f>
        <v>#N/A</v>
      </c>
      <c r="F806" s="19">
        <v>416</v>
      </c>
      <c r="G806" s="19">
        <v>416</v>
      </c>
      <c r="H806" t="e">
        <f>NA()</f>
        <v>#N/A</v>
      </c>
      <c r="I806" t="s">
        <v>181</v>
      </c>
      <c r="J806" s="13">
        <v>499000</v>
      </c>
      <c r="K806" s="13" t="s">
        <v>3363</v>
      </c>
      <c r="L806">
        <v>138786627</v>
      </c>
      <c r="M806" t="s">
        <v>2451</v>
      </c>
      <c r="N806" t="s">
        <v>716</v>
      </c>
      <c r="O806" t="s">
        <v>37</v>
      </c>
      <c r="P806" s="14" t="s">
        <v>3495</v>
      </c>
      <c r="Q806" s="1">
        <v>889418941</v>
      </c>
      <c r="R806" t="s">
        <v>3505</v>
      </c>
      <c r="S806">
        <v>3</v>
      </c>
      <c r="T806">
        <v>2</v>
      </c>
      <c r="U806">
        <v>1</v>
      </c>
      <c r="V806" s="15">
        <v>44708.662557870368</v>
      </c>
    </row>
    <row r="807" spans="1:22" x14ac:dyDescent="0.25">
      <c r="A807">
        <v>1351789</v>
      </c>
      <c r="B807" s="16" t="s">
        <v>3466</v>
      </c>
      <c r="C807" s="3" t="s">
        <v>2924</v>
      </c>
      <c r="D807" t="s">
        <v>39</v>
      </c>
      <c r="E807" s="11" t="e">
        <f>NA()</f>
        <v>#N/A</v>
      </c>
      <c r="F807" s="12" t="e">
        <f>NA()</f>
        <v>#N/A</v>
      </c>
      <c r="G807" t="e">
        <f>NA()</f>
        <v>#N/A</v>
      </c>
      <c r="H807" t="e">
        <f>NA()</f>
        <v>#N/A</v>
      </c>
      <c r="I807" t="s">
        <v>1499</v>
      </c>
      <c r="J807" s="13">
        <v>399000</v>
      </c>
      <c r="K807" s="13" t="s">
        <v>2934</v>
      </c>
      <c r="L807">
        <v>138786623</v>
      </c>
      <c r="M807" t="s">
        <v>2453</v>
      </c>
      <c r="N807" t="s">
        <v>1016</v>
      </c>
      <c r="O807" t="s">
        <v>37</v>
      </c>
      <c r="P807" s="14" t="s">
        <v>3495</v>
      </c>
      <c r="Q807" s="1">
        <v>418895345</v>
      </c>
      <c r="R807" t="s">
        <v>3507</v>
      </c>
      <c r="S807">
        <v>3</v>
      </c>
      <c r="T807">
        <v>2</v>
      </c>
      <c r="U807">
        <v>2</v>
      </c>
      <c r="V807" s="15">
        <v>44708.662557870368</v>
      </c>
    </row>
    <row r="808" spans="1:22" x14ac:dyDescent="0.25">
      <c r="A808">
        <v>1351790</v>
      </c>
      <c r="B808" s="16" t="s">
        <v>3466</v>
      </c>
      <c r="C808" s="3" t="s">
        <v>2924</v>
      </c>
      <c r="D808" t="s">
        <v>29</v>
      </c>
      <c r="E808" s="11" t="e">
        <f>NA()</f>
        <v>#N/A</v>
      </c>
      <c r="F808" s="19">
        <v>442</v>
      </c>
      <c r="G808" s="19">
        <v>442</v>
      </c>
      <c r="H808" t="s">
        <v>126</v>
      </c>
      <c r="I808" t="s">
        <v>181</v>
      </c>
      <c r="J808" s="13" t="e">
        <f>NA()</f>
        <v>#N/A</v>
      </c>
      <c r="K808" s="13" t="s">
        <v>2979</v>
      </c>
      <c r="L808">
        <v>138786603</v>
      </c>
      <c r="M808" t="s">
        <v>2455</v>
      </c>
      <c r="N808" t="s">
        <v>809</v>
      </c>
      <c r="O808" t="s">
        <v>37</v>
      </c>
      <c r="P808" s="14" t="s">
        <v>3494</v>
      </c>
      <c r="Q808" s="1">
        <v>889418941</v>
      </c>
      <c r="R808" t="s">
        <v>3505</v>
      </c>
      <c r="S808">
        <v>3</v>
      </c>
      <c r="T808">
        <v>2</v>
      </c>
      <c r="U808">
        <v>2</v>
      </c>
      <c r="V808" s="15">
        <v>44708.662557870368</v>
      </c>
    </row>
    <row r="809" spans="1:22" x14ac:dyDescent="0.25">
      <c r="A809">
        <v>1351791</v>
      </c>
      <c r="B809" s="16" t="s">
        <v>3466</v>
      </c>
      <c r="C809" s="3" t="s">
        <v>2924</v>
      </c>
      <c r="D809" t="s">
        <v>39</v>
      </c>
      <c r="E809" s="11" t="e">
        <f>NA()</f>
        <v>#N/A</v>
      </c>
      <c r="F809" s="12" t="e">
        <f>NA()</f>
        <v>#N/A</v>
      </c>
      <c r="G809" t="e">
        <f>NA()</f>
        <v>#N/A</v>
      </c>
      <c r="H809" t="e">
        <f>NA()</f>
        <v>#N/A</v>
      </c>
      <c r="I809" t="s">
        <v>232</v>
      </c>
      <c r="J809" s="13">
        <v>215000</v>
      </c>
      <c r="K809" s="13" t="s">
        <v>2934</v>
      </c>
      <c r="L809">
        <v>138784347</v>
      </c>
      <c r="M809" t="s">
        <v>310</v>
      </c>
      <c r="N809" t="s">
        <v>36</v>
      </c>
      <c r="O809" t="s">
        <v>37</v>
      </c>
      <c r="P809" s="14" t="s">
        <v>3491</v>
      </c>
      <c r="Q809">
        <v>451125286</v>
      </c>
      <c r="R809" t="s">
        <v>3507</v>
      </c>
      <c r="S809">
        <v>1</v>
      </c>
      <c r="T809">
        <v>1</v>
      </c>
      <c r="U809">
        <v>1</v>
      </c>
      <c r="V809" s="15">
        <v>44708.662557870368</v>
      </c>
    </row>
    <row r="810" spans="1:22" x14ac:dyDescent="0.25">
      <c r="A810">
        <v>1351792</v>
      </c>
      <c r="B810" s="16" t="s">
        <v>3466</v>
      </c>
      <c r="C810" s="3" t="s">
        <v>2924</v>
      </c>
      <c r="D810" t="s">
        <v>39</v>
      </c>
      <c r="E810" s="11" t="e">
        <f>NA()</f>
        <v>#N/A</v>
      </c>
      <c r="F810" s="12" t="e">
        <f>NA()</f>
        <v>#N/A</v>
      </c>
      <c r="G810" t="e">
        <f>NA()</f>
        <v>#N/A</v>
      </c>
      <c r="H810" t="e">
        <f>NA()</f>
        <v>#N/A</v>
      </c>
      <c r="I810" t="s">
        <v>31</v>
      </c>
      <c r="J810" s="13">
        <v>480000</v>
      </c>
      <c r="K810" s="13" t="s">
        <v>3364</v>
      </c>
      <c r="L810">
        <v>138782967</v>
      </c>
      <c r="M810" t="s">
        <v>2458</v>
      </c>
      <c r="N810" t="s">
        <v>909</v>
      </c>
      <c r="O810" t="s">
        <v>37</v>
      </c>
      <c r="P810" s="14" t="s">
        <v>3493</v>
      </c>
      <c r="Q810" s="1">
        <v>889418289</v>
      </c>
      <c r="R810" t="s">
        <v>3507</v>
      </c>
      <c r="S810">
        <v>3</v>
      </c>
      <c r="T810">
        <v>2</v>
      </c>
      <c r="U810">
        <v>2</v>
      </c>
      <c r="V810" s="15">
        <v>44708.662557870368</v>
      </c>
    </row>
    <row r="811" spans="1:22" x14ac:dyDescent="0.25">
      <c r="A811">
        <v>1351793</v>
      </c>
      <c r="B811" s="16" t="s">
        <v>3466</v>
      </c>
      <c r="C811" s="3" t="s">
        <v>2924</v>
      </c>
      <c r="D811" t="s">
        <v>39</v>
      </c>
      <c r="E811" s="11" t="e">
        <f>NA()</f>
        <v>#N/A</v>
      </c>
      <c r="F811" s="19">
        <v>149</v>
      </c>
      <c r="G811" t="e">
        <f>NA()</f>
        <v>#N/A</v>
      </c>
      <c r="H811" t="e">
        <f>NA()</f>
        <v>#N/A</v>
      </c>
      <c r="I811" t="s">
        <v>225</v>
      </c>
      <c r="J811" s="13">
        <v>339000</v>
      </c>
      <c r="K811" s="13" t="s">
        <v>3365</v>
      </c>
      <c r="L811">
        <v>138780823</v>
      </c>
      <c r="M811" t="s">
        <v>2462</v>
      </c>
      <c r="N811" t="s">
        <v>1223</v>
      </c>
      <c r="O811" t="s">
        <v>37</v>
      </c>
      <c r="P811" s="14" t="s">
        <v>3497</v>
      </c>
      <c r="Q811" s="1">
        <v>438404848</v>
      </c>
      <c r="R811" t="s">
        <v>3505</v>
      </c>
      <c r="S811">
        <v>3</v>
      </c>
      <c r="T811">
        <v>2</v>
      </c>
      <c r="U811">
        <v>2</v>
      </c>
      <c r="V811" s="15">
        <v>44708.662557870368</v>
      </c>
    </row>
    <row r="812" spans="1:22" x14ac:dyDescent="0.25">
      <c r="A812">
        <v>1351794</v>
      </c>
      <c r="B812" s="16" t="s">
        <v>3466</v>
      </c>
      <c r="C812" s="3" t="s">
        <v>2924</v>
      </c>
      <c r="D812" t="s">
        <v>29</v>
      </c>
      <c r="E812" s="11" t="e">
        <f>NA()</f>
        <v>#N/A</v>
      </c>
      <c r="F812" s="19">
        <v>964</v>
      </c>
      <c r="G812" s="19">
        <v>964</v>
      </c>
      <c r="H812" t="e">
        <f>NA()</f>
        <v>#N/A</v>
      </c>
      <c r="I812" t="s">
        <v>1603</v>
      </c>
      <c r="J812" s="13">
        <v>340000</v>
      </c>
      <c r="K812" s="13" t="s">
        <v>3366</v>
      </c>
      <c r="L812">
        <v>138780743</v>
      </c>
      <c r="M812" t="s">
        <v>2466</v>
      </c>
      <c r="N812" t="s">
        <v>743</v>
      </c>
      <c r="O812" t="s">
        <v>37</v>
      </c>
      <c r="P812" s="14" t="s">
        <v>3495</v>
      </c>
      <c r="Q812" t="s">
        <v>1607</v>
      </c>
      <c r="R812" t="s">
        <v>3507</v>
      </c>
      <c r="S812">
        <v>3</v>
      </c>
      <c r="T812">
        <v>1</v>
      </c>
      <c r="U812">
        <v>4</v>
      </c>
      <c r="V812" s="15">
        <v>44708.662557870368</v>
      </c>
    </row>
    <row r="813" spans="1:22" x14ac:dyDescent="0.25">
      <c r="A813">
        <v>1351795</v>
      </c>
      <c r="B813" s="16" t="s">
        <v>3466</v>
      </c>
      <c r="C813" s="3" t="s">
        <v>2924</v>
      </c>
      <c r="D813" t="s">
        <v>29</v>
      </c>
      <c r="E813" s="19">
        <v>190</v>
      </c>
      <c r="F813" s="19">
        <v>960</v>
      </c>
      <c r="G813" s="19">
        <v>960</v>
      </c>
      <c r="H813" t="e">
        <f>NA()</f>
        <v>#N/A</v>
      </c>
      <c r="I813" t="s">
        <v>671</v>
      </c>
      <c r="J813" s="13">
        <v>490000</v>
      </c>
      <c r="K813" s="13" t="s">
        <v>3367</v>
      </c>
      <c r="L813">
        <v>138779895</v>
      </c>
      <c r="M813" t="s">
        <v>2470</v>
      </c>
      <c r="N813" t="s">
        <v>798</v>
      </c>
      <c r="O813" t="s">
        <v>37</v>
      </c>
      <c r="P813" s="14" t="s">
        <v>3492</v>
      </c>
      <c r="Q813" s="1">
        <v>889831888</v>
      </c>
      <c r="R813" t="s">
        <v>3507</v>
      </c>
      <c r="S813">
        <v>4</v>
      </c>
      <c r="T813">
        <v>2</v>
      </c>
      <c r="U813">
        <v>4</v>
      </c>
      <c r="V813" s="15">
        <v>44708.662557870368</v>
      </c>
    </row>
    <row r="814" spans="1:22" x14ac:dyDescent="0.25">
      <c r="A814">
        <v>1351796</v>
      </c>
      <c r="B814" s="16" t="s">
        <v>3466</v>
      </c>
      <c r="C814" s="3" t="s">
        <v>2924</v>
      </c>
      <c r="D814" t="s">
        <v>46</v>
      </c>
      <c r="E814" s="11" t="e">
        <f>NA()</f>
        <v>#N/A</v>
      </c>
      <c r="F814" s="12" t="e">
        <f>NA()</f>
        <v>#N/A</v>
      </c>
      <c r="G814" t="e">
        <f>NA()</f>
        <v>#N/A</v>
      </c>
      <c r="H814" t="e">
        <f>NA()</f>
        <v>#N/A</v>
      </c>
      <c r="I814" t="s">
        <v>82</v>
      </c>
      <c r="J814" s="13">
        <v>500000</v>
      </c>
      <c r="K814" s="13" t="s">
        <v>3368</v>
      </c>
      <c r="L814">
        <v>138775831</v>
      </c>
      <c r="M814" t="s">
        <v>2473</v>
      </c>
      <c r="N814" t="s">
        <v>909</v>
      </c>
      <c r="O814" t="s">
        <v>37</v>
      </c>
      <c r="P814" s="14" t="s">
        <v>3493</v>
      </c>
      <c r="Q814" s="1">
        <v>889433000</v>
      </c>
      <c r="R814" t="s">
        <v>3505</v>
      </c>
      <c r="S814">
        <v>3</v>
      </c>
      <c r="T814">
        <v>2</v>
      </c>
      <c r="U814">
        <v>2</v>
      </c>
      <c r="V814" s="15">
        <v>44708.662557870368</v>
      </c>
    </row>
    <row r="815" spans="1:22" x14ac:dyDescent="0.25">
      <c r="A815">
        <v>1351797</v>
      </c>
      <c r="B815" s="16" t="s">
        <v>3466</v>
      </c>
      <c r="C815" s="3" t="s">
        <v>2924</v>
      </c>
      <c r="D815" t="s">
        <v>1168</v>
      </c>
      <c r="E815" s="11" t="e">
        <f>NA()</f>
        <v>#N/A</v>
      </c>
      <c r="F815" s="19">
        <v>336</v>
      </c>
      <c r="G815" s="19">
        <v>336</v>
      </c>
      <c r="H815" t="s">
        <v>126</v>
      </c>
      <c r="I815" t="s">
        <v>1679</v>
      </c>
      <c r="J815" s="13">
        <v>375000</v>
      </c>
      <c r="K815" s="13" t="s">
        <v>2934</v>
      </c>
      <c r="L815">
        <v>138775551</v>
      </c>
      <c r="M815" t="s">
        <v>2476</v>
      </c>
      <c r="N815" t="s">
        <v>941</v>
      </c>
      <c r="O815" t="s">
        <v>37</v>
      </c>
      <c r="P815" s="14" t="s">
        <v>3497</v>
      </c>
      <c r="Q815" s="1">
        <v>404222219</v>
      </c>
      <c r="R815" t="s">
        <v>3507</v>
      </c>
      <c r="S815">
        <v>3</v>
      </c>
      <c r="T815">
        <v>1</v>
      </c>
      <c r="U815">
        <v>2</v>
      </c>
      <c r="V815" s="15">
        <v>44708.662557870368</v>
      </c>
    </row>
    <row r="816" spans="1:22" x14ac:dyDescent="0.25">
      <c r="A816">
        <v>1351798</v>
      </c>
      <c r="B816" s="16" t="s">
        <v>3466</v>
      </c>
      <c r="C816" s="3" t="s">
        <v>2924</v>
      </c>
      <c r="D816" t="s">
        <v>29</v>
      </c>
      <c r="E816" s="19">
        <v>254</v>
      </c>
      <c r="F816" s="19">
        <v>424</v>
      </c>
      <c r="G816" s="19">
        <v>424</v>
      </c>
      <c r="H816" t="e">
        <f>NA()</f>
        <v>#N/A</v>
      </c>
      <c r="I816" t="s">
        <v>712</v>
      </c>
      <c r="J816" s="13">
        <v>462500</v>
      </c>
      <c r="K816" s="13" t="s">
        <v>2934</v>
      </c>
      <c r="L816">
        <v>138772295</v>
      </c>
      <c r="M816" t="s">
        <v>2480</v>
      </c>
      <c r="N816" t="s">
        <v>716</v>
      </c>
      <c r="O816" t="s">
        <v>37</v>
      </c>
      <c r="P816" s="14" t="s">
        <v>3495</v>
      </c>
      <c r="Q816" s="1">
        <v>889315000</v>
      </c>
      <c r="R816" t="s">
        <v>3505</v>
      </c>
      <c r="S816">
        <v>3</v>
      </c>
      <c r="T816">
        <v>1</v>
      </c>
      <c r="U816">
        <v>2</v>
      </c>
      <c r="V816" s="15">
        <v>44708.662557870368</v>
      </c>
    </row>
    <row r="817" spans="1:22" x14ac:dyDescent="0.25">
      <c r="A817">
        <v>1351799</v>
      </c>
      <c r="B817" s="16" t="s">
        <v>3466</v>
      </c>
      <c r="C817" s="3" t="s">
        <v>2924</v>
      </c>
      <c r="D817" t="s">
        <v>29</v>
      </c>
      <c r="E817" s="11" t="e">
        <f>NA()</f>
        <v>#N/A</v>
      </c>
      <c r="F817" s="19">
        <v>736</v>
      </c>
      <c r="G817" s="19">
        <v>736</v>
      </c>
      <c r="H817" t="e">
        <f>NA()</f>
        <v>#N/A</v>
      </c>
      <c r="I817" t="s">
        <v>311</v>
      </c>
      <c r="J817" s="13" t="e">
        <f>NA()</f>
        <v>#N/A</v>
      </c>
      <c r="K817" s="13" t="s">
        <v>3370</v>
      </c>
      <c r="L817">
        <v>138771587</v>
      </c>
      <c r="M817" t="s">
        <v>2484</v>
      </c>
      <c r="N817" t="s">
        <v>781</v>
      </c>
      <c r="O817" t="s">
        <v>37</v>
      </c>
      <c r="P817" s="14" t="s">
        <v>3497</v>
      </c>
      <c r="Q817" s="1">
        <v>1300299377</v>
      </c>
      <c r="R817" t="s">
        <v>3508</v>
      </c>
      <c r="S817">
        <v>4</v>
      </c>
      <c r="T817">
        <v>2</v>
      </c>
      <c r="U817">
        <v>2</v>
      </c>
      <c r="V817" s="15">
        <v>44708.662557870368</v>
      </c>
    </row>
    <row r="818" spans="1:22" x14ac:dyDescent="0.25">
      <c r="A818">
        <v>1351800</v>
      </c>
      <c r="B818" s="16" t="s">
        <v>3466</v>
      </c>
      <c r="C818" s="3" t="s">
        <v>2924</v>
      </c>
      <c r="D818" t="s">
        <v>46</v>
      </c>
      <c r="E818" s="11" t="e">
        <f>NA()</f>
        <v>#N/A</v>
      </c>
      <c r="F818" s="19">
        <v>215</v>
      </c>
      <c r="G818" s="19">
        <v>215</v>
      </c>
      <c r="H818" t="e">
        <f>NA()</f>
        <v>#N/A</v>
      </c>
      <c r="I818" t="s">
        <v>145</v>
      </c>
      <c r="J818" s="13">
        <v>410000</v>
      </c>
      <c r="K818" s="13" t="s">
        <v>2934</v>
      </c>
      <c r="L818">
        <v>138770363</v>
      </c>
      <c r="M818" t="s">
        <v>2487</v>
      </c>
      <c r="N818" t="s">
        <v>1321</v>
      </c>
      <c r="O818" t="s">
        <v>37</v>
      </c>
      <c r="P818" s="14" t="s">
        <v>3493</v>
      </c>
      <c r="Q818" s="1">
        <v>889306600</v>
      </c>
      <c r="R818" t="s">
        <v>3505</v>
      </c>
      <c r="S818">
        <v>2</v>
      </c>
      <c r="T818">
        <v>1</v>
      </c>
      <c r="U818">
        <v>2</v>
      </c>
      <c r="V818" s="15">
        <v>44708.662557870368</v>
      </c>
    </row>
    <row r="819" spans="1:22" x14ac:dyDescent="0.25">
      <c r="A819">
        <v>1351801</v>
      </c>
      <c r="B819" s="16" t="s">
        <v>3466</v>
      </c>
      <c r="C819" s="3" t="s">
        <v>2924</v>
      </c>
      <c r="D819" t="s">
        <v>29</v>
      </c>
      <c r="E819" s="19">
        <v>208</v>
      </c>
      <c r="F819" s="19">
        <v>480</v>
      </c>
      <c r="G819" s="19">
        <v>480</v>
      </c>
      <c r="H819" t="e">
        <f>NA()</f>
        <v>#N/A</v>
      </c>
      <c r="I819" t="s">
        <v>712</v>
      </c>
      <c r="J819" s="13">
        <v>550000</v>
      </c>
      <c r="K819" s="13" t="s">
        <v>3371</v>
      </c>
      <c r="L819">
        <v>138768103</v>
      </c>
      <c r="M819" t="s">
        <v>2490</v>
      </c>
      <c r="N819" t="s">
        <v>820</v>
      </c>
      <c r="O819" t="s">
        <v>37</v>
      </c>
      <c r="P819" s="14" t="s">
        <v>3497</v>
      </c>
      <c r="Q819" s="1">
        <v>889315000</v>
      </c>
      <c r="R819" t="s">
        <v>3505</v>
      </c>
      <c r="S819">
        <v>4</v>
      </c>
      <c r="T819">
        <v>2</v>
      </c>
      <c r="U819">
        <v>2</v>
      </c>
      <c r="V819" s="15">
        <v>44708.662557870368</v>
      </c>
    </row>
    <row r="820" spans="1:22" x14ac:dyDescent="0.25">
      <c r="A820">
        <v>1351802</v>
      </c>
      <c r="B820" s="16" t="s">
        <v>3466</v>
      </c>
      <c r="C820" s="3" t="s">
        <v>2924</v>
      </c>
      <c r="D820" t="s">
        <v>29</v>
      </c>
      <c r="E820" s="19">
        <v>172</v>
      </c>
      <c r="F820" s="19">
        <v>706</v>
      </c>
      <c r="G820" s="19">
        <v>706</v>
      </c>
      <c r="H820" t="s">
        <v>126</v>
      </c>
      <c r="I820" t="s">
        <v>2492</v>
      </c>
      <c r="J820" s="13">
        <v>430000</v>
      </c>
      <c r="K820" s="13" t="s">
        <v>2934</v>
      </c>
      <c r="L820">
        <v>138765627</v>
      </c>
      <c r="M820" t="s">
        <v>2494</v>
      </c>
      <c r="N820" t="s">
        <v>791</v>
      </c>
      <c r="O820" t="s">
        <v>37</v>
      </c>
      <c r="P820" s="14" t="s">
        <v>3497</v>
      </c>
      <c r="Q820">
        <v>449636436</v>
      </c>
      <c r="R820" t="s">
        <v>3507</v>
      </c>
      <c r="S820">
        <v>3</v>
      </c>
      <c r="T820">
        <v>1</v>
      </c>
      <c r="U820">
        <v>2</v>
      </c>
      <c r="V820" s="15">
        <v>44708.662557870368</v>
      </c>
    </row>
    <row r="821" spans="1:22" x14ac:dyDescent="0.25">
      <c r="A821">
        <v>1351803</v>
      </c>
      <c r="B821" s="16" t="s">
        <v>3466</v>
      </c>
      <c r="C821" s="3" t="s">
        <v>2924</v>
      </c>
      <c r="D821" t="s">
        <v>46</v>
      </c>
      <c r="E821" s="11" t="e">
        <f>NA()</f>
        <v>#N/A</v>
      </c>
      <c r="F821" s="19">
        <v>69</v>
      </c>
      <c r="G821" s="19">
        <v>69</v>
      </c>
      <c r="H821" t="e">
        <f>NA()</f>
        <v>#N/A</v>
      </c>
      <c r="I821" t="s">
        <v>145</v>
      </c>
      <c r="J821" s="13">
        <v>320000</v>
      </c>
      <c r="K821" s="13" t="s">
        <v>2934</v>
      </c>
      <c r="L821">
        <v>138763935</v>
      </c>
      <c r="M821" t="s">
        <v>2496</v>
      </c>
      <c r="N821" t="s">
        <v>870</v>
      </c>
      <c r="O821" t="s">
        <v>37</v>
      </c>
      <c r="P821" s="14" t="s">
        <v>3492</v>
      </c>
      <c r="Q821" s="1">
        <v>889306600</v>
      </c>
      <c r="R821" t="s">
        <v>3505</v>
      </c>
      <c r="S821">
        <v>2</v>
      </c>
      <c r="T821">
        <v>1</v>
      </c>
      <c r="U821">
        <v>2</v>
      </c>
      <c r="V821" s="15">
        <v>44708.662557870368</v>
      </c>
    </row>
    <row r="822" spans="1:22" x14ac:dyDescent="0.25">
      <c r="A822">
        <v>1351804</v>
      </c>
      <c r="B822" s="16" t="s">
        <v>3466</v>
      </c>
      <c r="C822" s="3" t="s">
        <v>2924</v>
      </c>
      <c r="D822" t="s">
        <v>39</v>
      </c>
      <c r="E822" s="11" t="e">
        <f>NA()</f>
        <v>#N/A</v>
      </c>
      <c r="F822" s="12" t="e">
        <f>NA()</f>
        <v>#N/A</v>
      </c>
      <c r="G822" t="e">
        <f>NA()</f>
        <v>#N/A</v>
      </c>
      <c r="H822" t="e">
        <f>NA()</f>
        <v>#N/A</v>
      </c>
      <c r="I822" t="s">
        <v>311</v>
      </c>
      <c r="J822" s="13">
        <v>450000</v>
      </c>
      <c r="K822" s="13" t="s">
        <v>2934</v>
      </c>
      <c r="L822">
        <v>138760927</v>
      </c>
      <c r="M822" t="s">
        <v>313</v>
      </c>
      <c r="N822" t="s">
        <v>36</v>
      </c>
      <c r="O822" t="s">
        <v>37</v>
      </c>
      <c r="P822" s="14" t="s">
        <v>3491</v>
      </c>
      <c r="Q822" s="1">
        <v>1300299377</v>
      </c>
      <c r="R822" t="s">
        <v>3508</v>
      </c>
      <c r="S822">
        <v>2</v>
      </c>
      <c r="T822">
        <v>2</v>
      </c>
      <c r="U822">
        <v>1</v>
      </c>
      <c r="V822" s="15">
        <v>44708.662557870368</v>
      </c>
    </row>
    <row r="823" spans="1:22" x14ac:dyDescent="0.25">
      <c r="A823">
        <v>1351805</v>
      </c>
      <c r="B823" s="16" t="s">
        <v>3466</v>
      </c>
      <c r="C823" s="3" t="s">
        <v>2924</v>
      </c>
      <c r="D823" t="s">
        <v>46</v>
      </c>
      <c r="E823" s="11" t="e">
        <f>NA()</f>
        <v>#N/A</v>
      </c>
      <c r="F823" s="12" t="e">
        <f>NA()</f>
        <v>#N/A</v>
      </c>
      <c r="G823" t="e">
        <f>NA()</f>
        <v>#N/A</v>
      </c>
      <c r="H823" t="e">
        <f>NA()</f>
        <v>#N/A</v>
      </c>
      <c r="I823" t="s">
        <v>107</v>
      </c>
      <c r="J823" s="13">
        <v>430000</v>
      </c>
      <c r="K823" s="13" t="s">
        <v>2934</v>
      </c>
      <c r="L823">
        <v>138756503</v>
      </c>
      <c r="M823" t="s">
        <v>2498</v>
      </c>
      <c r="N823" t="s">
        <v>731</v>
      </c>
      <c r="O823" t="s">
        <v>37</v>
      </c>
      <c r="P823" s="14" t="s">
        <v>3494</v>
      </c>
      <c r="Q823">
        <v>889855678</v>
      </c>
      <c r="R823" t="s">
        <v>3507</v>
      </c>
      <c r="S823">
        <v>2</v>
      </c>
      <c r="T823">
        <v>2</v>
      </c>
      <c r="U823">
        <v>2</v>
      </c>
      <c r="V823" s="15">
        <v>44708.662557870368</v>
      </c>
    </row>
    <row r="824" spans="1:22" x14ac:dyDescent="0.25">
      <c r="A824">
        <v>1351806</v>
      </c>
      <c r="B824" s="16" t="s">
        <v>3466</v>
      </c>
      <c r="C824" s="3" t="s">
        <v>2924</v>
      </c>
      <c r="D824" t="s">
        <v>39</v>
      </c>
      <c r="E824" s="19">
        <v>255</v>
      </c>
      <c r="F824" s="12" t="e">
        <f>NA()</f>
        <v>#N/A</v>
      </c>
      <c r="G824" s="19">
        <v>255</v>
      </c>
      <c r="H824" t="e">
        <f>NA()</f>
        <v>#N/A</v>
      </c>
      <c r="I824" t="s">
        <v>315</v>
      </c>
      <c r="J824" s="13">
        <v>865000</v>
      </c>
      <c r="K824" s="13" t="s">
        <v>2934</v>
      </c>
      <c r="L824">
        <v>138754883</v>
      </c>
      <c r="M824" t="s">
        <v>318</v>
      </c>
      <c r="N824" t="s">
        <v>36</v>
      </c>
      <c r="O824" t="s">
        <v>37</v>
      </c>
      <c r="P824" s="14" t="s">
        <v>3491</v>
      </c>
      <c r="Q824" s="1">
        <v>418892861</v>
      </c>
      <c r="R824" t="s">
        <v>3508</v>
      </c>
      <c r="S824">
        <v>3</v>
      </c>
      <c r="T824">
        <v>2</v>
      </c>
      <c r="U824">
        <v>2</v>
      </c>
      <c r="V824" s="15">
        <v>44708.662557870368</v>
      </c>
    </row>
    <row r="825" spans="1:22" x14ac:dyDescent="0.25">
      <c r="A825">
        <v>1351807</v>
      </c>
      <c r="B825" s="16" t="s">
        <v>3466</v>
      </c>
      <c r="C825" s="3" t="s">
        <v>2924</v>
      </c>
      <c r="D825" t="s">
        <v>29</v>
      </c>
      <c r="E825" s="19">
        <v>240</v>
      </c>
      <c r="F825" s="19">
        <v>875</v>
      </c>
      <c r="G825" s="19">
        <v>875</v>
      </c>
      <c r="H825" t="e">
        <f>NA()</f>
        <v>#N/A</v>
      </c>
      <c r="I825" t="s">
        <v>42</v>
      </c>
      <c r="J825" s="13">
        <v>740000</v>
      </c>
      <c r="K825" s="13" t="s">
        <v>2934</v>
      </c>
      <c r="L825">
        <v>138752435</v>
      </c>
      <c r="M825" t="s">
        <v>2501</v>
      </c>
      <c r="N825" t="s">
        <v>716</v>
      </c>
      <c r="O825" t="s">
        <v>37</v>
      </c>
      <c r="P825" s="14" t="s">
        <v>3495</v>
      </c>
      <c r="Q825">
        <v>411724000</v>
      </c>
      <c r="R825" t="s">
        <v>3505</v>
      </c>
      <c r="S825">
        <v>4</v>
      </c>
      <c r="T825">
        <v>2</v>
      </c>
      <c r="U825">
        <v>3</v>
      </c>
      <c r="V825" s="15">
        <v>44708.662557870368</v>
      </c>
    </row>
    <row r="826" spans="1:22" x14ac:dyDescent="0.25">
      <c r="A826">
        <v>1351808</v>
      </c>
      <c r="B826" s="16" t="s">
        <v>3466</v>
      </c>
      <c r="C826" s="3" t="s">
        <v>2924</v>
      </c>
      <c r="D826" t="s">
        <v>29</v>
      </c>
      <c r="E826" s="19">
        <v>244</v>
      </c>
      <c r="F826" s="19">
        <v>530</v>
      </c>
      <c r="G826" s="19">
        <v>530</v>
      </c>
      <c r="H826" t="e">
        <f>NA()</f>
        <v>#N/A</v>
      </c>
      <c r="I826" t="s">
        <v>712</v>
      </c>
      <c r="J826" s="13">
        <v>895000</v>
      </c>
      <c r="K826" s="13" t="s">
        <v>3373</v>
      </c>
      <c r="L826">
        <v>131073306</v>
      </c>
      <c r="M826" t="s">
        <v>2505</v>
      </c>
      <c r="N826" t="s">
        <v>1664</v>
      </c>
      <c r="O826" t="s">
        <v>37</v>
      </c>
      <c r="P826" s="14" t="s">
        <v>3503</v>
      </c>
      <c r="Q826" s="1">
        <v>889315000</v>
      </c>
      <c r="R826" t="s">
        <v>3505</v>
      </c>
      <c r="S826">
        <v>4</v>
      </c>
      <c r="T826">
        <v>3</v>
      </c>
      <c r="U826">
        <v>2</v>
      </c>
      <c r="V826" s="15">
        <v>44708.662557870368</v>
      </c>
    </row>
    <row r="827" spans="1:22" x14ac:dyDescent="0.25">
      <c r="A827">
        <v>1351809</v>
      </c>
      <c r="B827" s="16" t="s">
        <v>3466</v>
      </c>
      <c r="C827" s="3" t="s">
        <v>2924</v>
      </c>
      <c r="D827" t="s">
        <v>46</v>
      </c>
      <c r="E827" s="11" t="e">
        <f>NA()</f>
        <v>#N/A</v>
      </c>
      <c r="F827" s="12" t="e">
        <f>NA()</f>
        <v>#N/A</v>
      </c>
      <c r="G827" t="e">
        <f>NA()</f>
        <v>#N/A</v>
      </c>
      <c r="H827" t="e">
        <f>NA()</f>
        <v>#N/A</v>
      </c>
      <c r="I827" t="s">
        <v>1973</v>
      </c>
      <c r="J827" s="13">
        <v>255000</v>
      </c>
      <c r="K827" s="13" t="s">
        <v>3374</v>
      </c>
      <c r="L827">
        <v>138750551</v>
      </c>
      <c r="M827" t="s">
        <v>2508</v>
      </c>
      <c r="N827" t="s">
        <v>1030</v>
      </c>
      <c r="O827" t="s">
        <v>37</v>
      </c>
      <c r="P827" s="14" t="s">
        <v>3494</v>
      </c>
      <c r="Q827" s="1">
        <v>889822400</v>
      </c>
      <c r="R827" t="s">
        <v>3505</v>
      </c>
      <c r="S827">
        <v>2</v>
      </c>
      <c r="T827">
        <v>1</v>
      </c>
      <c r="U827">
        <v>0</v>
      </c>
      <c r="V827" s="15">
        <v>44708.662557870368</v>
      </c>
    </row>
    <row r="828" spans="1:22" x14ac:dyDescent="0.25">
      <c r="A828">
        <v>1351810</v>
      </c>
      <c r="B828" s="16" t="s">
        <v>3466</v>
      </c>
      <c r="C828" s="3" t="s">
        <v>2924</v>
      </c>
      <c r="D828" t="s">
        <v>29</v>
      </c>
      <c r="E828" s="11" t="e">
        <f>NA()</f>
        <v>#N/A</v>
      </c>
      <c r="F828" s="19">
        <v>606</v>
      </c>
      <c r="G828" s="19">
        <v>606</v>
      </c>
      <c r="H828" t="e">
        <f>NA()</f>
        <v>#N/A</v>
      </c>
      <c r="I828" t="s">
        <v>1973</v>
      </c>
      <c r="J828" s="13">
        <v>775000</v>
      </c>
      <c r="K828" s="13" t="s">
        <v>3319</v>
      </c>
      <c r="L828">
        <v>138750255</v>
      </c>
      <c r="M828" t="s">
        <v>2511</v>
      </c>
      <c r="N828" t="s">
        <v>776</v>
      </c>
      <c r="O828" t="s">
        <v>37</v>
      </c>
      <c r="P828" s="14" t="s">
        <v>3494</v>
      </c>
      <c r="Q828" s="1">
        <v>889822400</v>
      </c>
      <c r="R828" t="s">
        <v>3505</v>
      </c>
      <c r="S828">
        <v>4</v>
      </c>
      <c r="T828">
        <v>2</v>
      </c>
      <c r="U828">
        <v>2</v>
      </c>
      <c r="V828" s="15">
        <v>44708.662557870368</v>
      </c>
    </row>
    <row r="829" spans="1:22" x14ac:dyDescent="0.25">
      <c r="A829">
        <v>1351811</v>
      </c>
      <c r="B829" s="16" t="s">
        <v>3466</v>
      </c>
      <c r="C829" s="3" t="s">
        <v>2924</v>
      </c>
      <c r="D829" t="s">
        <v>39</v>
      </c>
      <c r="E829" s="11" t="e">
        <f>NA()</f>
        <v>#N/A</v>
      </c>
      <c r="F829" s="19">
        <v>120</v>
      </c>
      <c r="G829" t="e">
        <f>NA()</f>
        <v>#N/A</v>
      </c>
      <c r="H829" t="e">
        <f>NA()</f>
        <v>#N/A</v>
      </c>
      <c r="I829" t="s">
        <v>93</v>
      </c>
      <c r="J829" s="13">
        <v>400000</v>
      </c>
      <c r="K829" s="13" t="s">
        <v>2934</v>
      </c>
      <c r="L829">
        <v>138748811</v>
      </c>
      <c r="M829" t="s">
        <v>321</v>
      </c>
      <c r="N829" t="s">
        <v>36</v>
      </c>
      <c r="O829" t="s">
        <v>37</v>
      </c>
      <c r="P829" s="14" t="s">
        <v>3491</v>
      </c>
      <c r="Q829" s="1">
        <v>889460500</v>
      </c>
      <c r="R829" t="s">
        <v>3505</v>
      </c>
      <c r="S829">
        <v>2</v>
      </c>
      <c r="T829">
        <v>2</v>
      </c>
      <c r="U829">
        <v>1</v>
      </c>
      <c r="V829" s="15">
        <v>44708.662557870368</v>
      </c>
    </row>
    <row r="830" spans="1:22" x14ac:dyDescent="0.25">
      <c r="A830">
        <v>1351812</v>
      </c>
      <c r="B830" s="16" t="s">
        <v>3466</v>
      </c>
      <c r="C830" s="3" t="s">
        <v>2924</v>
      </c>
      <c r="D830" t="s">
        <v>29</v>
      </c>
      <c r="E830" s="11" t="e">
        <f>NA()</f>
        <v>#N/A</v>
      </c>
      <c r="F830" s="19">
        <v>806</v>
      </c>
      <c r="G830" s="19">
        <v>806</v>
      </c>
      <c r="H830" t="e">
        <f>NA()</f>
        <v>#N/A</v>
      </c>
      <c r="I830" t="s">
        <v>265</v>
      </c>
      <c r="J830" s="13">
        <v>400000</v>
      </c>
      <c r="K830" s="13" t="s">
        <v>3439</v>
      </c>
      <c r="L830">
        <v>138748519</v>
      </c>
      <c r="M830" t="s">
        <v>2514</v>
      </c>
      <c r="N830" t="s">
        <v>823</v>
      </c>
      <c r="O830" t="s">
        <v>37</v>
      </c>
      <c r="P830" s="14" t="s">
        <v>3495</v>
      </c>
      <c r="Q830" s="1">
        <v>417718149</v>
      </c>
      <c r="R830" t="s">
        <v>3507</v>
      </c>
      <c r="S830">
        <v>4</v>
      </c>
      <c r="T830">
        <v>1</v>
      </c>
      <c r="U830">
        <v>0</v>
      </c>
      <c r="V830" s="15">
        <v>44708.662557870368</v>
      </c>
    </row>
    <row r="831" spans="1:22" x14ac:dyDescent="0.25">
      <c r="A831">
        <v>1351813</v>
      </c>
      <c r="B831" s="16" t="s">
        <v>3466</v>
      </c>
      <c r="C831" s="3" t="s">
        <v>2924</v>
      </c>
      <c r="D831" t="s">
        <v>29</v>
      </c>
      <c r="E831" s="19">
        <v>223</v>
      </c>
      <c r="F831" s="19">
        <v>776</v>
      </c>
      <c r="G831" s="19">
        <v>776</v>
      </c>
      <c r="H831" t="e">
        <f>NA()</f>
        <v>#N/A</v>
      </c>
      <c r="I831" t="s">
        <v>265</v>
      </c>
      <c r="J831" s="13">
        <v>449000</v>
      </c>
      <c r="K831" s="13" t="s">
        <v>3375</v>
      </c>
      <c r="L831">
        <v>138744755</v>
      </c>
      <c r="M831" t="s">
        <v>2519</v>
      </c>
      <c r="N831" t="s">
        <v>973</v>
      </c>
      <c r="O831" t="s">
        <v>37</v>
      </c>
      <c r="P831" s="14" t="s">
        <v>3495</v>
      </c>
      <c r="Q831" s="1">
        <v>417718149</v>
      </c>
      <c r="R831" t="s">
        <v>3507</v>
      </c>
      <c r="S831">
        <v>3</v>
      </c>
      <c r="T831">
        <v>1</v>
      </c>
      <c r="U831">
        <v>0</v>
      </c>
      <c r="V831" s="15">
        <v>44708.662557870368</v>
      </c>
    </row>
    <row r="832" spans="1:22" x14ac:dyDescent="0.25">
      <c r="A832">
        <v>1351814</v>
      </c>
      <c r="B832" s="16" t="s">
        <v>3466</v>
      </c>
      <c r="C832" s="3" t="s">
        <v>2924</v>
      </c>
      <c r="D832" t="s">
        <v>29</v>
      </c>
      <c r="E832" s="11" t="e">
        <f>NA()</f>
        <v>#N/A</v>
      </c>
      <c r="F832" s="12" t="e">
        <f>NA()</f>
        <v>#N/A</v>
      </c>
      <c r="G832" t="e">
        <f>NA()</f>
        <v>#N/A</v>
      </c>
      <c r="H832" t="e">
        <f>NA()</f>
        <v>#N/A</v>
      </c>
      <c r="I832" t="s">
        <v>265</v>
      </c>
      <c r="J832" s="13">
        <v>780000</v>
      </c>
      <c r="K832" s="13" t="s">
        <v>2934</v>
      </c>
      <c r="L832">
        <v>138738027</v>
      </c>
      <c r="M832" t="s">
        <v>2522</v>
      </c>
      <c r="N832" t="s">
        <v>759</v>
      </c>
      <c r="O832" t="s">
        <v>37</v>
      </c>
      <c r="P832" s="14" t="s">
        <v>3496</v>
      </c>
      <c r="Q832" s="1">
        <v>417718149</v>
      </c>
      <c r="R832" t="s">
        <v>3507</v>
      </c>
      <c r="S832">
        <v>3</v>
      </c>
      <c r="T832">
        <v>2</v>
      </c>
      <c r="U832">
        <v>0</v>
      </c>
      <c r="V832" s="15">
        <v>44708.662557870368</v>
      </c>
    </row>
    <row r="833" spans="1:22" x14ac:dyDescent="0.25">
      <c r="A833">
        <v>1351815</v>
      </c>
      <c r="B833" s="16" t="s">
        <v>3466</v>
      </c>
      <c r="C833" s="3" t="s">
        <v>2924</v>
      </c>
      <c r="D833" t="s">
        <v>29</v>
      </c>
      <c r="E833" s="11" t="e">
        <f>NA()</f>
        <v>#N/A</v>
      </c>
      <c r="F833" s="19">
        <v>2</v>
      </c>
      <c r="G833" s="19">
        <v>2</v>
      </c>
      <c r="H833" t="e">
        <f>NA()</f>
        <v>#N/A</v>
      </c>
      <c r="I833" t="s">
        <v>477</v>
      </c>
      <c r="J833" s="13">
        <v>1200000</v>
      </c>
      <c r="K833" s="13" t="s">
        <v>2934</v>
      </c>
      <c r="L833">
        <v>138736447</v>
      </c>
      <c r="M833" t="s">
        <v>2525</v>
      </c>
      <c r="N833" t="s">
        <v>1162</v>
      </c>
      <c r="O833" t="s">
        <v>37</v>
      </c>
      <c r="P833" s="14" t="s">
        <v>3501</v>
      </c>
      <c r="Q833" s="1">
        <v>889831266</v>
      </c>
      <c r="R833" t="s">
        <v>3507</v>
      </c>
      <c r="S833">
        <v>6</v>
      </c>
      <c r="T833">
        <v>5</v>
      </c>
      <c r="U833">
        <v>6</v>
      </c>
      <c r="V833" s="15">
        <v>44708.662557870368</v>
      </c>
    </row>
    <row r="834" spans="1:22" x14ac:dyDescent="0.25">
      <c r="A834">
        <v>1351816</v>
      </c>
      <c r="B834" s="16" t="s">
        <v>3466</v>
      </c>
      <c r="C834" s="3" t="s">
        <v>2924</v>
      </c>
      <c r="D834" t="s">
        <v>46</v>
      </c>
      <c r="E834" s="11" t="e">
        <f>NA()</f>
        <v>#N/A</v>
      </c>
      <c r="F834" s="19">
        <v>154</v>
      </c>
      <c r="G834" s="19">
        <v>154</v>
      </c>
      <c r="H834" t="e">
        <f>NA()</f>
        <v>#N/A</v>
      </c>
      <c r="I834" t="s">
        <v>185</v>
      </c>
      <c r="J834" s="13">
        <v>369000</v>
      </c>
      <c r="K834" s="13" t="s">
        <v>2934</v>
      </c>
      <c r="L834">
        <v>138732019</v>
      </c>
      <c r="M834" t="s">
        <v>325</v>
      </c>
      <c r="N834" t="s">
        <v>36</v>
      </c>
      <c r="O834" t="s">
        <v>37</v>
      </c>
      <c r="P834" s="14" t="s">
        <v>3491</v>
      </c>
      <c r="Q834" s="1">
        <v>889240900</v>
      </c>
      <c r="R834" t="s">
        <v>3505</v>
      </c>
      <c r="S834">
        <v>2</v>
      </c>
      <c r="T834">
        <v>2</v>
      </c>
      <c r="U834">
        <v>2</v>
      </c>
      <c r="V834" s="15">
        <v>44708.662557870368</v>
      </c>
    </row>
    <row r="835" spans="1:22" x14ac:dyDescent="0.25">
      <c r="A835">
        <v>1351817</v>
      </c>
      <c r="B835" s="16" t="s">
        <v>3466</v>
      </c>
      <c r="C835" s="3" t="s">
        <v>2924</v>
      </c>
      <c r="D835" t="s">
        <v>29</v>
      </c>
      <c r="E835" s="11" t="e">
        <f>NA()</f>
        <v>#N/A</v>
      </c>
      <c r="F835" s="19">
        <v>808</v>
      </c>
      <c r="G835" s="19">
        <v>808</v>
      </c>
      <c r="H835" t="s">
        <v>126</v>
      </c>
      <c r="I835" t="s">
        <v>82</v>
      </c>
      <c r="J835" s="13" t="e">
        <f>NA()</f>
        <v>#N/A</v>
      </c>
      <c r="K835" s="13" t="s">
        <v>2979</v>
      </c>
      <c r="L835">
        <v>138728847</v>
      </c>
      <c r="M835" t="s">
        <v>2528</v>
      </c>
      <c r="N835" t="s">
        <v>973</v>
      </c>
      <c r="O835" t="s">
        <v>37</v>
      </c>
      <c r="P835" s="14" t="s">
        <v>3495</v>
      </c>
      <c r="Q835" s="1">
        <v>889433000</v>
      </c>
      <c r="R835" t="s">
        <v>3505</v>
      </c>
      <c r="S835">
        <v>3</v>
      </c>
      <c r="T835">
        <v>1</v>
      </c>
      <c r="U835">
        <v>4</v>
      </c>
      <c r="V835" s="15">
        <v>44708.662557870368</v>
      </c>
    </row>
    <row r="836" spans="1:22" x14ac:dyDescent="0.25">
      <c r="A836">
        <v>1351818</v>
      </c>
      <c r="B836" s="16" t="s">
        <v>3466</v>
      </c>
      <c r="C836" s="3" t="s">
        <v>2924</v>
      </c>
      <c r="D836" t="s">
        <v>46</v>
      </c>
      <c r="E836" s="11" t="e">
        <f>NA()</f>
        <v>#N/A</v>
      </c>
      <c r="F836" s="19">
        <v>69</v>
      </c>
      <c r="G836" s="19">
        <v>69</v>
      </c>
      <c r="H836" t="e">
        <f>NA()</f>
        <v>#N/A</v>
      </c>
      <c r="I836" t="s">
        <v>209</v>
      </c>
      <c r="J836" s="13">
        <v>260000</v>
      </c>
      <c r="K836" s="13" t="s">
        <v>2934</v>
      </c>
      <c r="L836">
        <v>138727355</v>
      </c>
      <c r="M836" t="s">
        <v>2531</v>
      </c>
      <c r="N836" t="s">
        <v>844</v>
      </c>
      <c r="O836" t="s">
        <v>37</v>
      </c>
      <c r="P836" s="14" t="s">
        <v>3493</v>
      </c>
      <c r="Q836" s="1">
        <v>889428942</v>
      </c>
      <c r="R836" t="s">
        <v>3507</v>
      </c>
      <c r="S836">
        <v>2</v>
      </c>
      <c r="T836">
        <v>1</v>
      </c>
      <c r="U836">
        <v>1</v>
      </c>
      <c r="V836" s="15">
        <v>44708.662557870368</v>
      </c>
    </row>
    <row r="837" spans="1:22" x14ac:dyDescent="0.25">
      <c r="A837">
        <v>1351819</v>
      </c>
      <c r="B837" s="16" t="s">
        <v>3466</v>
      </c>
      <c r="C837" s="3" t="s">
        <v>2924</v>
      </c>
      <c r="D837" t="s">
        <v>29</v>
      </c>
      <c r="E837" s="11" t="e">
        <f>NA()</f>
        <v>#N/A</v>
      </c>
      <c r="F837" s="19">
        <v>415</v>
      </c>
      <c r="G837" s="19">
        <v>415</v>
      </c>
      <c r="H837" t="e">
        <f>NA()</f>
        <v>#N/A</v>
      </c>
      <c r="I837" t="s">
        <v>2277</v>
      </c>
      <c r="J837" s="13">
        <v>525000</v>
      </c>
      <c r="K837" s="13" t="s">
        <v>3378</v>
      </c>
      <c r="L837">
        <v>124837718</v>
      </c>
      <c r="M837" t="s">
        <v>2534</v>
      </c>
      <c r="N837" t="s">
        <v>917</v>
      </c>
      <c r="O837" t="s">
        <v>37</v>
      </c>
      <c r="P837" s="14" t="s">
        <v>3497</v>
      </c>
      <c r="Q837" s="1">
        <v>889833943</v>
      </c>
      <c r="R837" t="s">
        <v>3508</v>
      </c>
      <c r="S837">
        <v>3</v>
      </c>
      <c r="T837">
        <v>2</v>
      </c>
      <c r="U837">
        <v>1</v>
      </c>
      <c r="V837" s="15">
        <v>44708.662557870368</v>
      </c>
    </row>
    <row r="838" spans="1:22" x14ac:dyDescent="0.25">
      <c r="A838">
        <v>1351820</v>
      </c>
      <c r="B838" s="16" t="s">
        <v>3466</v>
      </c>
      <c r="C838" s="3" t="s">
        <v>2924</v>
      </c>
      <c r="D838" t="s">
        <v>748</v>
      </c>
      <c r="E838" s="11" t="e">
        <f>NA()</f>
        <v>#N/A</v>
      </c>
      <c r="F838" s="19">
        <v>393</v>
      </c>
      <c r="G838" s="19">
        <v>393</v>
      </c>
      <c r="H838" t="e">
        <f>NA()</f>
        <v>#N/A</v>
      </c>
      <c r="I838" t="s">
        <v>225</v>
      </c>
      <c r="J838" s="13">
        <v>765000</v>
      </c>
      <c r="K838" s="13" t="s">
        <v>3379</v>
      </c>
      <c r="L838">
        <v>138725351</v>
      </c>
      <c r="M838" t="s">
        <v>2538</v>
      </c>
      <c r="N838" t="s">
        <v>707</v>
      </c>
      <c r="O838" t="s">
        <v>37</v>
      </c>
      <c r="P838" s="14" t="s">
        <v>3493</v>
      </c>
      <c r="Q838" s="1">
        <v>438404848</v>
      </c>
      <c r="R838" t="s">
        <v>3505</v>
      </c>
      <c r="S838">
        <v>3</v>
      </c>
      <c r="T838">
        <v>2</v>
      </c>
      <c r="U838">
        <v>2</v>
      </c>
      <c r="V838" s="15">
        <v>44708.662557870368</v>
      </c>
    </row>
    <row r="839" spans="1:22" x14ac:dyDescent="0.25">
      <c r="A839">
        <v>1351821</v>
      </c>
      <c r="B839" s="16" t="s">
        <v>3466</v>
      </c>
      <c r="C839" s="3" t="s">
        <v>2924</v>
      </c>
      <c r="D839" t="s">
        <v>732</v>
      </c>
      <c r="E839" s="11" t="e">
        <f>NA()</f>
        <v>#N/A</v>
      </c>
      <c r="F839" s="19">
        <v>812</v>
      </c>
      <c r="G839" s="19">
        <v>812</v>
      </c>
      <c r="H839" t="e">
        <f>NA()</f>
        <v>#N/A</v>
      </c>
      <c r="I839" t="s">
        <v>98</v>
      </c>
      <c r="J839" s="13" t="e">
        <f>NA()</f>
        <v>#N/A</v>
      </c>
      <c r="K839" s="13" t="s">
        <v>3082</v>
      </c>
      <c r="L839">
        <v>138719871</v>
      </c>
      <c r="M839" t="s">
        <v>2540</v>
      </c>
      <c r="N839" t="s">
        <v>731</v>
      </c>
      <c r="O839" t="s">
        <v>37</v>
      </c>
      <c r="P839" s="14" t="s">
        <v>3494</v>
      </c>
      <c r="Q839" s="1">
        <v>889822500</v>
      </c>
      <c r="R839" t="s">
        <v>3507</v>
      </c>
      <c r="S839">
        <v>8</v>
      </c>
      <c r="T839">
        <v>4</v>
      </c>
      <c r="U839">
        <v>0</v>
      </c>
      <c r="V839" s="15">
        <v>44708.662557870368</v>
      </c>
    </row>
    <row r="840" spans="1:22" x14ac:dyDescent="0.25">
      <c r="A840">
        <v>1351822</v>
      </c>
      <c r="B840" s="16" t="s">
        <v>3466</v>
      </c>
      <c r="C840" s="3" t="s">
        <v>2924</v>
      </c>
      <c r="D840" t="s">
        <v>39</v>
      </c>
      <c r="E840" s="19">
        <v>66</v>
      </c>
      <c r="F840" s="12" t="e">
        <f>NA()</f>
        <v>#N/A</v>
      </c>
      <c r="G840" s="19">
        <v>66</v>
      </c>
      <c r="H840" t="e">
        <f>NA()</f>
        <v>#N/A</v>
      </c>
      <c r="I840" t="s">
        <v>98</v>
      </c>
      <c r="J840" s="13">
        <v>350000</v>
      </c>
      <c r="K840" s="13" t="s">
        <v>2934</v>
      </c>
      <c r="L840">
        <v>138713867</v>
      </c>
      <c r="M840" t="s">
        <v>329</v>
      </c>
      <c r="N840" t="s">
        <v>36</v>
      </c>
      <c r="O840" t="s">
        <v>37</v>
      </c>
      <c r="P840" s="14" t="s">
        <v>3491</v>
      </c>
      <c r="Q840" s="1">
        <v>889822500</v>
      </c>
      <c r="R840" t="s">
        <v>3507</v>
      </c>
      <c r="S840">
        <v>1</v>
      </c>
      <c r="T840">
        <v>1</v>
      </c>
      <c r="U840">
        <v>1</v>
      </c>
      <c r="V840" s="15">
        <v>44708.662557870368</v>
      </c>
    </row>
    <row r="841" spans="1:22" x14ac:dyDescent="0.25">
      <c r="A841">
        <v>1351823</v>
      </c>
      <c r="B841" s="16" t="s">
        <v>3466</v>
      </c>
      <c r="C841" s="3" t="s">
        <v>2924</v>
      </c>
      <c r="D841" t="s">
        <v>46</v>
      </c>
      <c r="E841" s="11" t="e">
        <f>NA()</f>
        <v>#N/A</v>
      </c>
      <c r="F841" s="12" t="e">
        <f>NA()</f>
        <v>#N/A</v>
      </c>
      <c r="G841" t="e">
        <f>NA()</f>
        <v>#N/A</v>
      </c>
      <c r="H841" t="e">
        <f>NA()</f>
        <v>#N/A</v>
      </c>
      <c r="I841" t="s">
        <v>82</v>
      </c>
      <c r="J841" s="13">
        <v>549000</v>
      </c>
      <c r="K841" s="13" t="s">
        <v>2934</v>
      </c>
      <c r="L841">
        <v>138708715</v>
      </c>
      <c r="M841" t="s">
        <v>331</v>
      </c>
      <c r="N841" t="s">
        <v>36</v>
      </c>
      <c r="O841" t="s">
        <v>37</v>
      </c>
      <c r="P841" s="14" t="s">
        <v>3491</v>
      </c>
      <c r="Q841" s="1">
        <v>889433000</v>
      </c>
      <c r="R841" t="s">
        <v>3505</v>
      </c>
      <c r="S841">
        <v>3</v>
      </c>
      <c r="T841">
        <v>2</v>
      </c>
      <c r="U841">
        <v>2</v>
      </c>
      <c r="V841" s="15">
        <v>44708.662557870368</v>
      </c>
    </row>
    <row r="842" spans="1:22" x14ac:dyDescent="0.25">
      <c r="A842">
        <v>1351824</v>
      </c>
      <c r="B842" s="16" t="s">
        <v>3466</v>
      </c>
      <c r="C842" s="3" t="s">
        <v>2924</v>
      </c>
      <c r="D842" t="s">
        <v>29</v>
      </c>
      <c r="E842" s="19">
        <v>155</v>
      </c>
      <c r="F842" s="19">
        <v>487</v>
      </c>
      <c r="G842" s="19">
        <v>487</v>
      </c>
      <c r="H842" t="s">
        <v>126</v>
      </c>
      <c r="I842" t="s">
        <v>712</v>
      </c>
      <c r="J842" s="13" t="e">
        <f>NA()</f>
        <v>#N/A</v>
      </c>
      <c r="K842" s="13" t="s">
        <v>2979</v>
      </c>
      <c r="L842">
        <v>138707559</v>
      </c>
      <c r="M842" t="s">
        <v>2543</v>
      </c>
      <c r="N842" t="s">
        <v>716</v>
      </c>
      <c r="O842" t="s">
        <v>37</v>
      </c>
      <c r="P842" s="14" t="s">
        <v>3495</v>
      </c>
      <c r="Q842" s="1">
        <v>889315000</v>
      </c>
      <c r="R842" t="s">
        <v>3505</v>
      </c>
      <c r="S842">
        <v>3</v>
      </c>
      <c r="T842">
        <v>2</v>
      </c>
      <c r="U842">
        <v>2</v>
      </c>
      <c r="V842" s="15">
        <v>44708.662557870368</v>
      </c>
    </row>
    <row r="843" spans="1:22" x14ac:dyDescent="0.25">
      <c r="A843">
        <v>1351825</v>
      </c>
      <c r="B843" s="16" t="s">
        <v>3466</v>
      </c>
      <c r="C843" s="3" t="s">
        <v>2924</v>
      </c>
      <c r="D843" t="s">
        <v>39</v>
      </c>
      <c r="E843" s="11" t="e">
        <f>NA()</f>
        <v>#N/A</v>
      </c>
      <c r="F843" s="19">
        <v>221</v>
      </c>
      <c r="G843" t="e">
        <f>NA()</f>
        <v>#N/A</v>
      </c>
      <c r="H843" t="e">
        <f>NA()</f>
        <v>#N/A</v>
      </c>
      <c r="I843" t="s">
        <v>209</v>
      </c>
      <c r="J843" s="13">
        <v>539000</v>
      </c>
      <c r="K843" s="13" t="s">
        <v>3024</v>
      </c>
      <c r="L843">
        <v>138706855</v>
      </c>
      <c r="M843" t="s">
        <v>335</v>
      </c>
      <c r="N843" t="s">
        <v>36</v>
      </c>
      <c r="O843" t="s">
        <v>37</v>
      </c>
      <c r="P843" s="14" t="s">
        <v>3491</v>
      </c>
      <c r="Q843" s="1">
        <v>889428942</v>
      </c>
      <c r="R843" t="s">
        <v>3508</v>
      </c>
      <c r="S843">
        <v>2</v>
      </c>
      <c r="T843">
        <v>2</v>
      </c>
      <c r="U843">
        <v>1</v>
      </c>
      <c r="V843" s="15">
        <v>44708.662557870368</v>
      </c>
    </row>
    <row r="844" spans="1:22" x14ac:dyDescent="0.25">
      <c r="A844">
        <v>1351826</v>
      </c>
      <c r="B844" s="16" t="s">
        <v>3466</v>
      </c>
      <c r="C844" s="3" t="s">
        <v>2924</v>
      </c>
      <c r="D844" t="s">
        <v>29</v>
      </c>
      <c r="E844" s="11" t="e">
        <f>NA()</f>
        <v>#N/A</v>
      </c>
      <c r="F844" s="12" t="e">
        <f>NA()</f>
        <v>#N/A</v>
      </c>
      <c r="G844" t="e">
        <f>NA()</f>
        <v>#N/A</v>
      </c>
      <c r="H844" t="s">
        <v>126</v>
      </c>
      <c r="I844" t="s">
        <v>82</v>
      </c>
      <c r="J844" s="13" t="e">
        <f>NA()</f>
        <v>#N/A</v>
      </c>
      <c r="K844" s="13" t="s">
        <v>2979</v>
      </c>
      <c r="L844">
        <v>138706791</v>
      </c>
      <c r="M844" t="s">
        <v>2545</v>
      </c>
      <c r="N844" t="s">
        <v>703</v>
      </c>
      <c r="O844" t="s">
        <v>37</v>
      </c>
      <c r="P844" s="14" t="s">
        <v>3492</v>
      </c>
      <c r="Q844" s="1">
        <v>889433000</v>
      </c>
      <c r="R844" t="s">
        <v>3505</v>
      </c>
      <c r="S844">
        <v>5</v>
      </c>
      <c r="T844">
        <v>2</v>
      </c>
      <c r="U844">
        <v>4</v>
      </c>
      <c r="V844" s="15">
        <v>44708.662557870368</v>
      </c>
    </row>
    <row r="845" spans="1:22" x14ac:dyDescent="0.25">
      <c r="A845">
        <v>1351827</v>
      </c>
      <c r="B845" s="16" t="s">
        <v>3466</v>
      </c>
      <c r="C845" s="3" t="s">
        <v>2924</v>
      </c>
      <c r="D845" t="s">
        <v>39</v>
      </c>
      <c r="E845" s="19">
        <v>83</v>
      </c>
      <c r="F845" s="12" t="e">
        <f>NA()</f>
        <v>#N/A</v>
      </c>
      <c r="G845" s="19">
        <v>83</v>
      </c>
      <c r="H845" t="s">
        <v>126</v>
      </c>
      <c r="I845" t="s">
        <v>181</v>
      </c>
      <c r="J845" s="13" t="e">
        <f>NA()</f>
        <v>#N/A</v>
      </c>
      <c r="K845" s="13" t="s">
        <v>2979</v>
      </c>
      <c r="L845">
        <v>138706143</v>
      </c>
      <c r="M845" t="s">
        <v>338</v>
      </c>
      <c r="N845" t="s">
        <v>36</v>
      </c>
      <c r="O845" t="s">
        <v>37</v>
      </c>
      <c r="P845" s="14" t="s">
        <v>3491</v>
      </c>
      <c r="Q845" s="1">
        <v>889418941</v>
      </c>
      <c r="R845" t="s">
        <v>3505</v>
      </c>
      <c r="S845">
        <v>1</v>
      </c>
      <c r="T845">
        <v>1</v>
      </c>
      <c r="U845">
        <v>0</v>
      </c>
      <c r="V845" s="15">
        <v>44708.662557870368</v>
      </c>
    </row>
    <row r="846" spans="1:22" x14ac:dyDescent="0.25">
      <c r="A846">
        <v>1351828</v>
      </c>
      <c r="B846" s="16" t="s">
        <v>3466</v>
      </c>
      <c r="C846" s="3" t="s">
        <v>2924</v>
      </c>
      <c r="D846" t="s">
        <v>29</v>
      </c>
      <c r="E846" s="19">
        <v>222</v>
      </c>
      <c r="F846" s="19">
        <v>572</v>
      </c>
      <c r="G846" s="19">
        <v>572</v>
      </c>
      <c r="H846" t="s">
        <v>126</v>
      </c>
      <c r="I846" t="s">
        <v>31</v>
      </c>
      <c r="J846" s="13" t="e">
        <f>NA()</f>
        <v>#N/A</v>
      </c>
      <c r="K846" s="13" t="s">
        <v>3154</v>
      </c>
      <c r="L846">
        <v>138703287</v>
      </c>
      <c r="M846" t="s">
        <v>2549</v>
      </c>
      <c r="N846" t="s">
        <v>776</v>
      </c>
      <c r="O846" t="s">
        <v>37</v>
      </c>
      <c r="P846" s="14" t="s">
        <v>3494</v>
      </c>
      <c r="Q846" s="1">
        <v>889418289</v>
      </c>
      <c r="R846" t="s">
        <v>3507</v>
      </c>
      <c r="S846">
        <v>4</v>
      </c>
      <c r="T846">
        <v>2</v>
      </c>
      <c r="U846">
        <v>2</v>
      </c>
      <c r="V846" s="15">
        <v>44708.662557870368</v>
      </c>
    </row>
    <row r="847" spans="1:22" x14ac:dyDescent="0.25">
      <c r="A847">
        <v>1351829</v>
      </c>
      <c r="B847" s="16" t="s">
        <v>3466</v>
      </c>
      <c r="C847" s="3" t="s">
        <v>2924</v>
      </c>
      <c r="D847" t="s">
        <v>39</v>
      </c>
      <c r="E847" s="19">
        <v>110</v>
      </c>
      <c r="F847" s="12" t="e">
        <f>NA()</f>
        <v>#N/A</v>
      </c>
      <c r="G847" s="19">
        <v>110</v>
      </c>
      <c r="H847" t="s">
        <v>126</v>
      </c>
      <c r="I847" t="s">
        <v>93</v>
      </c>
      <c r="J847" s="13">
        <v>490000</v>
      </c>
      <c r="K847" s="13" t="s">
        <v>2934</v>
      </c>
      <c r="L847">
        <v>138702567</v>
      </c>
      <c r="M847" t="s">
        <v>341</v>
      </c>
      <c r="N847" t="s">
        <v>36</v>
      </c>
      <c r="O847" t="s">
        <v>37</v>
      </c>
      <c r="P847" s="14" t="s">
        <v>3491</v>
      </c>
      <c r="Q847" s="1">
        <v>889460500</v>
      </c>
      <c r="R847" t="s">
        <v>3505</v>
      </c>
      <c r="S847">
        <v>2</v>
      </c>
      <c r="T847">
        <v>2</v>
      </c>
      <c r="U847">
        <v>1</v>
      </c>
      <c r="V847" s="15">
        <v>44708.662557870368</v>
      </c>
    </row>
    <row r="848" spans="1:22" x14ac:dyDescent="0.25">
      <c r="A848">
        <v>1351830</v>
      </c>
      <c r="B848" s="16" t="s">
        <v>3466</v>
      </c>
      <c r="C848" s="3" t="s">
        <v>2924</v>
      </c>
      <c r="D848" t="s">
        <v>704</v>
      </c>
      <c r="E848" s="11" t="e">
        <f>NA()</f>
        <v>#N/A</v>
      </c>
      <c r="F848" s="19">
        <v>820</v>
      </c>
      <c r="G848" s="19">
        <v>820</v>
      </c>
      <c r="H848" t="e">
        <f>NA()</f>
        <v>#N/A</v>
      </c>
      <c r="I848" t="s">
        <v>93</v>
      </c>
      <c r="J848" s="13" t="e">
        <f>NA()</f>
        <v>#N/A</v>
      </c>
      <c r="K848" s="13" t="s">
        <v>2978</v>
      </c>
      <c r="L848">
        <v>203255347</v>
      </c>
      <c r="M848" t="s">
        <v>2551</v>
      </c>
      <c r="N848" t="s">
        <v>1101</v>
      </c>
      <c r="O848" t="s">
        <v>37</v>
      </c>
      <c r="P848" s="14" t="s">
        <v>3493</v>
      </c>
      <c r="Q848" s="1">
        <v>889460500</v>
      </c>
      <c r="R848" t="s">
        <v>3505</v>
      </c>
      <c r="S848" t="e">
        <f>NA()</f>
        <v>#N/A</v>
      </c>
      <c r="T848" t="e">
        <f>NA()</f>
        <v>#N/A</v>
      </c>
      <c r="U848" t="e">
        <f>NA()</f>
        <v>#N/A</v>
      </c>
      <c r="V848" s="15">
        <v>44708.662557870368</v>
      </c>
    </row>
    <row r="849" spans="1:22" x14ac:dyDescent="0.25">
      <c r="A849">
        <v>1351831</v>
      </c>
      <c r="B849" s="16" t="s">
        <v>3466</v>
      </c>
      <c r="C849" s="3" t="s">
        <v>2924</v>
      </c>
      <c r="D849" t="s">
        <v>29</v>
      </c>
      <c r="E849" s="19">
        <v>154</v>
      </c>
      <c r="F849" s="19">
        <v>805</v>
      </c>
      <c r="G849" s="19">
        <v>805</v>
      </c>
      <c r="H849" t="e">
        <f>NA()</f>
        <v>#N/A</v>
      </c>
      <c r="I849" t="s">
        <v>98</v>
      </c>
      <c r="J849" s="13">
        <v>550000</v>
      </c>
      <c r="K849" s="13" t="s">
        <v>2934</v>
      </c>
      <c r="L849">
        <v>138700371</v>
      </c>
      <c r="M849" t="s">
        <v>2554</v>
      </c>
      <c r="N849" t="s">
        <v>798</v>
      </c>
      <c r="O849" t="s">
        <v>37</v>
      </c>
      <c r="P849" s="14" t="s">
        <v>3492</v>
      </c>
      <c r="Q849" s="1">
        <v>889822500</v>
      </c>
      <c r="R849" t="s">
        <v>3507</v>
      </c>
      <c r="S849">
        <v>5</v>
      </c>
      <c r="T849">
        <v>2</v>
      </c>
      <c r="U849">
        <v>5</v>
      </c>
      <c r="V849" s="15">
        <v>44708.662557870368</v>
      </c>
    </row>
    <row r="850" spans="1:22" x14ac:dyDescent="0.25">
      <c r="A850">
        <v>1351832</v>
      </c>
      <c r="B850" s="16" t="s">
        <v>3466</v>
      </c>
      <c r="C850" s="3" t="s">
        <v>2924</v>
      </c>
      <c r="D850" t="s">
        <v>29</v>
      </c>
      <c r="E850" s="11" t="e">
        <f>NA()</f>
        <v>#N/A</v>
      </c>
      <c r="F850" s="12" t="e">
        <f>NA()</f>
        <v>#N/A</v>
      </c>
      <c r="G850" t="e">
        <f>NA()</f>
        <v>#N/A</v>
      </c>
      <c r="H850" t="e">
        <f>NA()</f>
        <v>#N/A</v>
      </c>
      <c r="I850" t="s">
        <v>48</v>
      </c>
      <c r="J850" s="13">
        <v>480000</v>
      </c>
      <c r="K850" s="13" t="s">
        <v>3364</v>
      </c>
      <c r="L850">
        <v>138700291</v>
      </c>
      <c r="M850" t="s">
        <v>2556</v>
      </c>
      <c r="N850" t="s">
        <v>954</v>
      </c>
      <c r="O850" t="s">
        <v>37</v>
      </c>
      <c r="P850" s="14" t="s">
        <v>3492</v>
      </c>
      <c r="Q850" s="1">
        <v>889810080</v>
      </c>
      <c r="R850" t="s">
        <v>3507</v>
      </c>
      <c r="S850">
        <v>3</v>
      </c>
      <c r="T850">
        <v>1</v>
      </c>
      <c r="U850">
        <v>2</v>
      </c>
      <c r="V850" s="15">
        <v>44708.662557870368</v>
      </c>
    </row>
    <row r="851" spans="1:22" x14ac:dyDescent="0.25">
      <c r="A851">
        <v>1351833</v>
      </c>
      <c r="B851" s="16" t="s">
        <v>3466</v>
      </c>
      <c r="C851" s="3" t="s">
        <v>2924</v>
      </c>
      <c r="D851" t="s">
        <v>46</v>
      </c>
      <c r="E851" s="19">
        <v>166</v>
      </c>
      <c r="F851" s="12" t="e">
        <f>NA()</f>
        <v>#N/A</v>
      </c>
      <c r="G851" s="19">
        <v>166</v>
      </c>
      <c r="H851" t="e">
        <f>NA()</f>
        <v>#N/A</v>
      </c>
      <c r="I851" t="s">
        <v>58</v>
      </c>
      <c r="J851" s="13">
        <v>289000</v>
      </c>
      <c r="K851" s="13" t="s">
        <v>2934</v>
      </c>
      <c r="L851">
        <v>133591954</v>
      </c>
      <c r="M851" t="s">
        <v>2558</v>
      </c>
      <c r="N851" t="s">
        <v>870</v>
      </c>
      <c r="O851" t="s">
        <v>37</v>
      </c>
      <c r="P851" s="14" t="s">
        <v>3492</v>
      </c>
      <c r="Q851">
        <v>418885966</v>
      </c>
      <c r="R851" t="s">
        <v>3505</v>
      </c>
      <c r="S851">
        <v>1</v>
      </c>
      <c r="T851">
        <v>1</v>
      </c>
      <c r="U851">
        <v>1</v>
      </c>
      <c r="V851" s="15">
        <v>44708.662557870368</v>
      </c>
    </row>
    <row r="852" spans="1:22" x14ac:dyDescent="0.25">
      <c r="A852">
        <v>1351834</v>
      </c>
      <c r="B852" s="16" t="s">
        <v>3466</v>
      </c>
      <c r="C852" s="3" t="s">
        <v>2924</v>
      </c>
      <c r="D852" t="s">
        <v>29</v>
      </c>
      <c r="E852" s="19">
        <v>245</v>
      </c>
      <c r="F852" s="19">
        <v>664</v>
      </c>
      <c r="G852" s="19">
        <v>664</v>
      </c>
      <c r="H852" t="s">
        <v>126</v>
      </c>
      <c r="I852" t="s">
        <v>181</v>
      </c>
      <c r="J852" s="13" t="e">
        <f>NA()</f>
        <v>#N/A</v>
      </c>
      <c r="K852" s="13" t="s">
        <v>2979</v>
      </c>
      <c r="L852">
        <v>138693711</v>
      </c>
      <c r="M852" t="s">
        <v>2561</v>
      </c>
      <c r="N852" t="s">
        <v>716</v>
      </c>
      <c r="O852" t="s">
        <v>37</v>
      </c>
      <c r="P852" s="14" t="s">
        <v>3495</v>
      </c>
      <c r="Q852" s="1">
        <v>889418941</v>
      </c>
      <c r="R852" t="s">
        <v>3505</v>
      </c>
      <c r="S852">
        <v>4</v>
      </c>
      <c r="T852">
        <v>2</v>
      </c>
      <c r="U852">
        <v>4</v>
      </c>
      <c r="V852" s="15">
        <v>44708.662557870368</v>
      </c>
    </row>
    <row r="853" spans="1:22" x14ac:dyDescent="0.25">
      <c r="A853">
        <v>1351835</v>
      </c>
      <c r="B853" s="16" t="s">
        <v>3466</v>
      </c>
      <c r="C853" s="3" t="s">
        <v>2924</v>
      </c>
      <c r="D853" t="s">
        <v>39</v>
      </c>
      <c r="E853" s="11" t="e">
        <f>NA()</f>
        <v>#N/A</v>
      </c>
      <c r="F853" s="12" t="e">
        <f>NA()</f>
        <v>#N/A</v>
      </c>
      <c r="G853" t="e">
        <f>NA()</f>
        <v>#N/A</v>
      </c>
      <c r="H853" t="e">
        <f>NA()</f>
        <v>#N/A</v>
      </c>
      <c r="I853" t="s">
        <v>232</v>
      </c>
      <c r="J853" s="13">
        <v>209000</v>
      </c>
      <c r="K853" s="13" t="s">
        <v>3025</v>
      </c>
      <c r="L853">
        <v>138693067</v>
      </c>
      <c r="M853" t="s">
        <v>344</v>
      </c>
      <c r="N853" t="s">
        <v>36</v>
      </c>
      <c r="O853" t="s">
        <v>37</v>
      </c>
      <c r="P853" s="14" t="s">
        <v>3491</v>
      </c>
      <c r="Q853">
        <v>451125286</v>
      </c>
      <c r="R853" t="s">
        <v>3507</v>
      </c>
      <c r="S853">
        <v>1</v>
      </c>
      <c r="T853">
        <v>1</v>
      </c>
      <c r="U853">
        <v>1</v>
      </c>
      <c r="V853" s="15">
        <v>44708.662557870368</v>
      </c>
    </row>
    <row r="854" spans="1:22" x14ac:dyDescent="0.25">
      <c r="A854">
        <v>1351836</v>
      </c>
      <c r="B854" s="16" t="s">
        <v>3466</v>
      </c>
      <c r="C854" s="3" t="s">
        <v>2924</v>
      </c>
      <c r="D854" t="s">
        <v>29</v>
      </c>
      <c r="E854" s="19">
        <v>338</v>
      </c>
      <c r="F854" s="19">
        <v>723</v>
      </c>
      <c r="G854" s="19">
        <v>723</v>
      </c>
      <c r="H854" t="e">
        <f>NA()</f>
        <v>#N/A</v>
      </c>
      <c r="I854" t="s">
        <v>712</v>
      </c>
      <c r="J854" s="13">
        <v>849000</v>
      </c>
      <c r="K854" s="13" t="s">
        <v>2934</v>
      </c>
      <c r="L854">
        <v>138689535</v>
      </c>
      <c r="M854" t="s">
        <v>2566</v>
      </c>
      <c r="N854" t="s">
        <v>716</v>
      </c>
      <c r="O854" t="s">
        <v>37</v>
      </c>
      <c r="P854" s="14" t="s">
        <v>3495</v>
      </c>
      <c r="Q854" s="1">
        <v>889315000</v>
      </c>
      <c r="R854" t="s">
        <v>3505</v>
      </c>
      <c r="S854">
        <v>6</v>
      </c>
      <c r="T854">
        <v>4</v>
      </c>
      <c r="U854">
        <v>6</v>
      </c>
      <c r="V854" s="15">
        <v>44708.662557870368</v>
      </c>
    </row>
    <row r="855" spans="1:22" x14ac:dyDescent="0.25">
      <c r="A855">
        <v>1351837</v>
      </c>
      <c r="B855" s="16" t="s">
        <v>3466</v>
      </c>
      <c r="C855" s="3" t="s">
        <v>2924</v>
      </c>
      <c r="D855" t="s">
        <v>704</v>
      </c>
      <c r="E855" s="11" t="e">
        <f>NA()</f>
        <v>#N/A</v>
      </c>
      <c r="F855" s="12">
        <v>1170</v>
      </c>
      <c r="G855">
        <v>1170</v>
      </c>
      <c r="H855" t="e">
        <f>NA()</f>
        <v>#N/A</v>
      </c>
      <c r="I855" t="s">
        <v>228</v>
      </c>
      <c r="J855" s="13">
        <v>770000</v>
      </c>
      <c r="K855" s="13" t="s">
        <v>2934</v>
      </c>
      <c r="L855">
        <v>203254251</v>
      </c>
      <c r="M855" t="s">
        <v>2570</v>
      </c>
      <c r="N855" t="s">
        <v>773</v>
      </c>
      <c r="O855" t="s">
        <v>37</v>
      </c>
      <c r="P855" s="14" t="s">
        <v>3493</v>
      </c>
      <c r="Q855" s="1">
        <v>889419959</v>
      </c>
      <c r="R855" t="s">
        <v>3505</v>
      </c>
      <c r="S855" t="e">
        <f>NA()</f>
        <v>#N/A</v>
      </c>
      <c r="T855" t="e">
        <f>NA()</f>
        <v>#N/A</v>
      </c>
      <c r="U855" t="e">
        <f>NA()</f>
        <v>#N/A</v>
      </c>
      <c r="V855" s="15">
        <v>44708.662557870368</v>
      </c>
    </row>
    <row r="856" spans="1:22" x14ac:dyDescent="0.25">
      <c r="A856">
        <v>1351838</v>
      </c>
      <c r="B856" s="16" t="s">
        <v>3466</v>
      </c>
      <c r="C856" s="3" t="s">
        <v>2924</v>
      </c>
      <c r="D856" t="s">
        <v>29</v>
      </c>
      <c r="E856" s="11" t="e">
        <f>NA()</f>
        <v>#N/A</v>
      </c>
      <c r="F856" s="12" t="e">
        <f>NA()</f>
        <v>#N/A</v>
      </c>
      <c r="G856" t="e">
        <f>NA()</f>
        <v>#N/A</v>
      </c>
      <c r="H856" t="s">
        <v>126</v>
      </c>
      <c r="I856" t="s">
        <v>360</v>
      </c>
      <c r="J856" s="13">
        <v>525000</v>
      </c>
      <c r="K856" s="13" t="s">
        <v>2934</v>
      </c>
      <c r="L856">
        <v>138685867</v>
      </c>
      <c r="M856" t="s">
        <v>2572</v>
      </c>
      <c r="N856" t="s">
        <v>791</v>
      </c>
      <c r="O856" t="s">
        <v>37</v>
      </c>
      <c r="P856" s="14" t="s">
        <v>3497</v>
      </c>
      <c r="Q856" s="1">
        <v>889421200</v>
      </c>
      <c r="R856" t="s">
        <v>3507</v>
      </c>
      <c r="S856">
        <v>4</v>
      </c>
      <c r="T856">
        <v>2</v>
      </c>
      <c r="U856">
        <v>2</v>
      </c>
      <c r="V856" s="15">
        <v>44708.662557870368</v>
      </c>
    </row>
    <row r="857" spans="1:22" x14ac:dyDescent="0.25">
      <c r="A857">
        <v>1351839</v>
      </c>
      <c r="B857" s="16" t="s">
        <v>3466</v>
      </c>
      <c r="C857" s="3" t="s">
        <v>2924</v>
      </c>
      <c r="D857" t="s">
        <v>46</v>
      </c>
      <c r="E857" s="11" t="e">
        <f>NA()</f>
        <v>#N/A</v>
      </c>
      <c r="F857" s="19">
        <v>388</v>
      </c>
      <c r="G857" s="19">
        <v>388</v>
      </c>
      <c r="H857" t="e">
        <f>NA()</f>
        <v>#N/A</v>
      </c>
      <c r="I857" t="s">
        <v>185</v>
      </c>
      <c r="J857" s="13" t="e">
        <f>NA()</f>
        <v>#N/A</v>
      </c>
      <c r="K857" s="13" t="s">
        <v>3097</v>
      </c>
      <c r="L857">
        <v>138684375</v>
      </c>
      <c r="M857" t="s">
        <v>2575</v>
      </c>
      <c r="N857" t="s">
        <v>1223</v>
      </c>
      <c r="O857" t="s">
        <v>37</v>
      </c>
      <c r="P857" s="14" t="s">
        <v>3497</v>
      </c>
      <c r="Q857" s="1">
        <v>889240900</v>
      </c>
      <c r="R857" t="s">
        <v>3505</v>
      </c>
      <c r="S857">
        <v>3</v>
      </c>
      <c r="T857">
        <v>1</v>
      </c>
      <c r="U857">
        <v>2</v>
      </c>
      <c r="V857" s="15">
        <v>44708.662557870368</v>
      </c>
    </row>
    <row r="858" spans="1:22" x14ac:dyDescent="0.25">
      <c r="A858">
        <v>1351840</v>
      </c>
      <c r="B858" s="16" t="s">
        <v>3466</v>
      </c>
      <c r="C858" s="3" t="s">
        <v>2924</v>
      </c>
      <c r="D858" t="s">
        <v>39</v>
      </c>
      <c r="E858" s="11" t="e">
        <f>NA()</f>
        <v>#N/A</v>
      </c>
      <c r="F858" s="19">
        <v>158</v>
      </c>
      <c r="G858" t="e">
        <f>NA()</f>
        <v>#N/A</v>
      </c>
      <c r="H858" t="e">
        <f>NA()</f>
        <v>#N/A</v>
      </c>
      <c r="I858" t="s">
        <v>346</v>
      </c>
      <c r="J858" s="13">
        <v>420000</v>
      </c>
      <c r="K858" s="13" t="s">
        <v>2934</v>
      </c>
      <c r="L858">
        <v>138683031</v>
      </c>
      <c r="M858" t="s">
        <v>349</v>
      </c>
      <c r="N858" t="s">
        <v>36</v>
      </c>
      <c r="O858" t="s">
        <v>37</v>
      </c>
      <c r="P858" s="14" t="s">
        <v>3491</v>
      </c>
      <c r="Q858" s="1">
        <v>889867131</v>
      </c>
      <c r="R858" t="s">
        <v>3505</v>
      </c>
      <c r="S858">
        <v>2</v>
      </c>
      <c r="T858">
        <v>2</v>
      </c>
      <c r="U858">
        <v>2</v>
      </c>
      <c r="V858" s="15">
        <v>44708.662557870368</v>
      </c>
    </row>
    <row r="859" spans="1:22" x14ac:dyDescent="0.25">
      <c r="A859">
        <v>1351841</v>
      </c>
      <c r="B859" s="16" t="s">
        <v>3466</v>
      </c>
      <c r="C859" s="3" t="s">
        <v>2924</v>
      </c>
      <c r="D859" t="s">
        <v>46</v>
      </c>
      <c r="E859" s="19">
        <v>150</v>
      </c>
      <c r="F859" s="12" t="e">
        <f>NA()</f>
        <v>#N/A</v>
      </c>
      <c r="G859" s="19">
        <v>150</v>
      </c>
      <c r="H859" t="s">
        <v>126</v>
      </c>
      <c r="I859" t="s">
        <v>181</v>
      </c>
      <c r="J859" s="13" t="e">
        <f>NA()</f>
        <v>#N/A</v>
      </c>
      <c r="K859" s="13" t="s">
        <v>2979</v>
      </c>
      <c r="L859">
        <v>135645930</v>
      </c>
      <c r="M859" t="s">
        <v>352</v>
      </c>
      <c r="N859" t="s">
        <v>36</v>
      </c>
      <c r="O859" t="s">
        <v>37</v>
      </c>
      <c r="P859" s="14" t="s">
        <v>3491</v>
      </c>
      <c r="Q859" s="1">
        <v>889418941</v>
      </c>
      <c r="R859" t="s">
        <v>3508</v>
      </c>
      <c r="S859">
        <v>2</v>
      </c>
      <c r="T859">
        <v>2</v>
      </c>
      <c r="U859">
        <v>2</v>
      </c>
      <c r="V859" s="15">
        <v>44708.662557870368</v>
      </c>
    </row>
    <row r="860" spans="1:22" x14ac:dyDescent="0.25">
      <c r="A860">
        <v>1351842</v>
      </c>
      <c r="B860" s="16" t="s">
        <v>3466</v>
      </c>
      <c r="C860" s="3" t="s">
        <v>2924</v>
      </c>
      <c r="D860" t="s">
        <v>46</v>
      </c>
      <c r="E860" s="11" t="e">
        <f>NA()</f>
        <v>#N/A</v>
      </c>
      <c r="F860" s="19">
        <v>153</v>
      </c>
      <c r="G860" s="19">
        <v>153</v>
      </c>
      <c r="H860" t="s">
        <v>126</v>
      </c>
      <c r="I860" t="s">
        <v>354</v>
      </c>
      <c r="J860" s="13">
        <v>510000</v>
      </c>
      <c r="K860" s="13" t="s">
        <v>2934</v>
      </c>
      <c r="L860">
        <v>138681171</v>
      </c>
      <c r="M860" t="s">
        <v>357</v>
      </c>
      <c r="N860" t="s">
        <v>36</v>
      </c>
      <c r="O860" t="s">
        <v>37</v>
      </c>
      <c r="P860" s="14" t="s">
        <v>3491</v>
      </c>
      <c r="Q860" s="1">
        <v>889433066</v>
      </c>
      <c r="R860" t="s">
        <v>3508</v>
      </c>
      <c r="S860">
        <v>3</v>
      </c>
      <c r="T860">
        <v>2</v>
      </c>
      <c r="U860">
        <v>2</v>
      </c>
      <c r="V860" s="15">
        <v>44708.662557870368</v>
      </c>
    </row>
    <row r="861" spans="1:22" x14ac:dyDescent="0.25">
      <c r="A861">
        <v>1351843</v>
      </c>
      <c r="B861" s="16" t="s">
        <v>3466</v>
      </c>
      <c r="C861" s="3" t="s">
        <v>2924</v>
      </c>
      <c r="D861" t="s">
        <v>46</v>
      </c>
      <c r="E861" s="11" t="e">
        <f>NA()</f>
        <v>#N/A</v>
      </c>
      <c r="F861" s="12" t="e">
        <f>NA()</f>
        <v>#N/A</v>
      </c>
      <c r="G861" t="e">
        <f>NA()</f>
        <v>#N/A</v>
      </c>
      <c r="H861" t="s">
        <v>126</v>
      </c>
      <c r="I861" t="s">
        <v>79</v>
      </c>
      <c r="J861" s="13" t="e">
        <f>NA()</f>
        <v>#N/A</v>
      </c>
      <c r="K861" s="13" t="s">
        <v>2979</v>
      </c>
      <c r="L861">
        <v>138681011</v>
      </c>
      <c r="M861" t="s">
        <v>359</v>
      </c>
      <c r="N861" t="s">
        <v>36</v>
      </c>
      <c r="O861" t="s">
        <v>37</v>
      </c>
      <c r="P861" s="14" t="s">
        <v>3491</v>
      </c>
      <c r="Q861" s="1">
        <v>889433000</v>
      </c>
      <c r="R861" t="s">
        <v>3505</v>
      </c>
      <c r="S861">
        <v>3</v>
      </c>
      <c r="T861">
        <v>2</v>
      </c>
      <c r="U861">
        <v>2</v>
      </c>
      <c r="V861" s="15">
        <v>44708.662557870368</v>
      </c>
    </row>
    <row r="862" spans="1:22" x14ac:dyDescent="0.25">
      <c r="A862">
        <v>1351844</v>
      </c>
      <c r="B862" s="16" t="s">
        <v>3466</v>
      </c>
      <c r="C862" s="3" t="s">
        <v>2924</v>
      </c>
      <c r="D862" t="s">
        <v>29</v>
      </c>
      <c r="E862" s="11" t="e">
        <f>NA()</f>
        <v>#N/A</v>
      </c>
      <c r="F862" s="12" t="e">
        <f>NA()</f>
        <v>#N/A</v>
      </c>
      <c r="G862" t="e">
        <f>NA()</f>
        <v>#N/A</v>
      </c>
      <c r="H862" t="e">
        <f>NA()</f>
        <v>#N/A</v>
      </c>
      <c r="I862" t="s">
        <v>82</v>
      </c>
      <c r="J862" s="13">
        <v>570000</v>
      </c>
      <c r="K862" s="13" t="s">
        <v>2934</v>
      </c>
      <c r="L862">
        <v>138678015</v>
      </c>
      <c r="N862" t="s">
        <v>781</v>
      </c>
      <c r="O862" t="s">
        <v>37</v>
      </c>
      <c r="P862" s="14" t="s">
        <v>3497</v>
      </c>
      <c r="Q862" s="1">
        <v>889433000</v>
      </c>
      <c r="R862" t="s">
        <v>3505</v>
      </c>
      <c r="S862">
        <v>3</v>
      </c>
      <c r="T862">
        <v>2</v>
      </c>
      <c r="U862">
        <v>2</v>
      </c>
      <c r="V862" s="15">
        <v>44708.662557870368</v>
      </c>
    </row>
    <row r="863" spans="1:22" x14ac:dyDescent="0.25">
      <c r="A863">
        <v>1351845</v>
      </c>
      <c r="B863" s="16" t="s">
        <v>3466</v>
      </c>
      <c r="C863" s="3" t="s">
        <v>2924</v>
      </c>
      <c r="D863" t="s">
        <v>29</v>
      </c>
      <c r="E863" s="11" t="e">
        <f>NA()</f>
        <v>#N/A</v>
      </c>
      <c r="F863" s="12" t="e">
        <f>NA()</f>
        <v>#N/A</v>
      </c>
      <c r="G863" t="e">
        <f>NA()</f>
        <v>#N/A</v>
      </c>
      <c r="H863" t="e">
        <f>NA()</f>
        <v>#N/A</v>
      </c>
      <c r="I863" t="s">
        <v>1499</v>
      </c>
      <c r="J863" s="13">
        <v>549000</v>
      </c>
      <c r="K863" s="13" t="s">
        <v>2934</v>
      </c>
      <c r="L863">
        <v>138671319</v>
      </c>
      <c r="M863" t="s">
        <v>2577</v>
      </c>
      <c r="N863" t="s">
        <v>716</v>
      </c>
      <c r="O863" t="s">
        <v>37</v>
      </c>
      <c r="P863" s="14" t="s">
        <v>3495</v>
      </c>
      <c r="Q863" s="1">
        <v>418895345</v>
      </c>
      <c r="R863" t="s">
        <v>3507</v>
      </c>
      <c r="S863">
        <v>3</v>
      </c>
      <c r="T863">
        <v>2</v>
      </c>
      <c r="U863">
        <v>2</v>
      </c>
      <c r="V863" s="15">
        <v>44708.662557870368</v>
      </c>
    </row>
    <row r="864" spans="1:22" x14ac:dyDescent="0.25">
      <c r="A864">
        <v>1351846</v>
      </c>
      <c r="B864" s="16" t="s">
        <v>3466</v>
      </c>
      <c r="C864" s="3" t="s">
        <v>2924</v>
      </c>
      <c r="D864" t="s">
        <v>29</v>
      </c>
      <c r="E864" s="11" t="e">
        <f>NA()</f>
        <v>#N/A</v>
      </c>
      <c r="F864" s="19">
        <v>523</v>
      </c>
      <c r="G864" s="19">
        <v>523</v>
      </c>
      <c r="H864" t="e">
        <f>NA()</f>
        <v>#N/A</v>
      </c>
      <c r="I864" t="s">
        <v>750</v>
      </c>
      <c r="J864" s="13">
        <v>730000</v>
      </c>
      <c r="K864" s="13" t="s">
        <v>3382</v>
      </c>
      <c r="L864">
        <v>138670247</v>
      </c>
      <c r="M864" t="s">
        <v>2581</v>
      </c>
      <c r="N864" t="s">
        <v>737</v>
      </c>
      <c r="O864" t="s">
        <v>37</v>
      </c>
      <c r="P864" s="14" t="s">
        <v>3494</v>
      </c>
      <c r="Q864" s="1">
        <v>889929980</v>
      </c>
      <c r="R864" t="s">
        <v>3505</v>
      </c>
      <c r="S864">
        <v>4</v>
      </c>
      <c r="T864">
        <v>2</v>
      </c>
      <c r="U864">
        <v>2</v>
      </c>
      <c r="V864" s="15">
        <v>44708.662557870368</v>
      </c>
    </row>
    <row r="865" spans="1:22" x14ac:dyDescent="0.25">
      <c r="A865">
        <v>1351847</v>
      </c>
      <c r="B865" s="16" t="s">
        <v>3466</v>
      </c>
      <c r="C865" s="3" t="s">
        <v>2924</v>
      </c>
      <c r="D865" t="s">
        <v>29</v>
      </c>
      <c r="E865" s="11" t="e">
        <f>NA()</f>
        <v>#N/A</v>
      </c>
      <c r="F865" s="19">
        <v>630</v>
      </c>
      <c r="G865" s="19">
        <v>630</v>
      </c>
      <c r="H865" t="e">
        <f>NA()</f>
        <v>#N/A</v>
      </c>
      <c r="I865" t="s">
        <v>98</v>
      </c>
      <c r="J865" s="13">
        <v>590000</v>
      </c>
      <c r="K865" s="13" t="s">
        <v>2934</v>
      </c>
      <c r="L865">
        <v>138667551</v>
      </c>
      <c r="M865" t="s">
        <v>2583</v>
      </c>
      <c r="N865" t="s">
        <v>941</v>
      </c>
      <c r="O865" t="s">
        <v>37</v>
      </c>
      <c r="P865" s="14" t="s">
        <v>3497</v>
      </c>
      <c r="Q865" s="1">
        <v>889822500</v>
      </c>
      <c r="R865" t="s">
        <v>3507</v>
      </c>
      <c r="S865">
        <v>3</v>
      </c>
      <c r="T865">
        <v>2</v>
      </c>
      <c r="U865">
        <v>0</v>
      </c>
      <c r="V865" s="15">
        <v>44708.662557870368</v>
      </c>
    </row>
    <row r="866" spans="1:22" x14ac:dyDescent="0.25">
      <c r="A866">
        <v>1351848</v>
      </c>
      <c r="B866" s="16" t="s">
        <v>3466</v>
      </c>
      <c r="C866" s="3" t="s">
        <v>2924</v>
      </c>
      <c r="D866" t="s">
        <v>29</v>
      </c>
      <c r="E866" s="19">
        <v>244</v>
      </c>
      <c r="F866" s="19">
        <v>640</v>
      </c>
      <c r="G866" s="19">
        <v>640</v>
      </c>
      <c r="H866" t="e">
        <f>NA()</f>
        <v>#N/A</v>
      </c>
      <c r="I866" t="s">
        <v>712</v>
      </c>
      <c r="J866" s="13" t="e">
        <f>NA()</f>
        <v>#N/A</v>
      </c>
      <c r="K866" s="13" t="s">
        <v>2979</v>
      </c>
      <c r="L866">
        <v>138667399</v>
      </c>
      <c r="M866" t="s">
        <v>2585</v>
      </c>
      <c r="N866" t="s">
        <v>716</v>
      </c>
      <c r="O866" t="s">
        <v>37</v>
      </c>
      <c r="P866" s="14" t="s">
        <v>3495</v>
      </c>
      <c r="Q866" s="1">
        <v>889315000</v>
      </c>
      <c r="R866" t="s">
        <v>3505</v>
      </c>
      <c r="S866">
        <v>4</v>
      </c>
      <c r="T866">
        <v>2</v>
      </c>
      <c r="U866">
        <v>2</v>
      </c>
      <c r="V866" s="15">
        <v>44708.662557870368</v>
      </c>
    </row>
    <row r="867" spans="1:22" x14ac:dyDescent="0.25">
      <c r="A867">
        <v>1351849</v>
      </c>
      <c r="B867" s="16" t="s">
        <v>3466</v>
      </c>
      <c r="C867" s="3" t="s">
        <v>2924</v>
      </c>
      <c r="D867" t="s">
        <v>46</v>
      </c>
      <c r="E867" s="11" t="e">
        <f>NA()</f>
        <v>#N/A</v>
      </c>
      <c r="F867" s="12" t="e">
        <f>NA()</f>
        <v>#N/A</v>
      </c>
      <c r="G867" t="e">
        <f>NA()</f>
        <v>#N/A</v>
      </c>
      <c r="H867" t="e">
        <f>NA()</f>
        <v>#N/A</v>
      </c>
      <c r="I867" t="s">
        <v>403</v>
      </c>
      <c r="J867" s="13">
        <v>575000</v>
      </c>
      <c r="K867" s="13" t="s">
        <v>3383</v>
      </c>
      <c r="L867">
        <v>138666787</v>
      </c>
      <c r="M867" t="s">
        <v>2588</v>
      </c>
      <c r="N867" t="s">
        <v>776</v>
      </c>
      <c r="O867" t="s">
        <v>37</v>
      </c>
      <c r="P867" s="14" t="s">
        <v>3494</v>
      </c>
      <c r="Q867" s="1">
        <v>889828282</v>
      </c>
      <c r="R867" t="s">
        <v>3507</v>
      </c>
      <c r="S867">
        <v>3</v>
      </c>
      <c r="T867">
        <v>2</v>
      </c>
      <c r="U867">
        <v>2</v>
      </c>
      <c r="V867" s="15">
        <v>44708.662557870368</v>
      </c>
    </row>
    <row r="868" spans="1:22" x14ac:dyDescent="0.25">
      <c r="A868">
        <v>1351850</v>
      </c>
      <c r="B868" s="16" t="s">
        <v>3466</v>
      </c>
      <c r="C868" s="3" t="s">
        <v>2924</v>
      </c>
      <c r="D868" t="s">
        <v>46</v>
      </c>
      <c r="E868" s="11" t="e">
        <f>NA()</f>
        <v>#N/A</v>
      </c>
      <c r="F868" s="12" t="e">
        <f>NA()</f>
        <v>#N/A</v>
      </c>
      <c r="G868" t="e">
        <f>NA()</f>
        <v>#N/A</v>
      </c>
      <c r="H868" t="e">
        <f>NA()</f>
        <v>#N/A</v>
      </c>
      <c r="I868" t="s">
        <v>311</v>
      </c>
      <c r="J868" s="13">
        <v>350000</v>
      </c>
      <c r="K868" s="13" t="s">
        <v>3384</v>
      </c>
      <c r="L868">
        <v>138665791</v>
      </c>
      <c r="M868" t="s">
        <v>2591</v>
      </c>
      <c r="N868" t="s">
        <v>791</v>
      </c>
      <c r="O868" t="s">
        <v>37</v>
      </c>
      <c r="P868" s="14" t="s">
        <v>3497</v>
      </c>
      <c r="Q868" s="1">
        <v>1300299377</v>
      </c>
      <c r="R868" t="s">
        <v>3508</v>
      </c>
      <c r="S868">
        <v>2</v>
      </c>
      <c r="T868">
        <v>1</v>
      </c>
      <c r="U868">
        <v>2</v>
      </c>
      <c r="V868" s="15">
        <v>44708.662557870368</v>
      </c>
    </row>
    <row r="869" spans="1:22" x14ac:dyDescent="0.25">
      <c r="A869">
        <v>1351851</v>
      </c>
      <c r="B869" s="16" t="s">
        <v>3466</v>
      </c>
      <c r="C869" s="3" t="s">
        <v>2924</v>
      </c>
      <c r="D869" t="s">
        <v>29</v>
      </c>
      <c r="E869" s="11" t="e">
        <f>NA()</f>
        <v>#N/A</v>
      </c>
      <c r="F869" s="12" t="e">
        <f>NA()</f>
        <v>#N/A</v>
      </c>
      <c r="G869" t="e">
        <f>NA()</f>
        <v>#N/A</v>
      </c>
      <c r="H869" t="e">
        <f>NA()</f>
        <v>#N/A</v>
      </c>
      <c r="I869" t="s">
        <v>82</v>
      </c>
      <c r="J869" s="13">
        <v>500000</v>
      </c>
      <c r="K869" s="13" t="s">
        <v>3385</v>
      </c>
      <c r="L869">
        <v>138660371</v>
      </c>
      <c r="M869" t="s">
        <v>2594</v>
      </c>
      <c r="N869" t="s">
        <v>1016</v>
      </c>
      <c r="O869" t="s">
        <v>37</v>
      </c>
      <c r="P869" s="14" t="s">
        <v>3495</v>
      </c>
      <c r="Q869" s="1">
        <v>889433000</v>
      </c>
      <c r="R869" t="s">
        <v>3505</v>
      </c>
      <c r="S869">
        <v>3</v>
      </c>
      <c r="T869">
        <v>2</v>
      </c>
      <c r="U869">
        <v>2</v>
      </c>
      <c r="V869" s="15">
        <v>44708.662557870368</v>
      </c>
    </row>
    <row r="870" spans="1:22" x14ac:dyDescent="0.25">
      <c r="A870">
        <v>1351852</v>
      </c>
      <c r="B870" s="16" t="s">
        <v>3466</v>
      </c>
      <c r="C870" s="3" t="s">
        <v>2924</v>
      </c>
      <c r="D870" t="s">
        <v>46</v>
      </c>
      <c r="E870" s="11" t="e">
        <f>NA()</f>
        <v>#N/A</v>
      </c>
      <c r="F870" s="12" t="e">
        <f>NA()</f>
        <v>#N/A</v>
      </c>
      <c r="G870" t="e">
        <f>NA()</f>
        <v>#N/A</v>
      </c>
      <c r="H870" t="e">
        <f>NA()</f>
        <v>#N/A</v>
      </c>
      <c r="I870" t="s">
        <v>360</v>
      </c>
      <c r="J870" s="13">
        <v>535000</v>
      </c>
      <c r="K870" s="13" t="s">
        <v>2934</v>
      </c>
      <c r="L870">
        <v>138659831</v>
      </c>
      <c r="M870" t="s">
        <v>363</v>
      </c>
      <c r="N870" t="s">
        <v>36</v>
      </c>
      <c r="O870" t="s">
        <v>37</v>
      </c>
      <c r="P870" s="14" t="s">
        <v>3491</v>
      </c>
      <c r="Q870" s="1">
        <v>889421200</v>
      </c>
      <c r="R870" t="s">
        <v>3505</v>
      </c>
      <c r="S870">
        <v>2</v>
      </c>
      <c r="T870">
        <v>2</v>
      </c>
      <c r="U870">
        <v>2</v>
      </c>
      <c r="V870" s="15">
        <v>44708.662557870368</v>
      </c>
    </row>
    <row r="871" spans="1:22" x14ac:dyDescent="0.25">
      <c r="A871">
        <v>1351853</v>
      </c>
      <c r="B871" s="16" t="s">
        <v>3466</v>
      </c>
      <c r="C871" s="3" t="s">
        <v>2924</v>
      </c>
      <c r="D871" t="s">
        <v>46</v>
      </c>
      <c r="E871" s="11" t="e">
        <f>NA()</f>
        <v>#N/A</v>
      </c>
      <c r="F871" s="12" t="e">
        <f>NA()</f>
        <v>#N/A</v>
      </c>
      <c r="G871" t="e">
        <f>NA()</f>
        <v>#N/A</v>
      </c>
      <c r="H871" t="e">
        <f>NA()</f>
        <v>#N/A</v>
      </c>
      <c r="I871" t="s">
        <v>360</v>
      </c>
      <c r="J871" s="13">
        <v>325000</v>
      </c>
      <c r="K871" s="13" t="s">
        <v>2934</v>
      </c>
      <c r="L871">
        <v>138659631</v>
      </c>
      <c r="M871" t="s">
        <v>2596</v>
      </c>
      <c r="N871" t="s">
        <v>731</v>
      </c>
      <c r="O871" t="s">
        <v>37</v>
      </c>
      <c r="P871" s="14" t="s">
        <v>3494</v>
      </c>
      <c r="Q871" s="1">
        <v>889421200</v>
      </c>
      <c r="R871" t="s">
        <v>3505</v>
      </c>
      <c r="S871">
        <v>2</v>
      </c>
      <c r="T871">
        <v>1</v>
      </c>
      <c r="U871">
        <v>1</v>
      </c>
      <c r="V871" s="15">
        <v>44708.662557870368</v>
      </c>
    </row>
    <row r="872" spans="1:22" x14ac:dyDescent="0.25">
      <c r="A872">
        <v>1351854</v>
      </c>
      <c r="B872" s="16" t="s">
        <v>3466</v>
      </c>
      <c r="C872" s="3" t="s">
        <v>2924</v>
      </c>
      <c r="D872" t="s">
        <v>29</v>
      </c>
      <c r="E872" s="11" t="e">
        <f>NA()</f>
        <v>#N/A</v>
      </c>
      <c r="F872" s="12" t="e">
        <f>NA()</f>
        <v>#N/A</v>
      </c>
      <c r="G872" t="e">
        <f>NA()</f>
        <v>#N/A</v>
      </c>
      <c r="H872" t="s">
        <v>126</v>
      </c>
      <c r="I872" t="s">
        <v>82</v>
      </c>
      <c r="J872" s="13" t="e">
        <f>NA()</f>
        <v>#N/A</v>
      </c>
      <c r="K872" s="13" t="s">
        <v>2979</v>
      </c>
      <c r="L872">
        <v>138653875</v>
      </c>
      <c r="M872" t="s">
        <v>2598</v>
      </c>
      <c r="N872" t="s">
        <v>1616</v>
      </c>
      <c r="O872" t="s">
        <v>37</v>
      </c>
      <c r="P872" s="14" t="s">
        <v>3494</v>
      </c>
      <c r="Q872" s="1">
        <v>889433000</v>
      </c>
      <c r="R872" t="s">
        <v>3505</v>
      </c>
      <c r="S872">
        <v>3</v>
      </c>
      <c r="T872">
        <v>1</v>
      </c>
      <c r="U872">
        <v>2</v>
      </c>
      <c r="V872" s="15">
        <v>44708.662557870368</v>
      </c>
    </row>
    <row r="873" spans="1:22" x14ac:dyDescent="0.25">
      <c r="A873">
        <v>1351855</v>
      </c>
      <c r="B873" s="16" t="s">
        <v>3466</v>
      </c>
      <c r="C873" s="3" t="s">
        <v>2924</v>
      </c>
      <c r="D873" t="s">
        <v>46</v>
      </c>
      <c r="E873" s="11" t="e">
        <f>NA()</f>
        <v>#N/A</v>
      </c>
      <c r="F873" s="19">
        <v>66</v>
      </c>
      <c r="G873" s="19">
        <v>66</v>
      </c>
      <c r="H873" t="e">
        <f>NA()</f>
        <v>#N/A</v>
      </c>
      <c r="I873" t="s">
        <v>278</v>
      </c>
      <c r="J873" s="13">
        <v>335000</v>
      </c>
      <c r="K873" s="13" t="s">
        <v>2934</v>
      </c>
      <c r="L873">
        <v>138653575</v>
      </c>
      <c r="M873" t="s">
        <v>366</v>
      </c>
      <c r="N873" t="s">
        <v>36</v>
      </c>
      <c r="O873" t="s">
        <v>37</v>
      </c>
      <c r="P873" s="14" t="s">
        <v>3491</v>
      </c>
      <c r="Q873" s="1">
        <v>889811088</v>
      </c>
      <c r="R873" t="s">
        <v>3507</v>
      </c>
      <c r="S873">
        <v>1</v>
      </c>
      <c r="T873">
        <v>1</v>
      </c>
      <c r="U873">
        <v>1</v>
      </c>
      <c r="V873" s="15">
        <v>44708.662557870368</v>
      </c>
    </row>
    <row r="874" spans="1:22" x14ac:dyDescent="0.25">
      <c r="A874">
        <v>1351856</v>
      </c>
      <c r="B874" s="16" t="s">
        <v>3466</v>
      </c>
      <c r="C874" s="3" t="s">
        <v>2924</v>
      </c>
      <c r="D874" t="s">
        <v>39</v>
      </c>
      <c r="E874" s="19">
        <v>153</v>
      </c>
      <c r="F874" s="12" t="e">
        <f>NA()</f>
        <v>#N/A</v>
      </c>
      <c r="G874" s="19">
        <v>153</v>
      </c>
      <c r="H874" t="s">
        <v>126</v>
      </c>
      <c r="I874" t="s">
        <v>82</v>
      </c>
      <c r="J874" s="13" t="e">
        <f>NA()</f>
        <v>#N/A</v>
      </c>
      <c r="K874" s="13" t="s">
        <v>2979</v>
      </c>
      <c r="L874">
        <v>138652707</v>
      </c>
      <c r="M874" t="s">
        <v>368</v>
      </c>
      <c r="N874" t="s">
        <v>36</v>
      </c>
      <c r="O874" t="s">
        <v>37</v>
      </c>
      <c r="P874" s="14" t="s">
        <v>3491</v>
      </c>
      <c r="Q874" s="1">
        <v>889433000</v>
      </c>
      <c r="R874" t="s">
        <v>3505</v>
      </c>
      <c r="S874">
        <v>2</v>
      </c>
      <c r="T874">
        <v>2</v>
      </c>
      <c r="U874">
        <v>1</v>
      </c>
      <c r="V874" s="15">
        <v>44708.662557870368</v>
      </c>
    </row>
    <row r="875" spans="1:22" x14ac:dyDescent="0.25">
      <c r="A875">
        <v>1351857</v>
      </c>
      <c r="B875" s="16" t="s">
        <v>3466</v>
      </c>
      <c r="C875" s="3" t="s">
        <v>2924</v>
      </c>
      <c r="D875" t="s">
        <v>39</v>
      </c>
      <c r="E875" s="19">
        <v>260</v>
      </c>
      <c r="F875" s="12" t="e">
        <f>NA()</f>
        <v>#N/A</v>
      </c>
      <c r="G875" s="19">
        <v>260</v>
      </c>
      <c r="H875" t="e">
        <f>NA()</f>
        <v>#N/A</v>
      </c>
      <c r="I875" t="s">
        <v>1191</v>
      </c>
      <c r="J875" s="13">
        <v>780000</v>
      </c>
      <c r="K875" s="13" t="s">
        <v>3386</v>
      </c>
      <c r="L875">
        <v>138650347</v>
      </c>
      <c r="M875" t="s">
        <v>2601</v>
      </c>
      <c r="N875" t="s">
        <v>844</v>
      </c>
      <c r="O875" t="s">
        <v>37</v>
      </c>
      <c r="P875" s="14" t="s">
        <v>3493</v>
      </c>
      <c r="Q875" s="1">
        <v>417897921</v>
      </c>
      <c r="R875" t="s">
        <v>3507</v>
      </c>
      <c r="S875">
        <v>3</v>
      </c>
      <c r="T875">
        <v>2</v>
      </c>
      <c r="U875">
        <v>3</v>
      </c>
      <c r="V875" s="15">
        <v>44708.662557870368</v>
      </c>
    </row>
    <row r="876" spans="1:22" x14ac:dyDescent="0.25">
      <c r="A876">
        <v>1351858</v>
      </c>
      <c r="B876" s="16" t="s">
        <v>3466</v>
      </c>
      <c r="C876" s="3" t="s">
        <v>2924</v>
      </c>
      <c r="D876" t="s">
        <v>39</v>
      </c>
      <c r="E876" s="11" t="e">
        <f>NA()</f>
        <v>#N/A</v>
      </c>
      <c r="F876" s="12" t="e">
        <f>NA()</f>
        <v>#N/A</v>
      </c>
      <c r="G876" t="e">
        <f>NA()</f>
        <v>#N/A</v>
      </c>
      <c r="H876" t="e">
        <f>NA()</f>
        <v>#N/A</v>
      </c>
      <c r="I876" t="s">
        <v>31</v>
      </c>
      <c r="J876" s="13">
        <v>850000</v>
      </c>
      <c r="K876" s="13" t="s">
        <v>3030</v>
      </c>
      <c r="L876">
        <v>138650195</v>
      </c>
      <c r="M876" t="s">
        <v>371</v>
      </c>
      <c r="N876" t="s">
        <v>36</v>
      </c>
      <c r="O876" t="s">
        <v>37</v>
      </c>
      <c r="P876" s="14" t="s">
        <v>3491</v>
      </c>
      <c r="Q876" s="1">
        <v>889418289</v>
      </c>
      <c r="R876" t="s">
        <v>3507</v>
      </c>
      <c r="S876">
        <v>4</v>
      </c>
      <c r="T876">
        <v>2</v>
      </c>
      <c r="U876">
        <v>2</v>
      </c>
      <c r="V876" s="15">
        <v>44708.662557870368</v>
      </c>
    </row>
    <row r="877" spans="1:22" x14ac:dyDescent="0.25">
      <c r="A877">
        <v>1351859</v>
      </c>
      <c r="B877" s="16" t="s">
        <v>3466</v>
      </c>
      <c r="C877" s="3" t="s">
        <v>2924</v>
      </c>
      <c r="D877" t="s">
        <v>29</v>
      </c>
      <c r="E877" s="11" t="e">
        <f>NA()</f>
        <v>#N/A</v>
      </c>
      <c r="F877" s="19">
        <v>642</v>
      </c>
      <c r="G877" s="19">
        <v>642</v>
      </c>
      <c r="H877" t="s">
        <v>126</v>
      </c>
      <c r="I877" t="s">
        <v>739</v>
      </c>
      <c r="J877" s="13">
        <v>750000</v>
      </c>
      <c r="K877" s="13" t="s">
        <v>3387</v>
      </c>
      <c r="L877">
        <v>138649895</v>
      </c>
      <c r="M877" t="s">
        <v>2605</v>
      </c>
      <c r="N877" t="s">
        <v>2606</v>
      </c>
      <c r="O877" t="s">
        <v>37</v>
      </c>
      <c r="P877" s="14" t="s">
        <v>3497</v>
      </c>
      <c r="Q877" s="1">
        <v>739998324</v>
      </c>
      <c r="R877" t="s">
        <v>3507</v>
      </c>
      <c r="S877">
        <v>4</v>
      </c>
      <c r="T877">
        <v>2</v>
      </c>
      <c r="U877">
        <v>2</v>
      </c>
      <c r="V877" s="15">
        <v>44708.662557870368</v>
      </c>
    </row>
    <row r="878" spans="1:22" x14ac:dyDescent="0.25">
      <c r="A878">
        <v>1351860</v>
      </c>
      <c r="B878" s="16" t="s">
        <v>3466</v>
      </c>
      <c r="C878" s="3" t="s">
        <v>2924</v>
      </c>
      <c r="D878" t="s">
        <v>39</v>
      </c>
      <c r="E878" s="11" t="e">
        <f>NA()</f>
        <v>#N/A</v>
      </c>
      <c r="F878" s="12" t="e">
        <f>NA()</f>
        <v>#N/A</v>
      </c>
      <c r="G878" t="e">
        <f>NA()</f>
        <v>#N/A</v>
      </c>
      <c r="H878" t="e">
        <f>NA()</f>
        <v>#N/A</v>
      </c>
      <c r="I878" t="s">
        <v>31</v>
      </c>
      <c r="J878" s="13">
        <v>510000</v>
      </c>
      <c r="K878" s="13" t="s">
        <v>3031</v>
      </c>
      <c r="L878">
        <v>138649539</v>
      </c>
      <c r="M878" t="s">
        <v>374</v>
      </c>
      <c r="N878" t="s">
        <v>36</v>
      </c>
      <c r="O878" t="s">
        <v>37</v>
      </c>
      <c r="P878" s="14" t="s">
        <v>3491</v>
      </c>
      <c r="Q878" s="1">
        <v>889418289</v>
      </c>
      <c r="R878" t="s">
        <v>3507</v>
      </c>
      <c r="S878">
        <v>3</v>
      </c>
      <c r="T878">
        <v>2</v>
      </c>
      <c r="U878">
        <v>2</v>
      </c>
      <c r="V878" s="15">
        <v>44708.662557870368</v>
      </c>
    </row>
    <row r="879" spans="1:22" x14ac:dyDescent="0.25">
      <c r="A879">
        <v>1351861</v>
      </c>
      <c r="B879" s="16" t="s">
        <v>3466</v>
      </c>
      <c r="C879" s="3" t="s">
        <v>2924</v>
      </c>
      <c r="D879" t="s">
        <v>29</v>
      </c>
      <c r="E879" s="11" t="e">
        <f>NA()</f>
        <v>#N/A</v>
      </c>
      <c r="F879" s="12" t="e">
        <f>NA()</f>
        <v>#N/A</v>
      </c>
      <c r="G879" t="e">
        <f>NA()</f>
        <v>#N/A</v>
      </c>
      <c r="H879" t="e">
        <f>NA()</f>
        <v>#N/A</v>
      </c>
      <c r="I879" t="s">
        <v>79</v>
      </c>
      <c r="J879" s="13">
        <v>560000</v>
      </c>
      <c r="K879" s="13" t="s">
        <v>2934</v>
      </c>
      <c r="L879">
        <v>138643295</v>
      </c>
      <c r="M879" t="s">
        <v>2608</v>
      </c>
      <c r="N879" t="s">
        <v>747</v>
      </c>
      <c r="O879" t="s">
        <v>37</v>
      </c>
      <c r="P879" s="14" t="s">
        <v>3495</v>
      </c>
      <c r="Q879" s="1">
        <v>889433000</v>
      </c>
      <c r="R879" t="s">
        <v>3505</v>
      </c>
      <c r="S879">
        <v>5</v>
      </c>
      <c r="T879">
        <v>2</v>
      </c>
      <c r="U879">
        <v>4</v>
      </c>
      <c r="V879" s="15">
        <v>44708.662557870368</v>
      </c>
    </row>
    <row r="880" spans="1:22" x14ac:dyDescent="0.25">
      <c r="A880">
        <v>1351862</v>
      </c>
      <c r="B880" s="16" t="s">
        <v>3466</v>
      </c>
      <c r="C880" s="3" t="s">
        <v>2924</v>
      </c>
      <c r="D880" t="s">
        <v>46</v>
      </c>
      <c r="E880" s="11" t="e">
        <f>NA()</f>
        <v>#N/A</v>
      </c>
      <c r="F880" s="12" t="e">
        <f>NA()</f>
        <v>#N/A</v>
      </c>
      <c r="G880" t="e">
        <f>NA()</f>
        <v>#N/A</v>
      </c>
      <c r="H880" t="e">
        <f>NA()</f>
        <v>#N/A</v>
      </c>
      <c r="I880" t="s">
        <v>79</v>
      </c>
      <c r="J880" s="13" t="e">
        <f>NA()</f>
        <v>#N/A</v>
      </c>
      <c r="K880" s="13" t="s">
        <v>3167</v>
      </c>
      <c r="L880">
        <v>138643203</v>
      </c>
      <c r="M880" t="s">
        <v>2610</v>
      </c>
      <c r="N880" t="s">
        <v>791</v>
      </c>
      <c r="O880" t="s">
        <v>37</v>
      </c>
      <c r="P880" s="14" t="s">
        <v>3497</v>
      </c>
      <c r="Q880" s="1">
        <v>889433000</v>
      </c>
      <c r="R880" t="s">
        <v>3505</v>
      </c>
      <c r="S880">
        <v>3</v>
      </c>
      <c r="T880">
        <v>2</v>
      </c>
      <c r="U880">
        <v>2</v>
      </c>
      <c r="V880" s="15">
        <v>44708.662557870368</v>
      </c>
    </row>
    <row r="881" spans="1:22" x14ac:dyDescent="0.25">
      <c r="A881">
        <v>1351863</v>
      </c>
      <c r="B881" s="16" t="s">
        <v>3466</v>
      </c>
      <c r="C881" s="3" t="s">
        <v>2924</v>
      </c>
      <c r="D881" t="s">
        <v>46</v>
      </c>
      <c r="E881" s="11" t="e">
        <f>NA()</f>
        <v>#N/A</v>
      </c>
      <c r="F881" s="12" t="e">
        <f>NA()</f>
        <v>#N/A</v>
      </c>
      <c r="G881" t="e">
        <f>NA()</f>
        <v>#N/A</v>
      </c>
      <c r="H881" t="s">
        <v>126</v>
      </c>
      <c r="I881" t="s">
        <v>816</v>
      </c>
      <c r="J881" s="13">
        <v>440000</v>
      </c>
      <c r="K881" s="13" t="s">
        <v>2934</v>
      </c>
      <c r="L881">
        <v>138642619</v>
      </c>
      <c r="M881" t="s">
        <v>2612</v>
      </c>
      <c r="N881" t="s">
        <v>1223</v>
      </c>
      <c r="O881" t="s">
        <v>37</v>
      </c>
      <c r="P881" s="14" t="s">
        <v>3497</v>
      </c>
      <c r="Q881">
        <v>889453340</v>
      </c>
      <c r="R881" t="s">
        <v>3507</v>
      </c>
      <c r="S881">
        <v>3</v>
      </c>
      <c r="T881">
        <v>2</v>
      </c>
      <c r="U881">
        <v>2</v>
      </c>
      <c r="V881" s="15">
        <v>44708.662557870368</v>
      </c>
    </row>
    <row r="882" spans="1:22" x14ac:dyDescent="0.25">
      <c r="A882">
        <v>1351864</v>
      </c>
      <c r="B882" s="16" t="s">
        <v>3466</v>
      </c>
      <c r="C882" s="3" t="s">
        <v>2924</v>
      </c>
      <c r="D882" t="s">
        <v>46</v>
      </c>
      <c r="E882" s="11" t="e">
        <f>NA()</f>
        <v>#N/A</v>
      </c>
      <c r="F882" s="19">
        <v>206</v>
      </c>
      <c r="G882" s="19">
        <v>206</v>
      </c>
      <c r="H882" t="s">
        <v>126</v>
      </c>
      <c r="I882" t="s">
        <v>1431</v>
      </c>
      <c r="J882" s="13">
        <v>295000</v>
      </c>
      <c r="K882" s="13" t="s">
        <v>3388</v>
      </c>
      <c r="L882">
        <v>138642287</v>
      </c>
      <c r="M882" t="s">
        <v>2616</v>
      </c>
      <c r="N882" t="s">
        <v>791</v>
      </c>
      <c r="O882" t="s">
        <v>37</v>
      </c>
      <c r="P882" s="14" t="s">
        <v>3497</v>
      </c>
      <c r="Q882" s="1">
        <v>409768420</v>
      </c>
      <c r="R882" t="s">
        <v>3507</v>
      </c>
      <c r="S882">
        <v>2</v>
      </c>
      <c r="T882">
        <v>1</v>
      </c>
      <c r="U882">
        <v>2</v>
      </c>
      <c r="V882" s="15">
        <v>44708.662557870368</v>
      </c>
    </row>
    <row r="883" spans="1:22" x14ac:dyDescent="0.25">
      <c r="A883">
        <v>1351865</v>
      </c>
      <c r="B883" s="16" t="s">
        <v>3466</v>
      </c>
      <c r="C883" s="3" t="s">
        <v>2924</v>
      </c>
      <c r="D883" t="s">
        <v>1168</v>
      </c>
      <c r="E883" s="19">
        <v>356</v>
      </c>
      <c r="F883" s="12" t="e">
        <f>NA()</f>
        <v>#N/A</v>
      </c>
      <c r="G883" s="19">
        <v>356</v>
      </c>
      <c r="H883" t="e">
        <f>NA()</f>
        <v>#N/A</v>
      </c>
      <c r="I883" t="s">
        <v>782</v>
      </c>
      <c r="J883" s="13">
        <v>610000</v>
      </c>
      <c r="K883" s="13" t="s">
        <v>2934</v>
      </c>
      <c r="L883">
        <v>138640675</v>
      </c>
      <c r="M883" t="s">
        <v>1710</v>
      </c>
      <c r="N883" t="s">
        <v>776</v>
      </c>
      <c r="O883" t="s">
        <v>37</v>
      </c>
      <c r="P883" s="14" t="s">
        <v>3494</v>
      </c>
      <c r="Q883" s="1">
        <v>387813888</v>
      </c>
      <c r="R883" t="s">
        <v>3508</v>
      </c>
      <c r="S883">
        <v>4</v>
      </c>
      <c r="T883">
        <v>2</v>
      </c>
      <c r="U883">
        <v>2</v>
      </c>
      <c r="V883" s="15">
        <v>44708.662557870368</v>
      </c>
    </row>
    <row r="884" spans="1:22" x14ac:dyDescent="0.25">
      <c r="A884">
        <v>1351866</v>
      </c>
      <c r="B884" s="16" t="s">
        <v>3466</v>
      </c>
      <c r="C884" s="3" t="s">
        <v>2924</v>
      </c>
      <c r="D884" t="s">
        <v>748</v>
      </c>
      <c r="E884" s="11" t="e">
        <f>NA()</f>
        <v>#N/A</v>
      </c>
      <c r="F884" s="19">
        <v>432</v>
      </c>
      <c r="G884" s="19">
        <v>432</v>
      </c>
      <c r="H884" t="e">
        <f>NA()</f>
        <v>#N/A</v>
      </c>
      <c r="I884" t="s">
        <v>82</v>
      </c>
      <c r="J884" s="13">
        <v>370000</v>
      </c>
      <c r="K884" s="13" t="s">
        <v>3389</v>
      </c>
      <c r="L884">
        <v>138640623</v>
      </c>
      <c r="M884" t="s">
        <v>2620</v>
      </c>
      <c r="N884" t="s">
        <v>747</v>
      </c>
      <c r="O884" t="s">
        <v>37</v>
      </c>
      <c r="P884" s="14" t="s">
        <v>3495</v>
      </c>
      <c r="Q884" s="1">
        <v>889433000</v>
      </c>
      <c r="R884" t="s">
        <v>3505</v>
      </c>
      <c r="S884">
        <v>3</v>
      </c>
      <c r="T884">
        <v>1</v>
      </c>
      <c r="U884">
        <v>2</v>
      </c>
      <c r="V884" s="15">
        <v>44708.662557870368</v>
      </c>
    </row>
    <row r="885" spans="1:22" x14ac:dyDescent="0.25">
      <c r="A885">
        <v>1351867</v>
      </c>
      <c r="B885" s="16" t="s">
        <v>3466</v>
      </c>
      <c r="C885" s="3" t="s">
        <v>2924</v>
      </c>
      <c r="D885" t="s">
        <v>1168</v>
      </c>
      <c r="E885" s="11" t="e">
        <f>NA()</f>
        <v>#N/A</v>
      </c>
      <c r="F885" s="19">
        <v>283</v>
      </c>
      <c r="G885" s="19">
        <v>283</v>
      </c>
      <c r="H885" t="e">
        <f>NA()</f>
        <v>#N/A</v>
      </c>
      <c r="I885" t="s">
        <v>123</v>
      </c>
      <c r="J885" s="13">
        <v>359000</v>
      </c>
      <c r="K885" s="13" t="s">
        <v>2934</v>
      </c>
      <c r="L885">
        <v>138634939</v>
      </c>
      <c r="M885" t="s">
        <v>2622</v>
      </c>
      <c r="N885" t="s">
        <v>791</v>
      </c>
      <c r="O885" t="s">
        <v>37</v>
      </c>
      <c r="P885" s="14" t="s">
        <v>3497</v>
      </c>
      <c r="Q885" s="1">
        <v>889328858</v>
      </c>
      <c r="R885" t="s">
        <v>3505</v>
      </c>
      <c r="S885">
        <v>3</v>
      </c>
      <c r="T885">
        <v>2</v>
      </c>
      <c r="U885">
        <v>1</v>
      </c>
      <c r="V885" s="15">
        <v>44708.662557870368</v>
      </c>
    </row>
    <row r="886" spans="1:22" x14ac:dyDescent="0.25">
      <c r="A886">
        <v>1351868</v>
      </c>
      <c r="B886" s="16" t="s">
        <v>3466</v>
      </c>
      <c r="C886" s="3" t="s">
        <v>2924</v>
      </c>
      <c r="D886" t="s">
        <v>29</v>
      </c>
      <c r="E886" s="11" t="e">
        <f>NA()</f>
        <v>#N/A</v>
      </c>
      <c r="F886" s="19">
        <v>864</v>
      </c>
      <c r="G886" s="19">
        <v>864</v>
      </c>
      <c r="H886" t="e">
        <f>NA()</f>
        <v>#N/A</v>
      </c>
      <c r="I886" t="s">
        <v>93</v>
      </c>
      <c r="J886" s="13" t="e">
        <f>NA()</f>
        <v>#N/A</v>
      </c>
      <c r="K886" s="13" t="s">
        <v>2978</v>
      </c>
      <c r="L886">
        <v>138626099</v>
      </c>
      <c r="M886" t="s">
        <v>2625</v>
      </c>
      <c r="N886" t="s">
        <v>1279</v>
      </c>
      <c r="O886" t="s">
        <v>37</v>
      </c>
      <c r="P886" s="14" t="s">
        <v>3493</v>
      </c>
      <c r="Q886" s="1">
        <v>889460500</v>
      </c>
      <c r="R886" t="s">
        <v>3505</v>
      </c>
      <c r="S886">
        <v>4</v>
      </c>
      <c r="T886">
        <v>2</v>
      </c>
      <c r="U886">
        <v>2</v>
      </c>
      <c r="V886" s="15">
        <v>44708.662557870368</v>
      </c>
    </row>
    <row r="887" spans="1:22" x14ac:dyDescent="0.25">
      <c r="A887">
        <v>1351869</v>
      </c>
      <c r="B887" s="16" t="s">
        <v>3466</v>
      </c>
      <c r="C887" s="3" t="s">
        <v>2924</v>
      </c>
      <c r="D887" t="s">
        <v>46</v>
      </c>
      <c r="E887" s="11" t="e">
        <f>NA()</f>
        <v>#N/A</v>
      </c>
      <c r="F887" s="12" t="e">
        <f>NA()</f>
        <v>#N/A</v>
      </c>
      <c r="G887" t="e">
        <f>NA()</f>
        <v>#N/A</v>
      </c>
      <c r="H887" t="s">
        <v>126</v>
      </c>
      <c r="I887" t="s">
        <v>82</v>
      </c>
      <c r="J887" s="13" t="e">
        <f>NA()</f>
        <v>#N/A</v>
      </c>
      <c r="K887" s="13" t="s">
        <v>2979</v>
      </c>
      <c r="L887">
        <v>138625587</v>
      </c>
      <c r="M887" t="s">
        <v>2627</v>
      </c>
      <c r="N887" t="s">
        <v>844</v>
      </c>
      <c r="O887" t="s">
        <v>37</v>
      </c>
      <c r="P887" s="14" t="s">
        <v>3493</v>
      </c>
      <c r="Q887" s="1">
        <v>889433000</v>
      </c>
      <c r="R887" t="s">
        <v>3505</v>
      </c>
      <c r="S887">
        <v>2</v>
      </c>
      <c r="T887">
        <v>2</v>
      </c>
      <c r="U887">
        <v>2</v>
      </c>
      <c r="V887" s="15">
        <v>44708.662557870368</v>
      </c>
    </row>
    <row r="888" spans="1:22" x14ac:dyDescent="0.25">
      <c r="A888">
        <v>1351870</v>
      </c>
      <c r="B888" s="16" t="s">
        <v>3466</v>
      </c>
      <c r="C888" s="3" t="s">
        <v>2924</v>
      </c>
      <c r="D888" t="s">
        <v>29</v>
      </c>
      <c r="E888" s="19">
        <v>311</v>
      </c>
      <c r="F888" s="19">
        <v>660</v>
      </c>
      <c r="G888" s="19">
        <v>660</v>
      </c>
      <c r="H888" t="s">
        <v>126</v>
      </c>
      <c r="I888" t="s">
        <v>712</v>
      </c>
      <c r="J888" s="13" t="e">
        <f>NA()</f>
        <v>#N/A</v>
      </c>
      <c r="K888" s="13" t="s">
        <v>2979</v>
      </c>
      <c r="L888">
        <v>138620183</v>
      </c>
      <c r="M888" t="s">
        <v>2630</v>
      </c>
      <c r="N888" t="s">
        <v>716</v>
      </c>
      <c r="O888" t="s">
        <v>37</v>
      </c>
      <c r="P888" s="14" t="s">
        <v>3495</v>
      </c>
      <c r="Q888" s="1">
        <v>889315000</v>
      </c>
      <c r="R888" t="s">
        <v>3505</v>
      </c>
      <c r="S888">
        <v>4</v>
      </c>
      <c r="T888">
        <v>3</v>
      </c>
      <c r="U888">
        <v>2</v>
      </c>
      <c r="V888" s="15">
        <v>44708.662557870368</v>
      </c>
    </row>
    <row r="889" spans="1:22" x14ac:dyDescent="0.25">
      <c r="A889">
        <v>1351871</v>
      </c>
      <c r="B889" s="16" t="s">
        <v>3466</v>
      </c>
      <c r="C889" s="3" t="s">
        <v>2924</v>
      </c>
      <c r="D889" t="s">
        <v>29</v>
      </c>
      <c r="E889" s="19">
        <v>160</v>
      </c>
      <c r="F889" s="19">
        <v>607</v>
      </c>
      <c r="G889" s="19">
        <v>607</v>
      </c>
      <c r="H889" t="s">
        <v>126</v>
      </c>
      <c r="I889" t="s">
        <v>181</v>
      </c>
      <c r="J889" s="13" t="e">
        <f>NA()</f>
        <v>#N/A</v>
      </c>
      <c r="K889" s="13" t="s">
        <v>2979</v>
      </c>
      <c r="L889">
        <v>138614487</v>
      </c>
      <c r="M889" t="s">
        <v>2633</v>
      </c>
      <c r="N889" t="s">
        <v>941</v>
      </c>
      <c r="O889" t="s">
        <v>37</v>
      </c>
      <c r="P889" s="14" t="s">
        <v>3497</v>
      </c>
      <c r="Q889" s="1">
        <v>889418941</v>
      </c>
      <c r="R889" t="s">
        <v>3505</v>
      </c>
      <c r="S889">
        <v>4</v>
      </c>
      <c r="T889">
        <v>2</v>
      </c>
      <c r="U889">
        <v>2</v>
      </c>
      <c r="V889" s="15">
        <v>44708.662557870368</v>
      </c>
    </row>
    <row r="890" spans="1:22" x14ac:dyDescent="0.25">
      <c r="A890">
        <v>1351872</v>
      </c>
      <c r="B890" s="16" t="s">
        <v>3466</v>
      </c>
      <c r="C890" s="3" t="s">
        <v>2924</v>
      </c>
      <c r="D890" t="s">
        <v>29</v>
      </c>
      <c r="E890" s="19">
        <v>190</v>
      </c>
      <c r="F890" s="19">
        <v>360</v>
      </c>
      <c r="G890" s="19">
        <v>360</v>
      </c>
      <c r="H890" t="e">
        <f>NA()</f>
        <v>#N/A</v>
      </c>
      <c r="I890" t="s">
        <v>712</v>
      </c>
      <c r="J890" s="13">
        <v>595000</v>
      </c>
      <c r="K890" s="13" t="s">
        <v>2934</v>
      </c>
      <c r="L890">
        <v>138614051</v>
      </c>
      <c r="M890" t="s">
        <v>2636</v>
      </c>
      <c r="N890" t="s">
        <v>917</v>
      </c>
      <c r="O890" t="s">
        <v>37</v>
      </c>
      <c r="P890" s="14" t="s">
        <v>3497</v>
      </c>
      <c r="Q890" s="1">
        <v>889315000</v>
      </c>
      <c r="R890" t="s">
        <v>3505</v>
      </c>
      <c r="S890">
        <v>4</v>
      </c>
      <c r="T890">
        <v>2</v>
      </c>
      <c r="U890">
        <v>2</v>
      </c>
      <c r="V890" s="15">
        <v>44708.662557870368</v>
      </c>
    </row>
    <row r="891" spans="1:22" x14ac:dyDescent="0.25">
      <c r="A891">
        <v>1351873</v>
      </c>
      <c r="B891" s="16" t="s">
        <v>3466</v>
      </c>
      <c r="C891" s="3" t="s">
        <v>2924</v>
      </c>
      <c r="D891" t="s">
        <v>29</v>
      </c>
      <c r="E891" s="11" t="e">
        <f>NA()</f>
        <v>#N/A</v>
      </c>
      <c r="F891" s="19">
        <v>700</v>
      </c>
      <c r="G891" s="19">
        <v>700</v>
      </c>
      <c r="H891" t="s">
        <v>126</v>
      </c>
      <c r="I891" t="s">
        <v>82</v>
      </c>
      <c r="J891" s="13" t="e">
        <f>NA()</f>
        <v>#N/A</v>
      </c>
      <c r="K891" s="13" t="s">
        <v>2979</v>
      </c>
      <c r="L891">
        <v>138611731</v>
      </c>
      <c r="M891" t="s">
        <v>2638</v>
      </c>
      <c r="N891" t="s">
        <v>917</v>
      </c>
      <c r="O891" t="s">
        <v>37</v>
      </c>
      <c r="P891" s="14" t="s">
        <v>3497</v>
      </c>
      <c r="Q891" s="1">
        <v>889433000</v>
      </c>
      <c r="R891" t="s">
        <v>3505</v>
      </c>
      <c r="S891">
        <v>4</v>
      </c>
      <c r="T891">
        <v>2</v>
      </c>
      <c r="U891">
        <v>2</v>
      </c>
      <c r="V891" s="15">
        <v>44708.662557870368</v>
      </c>
    </row>
    <row r="892" spans="1:22" x14ac:dyDescent="0.25">
      <c r="A892">
        <v>1351874</v>
      </c>
      <c r="B892" s="16" t="s">
        <v>3466</v>
      </c>
      <c r="C892" s="3" t="s">
        <v>2924</v>
      </c>
      <c r="D892" t="s">
        <v>46</v>
      </c>
      <c r="E892" s="11" t="e">
        <f>NA()</f>
        <v>#N/A</v>
      </c>
      <c r="F892" s="19">
        <v>242</v>
      </c>
      <c r="G892" s="19">
        <v>242</v>
      </c>
      <c r="H892" t="e">
        <f>NA()</f>
        <v>#N/A</v>
      </c>
      <c r="I892" t="s">
        <v>93</v>
      </c>
      <c r="J892" s="13">
        <v>1300000</v>
      </c>
      <c r="K892" s="13" t="s">
        <v>2934</v>
      </c>
      <c r="L892">
        <v>138611055</v>
      </c>
      <c r="M892" t="s">
        <v>378</v>
      </c>
      <c r="N892" t="s">
        <v>36</v>
      </c>
      <c r="O892" t="s">
        <v>37</v>
      </c>
      <c r="P892" s="14" t="s">
        <v>3491</v>
      </c>
      <c r="Q892" s="1">
        <v>889460500</v>
      </c>
      <c r="R892" t="s">
        <v>3505</v>
      </c>
      <c r="S892">
        <v>3</v>
      </c>
      <c r="T892">
        <v>2</v>
      </c>
      <c r="U892">
        <v>2</v>
      </c>
      <c r="V892" s="15">
        <v>44708.662557870368</v>
      </c>
    </row>
    <row r="893" spans="1:22" x14ac:dyDescent="0.25">
      <c r="A893">
        <v>1351875</v>
      </c>
      <c r="B893" s="16" t="s">
        <v>3466</v>
      </c>
      <c r="C893" s="3" t="s">
        <v>2924</v>
      </c>
      <c r="D893" t="s">
        <v>46</v>
      </c>
      <c r="E893" s="19">
        <v>66</v>
      </c>
      <c r="F893" s="19">
        <v>115</v>
      </c>
      <c r="G893" s="19">
        <v>66</v>
      </c>
      <c r="H893" t="e">
        <f>NA()</f>
        <v>#N/A</v>
      </c>
      <c r="I893" t="s">
        <v>42</v>
      </c>
      <c r="J893" s="13">
        <v>277500</v>
      </c>
      <c r="K893" s="13" t="s">
        <v>3390</v>
      </c>
      <c r="L893">
        <v>138610195</v>
      </c>
      <c r="M893" t="s">
        <v>2641</v>
      </c>
      <c r="N893" t="s">
        <v>1005</v>
      </c>
      <c r="O893" t="s">
        <v>37</v>
      </c>
      <c r="P893" s="14" t="s">
        <v>3494</v>
      </c>
      <c r="Q893">
        <v>411724000</v>
      </c>
      <c r="R893" t="s">
        <v>3505</v>
      </c>
      <c r="S893">
        <v>2</v>
      </c>
      <c r="T893">
        <v>1</v>
      </c>
      <c r="U893">
        <v>1</v>
      </c>
      <c r="V893" s="15">
        <v>44708.662557870368</v>
      </c>
    </row>
    <row r="894" spans="1:22" x14ac:dyDescent="0.25">
      <c r="A894">
        <v>1351876</v>
      </c>
      <c r="B894" s="16" t="s">
        <v>3466</v>
      </c>
      <c r="C894" s="3" t="s">
        <v>2924</v>
      </c>
      <c r="D894" t="s">
        <v>29</v>
      </c>
      <c r="E894" s="19">
        <v>815</v>
      </c>
      <c r="F894" s="12">
        <v>5790</v>
      </c>
      <c r="G894">
        <v>5790</v>
      </c>
      <c r="H894" t="s">
        <v>126</v>
      </c>
      <c r="I894" t="s">
        <v>346</v>
      </c>
      <c r="J894" s="13" t="e">
        <f>NA()</f>
        <v>#N/A</v>
      </c>
      <c r="K894" s="13" t="s">
        <v>2979</v>
      </c>
      <c r="L894">
        <v>138608171</v>
      </c>
      <c r="M894" t="s">
        <v>2644</v>
      </c>
      <c r="N894" t="s">
        <v>2645</v>
      </c>
      <c r="O894" t="s">
        <v>37</v>
      </c>
      <c r="P894" s="14" t="s">
        <v>3495</v>
      </c>
      <c r="Q894" s="1">
        <v>889867131</v>
      </c>
      <c r="R894" t="s">
        <v>3505</v>
      </c>
      <c r="S894">
        <v>7</v>
      </c>
      <c r="T894">
        <v>5</v>
      </c>
      <c r="U894">
        <v>10</v>
      </c>
      <c r="V894" s="15">
        <v>44708.662557870368</v>
      </c>
    </row>
    <row r="895" spans="1:22" x14ac:dyDescent="0.25">
      <c r="A895">
        <v>1351877</v>
      </c>
      <c r="B895" s="16" t="s">
        <v>3466</v>
      </c>
      <c r="C895" s="3" t="s">
        <v>2924</v>
      </c>
      <c r="D895" t="s">
        <v>29</v>
      </c>
      <c r="E895" s="19">
        <v>182</v>
      </c>
      <c r="F895" s="12">
        <v>1160</v>
      </c>
      <c r="G895">
        <v>1160</v>
      </c>
      <c r="H895" t="s">
        <v>126</v>
      </c>
      <c r="I895" t="s">
        <v>181</v>
      </c>
      <c r="J895" s="13" t="e">
        <f>NA()</f>
        <v>#N/A</v>
      </c>
      <c r="K895" s="13" t="s">
        <v>3167</v>
      </c>
      <c r="L895">
        <v>138604879</v>
      </c>
      <c r="M895" t="s">
        <v>2647</v>
      </c>
      <c r="N895" t="s">
        <v>773</v>
      </c>
      <c r="O895" t="s">
        <v>37</v>
      </c>
      <c r="P895" s="14" t="s">
        <v>3493</v>
      </c>
      <c r="Q895" s="1">
        <v>889418941</v>
      </c>
      <c r="R895" t="s">
        <v>3505</v>
      </c>
      <c r="S895">
        <v>4</v>
      </c>
      <c r="T895">
        <v>2</v>
      </c>
      <c r="U895">
        <v>2</v>
      </c>
      <c r="V895" s="15">
        <v>44708.662557870368</v>
      </c>
    </row>
    <row r="896" spans="1:22" x14ac:dyDescent="0.25">
      <c r="A896">
        <v>1351878</v>
      </c>
      <c r="B896" s="16" t="s">
        <v>3466</v>
      </c>
      <c r="C896" s="3" t="s">
        <v>2924</v>
      </c>
      <c r="D896" t="s">
        <v>1168</v>
      </c>
      <c r="E896" s="19">
        <v>197</v>
      </c>
      <c r="F896" s="19">
        <v>346</v>
      </c>
      <c r="G896" s="19">
        <v>197</v>
      </c>
      <c r="H896" t="s">
        <v>126</v>
      </c>
      <c r="I896" t="s">
        <v>712</v>
      </c>
      <c r="J896" s="13" t="e">
        <f>NA()</f>
        <v>#N/A</v>
      </c>
      <c r="K896" s="13" t="s">
        <v>2979</v>
      </c>
      <c r="L896">
        <v>117496487</v>
      </c>
      <c r="M896" t="s">
        <v>2651</v>
      </c>
      <c r="N896" t="s">
        <v>941</v>
      </c>
      <c r="O896" t="s">
        <v>37</v>
      </c>
      <c r="P896" s="14" t="s">
        <v>3497</v>
      </c>
      <c r="Q896" s="1">
        <v>889315000</v>
      </c>
      <c r="R896" t="s">
        <v>3505</v>
      </c>
      <c r="S896">
        <v>4</v>
      </c>
      <c r="T896">
        <v>2</v>
      </c>
      <c r="U896">
        <v>2</v>
      </c>
      <c r="V896" s="15">
        <v>44708.662557870368</v>
      </c>
    </row>
    <row r="897" spans="1:22" x14ac:dyDescent="0.25">
      <c r="A897">
        <v>1351879</v>
      </c>
      <c r="B897" s="16" t="s">
        <v>3466</v>
      </c>
      <c r="C897" s="3" t="s">
        <v>2924</v>
      </c>
      <c r="D897" t="s">
        <v>29</v>
      </c>
      <c r="E897" s="11" t="e">
        <f>NA()</f>
        <v>#N/A</v>
      </c>
      <c r="F897" s="19">
        <v>326</v>
      </c>
      <c r="G897" s="19">
        <v>326</v>
      </c>
      <c r="H897" t="s">
        <v>126</v>
      </c>
      <c r="I897" t="s">
        <v>31</v>
      </c>
      <c r="J897" s="13" t="e">
        <f>NA()</f>
        <v>#N/A</v>
      </c>
      <c r="K897" s="13" t="s">
        <v>3391</v>
      </c>
      <c r="L897">
        <v>138601947</v>
      </c>
      <c r="M897" t="s">
        <v>2655</v>
      </c>
      <c r="N897" t="s">
        <v>941</v>
      </c>
      <c r="O897" t="s">
        <v>37</v>
      </c>
      <c r="P897" s="14" t="s">
        <v>3497</v>
      </c>
      <c r="Q897" s="1">
        <v>889418289</v>
      </c>
      <c r="R897" t="s">
        <v>3507</v>
      </c>
      <c r="S897">
        <v>2</v>
      </c>
      <c r="T897">
        <v>2</v>
      </c>
      <c r="U897">
        <v>2</v>
      </c>
      <c r="V897" s="15">
        <v>44708.662557870368</v>
      </c>
    </row>
    <row r="898" spans="1:22" x14ac:dyDescent="0.25">
      <c r="A898">
        <v>1351880</v>
      </c>
      <c r="B898" s="16" t="s">
        <v>3466</v>
      </c>
      <c r="C898" s="3" t="s">
        <v>2924</v>
      </c>
      <c r="D898" t="s">
        <v>29</v>
      </c>
      <c r="E898" s="11" t="e">
        <f>NA()</f>
        <v>#N/A</v>
      </c>
      <c r="F898" s="19">
        <v>369</v>
      </c>
      <c r="G898" s="19">
        <v>369</v>
      </c>
      <c r="H898" t="e">
        <f>NA()</f>
        <v>#N/A</v>
      </c>
      <c r="I898" t="s">
        <v>98</v>
      </c>
      <c r="J898" s="13">
        <v>650000</v>
      </c>
      <c r="K898" s="13" t="s">
        <v>2934</v>
      </c>
      <c r="L898">
        <v>138601343</v>
      </c>
      <c r="M898" t="s">
        <v>2659</v>
      </c>
      <c r="N898" t="s">
        <v>1279</v>
      </c>
      <c r="O898" t="s">
        <v>37</v>
      </c>
      <c r="P898" s="14" t="s">
        <v>3493</v>
      </c>
      <c r="Q898" s="1">
        <v>889822500</v>
      </c>
      <c r="R898" t="s">
        <v>3507</v>
      </c>
      <c r="S898">
        <v>6</v>
      </c>
      <c r="T898">
        <v>3</v>
      </c>
      <c r="U898">
        <v>3</v>
      </c>
      <c r="V898" s="15">
        <v>44708.662557870368</v>
      </c>
    </row>
    <row r="899" spans="1:22" x14ac:dyDescent="0.25">
      <c r="A899">
        <v>1351881</v>
      </c>
      <c r="B899" s="16" t="s">
        <v>3466</v>
      </c>
      <c r="C899" s="3" t="s">
        <v>2924</v>
      </c>
      <c r="D899" t="s">
        <v>39</v>
      </c>
      <c r="E899" s="19">
        <v>87</v>
      </c>
      <c r="F899" s="12" t="e">
        <f>NA()</f>
        <v>#N/A</v>
      </c>
      <c r="G899" s="19">
        <v>87</v>
      </c>
      <c r="H899" t="e">
        <f>NA()</f>
        <v>#N/A</v>
      </c>
      <c r="I899" t="s">
        <v>265</v>
      </c>
      <c r="J899" s="13">
        <v>200000</v>
      </c>
      <c r="K899" s="13" t="s">
        <v>3393</v>
      </c>
      <c r="L899">
        <v>138598923</v>
      </c>
      <c r="M899" t="s">
        <v>2663</v>
      </c>
      <c r="N899" t="s">
        <v>791</v>
      </c>
      <c r="O899" t="s">
        <v>37</v>
      </c>
      <c r="P899" s="14" t="s">
        <v>3497</v>
      </c>
      <c r="Q899" s="1">
        <v>417718149</v>
      </c>
      <c r="R899" t="s">
        <v>3507</v>
      </c>
      <c r="S899">
        <v>2</v>
      </c>
      <c r="T899">
        <v>1</v>
      </c>
      <c r="U899">
        <v>0</v>
      </c>
      <c r="V899" s="15">
        <v>44708.662557870368</v>
      </c>
    </row>
    <row r="900" spans="1:22" x14ac:dyDescent="0.25">
      <c r="A900">
        <v>1351882</v>
      </c>
      <c r="B900" s="16" t="s">
        <v>3466</v>
      </c>
      <c r="C900" s="3" t="s">
        <v>2924</v>
      </c>
      <c r="D900" t="s">
        <v>29</v>
      </c>
      <c r="E900" s="11" t="e">
        <f>NA()</f>
        <v>#N/A</v>
      </c>
      <c r="F900" s="12" t="e">
        <f>NA()</f>
        <v>#N/A</v>
      </c>
      <c r="G900" t="e">
        <f>NA()</f>
        <v>#N/A</v>
      </c>
      <c r="H900" t="e">
        <f>NA()</f>
        <v>#N/A</v>
      </c>
      <c r="I900" t="s">
        <v>153</v>
      </c>
      <c r="J900" s="13">
        <v>385000</v>
      </c>
      <c r="K900" s="13" t="s">
        <v>2934</v>
      </c>
      <c r="L900">
        <v>138593719</v>
      </c>
      <c r="M900" t="s">
        <v>2665</v>
      </c>
      <c r="N900" t="s">
        <v>1321</v>
      </c>
      <c r="O900" t="s">
        <v>37</v>
      </c>
      <c r="P900" s="14" t="s">
        <v>3493</v>
      </c>
      <c r="Q900" s="1">
        <v>889970888</v>
      </c>
      <c r="R900" t="s">
        <v>3507</v>
      </c>
      <c r="S900">
        <v>2</v>
      </c>
      <c r="T900">
        <v>1</v>
      </c>
      <c r="U900">
        <v>1</v>
      </c>
      <c r="V900" s="15">
        <v>44708.662557870368</v>
      </c>
    </row>
    <row r="901" spans="1:22" x14ac:dyDescent="0.25">
      <c r="A901">
        <v>1351883</v>
      </c>
      <c r="B901" s="16" t="s">
        <v>3466</v>
      </c>
      <c r="C901" s="3" t="s">
        <v>2924</v>
      </c>
      <c r="D901" t="s">
        <v>29</v>
      </c>
      <c r="E901" s="11" t="e">
        <f>NA()</f>
        <v>#N/A</v>
      </c>
      <c r="F901" s="12" t="e">
        <f>NA()</f>
        <v>#N/A</v>
      </c>
      <c r="G901" t="e">
        <f>NA()</f>
        <v>#N/A</v>
      </c>
      <c r="H901" t="s">
        <v>126</v>
      </c>
      <c r="I901" t="s">
        <v>1603</v>
      </c>
      <c r="J901" s="13">
        <v>500000</v>
      </c>
      <c r="K901" s="13" t="s">
        <v>3394</v>
      </c>
      <c r="L901">
        <v>138592811</v>
      </c>
      <c r="M901" t="s">
        <v>2668</v>
      </c>
      <c r="N901" t="s">
        <v>1016</v>
      </c>
      <c r="O901" t="s">
        <v>37</v>
      </c>
      <c r="P901" s="14" t="s">
        <v>3495</v>
      </c>
      <c r="Q901" t="s">
        <v>1607</v>
      </c>
      <c r="R901" t="s">
        <v>3507</v>
      </c>
      <c r="S901">
        <v>4</v>
      </c>
      <c r="T901">
        <v>2</v>
      </c>
      <c r="U901">
        <v>2</v>
      </c>
      <c r="V901" s="15">
        <v>44708.662557870368</v>
      </c>
    </row>
    <row r="902" spans="1:22" x14ac:dyDescent="0.25">
      <c r="A902">
        <v>1351884</v>
      </c>
      <c r="B902" s="16" t="s">
        <v>3466</v>
      </c>
      <c r="C902" s="3" t="s">
        <v>2924</v>
      </c>
      <c r="D902" t="s">
        <v>29</v>
      </c>
      <c r="E902" s="11">
        <v>1904.51</v>
      </c>
      <c r="F902" s="12">
        <v>1170</v>
      </c>
      <c r="G902">
        <v>1170</v>
      </c>
      <c r="H902" t="e">
        <f>NA()</f>
        <v>#N/A</v>
      </c>
      <c r="I902" t="s">
        <v>2019</v>
      </c>
      <c r="J902" s="13">
        <v>570000</v>
      </c>
      <c r="K902" s="13" t="s">
        <v>3395</v>
      </c>
      <c r="L902">
        <v>138589227</v>
      </c>
      <c r="M902" t="s">
        <v>2672</v>
      </c>
      <c r="N902" t="s">
        <v>973</v>
      </c>
      <c r="O902" t="s">
        <v>37</v>
      </c>
      <c r="P902" s="14" t="s">
        <v>3495</v>
      </c>
      <c r="Q902">
        <v>1300547869</v>
      </c>
      <c r="R902" t="s">
        <v>3508</v>
      </c>
      <c r="S902">
        <v>3</v>
      </c>
      <c r="T902">
        <v>2</v>
      </c>
      <c r="U902">
        <v>7</v>
      </c>
      <c r="V902" s="15">
        <v>44708.662557870368</v>
      </c>
    </row>
    <row r="903" spans="1:22" x14ac:dyDescent="0.25">
      <c r="A903">
        <v>1351885</v>
      </c>
      <c r="B903" s="16" t="s">
        <v>3466</v>
      </c>
      <c r="C903" s="3" t="s">
        <v>2924</v>
      </c>
      <c r="D903" t="s">
        <v>29</v>
      </c>
      <c r="E903" s="11" t="e">
        <f>NA()</f>
        <v>#N/A</v>
      </c>
      <c r="F903" s="12" t="e">
        <f>NA()</f>
        <v>#N/A</v>
      </c>
      <c r="G903" t="e">
        <f>NA()</f>
        <v>#N/A</v>
      </c>
      <c r="H903" t="e">
        <f>NA()</f>
        <v>#N/A</v>
      </c>
      <c r="I903" t="s">
        <v>412</v>
      </c>
      <c r="J903" s="13">
        <v>625000</v>
      </c>
      <c r="K903" s="13" t="s">
        <v>2934</v>
      </c>
      <c r="L903">
        <v>138585627</v>
      </c>
      <c r="M903" t="s">
        <v>2674</v>
      </c>
      <c r="N903" t="s">
        <v>1030</v>
      </c>
      <c r="O903" t="s">
        <v>37</v>
      </c>
      <c r="P903" s="14" t="s">
        <v>3494</v>
      </c>
      <c r="Q903" s="1">
        <v>889422283</v>
      </c>
      <c r="R903" t="s">
        <v>3507</v>
      </c>
      <c r="S903">
        <v>5</v>
      </c>
      <c r="T903">
        <v>2</v>
      </c>
      <c r="U903">
        <v>4</v>
      </c>
      <c r="V903" s="15">
        <v>44708.662557870368</v>
      </c>
    </row>
    <row r="904" spans="1:22" x14ac:dyDescent="0.25">
      <c r="A904">
        <v>1351886</v>
      </c>
      <c r="B904" s="16" t="s">
        <v>3466</v>
      </c>
      <c r="C904" s="3" t="s">
        <v>2924</v>
      </c>
      <c r="D904" t="s">
        <v>29</v>
      </c>
      <c r="E904" s="11" t="e">
        <f>NA()</f>
        <v>#N/A</v>
      </c>
      <c r="F904" s="19">
        <v>640</v>
      </c>
      <c r="G904" s="19">
        <v>640</v>
      </c>
      <c r="H904" t="e">
        <f>NA()</f>
        <v>#N/A</v>
      </c>
      <c r="I904" t="s">
        <v>265</v>
      </c>
      <c r="J904" s="13">
        <v>520000</v>
      </c>
      <c r="K904" s="13" t="s">
        <v>2934</v>
      </c>
      <c r="L904">
        <v>138584283</v>
      </c>
      <c r="M904" t="s">
        <v>2676</v>
      </c>
      <c r="N904" t="s">
        <v>781</v>
      </c>
      <c r="O904" t="s">
        <v>37</v>
      </c>
      <c r="P904" s="14" t="s">
        <v>3497</v>
      </c>
      <c r="Q904" s="1">
        <v>417718149</v>
      </c>
      <c r="R904" t="s">
        <v>3507</v>
      </c>
      <c r="S904">
        <v>3</v>
      </c>
      <c r="T904">
        <v>2</v>
      </c>
      <c r="U904">
        <v>0</v>
      </c>
      <c r="V904" s="15">
        <v>44708.662557870368</v>
      </c>
    </row>
    <row r="905" spans="1:22" x14ac:dyDescent="0.25">
      <c r="A905">
        <v>1351887</v>
      </c>
      <c r="B905" s="16" t="s">
        <v>3466</v>
      </c>
      <c r="C905" s="3" t="s">
        <v>2924</v>
      </c>
      <c r="D905" t="s">
        <v>29</v>
      </c>
      <c r="E905" s="19">
        <v>272</v>
      </c>
      <c r="F905" s="19">
        <v>800</v>
      </c>
      <c r="G905" s="19">
        <v>800</v>
      </c>
      <c r="H905" t="e">
        <f>NA()</f>
        <v>#N/A</v>
      </c>
      <c r="I905" t="s">
        <v>265</v>
      </c>
      <c r="J905" s="13">
        <v>500000</v>
      </c>
      <c r="K905" s="13" t="s">
        <v>3396</v>
      </c>
      <c r="L905">
        <v>138583851</v>
      </c>
      <c r="M905" t="s">
        <v>2680</v>
      </c>
      <c r="N905" t="s">
        <v>1223</v>
      </c>
      <c r="O905" t="s">
        <v>37</v>
      </c>
      <c r="P905" s="14" t="s">
        <v>3497</v>
      </c>
      <c r="Q905" s="1">
        <v>417718149</v>
      </c>
      <c r="R905" t="s">
        <v>3507</v>
      </c>
      <c r="S905">
        <v>4</v>
      </c>
      <c r="T905">
        <v>3</v>
      </c>
      <c r="U905">
        <v>0</v>
      </c>
      <c r="V905" s="15">
        <v>44708.662557870368</v>
      </c>
    </row>
    <row r="906" spans="1:22" x14ac:dyDescent="0.25">
      <c r="A906">
        <v>1351888</v>
      </c>
      <c r="B906" s="16" t="s">
        <v>3466</v>
      </c>
      <c r="C906" s="3" t="s">
        <v>2924</v>
      </c>
      <c r="D906" t="s">
        <v>39</v>
      </c>
      <c r="E906" s="11" t="e">
        <f>NA()</f>
        <v>#N/A</v>
      </c>
      <c r="F906" s="19">
        <v>117</v>
      </c>
      <c r="G906" t="e">
        <f>NA()</f>
        <v>#N/A</v>
      </c>
      <c r="H906" t="e">
        <f>NA()</f>
        <v>#N/A</v>
      </c>
      <c r="I906" t="s">
        <v>225</v>
      </c>
      <c r="J906" s="13">
        <v>345000</v>
      </c>
      <c r="K906" s="13" t="s">
        <v>3397</v>
      </c>
      <c r="L906">
        <v>138579507</v>
      </c>
      <c r="M906" t="s">
        <v>2683</v>
      </c>
      <c r="N906" t="s">
        <v>858</v>
      </c>
      <c r="O906" t="s">
        <v>37</v>
      </c>
      <c r="P906" s="14" t="s">
        <v>3498</v>
      </c>
      <c r="Q906" s="1">
        <v>438404848</v>
      </c>
      <c r="R906" t="s">
        <v>3505</v>
      </c>
      <c r="S906">
        <v>2</v>
      </c>
      <c r="T906">
        <v>2</v>
      </c>
      <c r="U906">
        <v>2</v>
      </c>
      <c r="V906" s="15">
        <v>44708.662557870368</v>
      </c>
    </row>
    <row r="907" spans="1:22" x14ac:dyDescent="0.25">
      <c r="A907">
        <v>1351889</v>
      </c>
      <c r="B907" s="16" t="s">
        <v>3466</v>
      </c>
      <c r="C907" s="3" t="s">
        <v>2924</v>
      </c>
      <c r="D907" t="s">
        <v>29</v>
      </c>
      <c r="E907" s="11" t="e">
        <f>NA()</f>
        <v>#N/A</v>
      </c>
      <c r="F907" s="19">
        <v>782</v>
      </c>
      <c r="G907" s="19">
        <v>782</v>
      </c>
      <c r="H907" t="e">
        <f>NA()</f>
        <v>#N/A</v>
      </c>
      <c r="I907" t="s">
        <v>278</v>
      </c>
      <c r="J907" s="13">
        <v>475000</v>
      </c>
      <c r="K907" s="13" t="s">
        <v>3398</v>
      </c>
      <c r="L907">
        <v>138579495</v>
      </c>
      <c r="M907" t="s">
        <v>2686</v>
      </c>
      <c r="N907" t="s">
        <v>781</v>
      </c>
      <c r="O907" t="s">
        <v>37</v>
      </c>
      <c r="P907" s="14" t="s">
        <v>3497</v>
      </c>
      <c r="Q907" s="1">
        <v>889811088</v>
      </c>
      <c r="R907" t="s">
        <v>3507</v>
      </c>
      <c r="S907">
        <v>3</v>
      </c>
      <c r="T907">
        <v>2</v>
      </c>
      <c r="U907">
        <v>4</v>
      </c>
      <c r="V907" s="15">
        <v>44708.662557870368</v>
      </c>
    </row>
    <row r="908" spans="1:22" x14ac:dyDescent="0.25">
      <c r="A908">
        <v>1351890</v>
      </c>
      <c r="B908" s="16" t="s">
        <v>3466</v>
      </c>
      <c r="C908" s="3" t="s">
        <v>2924</v>
      </c>
      <c r="D908" t="s">
        <v>1168</v>
      </c>
      <c r="E908" s="11" t="e">
        <f>NA()</f>
        <v>#N/A</v>
      </c>
      <c r="F908" s="12" t="e">
        <f>NA()</f>
        <v>#N/A</v>
      </c>
      <c r="G908" t="e">
        <f>NA()</f>
        <v>#N/A</v>
      </c>
      <c r="H908" t="e">
        <f>NA()</f>
        <v>#N/A</v>
      </c>
      <c r="I908" t="s">
        <v>103</v>
      </c>
      <c r="J908" s="13">
        <v>360000</v>
      </c>
      <c r="K908" s="13" t="s">
        <v>2934</v>
      </c>
      <c r="L908">
        <v>138571859</v>
      </c>
      <c r="M908" t="s">
        <v>2689</v>
      </c>
      <c r="N908" t="s">
        <v>823</v>
      </c>
      <c r="O908" t="s">
        <v>37</v>
      </c>
      <c r="P908" s="14" t="s">
        <v>3495</v>
      </c>
      <c r="Q908">
        <v>416175735</v>
      </c>
      <c r="R908" t="s">
        <v>3507</v>
      </c>
      <c r="S908">
        <v>3</v>
      </c>
      <c r="T908">
        <v>2</v>
      </c>
      <c r="U908">
        <v>2</v>
      </c>
      <c r="V908" s="15">
        <v>44708.662557870368</v>
      </c>
    </row>
    <row r="909" spans="1:22" x14ac:dyDescent="0.25">
      <c r="A909">
        <v>1351891</v>
      </c>
      <c r="B909" s="16" t="s">
        <v>3466</v>
      </c>
      <c r="C909" s="3" t="s">
        <v>2924</v>
      </c>
      <c r="D909" t="s">
        <v>29</v>
      </c>
      <c r="E909" s="11" t="e">
        <f>NA()</f>
        <v>#N/A</v>
      </c>
      <c r="F909" s="19">
        <v>351</v>
      </c>
      <c r="G909" s="19">
        <v>351</v>
      </c>
      <c r="H909" t="e">
        <f>NA()</f>
        <v>#N/A</v>
      </c>
      <c r="I909" t="s">
        <v>265</v>
      </c>
      <c r="J909" s="13">
        <v>399000</v>
      </c>
      <c r="K909" s="13" t="s">
        <v>2934</v>
      </c>
      <c r="L909">
        <v>138571527</v>
      </c>
      <c r="M909" t="s">
        <v>2692</v>
      </c>
      <c r="N909" t="s">
        <v>820</v>
      </c>
      <c r="O909" t="s">
        <v>37</v>
      </c>
      <c r="P909" s="14" t="s">
        <v>3497</v>
      </c>
      <c r="Q909" s="1">
        <v>417718149</v>
      </c>
      <c r="R909" t="s">
        <v>3507</v>
      </c>
      <c r="S909">
        <v>3</v>
      </c>
      <c r="T909">
        <v>1</v>
      </c>
      <c r="U909">
        <v>0</v>
      </c>
      <c r="V909" s="15">
        <v>44708.662557870368</v>
      </c>
    </row>
    <row r="910" spans="1:22" x14ac:dyDescent="0.25">
      <c r="A910">
        <v>1351892</v>
      </c>
      <c r="B910" s="16" t="s">
        <v>3466</v>
      </c>
      <c r="C910" s="3" t="s">
        <v>2924</v>
      </c>
      <c r="D910" t="s">
        <v>732</v>
      </c>
      <c r="E910" s="11" t="e">
        <f>NA()</f>
        <v>#N/A</v>
      </c>
      <c r="F910" s="12" t="e">
        <f>NA()</f>
        <v>#N/A</v>
      </c>
      <c r="G910" t="e">
        <f>NA()</f>
        <v>#N/A</v>
      </c>
      <c r="H910" t="e">
        <f>NA()</f>
        <v>#N/A</v>
      </c>
      <c r="I910" t="s">
        <v>157</v>
      </c>
      <c r="J910" s="13">
        <v>1100000</v>
      </c>
      <c r="K910" s="13" t="s">
        <v>3400</v>
      </c>
      <c r="L910">
        <v>138570979</v>
      </c>
      <c r="M910" t="s">
        <v>2695</v>
      </c>
      <c r="N910" t="s">
        <v>917</v>
      </c>
      <c r="O910" t="s">
        <v>37</v>
      </c>
      <c r="P910" s="14" t="s">
        <v>3497</v>
      </c>
      <c r="Q910" s="1">
        <v>450473710</v>
      </c>
      <c r="R910" t="s">
        <v>3505</v>
      </c>
      <c r="S910">
        <v>6</v>
      </c>
      <c r="T910">
        <v>4</v>
      </c>
      <c r="U910">
        <v>4</v>
      </c>
      <c r="V910" s="15">
        <v>44708.662557870368</v>
      </c>
    </row>
    <row r="911" spans="1:22" x14ac:dyDescent="0.25">
      <c r="A911">
        <v>1351893</v>
      </c>
      <c r="B911" s="16" t="s">
        <v>3466</v>
      </c>
      <c r="C911" s="3" t="s">
        <v>2924</v>
      </c>
      <c r="D911" t="s">
        <v>46</v>
      </c>
      <c r="E911" s="19">
        <v>80</v>
      </c>
      <c r="F911" s="19">
        <v>92</v>
      </c>
      <c r="G911" s="19">
        <v>80</v>
      </c>
      <c r="H911" t="e">
        <f>NA()</f>
        <v>#N/A</v>
      </c>
      <c r="I911" t="s">
        <v>42</v>
      </c>
      <c r="J911" s="13">
        <v>580000</v>
      </c>
      <c r="K911" s="13" t="s">
        <v>3033</v>
      </c>
      <c r="L911">
        <v>138568447</v>
      </c>
      <c r="M911" t="s">
        <v>383</v>
      </c>
      <c r="N911" t="s">
        <v>36</v>
      </c>
      <c r="O911" t="s">
        <v>37</v>
      </c>
      <c r="P911" s="14" t="s">
        <v>3491</v>
      </c>
      <c r="Q911">
        <v>411724000</v>
      </c>
      <c r="R911" t="s">
        <v>3505</v>
      </c>
      <c r="S911">
        <v>2</v>
      </c>
      <c r="T911">
        <v>2</v>
      </c>
      <c r="U911">
        <v>2</v>
      </c>
      <c r="V911" s="15">
        <v>44708.662557870368</v>
      </c>
    </row>
    <row r="912" spans="1:22" x14ac:dyDescent="0.25">
      <c r="A912">
        <v>1351894</v>
      </c>
      <c r="B912" s="16" t="s">
        <v>3466</v>
      </c>
      <c r="C912" s="3" t="s">
        <v>2924</v>
      </c>
      <c r="D912" t="s">
        <v>748</v>
      </c>
      <c r="E912" s="11" t="e">
        <f>NA()</f>
        <v>#N/A</v>
      </c>
      <c r="F912" s="19">
        <v>242</v>
      </c>
      <c r="G912" s="19">
        <v>242</v>
      </c>
      <c r="H912" t="e">
        <f>NA()</f>
        <v>#N/A</v>
      </c>
      <c r="I912" t="s">
        <v>712</v>
      </c>
      <c r="J912" s="13">
        <v>409000</v>
      </c>
      <c r="K912" s="13" t="s">
        <v>2934</v>
      </c>
      <c r="L912">
        <v>138566059</v>
      </c>
      <c r="M912" t="s">
        <v>2698</v>
      </c>
      <c r="N912" t="s">
        <v>941</v>
      </c>
      <c r="O912" t="s">
        <v>37</v>
      </c>
      <c r="P912" s="14" t="s">
        <v>3497</v>
      </c>
      <c r="Q912" s="1">
        <v>889315000</v>
      </c>
      <c r="R912" t="s">
        <v>3505</v>
      </c>
      <c r="S912">
        <v>3</v>
      </c>
      <c r="T912">
        <v>2</v>
      </c>
      <c r="U912">
        <v>2</v>
      </c>
      <c r="V912" s="15">
        <v>44708.662557870368</v>
      </c>
    </row>
    <row r="913" spans="1:22" x14ac:dyDescent="0.25">
      <c r="A913">
        <v>1351895</v>
      </c>
      <c r="B913" s="16" t="s">
        <v>3466</v>
      </c>
      <c r="C913" s="3" t="s">
        <v>2924</v>
      </c>
      <c r="D913" t="s">
        <v>29</v>
      </c>
      <c r="E913" s="11" t="e">
        <f>NA()</f>
        <v>#N/A</v>
      </c>
      <c r="F913" s="12">
        <v>2023</v>
      </c>
      <c r="G913">
        <v>2023</v>
      </c>
      <c r="H913" t="e">
        <f>NA()</f>
        <v>#N/A</v>
      </c>
      <c r="I913" t="s">
        <v>1431</v>
      </c>
      <c r="J913" s="13">
        <v>470000</v>
      </c>
      <c r="K913" s="13" t="s">
        <v>3402</v>
      </c>
      <c r="L913">
        <v>138560167</v>
      </c>
      <c r="M913" t="s">
        <v>2701</v>
      </c>
      <c r="N913" t="s">
        <v>1065</v>
      </c>
      <c r="O913" t="s">
        <v>37</v>
      </c>
      <c r="P913" s="14" t="s">
        <v>3500</v>
      </c>
      <c r="Q913" s="1">
        <v>409768420</v>
      </c>
      <c r="R913" t="s">
        <v>3507</v>
      </c>
      <c r="S913">
        <v>3</v>
      </c>
      <c r="T913">
        <v>2</v>
      </c>
      <c r="U913">
        <v>2</v>
      </c>
      <c r="V913" s="15">
        <v>44708.662557870368</v>
      </c>
    </row>
    <row r="914" spans="1:22" x14ac:dyDescent="0.25">
      <c r="A914">
        <v>1351896</v>
      </c>
      <c r="B914" s="16" t="s">
        <v>3466</v>
      </c>
      <c r="C914" s="3" t="s">
        <v>2924</v>
      </c>
      <c r="D914" t="s">
        <v>46</v>
      </c>
      <c r="E914" s="19">
        <v>86</v>
      </c>
      <c r="F914" s="12" t="e">
        <f>NA()</f>
        <v>#N/A</v>
      </c>
      <c r="G914" s="19">
        <v>86</v>
      </c>
      <c r="H914" t="e">
        <f>NA()</f>
        <v>#N/A</v>
      </c>
      <c r="I914" t="s">
        <v>712</v>
      </c>
      <c r="J914" s="13">
        <v>283000</v>
      </c>
      <c r="K914" s="13" t="s">
        <v>2934</v>
      </c>
      <c r="L914">
        <v>121830758</v>
      </c>
      <c r="M914" t="s">
        <v>2705</v>
      </c>
      <c r="N914" t="s">
        <v>1321</v>
      </c>
      <c r="O914" t="s">
        <v>37</v>
      </c>
      <c r="P914" s="14" t="s">
        <v>3493</v>
      </c>
      <c r="Q914" s="1">
        <v>889315000</v>
      </c>
      <c r="R914" t="s">
        <v>3505</v>
      </c>
      <c r="S914">
        <v>1</v>
      </c>
      <c r="T914">
        <v>1</v>
      </c>
      <c r="U914">
        <v>1</v>
      </c>
      <c r="V914" s="15">
        <v>44708.662557870368</v>
      </c>
    </row>
    <row r="915" spans="1:22" x14ac:dyDescent="0.25">
      <c r="A915">
        <v>1351897</v>
      </c>
      <c r="B915" s="16" t="s">
        <v>3466</v>
      </c>
      <c r="C915" s="3" t="s">
        <v>2924</v>
      </c>
      <c r="D915" t="s">
        <v>29</v>
      </c>
      <c r="E915" s="19">
        <v>250</v>
      </c>
      <c r="F915" s="12">
        <v>1020</v>
      </c>
      <c r="G915">
        <v>1020</v>
      </c>
      <c r="H915" t="s">
        <v>126</v>
      </c>
      <c r="I915" t="s">
        <v>712</v>
      </c>
      <c r="J915" s="13" t="e">
        <f>NA()</f>
        <v>#N/A</v>
      </c>
      <c r="K915" s="13" t="s">
        <v>2979</v>
      </c>
      <c r="L915">
        <v>138558047</v>
      </c>
      <c r="M915" t="s">
        <v>2708</v>
      </c>
      <c r="N915" t="s">
        <v>1223</v>
      </c>
      <c r="O915" t="s">
        <v>37</v>
      </c>
      <c r="P915" s="14" t="s">
        <v>3497</v>
      </c>
      <c r="Q915" s="1">
        <v>889315000</v>
      </c>
      <c r="R915" t="s">
        <v>3505</v>
      </c>
      <c r="S915">
        <v>4</v>
      </c>
      <c r="T915">
        <v>2</v>
      </c>
      <c r="U915">
        <v>2</v>
      </c>
      <c r="V915" s="15">
        <v>44708.662557870368</v>
      </c>
    </row>
    <row r="916" spans="1:22" x14ac:dyDescent="0.25">
      <c r="A916">
        <v>1351898</v>
      </c>
      <c r="B916" s="16" t="s">
        <v>3466</v>
      </c>
      <c r="C916" s="3" t="s">
        <v>2924</v>
      </c>
      <c r="D916" t="s">
        <v>29</v>
      </c>
      <c r="E916" s="11" t="e">
        <f>NA()</f>
        <v>#N/A</v>
      </c>
      <c r="F916" s="12" t="e">
        <f>NA()</f>
        <v>#N/A</v>
      </c>
      <c r="G916" t="e">
        <f>NA()</f>
        <v>#N/A</v>
      </c>
      <c r="H916" t="e">
        <f>NA()</f>
        <v>#N/A</v>
      </c>
      <c r="I916" t="s">
        <v>408</v>
      </c>
      <c r="J916" s="13">
        <v>699000</v>
      </c>
      <c r="K916" s="13" t="s">
        <v>3404</v>
      </c>
      <c r="L916">
        <v>138557711</v>
      </c>
      <c r="M916" t="s">
        <v>2711</v>
      </c>
      <c r="N916" t="s">
        <v>776</v>
      </c>
      <c r="O916" t="s">
        <v>37</v>
      </c>
      <c r="P916" s="14" t="s">
        <v>3494</v>
      </c>
      <c r="Q916" s="1">
        <v>1300114970</v>
      </c>
      <c r="R916" t="s">
        <v>3508</v>
      </c>
      <c r="S916">
        <v>4</v>
      </c>
      <c r="T916">
        <v>2</v>
      </c>
      <c r="U916">
        <v>2</v>
      </c>
      <c r="V916" s="15">
        <v>44708.662557870368</v>
      </c>
    </row>
    <row r="917" spans="1:22" x14ac:dyDescent="0.25">
      <c r="A917">
        <v>1351899</v>
      </c>
      <c r="B917" s="16" t="s">
        <v>3466</v>
      </c>
      <c r="C917" s="3" t="s">
        <v>2924</v>
      </c>
      <c r="D917" t="s">
        <v>29</v>
      </c>
      <c r="E917" s="11" t="e">
        <f>NA()</f>
        <v>#N/A</v>
      </c>
      <c r="F917" s="12" t="e">
        <f>NA()</f>
        <v>#N/A</v>
      </c>
      <c r="G917" t="e">
        <f>NA()</f>
        <v>#N/A</v>
      </c>
      <c r="H917" t="s">
        <v>126</v>
      </c>
      <c r="I917" t="s">
        <v>82</v>
      </c>
      <c r="J917" s="13" t="e">
        <f>NA()</f>
        <v>#N/A</v>
      </c>
      <c r="K917" s="13" t="s">
        <v>2979</v>
      </c>
      <c r="L917">
        <v>138557279</v>
      </c>
      <c r="M917" t="s">
        <v>2713</v>
      </c>
      <c r="N917" t="s">
        <v>716</v>
      </c>
      <c r="O917" t="s">
        <v>37</v>
      </c>
      <c r="P917" s="14" t="s">
        <v>3495</v>
      </c>
      <c r="Q917" s="1">
        <v>889433000</v>
      </c>
      <c r="R917" t="s">
        <v>3505</v>
      </c>
      <c r="S917">
        <v>4</v>
      </c>
      <c r="T917">
        <v>2</v>
      </c>
      <c r="U917">
        <v>2</v>
      </c>
      <c r="V917" s="15">
        <v>44708.662557870368</v>
      </c>
    </row>
    <row r="918" spans="1:22" x14ac:dyDescent="0.25">
      <c r="A918">
        <v>1351900</v>
      </c>
      <c r="B918" s="16" t="s">
        <v>3466</v>
      </c>
      <c r="C918" s="3" t="s">
        <v>2924</v>
      </c>
      <c r="D918" t="s">
        <v>748</v>
      </c>
      <c r="E918" s="19">
        <v>103</v>
      </c>
      <c r="F918" s="19">
        <v>212</v>
      </c>
      <c r="G918" s="19">
        <v>103</v>
      </c>
      <c r="H918" t="e">
        <f>NA()</f>
        <v>#N/A</v>
      </c>
      <c r="I918" t="s">
        <v>311</v>
      </c>
      <c r="J918" s="13">
        <v>390000</v>
      </c>
      <c r="K918" s="13" t="s">
        <v>3440</v>
      </c>
      <c r="L918">
        <v>138557035</v>
      </c>
      <c r="M918" t="s">
        <v>2716</v>
      </c>
      <c r="N918" t="s">
        <v>941</v>
      </c>
      <c r="O918" t="s">
        <v>37</v>
      </c>
      <c r="P918" s="14" t="s">
        <v>3497</v>
      </c>
      <c r="Q918" s="1">
        <v>1300299377</v>
      </c>
      <c r="R918" t="s">
        <v>3508</v>
      </c>
      <c r="S918">
        <v>3</v>
      </c>
      <c r="T918">
        <v>2</v>
      </c>
      <c r="U918">
        <v>2</v>
      </c>
      <c r="V918" s="15">
        <v>44708.662557870368</v>
      </c>
    </row>
    <row r="919" spans="1:22" x14ac:dyDescent="0.25">
      <c r="A919">
        <v>1351901</v>
      </c>
      <c r="B919" s="16" t="s">
        <v>3466</v>
      </c>
      <c r="C919" s="3" t="s">
        <v>2924</v>
      </c>
      <c r="D919" t="s">
        <v>29</v>
      </c>
      <c r="E919" s="11" t="e">
        <f>NA()</f>
        <v>#N/A</v>
      </c>
      <c r="F919" s="19">
        <v>838</v>
      </c>
      <c r="G919" s="19">
        <v>838</v>
      </c>
      <c r="H919" t="e">
        <f>NA()</f>
        <v>#N/A</v>
      </c>
      <c r="I919" t="s">
        <v>82</v>
      </c>
      <c r="J919" s="13">
        <v>615000</v>
      </c>
      <c r="K919" s="13" t="s">
        <v>2934</v>
      </c>
      <c r="L919">
        <v>138551947</v>
      </c>
      <c r="M919" t="s">
        <v>2719</v>
      </c>
      <c r="N919" t="s">
        <v>798</v>
      </c>
      <c r="O919" t="s">
        <v>37</v>
      </c>
      <c r="P919" s="14" t="s">
        <v>3492</v>
      </c>
      <c r="Q919" s="1">
        <v>889433000</v>
      </c>
      <c r="R919" t="s">
        <v>3505</v>
      </c>
      <c r="S919">
        <v>3</v>
      </c>
      <c r="T919">
        <v>1</v>
      </c>
      <c r="U919">
        <v>2</v>
      </c>
      <c r="V919" s="15">
        <v>44708.662557870368</v>
      </c>
    </row>
    <row r="920" spans="1:22" x14ac:dyDescent="0.25">
      <c r="A920">
        <v>1351902</v>
      </c>
      <c r="B920" s="16" t="s">
        <v>3466</v>
      </c>
      <c r="C920" s="3" t="s">
        <v>2924</v>
      </c>
      <c r="D920" t="s">
        <v>748</v>
      </c>
      <c r="E920" s="11" t="e">
        <f>NA()</f>
        <v>#N/A</v>
      </c>
      <c r="F920" s="19">
        <v>284</v>
      </c>
      <c r="G920" s="19">
        <v>284</v>
      </c>
      <c r="H920" t="e">
        <f>NA()</f>
        <v>#N/A</v>
      </c>
      <c r="I920" t="s">
        <v>225</v>
      </c>
      <c r="J920" s="13">
        <v>645000</v>
      </c>
      <c r="K920" s="13" t="s">
        <v>2934</v>
      </c>
      <c r="L920">
        <v>138550347</v>
      </c>
      <c r="M920" t="s">
        <v>2723</v>
      </c>
      <c r="N920" t="s">
        <v>707</v>
      </c>
      <c r="O920" t="s">
        <v>37</v>
      </c>
      <c r="P920" s="14" t="s">
        <v>3493</v>
      </c>
      <c r="Q920" s="1">
        <v>438404848</v>
      </c>
      <c r="R920" t="s">
        <v>3505</v>
      </c>
      <c r="S920">
        <v>3</v>
      </c>
      <c r="T920">
        <v>3</v>
      </c>
      <c r="U920">
        <v>2</v>
      </c>
      <c r="V920" s="15">
        <v>44708.662557870368</v>
      </c>
    </row>
    <row r="921" spans="1:22" x14ac:dyDescent="0.25">
      <c r="A921">
        <v>1351903</v>
      </c>
      <c r="B921" s="16" t="s">
        <v>3466</v>
      </c>
      <c r="C921" s="3" t="s">
        <v>2924</v>
      </c>
      <c r="D921" t="s">
        <v>29</v>
      </c>
      <c r="E921" s="11" t="e">
        <f>NA()</f>
        <v>#N/A</v>
      </c>
      <c r="F921" s="19">
        <v>852</v>
      </c>
      <c r="G921" s="19">
        <v>852</v>
      </c>
      <c r="H921" t="e">
        <f>NA()</f>
        <v>#N/A</v>
      </c>
      <c r="I921" t="s">
        <v>1079</v>
      </c>
      <c r="J921" s="13">
        <v>599000</v>
      </c>
      <c r="K921" s="13" t="s">
        <v>2934</v>
      </c>
      <c r="L921">
        <v>138548191</v>
      </c>
      <c r="M921" t="s">
        <v>2726</v>
      </c>
      <c r="N921" t="s">
        <v>743</v>
      </c>
      <c r="O921" t="s">
        <v>37</v>
      </c>
      <c r="P921" s="14" t="s">
        <v>3495</v>
      </c>
      <c r="Q921">
        <v>422315897</v>
      </c>
      <c r="R921" t="s">
        <v>3507</v>
      </c>
      <c r="S921">
        <v>4</v>
      </c>
      <c r="T921">
        <v>2</v>
      </c>
      <c r="U921">
        <v>6</v>
      </c>
      <c r="V921" s="15">
        <v>44708.662557870368</v>
      </c>
    </row>
    <row r="922" spans="1:22" x14ac:dyDescent="0.25">
      <c r="A922">
        <v>1351904</v>
      </c>
      <c r="B922" s="16" t="s">
        <v>3466</v>
      </c>
      <c r="C922" s="3" t="s">
        <v>2924</v>
      </c>
      <c r="D922" t="s">
        <v>46</v>
      </c>
      <c r="E922" s="19">
        <v>189</v>
      </c>
      <c r="F922" s="19">
        <v>189</v>
      </c>
      <c r="G922" s="19">
        <v>189</v>
      </c>
      <c r="H922" t="s">
        <v>126</v>
      </c>
      <c r="I922" t="s">
        <v>217</v>
      </c>
      <c r="J922" s="13" t="e">
        <f>NA()</f>
        <v>#N/A</v>
      </c>
      <c r="K922" s="13" t="s">
        <v>2993</v>
      </c>
      <c r="L922">
        <v>138542635</v>
      </c>
      <c r="M922" t="s">
        <v>2728</v>
      </c>
      <c r="N922" t="s">
        <v>844</v>
      </c>
      <c r="O922" t="s">
        <v>37</v>
      </c>
      <c r="P922" s="14" t="s">
        <v>3493</v>
      </c>
      <c r="Q922" s="1">
        <v>889433500</v>
      </c>
      <c r="R922" t="s">
        <v>3507</v>
      </c>
      <c r="S922">
        <v>3</v>
      </c>
      <c r="T922">
        <v>2</v>
      </c>
      <c r="U922">
        <v>2</v>
      </c>
      <c r="V922" s="15">
        <v>44708.662557870368</v>
      </c>
    </row>
    <row r="923" spans="1:22" x14ac:dyDescent="0.25">
      <c r="A923">
        <v>1351905</v>
      </c>
      <c r="B923" s="16" t="s">
        <v>3466</v>
      </c>
      <c r="C923" s="3" t="s">
        <v>2924</v>
      </c>
      <c r="D923" t="s">
        <v>29</v>
      </c>
      <c r="E923" s="19">
        <v>227</v>
      </c>
      <c r="F923" s="19">
        <v>876</v>
      </c>
      <c r="G923" s="19">
        <v>876</v>
      </c>
      <c r="H923" t="e">
        <f>NA()</f>
        <v>#N/A</v>
      </c>
      <c r="I923" t="s">
        <v>1532</v>
      </c>
      <c r="J923" s="13">
        <v>615000</v>
      </c>
      <c r="K923" s="13" t="s">
        <v>2934</v>
      </c>
      <c r="L923">
        <v>138540743</v>
      </c>
      <c r="M923" t="s">
        <v>2732</v>
      </c>
      <c r="N923" t="s">
        <v>1223</v>
      </c>
      <c r="O923" t="s">
        <v>37</v>
      </c>
      <c r="P923" s="14" t="s">
        <v>3497</v>
      </c>
      <c r="Q923" s="1">
        <v>889312005</v>
      </c>
      <c r="R923" t="s">
        <v>3508</v>
      </c>
      <c r="S923">
        <v>4</v>
      </c>
      <c r="T923">
        <v>2</v>
      </c>
      <c r="U923">
        <v>2</v>
      </c>
      <c r="V923" s="15">
        <v>44708.662557870368</v>
      </c>
    </row>
    <row r="924" spans="1:22" x14ac:dyDescent="0.25">
      <c r="A924">
        <v>1351906</v>
      </c>
      <c r="B924" s="16" t="s">
        <v>3466</v>
      </c>
      <c r="C924" s="3" t="s">
        <v>2924</v>
      </c>
      <c r="D924" t="s">
        <v>29</v>
      </c>
      <c r="E924" s="11" t="e">
        <f>NA()</f>
        <v>#N/A</v>
      </c>
      <c r="F924" s="19">
        <v>834</v>
      </c>
      <c r="G924" s="19">
        <v>834</v>
      </c>
      <c r="H924" t="e">
        <f>NA()</f>
        <v>#N/A</v>
      </c>
      <c r="I924" t="s">
        <v>93</v>
      </c>
      <c r="J924" s="13">
        <v>370000</v>
      </c>
      <c r="K924" s="13" t="s">
        <v>2934</v>
      </c>
      <c r="L924">
        <v>138537739</v>
      </c>
      <c r="M924" t="s">
        <v>2735</v>
      </c>
      <c r="N924" t="s">
        <v>798</v>
      </c>
      <c r="O924" t="s">
        <v>37</v>
      </c>
      <c r="P924" s="14" t="s">
        <v>3492</v>
      </c>
      <c r="Q924" s="1">
        <v>889460500</v>
      </c>
      <c r="R924" t="s">
        <v>3505</v>
      </c>
      <c r="S924">
        <v>1</v>
      </c>
      <c r="T924">
        <v>1</v>
      </c>
      <c r="U924">
        <v>3</v>
      </c>
      <c r="V924" s="15">
        <v>44708.662557870368</v>
      </c>
    </row>
    <row r="925" spans="1:22" x14ac:dyDescent="0.25">
      <c r="A925">
        <v>1351907</v>
      </c>
      <c r="B925" s="16" t="s">
        <v>3466</v>
      </c>
      <c r="C925" s="3" t="s">
        <v>2924</v>
      </c>
      <c r="D925" t="s">
        <v>29</v>
      </c>
      <c r="E925" s="19">
        <v>149</v>
      </c>
      <c r="F925" s="19">
        <v>804</v>
      </c>
      <c r="G925" s="19">
        <v>804</v>
      </c>
      <c r="H925" t="e">
        <f>NA()</f>
        <v>#N/A</v>
      </c>
      <c r="I925" t="s">
        <v>1973</v>
      </c>
      <c r="J925" s="13">
        <v>515000</v>
      </c>
      <c r="K925" s="13" t="s">
        <v>2934</v>
      </c>
      <c r="L925">
        <v>138534939</v>
      </c>
      <c r="M925" t="s">
        <v>2737</v>
      </c>
      <c r="N925" t="s">
        <v>743</v>
      </c>
      <c r="O925" t="s">
        <v>37</v>
      </c>
      <c r="P925" s="14" t="s">
        <v>3495</v>
      </c>
      <c r="Q925" s="1">
        <v>889822400</v>
      </c>
      <c r="R925" t="s">
        <v>3505</v>
      </c>
      <c r="S925">
        <v>4</v>
      </c>
      <c r="T925">
        <v>2</v>
      </c>
      <c r="U925">
        <v>2</v>
      </c>
      <c r="V925" s="15">
        <v>44708.662557870368</v>
      </c>
    </row>
    <row r="926" spans="1:22" x14ac:dyDescent="0.25">
      <c r="A926">
        <v>1351908</v>
      </c>
      <c r="B926" s="16" t="s">
        <v>3466</v>
      </c>
      <c r="C926" s="3" t="s">
        <v>2924</v>
      </c>
      <c r="D926" t="s">
        <v>29</v>
      </c>
      <c r="E926" s="19">
        <v>224</v>
      </c>
      <c r="F926" s="19">
        <v>720</v>
      </c>
      <c r="G926" s="19">
        <v>720</v>
      </c>
      <c r="H926" t="e">
        <f>NA()</f>
        <v>#N/A</v>
      </c>
      <c r="I926" t="s">
        <v>712</v>
      </c>
      <c r="J926" s="13">
        <v>675000</v>
      </c>
      <c r="K926" s="13" t="s">
        <v>2934</v>
      </c>
      <c r="L926">
        <v>108530451</v>
      </c>
      <c r="M926" t="s">
        <v>2741</v>
      </c>
      <c r="N926" t="s">
        <v>1016</v>
      </c>
      <c r="O926" t="s">
        <v>37</v>
      </c>
      <c r="P926" s="14" t="s">
        <v>3495</v>
      </c>
      <c r="Q926" s="1">
        <v>889315000</v>
      </c>
      <c r="R926" t="s">
        <v>3505</v>
      </c>
      <c r="S926">
        <v>4</v>
      </c>
      <c r="T926">
        <v>2</v>
      </c>
      <c r="U926">
        <v>2</v>
      </c>
      <c r="V926" s="15">
        <v>44708.662557870368</v>
      </c>
    </row>
    <row r="927" spans="1:22" x14ac:dyDescent="0.25">
      <c r="A927">
        <v>1351909</v>
      </c>
      <c r="B927" s="16" t="s">
        <v>3466</v>
      </c>
      <c r="C927" s="3" t="s">
        <v>2924</v>
      </c>
      <c r="D927" t="s">
        <v>29</v>
      </c>
      <c r="E927" s="11" t="e">
        <f>NA()</f>
        <v>#N/A</v>
      </c>
      <c r="F927" s="12" t="e">
        <f>NA()</f>
        <v>#N/A</v>
      </c>
      <c r="G927" t="e">
        <f>NA()</f>
        <v>#N/A</v>
      </c>
      <c r="H927" t="s">
        <v>126</v>
      </c>
      <c r="I927" t="s">
        <v>2277</v>
      </c>
      <c r="J927" s="13">
        <v>289000</v>
      </c>
      <c r="K927" s="13" t="s">
        <v>2934</v>
      </c>
      <c r="L927">
        <v>138532675</v>
      </c>
      <c r="M927" t="s">
        <v>2743</v>
      </c>
      <c r="N927" t="s">
        <v>1223</v>
      </c>
      <c r="O927" t="s">
        <v>37</v>
      </c>
      <c r="P927" s="14" t="s">
        <v>3497</v>
      </c>
      <c r="Q927" s="1">
        <v>889833943</v>
      </c>
      <c r="R927" t="s">
        <v>3508</v>
      </c>
      <c r="S927">
        <v>2</v>
      </c>
      <c r="T927">
        <v>2</v>
      </c>
      <c r="U927">
        <v>2</v>
      </c>
      <c r="V927" s="15">
        <v>44708.662557870368</v>
      </c>
    </row>
    <row r="928" spans="1:22" x14ac:dyDescent="0.25">
      <c r="A928">
        <v>1351910</v>
      </c>
      <c r="B928" s="16" t="s">
        <v>3466</v>
      </c>
      <c r="C928" s="3" t="s">
        <v>2924</v>
      </c>
      <c r="D928" t="s">
        <v>29</v>
      </c>
      <c r="E928" s="11" t="e">
        <f>NA()</f>
        <v>#N/A</v>
      </c>
      <c r="F928" s="19">
        <v>823</v>
      </c>
      <c r="G928" s="19">
        <v>823</v>
      </c>
      <c r="H928" t="s">
        <v>126</v>
      </c>
      <c r="I928" t="s">
        <v>2277</v>
      </c>
      <c r="J928" s="13">
        <v>480000</v>
      </c>
      <c r="K928" s="13" t="s">
        <v>2934</v>
      </c>
      <c r="L928">
        <v>138532507</v>
      </c>
      <c r="M928" t="s">
        <v>2745</v>
      </c>
      <c r="N928" t="s">
        <v>973</v>
      </c>
      <c r="O928" t="s">
        <v>37</v>
      </c>
      <c r="P928" s="14" t="s">
        <v>3495</v>
      </c>
      <c r="Q928" s="1">
        <v>889833943</v>
      </c>
      <c r="R928" t="s">
        <v>3508</v>
      </c>
      <c r="S928">
        <v>3</v>
      </c>
      <c r="T928">
        <v>2</v>
      </c>
      <c r="U928">
        <v>3</v>
      </c>
      <c r="V928" s="15">
        <v>44708.662557870368</v>
      </c>
    </row>
    <row r="929" spans="1:22" x14ac:dyDescent="0.25">
      <c r="A929">
        <v>1351911</v>
      </c>
      <c r="B929" s="16" t="s">
        <v>3466</v>
      </c>
      <c r="C929" s="3" t="s">
        <v>2924</v>
      </c>
      <c r="D929" t="s">
        <v>46</v>
      </c>
      <c r="E929" s="19">
        <v>188</v>
      </c>
      <c r="F929" s="12" t="e">
        <f>NA()</f>
        <v>#N/A</v>
      </c>
      <c r="G929" s="19">
        <v>188</v>
      </c>
      <c r="H929" t="e">
        <f>NA()</f>
        <v>#N/A</v>
      </c>
      <c r="I929" t="s">
        <v>93</v>
      </c>
      <c r="J929" s="13">
        <v>500000</v>
      </c>
      <c r="K929" s="13" t="s">
        <v>3408</v>
      </c>
      <c r="L929">
        <v>138529151</v>
      </c>
      <c r="M929" t="s">
        <v>2748</v>
      </c>
      <c r="N929" t="s">
        <v>1101</v>
      </c>
      <c r="O929" t="s">
        <v>37</v>
      </c>
      <c r="P929" s="14" t="s">
        <v>3493</v>
      </c>
      <c r="Q929" s="1">
        <v>889460500</v>
      </c>
      <c r="R929" t="s">
        <v>3505</v>
      </c>
      <c r="S929">
        <v>3</v>
      </c>
      <c r="T929">
        <v>2</v>
      </c>
      <c r="U929">
        <v>2</v>
      </c>
      <c r="V929" s="15">
        <v>44708.662557870368</v>
      </c>
    </row>
    <row r="930" spans="1:22" x14ac:dyDescent="0.25">
      <c r="A930">
        <v>1351912</v>
      </c>
      <c r="B930" s="16" t="s">
        <v>3466</v>
      </c>
      <c r="C930" s="3" t="s">
        <v>2924</v>
      </c>
      <c r="D930" t="s">
        <v>46</v>
      </c>
      <c r="E930" s="11" t="e">
        <f>NA()</f>
        <v>#N/A</v>
      </c>
      <c r="F930" s="19">
        <v>158</v>
      </c>
      <c r="G930" s="19">
        <v>158</v>
      </c>
      <c r="H930" t="e">
        <f>NA()</f>
        <v>#N/A</v>
      </c>
      <c r="I930" t="s">
        <v>93</v>
      </c>
      <c r="J930" s="13" t="e">
        <f>NA()</f>
        <v>#N/A</v>
      </c>
      <c r="K930" s="13" t="s">
        <v>2978</v>
      </c>
      <c r="L930">
        <v>138523563</v>
      </c>
      <c r="M930" t="s">
        <v>2750</v>
      </c>
      <c r="N930" t="s">
        <v>844</v>
      </c>
      <c r="O930" t="s">
        <v>37</v>
      </c>
      <c r="P930" s="14" t="s">
        <v>3493</v>
      </c>
      <c r="Q930" s="1">
        <v>889460500</v>
      </c>
      <c r="R930" t="s">
        <v>3505</v>
      </c>
      <c r="S930">
        <v>2</v>
      </c>
      <c r="T930">
        <v>2</v>
      </c>
      <c r="U930">
        <v>2</v>
      </c>
      <c r="V930" s="15">
        <v>44708.662557870368</v>
      </c>
    </row>
    <row r="931" spans="1:22" x14ac:dyDescent="0.25">
      <c r="A931">
        <v>1351913</v>
      </c>
      <c r="B931" s="16" t="s">
        <v>3466</v>
      </c>
      <c r="C931" s="3" t="s">
        <v>2924</v>
      </c>
      <c r="D931" t="s">
        <v>46</v>
      </c>
      <c r="E931" s="19">
        <v>93</v>
      </c>
      <c r="F931" s="12" t="e">
        <f>NA()</f>
        <v>#N/A</v>
      </c>
      <c r="G931" s="19">
        <v>93</v>
      </c>
      <c r="H931" t="e">
        <f>NA()</f>
        <v>#N/A</v>
      </c>
      <c r="I931" t="s">
        <v>181</v>
      </c>
      <c r="J931" s="13">
        <v>299000</v>
      </c>
      <c r="K931" s="13" t="s">
        <v>3409</v>
      </c>
      <c r="L931">
        <v>138518031</v>
      </c>
      <c r="M931" t="s">
        <v>2753</v>
      </c>
      <c r="N931" t="s">
        <v>809</v>
      </c>
      <c r="O931" t="s">
        <v>37</v>
      </c>
      <c r="P931" s="14" t="s">
        <v>3494</v>
      </c>
      <c r="Q931" s="1">
        <v>889418941</v>
      </c>
      <c r="R931" t="s">
        <v>3505</v>
      </c>
      <c r="S931">
        <v>2</v>
      </c>
      <c r="T931">
        <v>2</v>
      </c>
      <c r="U931">
        <v>1</v>
      </c>
      <c r="V931" s="15">
        <v>44708.662557870368</v>
      </c>
    </row>
    <row r="932" spans="1:22" x14ac:dyDescent="0.25">
      <c r="A932">
        <v>1351914</v>
      </c>
      <c r="B932" s="16" t="s">
        <v>3466</v>
      </c>
      <c r="C932" s="3" t="s">
        <v>2924</v>
      </c>
      <c r="D932" t="s">
        <v>29</v>
      </c>
      <c r="E932" s="19">
        <v>215</v>
      </c>
      <c r="F932" s="19">
        <v>634</v>
      </c>
      <c r="G932" s="19">
        <v>634</v>
      </c>
      <c r="H932" t="e">
        <f>NA()</f>
        <v>#N/A</v>
      </c>
      <c r="I932" t="s">
        <v>1532</v>
      </c>
      <c r="J932" s="13">
        <v>615000</v>
      </c>
      <c r="K932" s="13" t="s">
        <v>2934</v>
      </c>
      <c r="L932">
        <v>138517875</v>
      </c>
      <c r="M932" t="s">
        <v>2756</v>
      </c>
      <c r="N932" t="s">
        <v>941</v>
      </c>
      <c r="O932" t="s">
        <v>37</v>
      </c>
      <c r="P932" s="14" t="s">
        <v>3497</v>
      </c>
      <c r="Q932" s="1">
        <v>889312005</v>
      </c>
      <c r="R932" t="s">
        <v>3508</v>
      </c>
      <c r="S932">
        <v>4</v>
      </c>
      <c r="T932">
        <v>2</v>
      </c>
      <c r="U932">
        <v>2</v>
      </c>
      <c r="V932" s="15">
        <v>44708.662557870368</v>
      </c>
    </row>
    <row r="933" spans="1:22" x14ac:dyDescent="0.25">
      <c r="A933">
        <v>1351915</v>
      </c>
      <c r="B933" s="16" t="s">
        <v>3466</v>
      </c>
      <c r="C933" s="3" t="s">
        <v>2924</v>
      </c>
      <c r="D933" t="s">
        <v>29</v>
      </c>
      <c r="E933" s="19">
        <v>193</v>
      </c>
      <c r="F933" s="19">
        <v>754</v>
      </c>
      <c r="G933" s="19">
        <v>754</v>
      </c>
      <c r="H933" t="s">
        <v>126</v>
      </c>
      <c r="I933" t="s">
        <v>181</v>
      </c>
      <c r="J933" s="13" t="e">
        <f>NA()</f>
        <v>#N/A</v>
      </c>
      <c r="K933" s="13" t="s">
        <v>2979</v>
      </c>
      <c r="L933">
        <v>138516935</v>
      </c>
      <c r="M933" t="s">
        <v>2759</v>
      </c>
      <c r="N933" t="s">
        <v>809</v>
      </c>
      <c r="O933" t="s">
        <v>37</v>
      </c>
      <c r="P933" s="14" t="s">
        <v>3494</v>
      </c>
      <c r="Q933" s="1">
        <v>889418941</v>
      </c>
      <c r="R933" t="s">
        <v>3505</v>
      </c>
      <c r="S933">
        <v>4</v>
      </c>
      <c r="T933">
        <v>2</v>
      </c>
      <c r="U933">
        <v>2</v>
      </c>
      <c r="V933" s="15">
        <v>44708.662557870368</v>
      </c>
    </row>
    <row r="934" spans="1:22" x14ac:dyDescent="0.25">
      <c r="A934">
        <v>1351916</v>
      </c>
      <c r="B934" s="16" t="s">
        <v>3466</v>
      </c>
      <c r="C934" s="3" t="s">
        <v>2924</v>
      </c>
      <c r="D934" t="s">
        <v>46</v>
      </c>
      <c r="E934" s="19">
        <v>66</v>
      </c>
      <c r="F934" s="12" t="e">
        <f>NA()</f>
        <v>#N/A</v>
      </c>
      <c r="G934" s="19">
        <v>66</v>
      </c>
      <c r="H934" t="e">
        <f>NA()</f>
        <v>#N/A</v>
      </c>
      <c r="I934" t="s">
        <v>93</v>
      </c>
      <c r="J934" s="13">
        <v>260000</v>
      </c>
      <c r="K934" s="13" t="s">
        <v>3410</v>
      </c>
      <c r="L934">
        <v>138507327</v>
      </c>
      <c r="M934" t="s">
        <v>2762</v>
      </c>
      <c r="N934" t="s">
        <v>1178</v>
      </c>
      <c r="O934" t="s">
        <v>37</v>
      </c>
      <c r="P934" s="14" t="s">
        <v>3494</v>
      </c>
      <c r="Q934" s="1">
        <v>889460500</v>
      </c>
      <c r="R934" t="s">
        <v>3505</v>
      </c>
      <c r="S934">
        <v>2</v>
      </c>
      <c r="T934">
        <v>1</v>
      </c>
      <c r="U934">
        <v>1</v>
      </c>
      <c r="V934" s="15">
        <v>44708.662557870368</v>
      </c>
    </row>
    <row r="935" spans="1:22" x14ac:dyDescent="0.25">
      <c r="A935">
        <v>1351917</v>
      </c>
      <c r="B935" s="16" t="s">
        <v>3466</v>
      </c>
      <c r="C935" s="3" t="s">
        <v>2924</v>
      </c>
      <c r="D935" t="s">
        <v>29</v>
      </c>
      <c r="E935" s="19">
        <v>170</v>
      </c>
      <c r="F935" s="19">
        <v>974</v>
      </c>
      <c r="G935" s="19">
        <v>974</v>
      </c>
      <c r="H935" t="e">
        <f>NA()</f>
        <v>#N/A</v>
      </c>
      <c r="I935" t="s">
        <v>408</v>
      </c>
      <c r="J935" s="13">
        <v>675000</v>
      </c>
      <c r="K935" s="13" t="s">
        <v>2934</v>
      </c>
      <c r="L935">
        <v>138504247</v>
      </c>
      <c r="M935" t="s">
        <v>2764</v>
      </c>
      <c r="N935" t="s">
        <v>2370</v>
      </c>
      <c r="O935" t="s">
        <v>37</v>
      </c>
      <c r="P935" s="14" t="s">
        <v>3494</v>
      </c>
      <c r="Q935" s="1">
        <v>1300114970</v>
      </c>
      <c r="R935" t="s">
        <v>3508</v>
      </c>
      <c r="S935">
        <v>4</v>
      </c>
      <c r="T935">
        <v>3</v>
      </c>
      <c r="U935">
        <v>2</v>
      </c>
      <c r="V935" s="15">
        <v>44708.662557870368</v>
      </c>
    </row>
    <row r="936" spans="1:22" x14ac:dyDescent="0.25">
      <c r="A936">
        <v>1351918</v>
      </c>
      <c r="B936" s="16" t="s">
        <v>3466</v>
      </c>
      <c r="C936" s="3" t="s">
        <v>2924</v>
      </c>
      <c r="D936" t="s">
        <v>29</v>
      </c>
      <c r="E936" s="11" t="e">
        <f>NA()</f>
        <v>#N/A</v>
      </c>
      <c r="F936" s="19">
        <v>708</v>
      </c>
      <c r="G936" s="19">
        <v>708</v>
      </c>
      <c r="H936" t="e">
        <f>NA()</f>
        <v>#N/A</v>
      </c>
      <c r="I936" t="s">
        <v>98</v>
      </c>
      <c r="J936" s="13">
        <v>515000</v>
      </c>
      <c r="K936" s="13" t="s">
        <v>2934</v>
      </c>
      <c r="L936">
        <v>138502895</v>
      </c>
      <c r="M936" t="s">
        <v>2767</v>
      </c>
      <c r="N936" t="s">
        <v>781</v>
      </c>
      <c r="O936" t="s">
        <v>37</v>
      </c>
      <c r="P936" s="14" t="s">
        <v>3497</v>
      </c>
      <c r="Q936" s="1">
        <v>889822500</v>
      </c>
      <c r="R936" t="s">
        <v>3507</v>
      </c>
      <c r="S936">
        <v>3</v>
      </c>
      <c r="T936">
        <v>2</v>
      </c>
      <c r="U936">
        <v>2</v>
      </c>
      <c r="V936" s="15">
        <v>44708.662557870368</v>
      </c>
    </row>
    <row r="937" spans="1:22" x14ac:dyDescent="0.25">
      <c r="A937">
        <v>1351919</v>
      </c>
      <c r="B937" s="16" t="s">
        <v>3466</v>
      </c>
      <c r="C937" s="3" t="s">
        <v>2924</v>
      </c>
      <c r="D937" t="s">
        <v>29</v>
      </c>
      <c r="E937" s="11" t="e">
        <f>NA()</f>
        <v>#N/A</v>
      </c>
      <c r="F937" s="12" t="e">
        <f>NA()</f>
        <v>#N/A</v>
      </c>
      <c r="G937" t="e">
        <f>NA()</f>
        <v>#N/A</v>
      </c>
      <c r="H937" t="s">
        <v>126</v>
      </c>
      <c r="I937" t="s">
        <v>82</v>
      </c>
      <c r="J937" s="13" t="e">
        <f>NA()</f>
        <v>#N/A</v>
      </c>
      <c r="K937" s="13" t="s">
        <v>2979</v>
      </c>
      <c r="L937">
        <v>138501907</v>
      </c>
      <c r="M937" t="s">
        <v>2769</v>
      </c>
      <c r="N937" t="s">
        <v>2370</v>
      </c>
      <c r="O937" t="s">
        <v>37</v>
      </c>
      <c r="P937" s="14" t="s">
        <v>3494</v>
      </c>
      <c r="Q937" s="1">
        <v>889433000</v>
      </c>
      <c r="R937" t="s">
        <v>3505</v>
      </c>
      <c r="S937">
        <v>6</v>
      </c>
      <c r="T937">
        <v>2</v>
      </c>
      <c r="U937">
        <v>4</v>
      </c>
      <c r="V937" s="15">
        <v>44708.662557870368</v>
      </c>
    </row>
    <row r="938" spans="1:22" x14ac:dyDescent="0.25">
      <c r="A938">
        <v>1351920</v>
      </c>
      <c r="B938" s="16" t="s">
        <v>3466</v>
      </c>
      <c r="C938" s="3" t="s">
        <v>2924</v>
      </c>
      <c r="D938" t="s">
        <v>29</v>
      </c>
      <c r="E938" s="19">
        <v>171</v>
      </c>
      <c r="F938" s="19">
        <v>316</v>
      </c>
      <c r="G938" s="19">
        <v>316</v>
      </c>
      <c r="H938" t="s">
        <v>126</v>
      </c>
      <c r="I938" t="s">
        <v>408</v>
      </c>
      <c r="J938" s="13">
        <v>545000</v>
      </c>
      <c r="K938" s="13" t="s">
        <v>2934</v>
      </c>
      <c r="L938">
        <v>138500535</v>
      </c>
      <c r="M938" t="s">
        <v>2773</v>
      </c>
      <c r="N938" t="s">
        <v>917</v>
      </c>
      <c r="O938" t="s">
        <v>37</v>
      </c>
      <c r="P938" s="14" t="s">
        <v>3497</v>
      </c>
      <c r="Q938" s="1">
        <v>1300114970</v>
      </c>
      <c r="R938" t="s">
        <v>3508</v>
      </c>
      <c r="S938">
        <v>3</v>
      </c>
      <c r="T938">
        <v>2</v>
      </c>
      <c r="U938">
        <v>2</v>
      </c>
      <c r="V938" s="15">
        <v>44708.662557870368</v>
      </c>
    </row>
    <row r="939" spans="1:22" x14ac:dyDescent="0.25">
      <c r="A939">
        <v>1351921</v>
      </c>
      <c r="B939" s="16" t="s">
        <v>3466</v>
      </c>
      <c r="C939" s="3" t="s">
        <v>2924</v>
      </c>
      <c r="D939" t="s">
        <v>46</v>
      </c>
      <c r="E939" s="11" t="e">
        <f>NA()</f>
        <v>#N/A</v>
      </c>
      <c r="F939" s="12" t="e">
        <f>NA()</f>
        <v>#N/A</v>
      </c>
      <c r="G939" t="e">
        <f>NA()</f>
        <v>#N/A</v>
      </c>
      <c r="H939" t="e">
        <f>NA()</f>
        <v>#N/A</v>
      </c>
      <c r="I939" t="s">
        <v>225</v>
      </c>
      <c r="J939" s="13" t="e">
        <f>NA()</f>
        <v>#N/A</v>
      </c>
      <c r="K939" s="13" t="s">
        <v>3154</v>
      </c>
      <c r="L939">
        <v>138495575</v>
      </c>
      <c r="M939" t="s">
        <v>2775</v>
      </c>
      <c r="N939" t="s">
        <v>731</v>
      </c>
      <c r="O939" t="s">
        <v>37</v>
      </c>
      <c r="P939" s="14" t="s">
        <v>3494</v>
      </c>
      <c r="Q939" s="1">
        <v>438404848</v>
      </c>
      <c r="R939" t="s">
        <v>3505</v>
      </c>
      <c r="S939">
        <v>1</v>
      </c>
      <c r="T939">
        <v>1</v>
      </c>
      <c r="U939">
        <v>1</v>
      </c>
      <c r="V939" s="15">
        <v>44708.662557870368</v>
      </c>
    </row>
    <row r="940" spans="1:22" x14ac:dyDescent="0.25">
      <c r="A940">
        <v>1351922</v>
      </c>
      <c r="B940" s="16" t="s">
        <v>3466</v>
      </c>
      <c r="C940" s="3" t="s">
        <v>2924</v>
      </c>
      <c r="D940" t="s">
        <v>39</v>
      </c>
      <c r="E940" s="11" t="e">
        <f>NA()</f>
        <v>#N/A</v>
      </c>
      <c r="F940" s="12" t="e">
        <f>NA()</f>
        <v>#N/A</v>
      </c>
      <c r="G940" t="e">
        <f>NA()</f>
        <v>#N/A</v>
      </c>
      <c r="H940" t="e">
        <f>NA()</f>
        <v>#N/A</v>
      </c>
      <c r="I940" t="s">
        <v>31</v>
      </c>
      <c r="J940" s="13">
        <v>470000</v>
      </c>
      <c r="K940" s="13" t="s">
        <v>2934</v>
      </c>
      <c r="L940">
        <v>138491115</v>
      </c>
      <c r="M940" t="s">
        <v>386</v>
      </c>
      <c r="N940" t="s">
        <v>36</v>
      </c>
      <c r="O940" t="s">
        <v>37</v>
      </c>
      <c r="P940" s="14" t="s">
        <v>3491</v>
      </c>
      <c r="Q940" s="1">
        <v>889418289</v>
      </c>
      <c r="R940" t="s">
        <v>3507</v>
      </c>
      <c r="S940">
        <v>3</v>
      </c>
      <c r="T940">
        <v>2</v>
      </c>
      <c r="U940">
        <v>1</v>
      </c>
      <c r="V940" s="15">
        <v>44708.662557870368</v>
      </c>
    </row>
    <row r="941" spans="1:22" x14ac:dyDescent="0.25">
      <c r="A941">
        <v>1351923</v>
      </c>
      <c r="B941" s="16" t="s">
        <v>3466</v>
      </c>
      <c r="C941" s="3" t="s">
        <v>2924</v>
      </c>
      <c r="D941" t="s">
        <v>39</v>
      </c>
      <c r="E941" s="11" t="e">
        <f>NA()</f>
        <v>#N/A</v>
      </c>
      <c r="F941" s="19">
        <v>117</v>
      </c>
      <c r="G941" t="e">
        <f>NA()</f>
        <v>#N/A</v>
      </c>
      <c r="H941" t="e">
        <f>NA()</f>
        <v>#N/A</v>
      </c>
      <c r="I941" t="s">
        <v>209</v>
      </c>
      <c r="J941" s="13">
        <v>539000</v>
      </c>
      <c r="K941" s="13" t="s">
        <v>3024</v>
      </c>
      <c r="L941">
        <v>138490143</v>
      </c>
      <c r="M941" t="s">
        <v>389</v>
      </c>
      <c r="N941" t="s">
        <v>36</v>
      </c>
      <c r="O941" t="s">
        <v>37</v>
      </c>
      <c r="P941" s="14" t="s">
        <v>3491</v>
      </c>
      <c r="Q941" s="1">
        <v>889428942</v>
      </c>
      <c r="R941" t="s">
        <v>3507</v>
      </c>
      <c r="S941">
        <v>2</v>
      </c>
      <c r="T941">
        <v>2</v>
      </c>
      <c r="U941">
        <v>1</v>
      </c>
      <c r="V941" s="15">
        <v>44708.662557870368</v>
      </c>
    </row>
    <row r="942" spans="1:22" x14ac:dyDescent="0.25">
      <c r="A942">
        <v>1351924</v>
      </c>
      <c r="B942" s="16" t="s">
        <v>3466</v>
      </c>
      <c r="C942" s="3" t="s">
        <v>2924</v>
      </c>
      <c r="D942" t="s">
        <v>29</v>
      </c>
      <c r="E942" s="11" t="e">
        <f>NA()</f>
        <v>#N/A</v>
      </c>
      <c r="F942" s="12" t="e">
        <f>NA()</f>
        <v>#N/A</v>
      </c>
      <c r="G942" t="e">
        <f>NA()</f>
        <v>#N/A</v>
      </c>
      <c r="H942" t="e">
        <f>NA()</f>
        <v>#N/A</v>
      </c>
      <c r="I942" t="s">
        <v>82</v>
      </c>
      <c r="J942" s="13">
        <v>475000</v>
      </c>
      <c r="K942" s="13" t="s">
        <v>2934</v>
      </c>
      <c r="L942">
        <v>138488975</v>
      </c>
      <c r="M942" t="s">
        <v>2777</v>
      </c>
      <c r="N942" t="s">
        <v>791</v>
      </c>
      <c r="O942" t="s">
        <v>37</v>
      </c>
      <c r="P942" s="14" t="s">
        <v>3497</v>
      </c>
      <c r="Q942" s="1">
        <v>889433000</v>
      </c>
      <c r="R942" t="s">
        <v>3505</v>
      </c>
      <c r="S942">
        <v>3</v>
      </c>
      <c r="T942">
        <v>1</v>
      </c>
      <c r="U942">
        <v>2</v>
      </c>
      <c r="V942" s="15">
        <v>44708.662557870368</v>
      </c>
    </row>
    <row r="943" spans="1:22" x14ac:dyDescent="0.25">
      <c r="A943">
        <v>1351925</v>
      </c>
      <c r="B943" s="16" t="s">
        <v>3466</v>
      </c>
      <c r="C943" s="3" t="s">
        <v>2924</v>
      </c>
      <c r="D943" t="s">
        <v>1168</v>
      </c>
      <c r="E943" s="11" t="e">
        <f>NA()</f>
        <v>#N/A</v>
      </c>
      <c r="F943" s="19">
        <v>397</v>
      </c>
      <c r="G943" s="19">
        <v>397</v>
      </c>
      <c r="H943" t="s">
        <v>126</v>
      </c>
      <c r="I943" t="s">
        <v>293</v>
      </c>
      <c r="J943" s="13" t="e">
        <f>NA()</f>
        <v>#N/A</v>
      </c>
      <c r="K943" s="13" t="s">
        <v>3147</v>
      </c>
      <c r="L943">
        <v>138488711</v>
      </c>
      <c r="M943" t="s">
        <v>2780</v>
      </c>
      <c r="N943" t="s">
        <v>791</v>
      </c>
      <c r="O943" t="s">
        <v>37</v>
      </c>
      <c r="P943" s="14" t="s">
        <v>3497</v>
      </c>
      <c r="Q943" s="1">
        <v>1300850855</v>
      </c>
      <c r="R943" t="s">
        <v>3508</v>
      </c>
      <c r="S943">
        <v>3</v>
      </c>
      <c r="T943">
        <v>2</v>
      </c>
      <c r="U943">
        <v>2</v>
      </c>
      <c r="V943" s="15">
        <v>44708.662557870368</v>
      </c>
    </row>
    <row r="944" spans="1:22" x14ac:dyDescent="0.25">
      <c r="A944">
        <v>1351926</v>
      </c>
      <c r="B944" s="16" t="s">
        <v>3466</v>
      </c>
      <c r="C944" s="3" t="s">
        <v>2924</v>
      </c>
      <c r="D944" t="s">
        <v>39</v>
      </c>
      <c r="E944" s="11" t="e">
        <f>NA()</f>
        <v>#N/A</v>
      </c>
      <c r="F944" s="12" t="e">
        <f>NA()</f>
        <v>#N/A</v>
      </c>
      <c r="G944" t="e">
        <f>NA()</f>
        <v>#N/A</v>
      </c>
      <c r="H944" t="e">
        <f>NA()</f>
        <v>#N/A</v>
      </c>
      <c r="I944" t="s">
        <v>554</v>
      </c>
      <c r="J944" s="13">
        <v>360000</v>
      </c>
      <c r="K944" s="13" t="s">
        <v>3053</v>
      </c>
      <c r="L944">
        <v>138487679</v>
      </c>
      <c r="M944" t="s">
        <v>2782</v>
      </c>
      <c r="N944" t="s">
        <v>1178</v>
      </c>
      <c r="O944" t="s">
        <v>37</v>
      </c>
      <c r="P944" s="14" t="s">
        <v>3494</v>
      </c>
      <c r="Q944">
        <v>421073034</v>
      </c>
      <c r="R944" t="s">
        <v>3507</v>
      </c>
      <c r="S944">
        <v>3</v>
      </c>
      <c r="T944">
        <v>1</v>
      </c>
      <c r="U944">
        <v>1</v>
      </c>
      <c r="V944" s="15">
        <v>44708.662557870368</v>
      </c>
    </row>
    <row r="945" spans="1:22" x14ac:dyDescent="0.25">
      <c r="A945">
        <v>1351927</v>
      </c>
      <c r="B945" s="16" t="s">
        <v>3466</v>
      </c>
      <c r="C945" s="3" t="s">
        <v>2924</v>
      </c>
      <c r="D945" t="s">
        <v>29</v>
      </c>
      <c r="E945" s="11" t="e">
        <f>NA()</f>
        <v>#N/A</v>
      </c>
      <c r="F945" s="19">
        <v>827</v>
      </c>
      <c r="G945" s="19">
        <v>827</v>
      </c>
      <c r="H945" t="e">
        <f>NA()</f>
        <v>#N/A</v>
      </c>
      <c r="I945" t="s">
        <v>1499</v>
      </c>
      <c r="J945" s="13">
        <v>449000</v>
      </c>
      <c r="K945" s="13" t="s">
        <v>2934</v>
      </c>
      <c r="L945">
        <v>138487583</v>
      </c>
      <c r="M945" t="s">
        <v>2784</v>
      </c>
      <c r="N945" t="s">
        <v>973</v>
      </c>
      <c r="O945" t="s">
        <v>37</v>
      </c>
      <c r="P945" s="14" t="s">
        <v>3495</v>
      </c>
      <c r="Q945" s="1">
        <v>418895345</v>
      </c>
      <c r="R945" t="s">
        <v>3507</v>
      </c>
      <c r="S945">
        <v>3</v>
      </c>
      <c r="T945">
        <v>1</v>
      </c>
      <c r="U945">
        <v>2</v>
      </c>
      <c r="V945" s="15">
        <v>44708.662557870368</v>
      </c>
    </row>
    <row r="946" spans="1:22" x14ac:dyDescent="0.25">
      <c r="A946">
        <v>1351928</v>
      </c>
      <c r="B946" s="16" t="s">
        <v>3466</v>
      </c>
      <c r="C946" s="3" t="s">
        <v>2924</v>
      </c>
      <c r="D946" t="s">
        <v>29</v>
      </c>
      <c r="E946" s="11" t="e">
        <f>NA()</f>
        <v>#N/A</v>
      </c>
      <c r="F946" s="19">
        <v>312</v>
      </c>
      <c r="G946" s="19">
        <v>312</v>
      </c>
      <c r="H946" t="e">
        <f>NA()</f>
        <v>#N/A</v>
      </c>
      <c r="I946" t="s">
        <v>1499</v>
      </c>
      <c r="J946" s="13">
        <v>479000</v>
      </c>
      <c r="K946" s="13" t="s">
        <v>2934</v>
      </c>
      <c r="L946">
        <v>138486915</v>
      </c>
      <c r="M946" t="s">
        <v>2787</v>
      </c>
      <c r="N946" t="s">
        <v>820</v>
      </c>
      <c r="O946" t="s">
        <v>37</v>
      </c>
      <c r="P946" s="14" t="s">
        <v>3497</v>
      </c>
      <c r="Q946" s="1">
        <v>418895345</v>
      </c>
      <c r="R946" t="s">
        <v>3507</v>
      </c>
      <c r="S946">
        <v>3</v>
      </c>
      <c r="T946">
        <v>1</v>
      </c>
      <c r="U946">
        <v>2</v>
      </c>
      <c r="V946" s="15">
        <v>44708.662557870368</v>
      </c>
    </row>
    <row r="947" spans="1:22" x14ac:dyDescent="0.25">
      <c r="A947">
        <v>1351929</v>
      </c>
      <c r="B947" s="16" t="s">
        <v>3466</v>
      </c>
      <c r="C947" s="3" t="s">
        <v>2924</v>
      </c>
      <c r="D947" t="s">
        <v>46</v>
      </c>
      <c r="E947" s="11" t="e">
        <f>NA()</f>
        <v>#N/A</v>
      </c>
      <c r="F947" s="12" t="e">
        <f>NA()</f>
        <v>#N/A</v>
      </c>
      <c r="G947" t="e">
        <f>NA()</f>
        <v>#N/A</v>
      </c>
      <c r="H947" t="e">
        <f>NA()</f>
        <v>#N/A</v>
      </c>
      <c r="I947" t="s">
        <v>177</v>
      </c>
      <c r="J947" s="13">
        <v>370000</v>
      </c>
      <c r="K947" s="13" t="s">
        <v>2934</v>
      </c>
      <c r="L947">
        <v>138486551</v>
      </c>
      <c r="M947" t="s">
        <v>2789</v>
      </c>
      <c r="N947" t="s">
        <v>781</v>
      </c>
      <c r="O947" t="s">
        <v>37</v>
      </c>
      <c r="P947" s="14" t="s">
        <v>3497</v>
      </c>
      <c r="Q947" s="1">
        <v>889831800</v>
      </c>
      <c r="R947" t="s">
        <v>3507</v>
      </c>
      <c r="S947">
        <v>2</v>
      </c>
      <c r="T947">
        <v>1</v>
      </c>
      <c r="U947">
        <v>2</v>
      </c>
      <c r="V947" s="15">
        <v>44708.662557870368</v>
      </c>
    </row>
    <row r="948" spans="1:22" x14ac:dyDescent="0.25">
      <c r="A948">
        <v>1351930</v>
      </c>
      <c r="B948" s="16" t="s">
        <v>3466</v>
      </c>
      <c r="C948" s="3" t="s">
        <v>2924</v>
      </c>
      <c r="D948" t="s">
        <v>46</v>
      </c>
      <c r="E948" s="11" t="e">
        <f>NA()</f>
        <v>#N/A</v>
      </c>
      <c r="F948" s="12" t="e">
        <f>NA()</f>
        <v>#N/A</v>
      </c>
      <c r="G948" t="e">
        <f>NA()</f>
        <v>#N/A</v>
      </c>
      <c r="H948" t="e">
        <f>NA()</f>
        <v>#N/A</v>
      </c>
      <c r="I948" t="s">
        <v>185</v>
      </c>
      <c r="J948" s="13">
        <v>519000</v>
      </c>
      <c r="K948" s="13" t="s">
        <v>2934</v>
      </c>
      <c r="L948">
        <v>138483943</v>
      </c>
      <c r="M948" t="s">
        <v>392</v>
      </c>
      <c r="N948" t="s">
        <v>36</v>
      </c>
      <c r="O948" t="s">
        <v>37</v>
      </c>
      <c r="P948" s="14" t="s">
        <v>3491</v>
      </c>
      <c r="Q948" s="1">
        <v>889240900</v>
      </c>
      <c r="R948" t="s">
        <v>3505</v>
      </c>
      <c r="S948">
        <v>2</v>
      </c>
      <c r="T948">
        <v>2</v>
      </c>
      <c r="U948">
        <v>2</v>
      </c>
      <c r="V948" s="15">
        <v>44708.662557870368</v>
      </c>
    </row>
    <row r="949" spans="1:22" x14ac:dyDescent="0.25">
      <c r="A949">
        <v>1351931</v>
      </c>
      <c r="B949" s="16" t="s">
        <v>3466</v>
      </c>
      <c r="C949" s="3" t="s">
        <v>2924</v>
      </c>
      <c r="D949" t="s">
        <v>29</v>
      </c>
      <c r="E949" s="11" t="e">
        <f>NA()</f>
        <v>#N/A</v>
      </c>
      <c r="F949" s="12" t="e">
        <f>NA()</f>
        <v>#N/A</v>
      </c>
      <c r="G949" t="e">
        <f>NA()</f>
        <v>#N/A</v>
      </c>
      <c r="H949" t="s">
        <v>126</v>
      </c>
      <c r="I949" t="s">
        <v>816</v>
      </c>
      <c r="J949" s="13">
        <v>540000</v>
      </c>
      <c r="K949" s="13" t="s">
        <v>2934</v>
      </c>
      <c r="L949">
        <v>138478459</v>
      </c>
      <c r="M949" t="s">
        <v>2791</v>
      </c>
      <c r="N949" t="s">
        <v>941</v>
      </c>
      <c r="O949" t="s">
        <v>37</v>
      </c>
      <c r="P949" s="14" t="s">
        <v>3497</v>
      </c>
      <c r="Q949">
        <v>889453340</v>
      </c>
      <c r="R949" t="s">
        <v>3507</v>
      </c>
      <c r="S949">
        <v>4</v>
      </c>
      <c r="T949">
        <v>2</v>
      </c>
      <c r="U949">
        <v>2</v>
      </c>
      <c r="V949" s="15">
        <v>44708.662557870368</v>
      </c>
    </row>
    <row r="950" spans="1:22" x14ac:dyDescent="0.25">
      <c r="A950">
        <v>1351932</v>
      </c>
      <c r="B950" s="16" t="s">
        <v>3466</v>
      </c>
      <c r="C950" s="3" t="s">
        <v>2924</v>
      </c>
      <c r="D950" t="s">
        <v>46</v>
      </c>
      <c r="E950" s="11" t="e">
        <f>NA()</f>
        <v>#N/A</v>
      </c>
      <c r="F950" s="19">
        <v>50</v>
      </c>
      <c r="G950" s="19">
        <v>50</v>
      </c>
      <c r="H950" t="e">
        <f>NA()</f>
        <v>#N/A</v>
      </c>
      <c r="I950" t="s">
        <v>185</v>
      </c>
      <c r="J950" s="13">
        <v>219000</v>
      </c>
      <c r="K950" s="13" t="s">
        <v>2934</v>
      </c>
      <c r="L950">
        <v>138466843</v>
      </c>
      <c r="M950" t="s">
        <v>396</v>
      </c>
      <c r="N950" t="s">
        <v>36</v>
      </c>
      <c r="O950" t="s">
        <v>37</v>
      </c>
      <c r="P950" s="14" t="s">
        <v>3491</v>
      </c>
      <c r="Q950" s="1">
        <v>889240900</v>
      </c>
      <c r="R950" t="s">
        <v>3505</v>
      </c>
      <c r="S950">
        <v>1</v>
      </c>
      <c r="T950">
        <v>1</v>
      </c>
      <c r="U950">
        <v>1</v>
      </c>
      <c r="V950" s="15">
        <v>44708.662557870368</v>
      </c>
    </row>
    <row r="951" spans="1:22" x14ac:dyDescent="0.25">
      <c r="A951">
        <v>1351933</v>
      </c>
      <c r="B951" s="16" t="s">
        <v>3466</v>
      </c>
      <c r="C951" s="3" t="s">
        <v>2924</v>
      </c>
      <c r="D951" t="s">
        <v>704</v>
      </c>
      <c r="E951" s="11" t="e">
        <f>NA()</f>
        <v>#N/A</v>
      </c>
      <c r="F951" s="19">
        <v>815</v>
      </c>
      <c r="G951" s="19">
        <v>815</v>
      </c>
      <c r="H951" t="e">
        <f>NA()</f>
        <v>#N/A</v>
      </c>
      <c r="I951" t="s">
        <v>408</v>
      </c>
      <c r="J951" s="13">
        <v>385000</v>
      </c>
      <c r="K951" s="13" t="s">
        <v>3412</v>
      </c>
      <c r="L951">
        <v>203232055</v>
      </c>
      <c r="M951" t="s">
        <v>2794</v>
      </c>
      <c r="N951" t="s">
        <v>707</v>
      </c>
      <c r="O951" t="s">
        <v>37</v>
      </c>
      <c r="P951" s="14" t="s">
        <v>3493</v>
      </c>
      <c r="Q951" s="1">
        <v>1300114970</v>
      </c>
      <c r="R951" t="s">
        <v>3508</v>
      </c>
      <c r="S951" t="e">
        <f>NA()</f>
        <v>#N/A</v>
      </c>
      <c r="T951" t="e">
        <f>NA()</f>
        <v>#N/A</v>
      </c>
      <c r="U951" t="e">
        <f>NA()</f>
        <v>#N/A</v>
      </c>
      <c r="V951" s="15">
        <v>44708.662557870368</v>
      </c>
    </row>
    <row r="952" spans="1:22" x14ac:dyDescent="0.25">
      <c r="A952">
        <v>1351934</v>
      </c>
      <c r="B952" s="16" t="s">
        <v>3466</v>
      </c>
      <c r="C952" s="3" t="s">
        <v>2924</v>
      </c>
      <c r="D952" t="s">
        <v>29</v>
      </c>
      <c r="E952" s="11" t="e">
        <f>NA()</f>
        <v>#N/A</v>
      </c>
      <c r="F952" s="19">
        <v>1.9</v>
      </c>
      <c r="G952" s="19">
        <v>1.9</v>
      </c>
      <c r="H952" t="s">
        <v>126</v>
      </c>
      <c r="I952" t="s">
        <v>477</v>
      </c>
      <c r="J952" s="13">
        <v>700000</v>
      </c>
      <c r="K952" s="13" t="s">
        <v>3413</v>
      </c>
      <c r="L952">
        <v>129202186</v>
      </c>
      <c r="M952" t="s">
        <v>2798</v>
      </c>
      <c r="N952" t="s">
        <v>1162</v>
      </c>
      <c r="O952" t="s">
        <v>37</v>
      </c>
      <c r="P952" s="14" t="s">
        <v>3501</v>
      </c>
      <c r="Q952" s="1">
        <v>889831266</v>
      </c>
      <c r="R952" t="s">
        <v>3507</v>
      </c>
      <c r="S952">
        <v>4</v>
      </c>
      <c r="T952">
        <v>2</v>
      </c>
      <c r="U952">
        <v>4</v>
      </c>
      <c r="V952" s="15">
        <v>44708.662557870368</v>
      </c>
    </row>
    <row r="953" spans="1:22" x14ac:dyDescent="0.25">
      <c r="A953">
        <v>1351935</v>
      </c>
      <c r="B953" s="16" t="s">
        <v>3466</v>
      </c>
      <c r="C953" s="3" t="s">
        <v>2924</v>
      </c>
      <c r="D953" t="s">
        <v>29</v>
      </c>
      <c r="E953" s="11" t="e">
        <f>NA()</f>
        <v>#N/A</v>
      </c>
      <c r="F953" s="19">
        <v>783</v>
      </c>
      <c r="G953" s="19">
        <v>783</v>
      </c>
      <c r="H953" t="s">
        <v>126</v>
      </c>
      <c r="I953" t="s">
        <v>265</v>
      </c>
      <c r="J953" s="13">
        <v>499000</v>
      </c>
      <c r="K953" s="13" t="s">
        <v>2934</v>
      </c>
      <c r="L953">
        <v>138454103</v>
      </c>
      <c r="M953" t="s">
        <v>2800</v>
      </c>
      <c r="N953" t="s">
        <v>791</v>
      </c>
      <c r="O953" t="s">
        <v>37</v>
      </c>
      <c r="P953" s="14" t="s">
        <v>3497</v>
      </c>
      <c r="Q953" s="1">
        <v>417718149</v>
      </c>
      <c r="R953" t="s">
        <v>3507</v>
      </c>
      <c r="S953">
        <v>3</v>
      </c>
      <c r="T953">
        <v>1</v>
      </c>
      <c r="U953">
        <v>0</v>
      </c>
      <c r="V953" s="15">
        <v>44708.662557870368</v>
      </c>
    </row>
    <row r="954" spans="1:22" x14ac:dyDescent="0.25">
      <c r="A954">
        <v>1351936</v>
      </c>
      <c r="B954" s="16" t="s">
        <v>3466</v>
      </c>
      <c r="C954" s="3" t="s">
        <v>2924</v>
      </c>
      <c r="D954" t="s">
        <v>29</v>
      </c>
      <c r="E954" s="11">
        <v>1000</v>
      </c>
      <c r="F954" s="19">
        <v>2</v>
      </c>
      <c r="G954" s="19">
        <v>2</v>
      </c>
      <c r="H954" t="s">
        <v>126</v>
      </c>
      <c r="I954" t="s">
        <v>671</v>
      </c>
      <c r="J954" s="13">
        <v>1200000</v>
      </c>
      <c r="K954" s="13" t="s">
        <v>3414</v>
      </c>
      <c r="L954">
        <v>138452951</v>
      </c>
      <c r="M954" t="s">
        <v>2803</v>
      </c>
      <c r="N954" t="s">
        <v>1317</v>
      </c>
      <c r="O954" t="s">
        <v>37</v>
      </c>
      <c r="P954" s="14" t="s">
        <v>3496</v>
      </c>
      <c r="Q954" s="1">
        <v>889831888</v>
      </c>
      <c r="R954" t="s">
        <v>3507</v>
      </c>
      <c r="S954">
        <v>5</v>
      </c>
      <c r="T954">
        <v>3</v>
      </c>
      <c r="U954">
        <v>8</v>
      </c>
      <c r="V954" s="15">
        <v>44708.662557870368</v>
      </c>
    </row>
    <row r="955" spans="1:22" x14ac:dyDescent="0.25">
      <c r="A955">
        <v>1351937</v>
      </c>
      <c r="B955" s="16" t="s">
        <v>3466</v>
      </c>
      <c r="C955" s="3" t="s">
        <v>2924</v>
      </c>
      <c r="D955" t="s">
        <v>2804</v>
      </c>
      <c r="E955" s="11" t="e">
        <f>NA()</f>
        <v>#N/A</v>
      </c>
      <c r="F955" s="19">
        <v>3.6</v>
      </c>
      <c r="G955" s="19">
        <v>3.6</v>
      </c>
      <c r="H955" t="e">
        <f>NA()</f>
        <v>#N/A</v>
      </c>
      <c r="I955" t="s">
        <v>79</v>
      </c>
      <c r="J955" s="13" t="e">
        <f>NA()</f>
        <v>#N/A</v>
      </c>
      <c r="K955" s="13" t="s">
        <v>3167</v>
      </c>
      <c r="L955">
        <v>700183419</v>
      </c>
      <c r="M955" t="s">
        <v>2807</v>
      </c>
      <c r="N955" t="s">
        <v>759</v>
      </c>
      <c r="O955" t="s">
        <v>37</v>
      </c>
      <c r="P955" s="14" t="s">
        <v>3496</v>
      </c>
      <c r="Q955" s="1">
        <v>889433000</v>
      </c>
      <c r="R955" t="s">
        <v>3505</v>
      </c>
      <c r="S955">
        <v>5</v>
      </c>
      <c r="T955">
        <v>2</v>
      </c>
      <c r="U955">
        <v>4</v>
      </c>
      <c r="V955" s="15">
        <v>44708.662557870368</v>
      </c>
    </row>
    <row r="956" spans="1:22" x14ac:dyDescent="0.25">
      <c r="A956">
        <v>1351938</v>
      </c>
      <c r="B956" s="16" t="s">
        <v>3466</v>
      </c>
      <c r="C956" s="3" t="s">
        <v>2924</v>
      </c>
      <c r="D956" t="s">
        <v>29</v>
      </c>
      <c r="E956" s="11" t="e">
        <f>NA()</f>
        <v>#N/A</v>
      </c>
      <c r="F956" s="19">
        <v>804</v>
      </c>
      <c r="G956" s="19">
        <v>804</v>
      </c>
      <c r="H956" t="e">
        <f>NA()</f>
        <v>#N/A</v>
      </c>
      <c r="I956" t="s">
        <v>209</v>
      </c>
      <c r="J956" s="13">
        <v>539000</v>
      </c>
      <c r="K956" s="13" t="s">
        <v>3415</v>
      </c>
      <c r="L956">
        <v>138452507</v>
      </c>
      <c r="M956" t="s">
        <v>2810</v>
      </c>
      <c r="N956" t="s">
        <v>1092</v>
      </c>
      <c r="O956" t="s">
        <v>37</v>
      </c>
      <c r="P956" s="14" t="s">
        <v>3492</v>
      </c>
      <c r="Q956" s="1">
        <v>889428942</v>
      </c>
      <c r="R956" t="s">
        <v>3507</v>
      </c>
      <c r="S956">
        <v>3</v>
      </c>
      <c r="T956">
        <v>1</v>
      </c>
      <c r="U956">
        <v>2</v>
      </c>
      <c r="V956" s="15">
        <v>44708.662557870368</v>
      </c>
    </row>
    <row r="957" spans="1:22" x14ac:dyDescent="0.25">
      <c r="A957">
        <v>1351939</v>
      </c>
      <c r="B957" s="16" t="s">
        <v>3466</v>
      </c>
      <c r="C957" s="3" t="s">
        <v>2924</v>
      </c>
      <c r="D957" t="s">
        <v>29</v>
      </c>
      <c r="E957" s="11" t="e">
        <f>NA()</f>
        <v>#N/A</v>
      </c>
      <c r="F957" s="12" t="e">
        <f>NA()</f>
        <v>#N/A</v>
      </c>
      <c r="G957" t="e">
        <f>NA()</f>
        <v>#N/A</v>
      </c>
      <c r="H957" t="s">
        <v>126</v>
      </c>
      <c r="I957" t="s">
        <v>31</v>
      </c>
      <c r="J957" s="13">
        <v>600000</v>
      </c>
      <c r="K957" s="13" t="s">
        <v>3416</v>
      </c>
      <c r="L957">
        <v>138452407</v>
      </c>
      <c r="M957" t="s">
        <v>2813</v>
      </c>
      <c r="N957" t="s">
        <v>1016</v>
      </c>
      <c r="O957" t="s">
        <v>37</v>
      </c>
      <c r="P957" s="14" t="s">
        <v>3495</v>
      </c>
      <c r="Q957" s="1">
        <v>889418289</v>
      </c>
      <c r="R957" t="s">
        <v>3507</v>
      </c>
      <c r="S957">
        <v>4</v>
      </c>
      <c r="T957">
        <v>2</v>
      </c>
      <c r="U957">
        <v>2</v>
      </c>
      <c r="V957" s="15">
        <v>44708.662557870368</v>
      </c>
    </row>
    <row r="958" spans="1:22" x14ac:dyDescent="0.25">
      <c r="A958">
        <v>1351940</v>
      </c>
      <c r="B958" s="16" t="s">
        <v>3466</v>
      </c>
      <c r="C958" s="3" t="s">
        <v>2924</v>
      </c>
      <c r="D958" t="s">
        <v>39</v>
      </c>
      <c r="E958" s="11" t="e">
        <f>NA()</f>
        <v>#N/A</v>
      </c>
      <c r="F958" s="12" t="e">
        <f>NA()</f>
        <v>#N/A</v>
      </c>
      <c r="G958" t="e">
        <f>NA()</f>
        <v>#N/A</v>
      </c>
      <c r="H958" t="e">
        <f>NA()</f>
        <v>#N/A</v>
      </c>
      <c r="I958" t="s">
        <v>232</v>
      </c>
      <c r="J958" s="13">
        <v>235000</v>
      </c>
      <c r="K958" s="13" t="s">
        <v>3037</v>
      </c>
      <c r="L958">
        <v>138450183</v>
      </c>
      <c r="M958" t="s">
        <v>399</v>
      </c>
      <c r="N958" t="s">
        <v>36</v>
      </c>
      <c r="O958" t="s">
        <v>37</v>
      </c>
      <c r="P958" s="14" t="s">
        <v>3491</v>
      </c>
      <c r="Q958">
        <v>451125286</v>
      </c>
      <c r="R958" t="s">
        <v>3507</v>
      </c>
      <c r="S958">
        <v>1</v>
      </c>
      <c r="T958">
        <v>1</v>
      </c>
      <c r="U958">
        <v>1</v>
      </c>
      <c r="V958" s="15">
        <v>44708.662557870368</v>
      </c>
    </row>
    <row r="959" spans="1:22" x14ac:dyDescent="0.25">
      <c r="A959">
        <v>1351941</v>
      </c>
      <c r="B959" s="16" t="s">
        <v>3466</v>
      </c>
      <c r="C959" s="3" t="s">
        <v>2924</v>
      </c>
      <c r="D959" t="s">
        <v>29</v>
      </c>
      <c r="E959" s="11" t="e">
        <f>NA()</f>
        <v>#N/A</v>
      </c>
      <c r="F959" s="12" t="e">
        <f>NA()</f>
        <v>#N/A</v>
      </c>
      <c r="G959" t="e">
        <f>NA()</f>
        <v>#N/A</v>
      </c>
      <c r="H959" t="e">
        <f>NA()</f>
        <v>#N/A</v>
      </c>
      <c r="I959" t="s">
        <v>265</v>
      </c>
      <c r="J959" s="13">
        <v>499000</v>
      </c>
      <c r="K959" s="13" t="s">
        <v>3417</v>
      </c>
      <c r="L959">
        <v>138445635</v>
      </c>
      <c r="M959" t="s">
        <v>2816</v>
      </c>
      <c r="N959" t="s">
        <v>725</v>
      </c>
      <c r="O959" t="s">
        <v>37</v>
      </c>
      <c r="P959" s="14" t="s">
        <v>3496</v>
      </c>
      <c r="Q959" s="1">
        <v>417718149</v>
      </c>
      <c r="R959" t="s">
        <v>3507</v>
      </c>
      <c r="S959">
        <v>2</v>
      </c>
      <c r="T959">
        <v>1</v>
      </c>
      <c r="U959">
        <v>0</v>
      </c>
      <c r="V959" s="15">
        <v>44708.662557870368</v>
      </c>
    </row>
    <row r="960" spans="1:22" x14ac:dyDescent="0.25">
      <c r="A960">
        <v>1351942</v>
      </c>
      <c r="B960" s="16" t="s">
        <v>3466</v>
      </c>
      <c r="C960" s="3" t="s">
        <v>2924</v>
      </c>
      <c r="D960" t="s">
        <v>29</v>
      </c>
      <c r="E960" s="19">
        <v>360</v>
      </c>
      <c r="F960" s="19">
        <v>9.6999999999999993</v>
      </c>
      <c r="G960" s="19">
        <v>9.6999999999999993</v>
      </c>
      <c r="H960" t="e">
        <f>NA()</f>
        <v>#N/A</v>
      </c>
      <c r="I960" t="s">
        <v>228</v>
      </c>
      <c r="J960" s="13">
        <v>1150000</v>
      </c>
      <c r="K960" s="13" t="s">
        <v>2934</v>
      </c>
      <c r="L960">
        <v>138443023</v>
      </c>
      <c r="M960" t="s">
        <v>2819</v>
      </c>
      <c r="N960" t="s">
        <v>1395</v>
      </c>
      <c r="O960" t="s">
        <v>37</v>
      </c>
      <c r="P960" s="14" t="s">
        <v>3502</v>
      </c>
      <c r="Q960" s="1">
        <v>889419959</v>
      </c>
      <c r="R960" t="s">
        <v>3507</v>
      </c>
      <c r="S960">
        <v>3</v>
      </c>
      <c r="T960">
        <v>2</v>
      </c>
      <c r="U960">
        <v>12</v>
      </c>
      <c r="V960" s="15">
        <v>44708.662557870368</v>
      </c>
    </row>
    <row r="961" spans="1:22" x14ac:dyDescent="0.25">
      <c r="A961">
        <v>1351943</v>
      </c>
      <c r="B961" s="16" t="s">
        <v>3466</v>
      </c>
      <c r="C961" s="3" t="s">
        <v>2924</v>
      </c>
      <c r="D961" t="s">
        <v>748</v>
      </c>
      <c r="E961" s="11" t="e">
        <f>NA()</f>
        <v>#N/A</v>
      </c>
      <c r="F961" s="12" t="e">
        <f>NA()</f>
        <v>#N/A</v>
      </c>
      <c r="G961" t="e">
        <f>NA()</f>
        <v>#N/A</v>
      </c>
      <c r="H961" t="e">
        <f>NA()</f>
        <v>#N/A</v>
      </c>
      <c r="I961" t="s">
        <v>408</v>
      </c>
      <c r="J961" s="13">
        <v>699000</v>
      </c>
      <c r="K961" s="13" t="s">
        <v>2934</v>
      </c>
      <c r="L961">
        <v>138439219</v>
      </c>
      <c r="M961" t="s">
        <v>2822</v>
      </c>
      <c r="N961" t="s">
        <v>707</v>
      </c>
      <c r="O961" t="s">
        <v>37</v>
      </c>
      <c r="P961" s="14" t="s">
        <v>3493</v>
      </c>
      <c r="Q961" s="1">
        <v>1300114970</v>
      </c>
      <c r="R961" t="s">
        <v>3508</v>
      </c>
      <c r="S961">
        <v>3</v>
      </c>
      <c r="T961">
        <v>2</v>
      </c>
      <c r="U961">
        <v>2</v>
      </c>
      <c r="V961" s="15">
        <v>44708.662557870368</v>
      </c>
    </row>
    <row r="962" spans="1:22" x14ac:dyDescent="0.25">
      <c r="A962">
        <v>1351944</v>
      </c>
      <c r="B962" s="16" t="s">
        <v>3466</v>
      </c>
      <c r="C962" s="3" t="s">
        <v>2924</v>
      </c>
      <c r="D962" t="s">
        <v>46</v>
      </c>
      <c r="E962" s="11" t="e">
        <f>NA()</f>
        <v>#N/A</v>
      </c>
      <c r="F962" s="19">
        <v>126</v>
      </c>
      <c r="G962" s="19">
        <v>126</v>
      </c>
      <c r="H962" t="e">
        <f>NA()</f>
        <v>#N/A</v>
      </c>
      <c r="I962" t="s">
        <v>93</v>
      </c>
      <c r="J962" s="13">
        <v>395000</v>
      </c>
      <c r="K962" s="13" t="s">
        <v>3419</v>
      </c>
      <c r="L962">
        <v>138438907</v>
      </c>
      <c r="M962" t="s">
        <v>2825</v>
      </c>
      <c r="N962" t="s">
        <v>1135</v>
      </c>
      <c r="O962" t="s">
        <v>37</v>
      </c>
      <c r="P962" s="14" t="s">
        <v>3493</v>
      </c>
      <c r="Q962" s="1">
        <v>889460500</v>
      </c>
      <c r="R962" t="s">
        <v>3507</v>
      </c>
      <c r="S962">
        <v>2</v>
      </c>
      <c r="T962">
        <v>1</v>
      </c>
      <c r="U962">
        <v>2</v>
      </c>
      <c r="V962" s="15">
        <v>44708.662557870368</v>
      </c>
    </row>
    <row r="963" spans="1:22" x14ac:dyDescent="0.25">
      <c r="A963">
        <v>1351945</v>
      </c>
      <c r="B963" s="16" t="s">
        <v>3466</v>
      </c>
      <c r="C963" s="3" t="s">
        <v>2924</v>
      </c>
      <c r="D963" t="s">
        <v>46</v>
      </c>
      <c r="E963" s="11" t="e">
        <f>NA()</f>
        <v>#N/A</v>
      </c>
      <c r="F963" s="19">
        <v>322</v>
      </c>
      <c r="G963" s="19">
        <v>322</v>
      </c>
      <c r="H963" t="e">
        <f>NA()</f>
        <v>#N/A</v>
      </c>
      <c r="I963" t="s">
        <v>123</v>
      </c>
      <c r="J963" s="13">
        <v>645000</v>
      </c>
      <c r="K963" s="13" t="s">
        <v>3442</v>
      </c>
      <c r="L963">
        <v>138435283</v>
      </c>
      <c r="M963" t="s">
        <v>2829</v>
      </c>
      <c r="N963" t="s">
        <v>707</v>
      </c>
      <c r="O963" t="s">
        <v>37</v>
      </c>
      <c r="P963" s="14" t="s">
        <v>3493</v>
      </c>
      <c r="Q963" s="1">
        <v>889328858</v>
      </c>
      <c r="R963" t="s">
        <v>3505</v>
      </c>
      <c r="S963">
        <v>3</v>
      </c>
      <c r="T963">
        <v>3</v>
      </c>
      <c r="U963">
        <v>3</v>
      </c>
      <c r="V963" s="15">
        <v>44708.662557870368</v>
      </c>
    </row>
    <row r="964" spans="1:22" x14ac:dyDescent="0.25">
      <c r="A964">
        <v>1351946</v>
      </c>
      <c r="B964" s="16" t="s">
        <v>3466</v>
      </c>
      <c r="C964" s="3" t="s">
        <v>2924</v>
      </c>
      <c r="D964" t="s">
        <v>46</v>
      </c>
      <c r="E964" s="11" t="e">
        <f>NA()</f>
        <v>#N/A</v>
      </c>
      <c r="F964" s="12" t="e">
        <f>NA()</f>
        <v>#N/A</v>
      </c>
      <c r="G964" t="e">
        <f>NA()</f>
        <v>#N/A</v>
      </c>
      <c r="H964" t="e">
        <f>NA()</f>
        <v>#N/A</v>
      </c>
      <c r="I964" t="s">
        <v>412</v>
      </c>
      <c r="J964" s="13">
        <v>269000</v>
      </c>
      <c r="K964" s="13" t="s">
        <v>2934</v>
      </c>
      <c r="L964">
        <v>138433851</v>
      </c>
      <c r="M964" t="s">
        <v>2831</v>
      </c>
      <c r="N964" t="s">
        <v>844</v>
      </c>
      <c r="O964" t="s">
        <v>37</v>
      </c>
      <c r="P964" s="14" t="s">
        <v>3493</v>
      </c>
      <c r="Q964" s="1">
        <v>889422283</v>
      </c>
      <c r="R964" t="s">
        <v>3508</v>
      </c>
      <c r="S964">
        <v>2</v>
      </c>
      <c r="T964">
        <v>1</v>
      </c>
      <c r="U964">
        <v>1</v>
      </c>
      <c r="V964" s="15">
        <v>44708.662557870368</v>
      </c>
    </row>
    <row r="965" spans="1:22" x14ac:dyDescent="0.25">
      <c r="A965">
        <v>1351947</v>
      </c>
      <c r="B965" s="16" t="s">
        <v>3466</v>
      </c>
      <c r="C965" s="3" t="s">
        <v>2924</v>
      </c>
      <c r="D965" t="s">
        <v>732</v>
      </c>
      <c r="E965" s="11" t="e">
        <f>NA()</f>
        <v>#N/A</v>
      </c>
      <c r="F965" s="12" t="e">
        <f>NA()</f>
        <v>#N/A</v>
      </c>
      <c r="G965" t="e">
        <f>NA()</f>
        <v>#N/A</v>
      </c>
      <c r="H965" t="e">
        <f>NA()</f>
        <v>#N/A</v>
      </c>
      <c r="I965" t="s">
        <v>408</v>
      </c>
      <c r="J965" s="13">
        <v>3990000</v>
      </c>
      <c r="K965" s="13" t="s">
        <v>2934</v>
      </c>
      <c r="L965">
        <v>138433543</v>
      </c>
      <c r="M965" t="s">
        <v>2834</v>
      </c>
      <c r="N965" t="s">
        <v>707</v>
      </c>
      <c r="O965" t="s">
        <v>37</v>
      </c>
      <c r="P965" s="14" t="s">
        <v>3493</v>
      </c>
      <c r="Q965" s="1">
        <v>1300114970</v>
      </c>
      <c r="R965" t="s">
        <v>3508</v>
      </c>
      <c r="S965">
        <v>2</v>
      </c>
      <c r="T965">
        <v>1</v>
      </c>
      <c r="U965">
        <v>1</v>
      </c>
      <c r="V965" s="15">
        <v>44708.662557870368</v>
      </c>
    </row>
    <row r="966" spans="1:22" x14ac:dyDescent="0.25">
      <c r="A966">
        <v>1351948</v>
      </c>
      <c r="B966" s="16" t="s">
        <v>3466</v>
      </c>
      <c r="C966" s="3" t="s">
        <v>2924</v>
      </c>
      <c r="D966" t="s">
        <v>46</v>
      </c>
      <c r="E966" s="19">
        <v>133</v>
      </c>
      <c r="F966" s="12" t="e">
        <f>NA()</f>
        <v>#N/A</v>
      </c>
      <c r="G966" s="19">
        <v>133</v>
      </c>
      <c r="H966" t="s">
        <v>126</v>
      </c>
      <c r="I966" t="s">
        <v>408</v>
      </c>
      <c r="J966" s="13">
        <v>419000</v>
      </c>
      <c r="K966" s="13" t="s">
        <v>3421</v>
      </c>
      <c r="L966">
        <v>138431255</v>
      </c>
      <c r="M966" t="s">
        <v>2838</v>
      </c>
      <c r="N966" t="s">
        <v>731</v>
      </c>
      <c r="O966" t="s">
        <v>37</v>
      </c>
      <c r="P966" s="14" t="s">
        <v>3494</v>
      </c>
      <c r="Q966" s="1">
        <v>1300114970</v>
      </c>
      <c r="R966" t="s">
        <v>3508</v>
      </c>
      <c r="S966">
        <v>2</v>
      </c>
      <c r="T966">
        <v>2</v>
      </c>
      <c r="U966">
        <v>2</v>
      </c>
      <c r="V966" s="15">
        <v>44708.662557870368</v>
      </c>
    </row>
    <row r="967" spans="1:22" x14ac:dyDescent="0.25">
      <c r="A967">
        <v>1351949</v>
      </c>
      <c r="B967" s="16" t="s">
        <v>3466</v>
      </c>
      <c r="C967" s="3" t="s">
        <v>2924</v>
      </c>
      <c r="D967" t="s">
        <v>46</v>
      </c>
      <c r="E967" s="11" t="e">
        <f>NA()</f>
        <v>#N/A</v>
      </c>
      <c r="F967" s="12" t="e">
        <f>NA()</f>
        <v>#N/A</v>
      </c>
      <c r="G967" t="e">
        <f>NA()</f>
        <v>#N/A</v>
      </c>
      <c r="H967" t="e">
        <f>NA()</f>
        <v>#N/A</v>
      </c>
      <c r="I967" t="s">
        <v>554</v>
      </c>
      <c r="J967" s="13">
        <v>380000</v>
      </c>
      <c r="K967" s="13" t="s">
        <v>3358</v>
      </c>
      <c r="L967">
        <v>138431123</v>
      </c>
      <c r="M967" t="s">
        <v>2840</v>
      </c>
      <c r="N967" t="s">
        <v>1030</v>
      </c>
      <c r="O967" t="s">
        <v>37</v>
      </c>
      <c r="P967" s="14" t="s">
        <v>3494</v>
      </c>
      <c r="Q967">
        <v>421073034</v>
      </c>
      <c r="R967" t="s">
        <v>3507</v>
      </c>
      <c r="S967">
        <v>2</v>
      </c>
      <c r="T967">
        <v>1</v>
      </c>
      <c r="U967">
        <v>2</v>
      </c>
      <c r="V967" s="15">
        <v>44708.662557870368</v>
      </c>
    </row>
    <row r="968" spans="1:22" x14ac:dyDescent="0.25">
      <c r="A968">
        <v>1351950</v>
      </c>
      <c r="B968" s="16" t="s">
        <v>3466</v>
      </c>
      <c r="C968" s="3" t="s">
        <v>2924</v>
      </c>
      <c r="D968" t="s">
        <v>39</v>
      </c>
      <c r="E968" s="19">
        <v>135</v>
      </c>
      <c r="F968" s="12" t="e">
        <f>NA()</f>
        <v>#N/A</v>
      </c>
      <c r="G968" s="19">
        <v>135</v>
      </c>
      <c r="H968" t="e">
        <f>NA()</f>
        <v>#N/A</v>
      </c>
      <c r="I968" t="s">
        <v>311</v>
      </c>
      <c r="J968" s="13">
        <v>430000</v>
      </c>
      <c r="K968" s="13" t="s">
        <v>2934</v>
      </c>
      <c r="L968">
        <v>138428675</v>
      </c>
      <c r="M968" t="s">
        <v>846</v>
      </c>
      <c r="N968" t="s">
        <v>737</v>
      </c>
      <c r="O968" t="s">
        <v>37</v>
      </c>
      <c r="P968" s="14" t="s">
        <v>3494</v>
      </c>
      <c r="Q968" s="1">
        <v>1300299377</v>
      </c>
      <c r="R968" t="s">
        <v>3508</v>
      </c>
      <c r="S968">
        <v>2</v>
      </c>
      <c r="T968">
        <v>2</v>
      </c>
      <c r="U968">
        <v>2</v>
      </c>
      <c r="V968" s="15">
        <v>44708.662557870368</v>
      </c>
    </row>
    <row r="969" spans="1:22" x14ac:dyDescent="0.25">
      <c r="A969">
        <v>1351951</v>
      </c>
      <c r="B969" s="16" t="s">
        <v>3466</v>
      </c>
      <c r="C969" s="3" t="s">
        <v>2924</v>
      </c>
      <c r="D969" t="s">
        <v>29</v>
      </c>
      <c r="E969" s="11" t="e">
        <f>NA()</f>
        <v>#N/A</v>
      </c>
      <c r="F969" s="19">
        <v>124</v>
      </c>
      <c r="G969" s="19">
        <v>124</v>
      </c>
      <c r="H969" t="e">
        <f>NA()</f>
        <v>#N/A</v>
      </c>
      <c r="I969" t="s">
        <v>123</v>
      </c>
      <c r="J969" s="13">
        <v>244000</v>
      </c>
      <c r="K969" s="13" t="s">
        <v>2934</v>
      </c>
      <c r="L969">
        <v>138411891</v>
      </c>
      <c r="M969" t="s">
        <v>2843</v>
      </c>
      <c r="N969" t="s">
        <v>941</v>
      </c>
      <c r="O969" t="s">
        <v>37</v>
      </c>
      <c r="P969" s="14" t="s">
        <v>3497</v>
      </c>
      <c r="Q969" s="1">
        <v>889328858</v>
      </c>
      <c r="R969" t="s">
        <v>3505</v>
      </c>
      <c r="S969">
        <v>2</v>
      </c>
      <c r="T969">
        <v>1</v>
      </c>
      <c r="U969">
        <v>2</v>
      </c>
      <c r="V969" s="15">
        <v>44708.662557870368</v>
      </c>
    </row>
    <row r="970" spans="1:22" x14ac:dyDescent="0.25">
      <c r="A970">
        <v>1351952</v>
      </c>
      <c r="B970" s="16" t="s">
        <v>3466</v>
      </c>
      <c r="C970" s="3" t="s">
        <v>2924</v>
      </c>
      <c r="D970" t="s">
        <v>29</v>
      </c>
      <c r="E970" s="11" t="e">
        <f>NA()</f>
        <v>#N/A</v>
      </c>
      <c r="F970" s="12" t="e">
        <f>NA()</f>
        <v>#N/A</v>
      </c>
      <c r="G970" t="e">
        <f>NA()</f>
        <v>#N/A</v>
      </c>
      <c r="H970" t="s">
        <v>126</v>
      </c>
      <c r="I970" t="s">
        <v>412</v>
      </c>
      <c r="J970" s="13">
        <v>599000</v>
      </c>
      <c r="K970" s="13" t="s">
        <v>2934</v>
      </c>
      <c r="L970">
        <v>138411811</v>
      </c>
      <c r="M970" t="s">
        <v>2845</v>
      </c>
      <c r="N970" t="s">
        <v>703</v>
      </c>
      <c r="O970" t="s">
        <v>37</v>
      </c>
      <c r="P970" s="14" t="s">
        <v>3492</v>
      </c>
      <c r="Q970" s="1">
        <v>889422283</v>
      </c>
      <c r="R970" t="s">
        <v>3508</v>
      </c>
      <c r="S970">
        <v>3</v>
      </c>
      <c r="T970">
        <v>2</v>
      </c>
      <c r="U970">
        <v>2</v>
      </c>
      <c r="V970" s="15">
        <v>44708.662557870368</v>
      </c>
    </row>
    <row r="971" spans="1:22" x14ac:dyDescent="0.25">
      <c r="A971">
        <v>1351953</v>
      </c>
      <c r="B971" s="16" t="s">
        <v>3466</v>
      </c>
      <c r="C971" s="3" t="s">
        <v>2924</v>
      </c>
      <c r="D971" t="s">
        <v>39</v>
      </c>
      <c r="E971" s="11" t="e">
        <f>NA()</f>
        <v>#N/A</v>
      </c>
      <c r="F971" s="12" t="e">
        <f>NA()</f>
        <v>#N/A</v>
      </c>
      <c r="G971" t="e">
        <f>NA()</f>
        <v>#N/A</v>
      </c>
      <c r="H971" t="e">
        <f>NA()</f>
        <v>#N/A</v>
      </c>
      <c r="I971" t="s">
        <v>82</v>
      </c>
      <c r="J971" s="13">
        <v>480000</v>
      </c>
      <c r="K971" s="13" t="s">
        <v>3423</v>
      </c>
      <c r="L971">
        <v>138411091</v>
      </c>
      <c r="M971" t="s">
        <v>2848</v>
      </c>
      <c r="N971" t="s">
        <v>737</v>
      </c>
      <c r="O971" t="s">
        <v>37</v>
      </c>
      <c r="P971" s="14" t="s">
        <v>3494</v>
      </c>
      <c r="Q971" s="1">
        <v>889433000</v>
      </c>
      <c r="R971" t="s">
        <v>3505</v>
      </c>
      <c r="S971">
        <v>2</v>
      </c>
      <c r="T971">
        <v>2</v>
      </c>
      <c r="U971">
        <v>2</v>
      </c>
      <c r="V971" s="15">
        <v>44708.662557870368</v>
      </c>
    </row>
    <row r="972" spans="1:22" x14ac:dyDescent="0.25">
      <c r="A972">
        <v>1351954</v>
      </c>
      <c r="B972" s="16" t="s">
        <v>3466</v>
      </c>
      <c r="C972" s="3" t="s">
        <v>2924</v>
      </c>
      <c r="D972" t="s">
        <v>29</v>
      </c>
      <c r="E972" s="19">
        <v>186.3</v>
      </c>
      <c r="F972" s="19">
        <v>360</v>
      </c>
      <c r="G972" s="19">
        <v>360</v>
      </c>
      <c r="H972" t="e">
        <f>NA()</f>
        <v>#N/A</v>
      </c>
      <c r="I972" t="s">
        <v>1963</v>
      </c>
      <c r="J972" s="13">
        <v>560000</v>
      </c>
      <c r="K972" s="13" t="s">
        <v>2934</v>
      </c>
      <c r="L972">
        <v>138408951</v>
      </c>
      <c r="M972" t="s">
        <v>2850</v>
      </c>
      <c r="N972" t="s">
        <v>917</v>
      </c>
      <c r="O972" t="s">
        <v>37</v>
      </c>
      <c r="P972" s="14" t="s">
        <v>3497</v>
      </c>
      <c r="Q972" s="1">
        <v>889834326</v>
      </c>
      <c r="R972" t="s">
        <v>3508</v>
      </c>
      <c r="S972">
        <v>3</v>
      </c>
      <c r="T972">
        <v>2</v>
      </c>
      <c r="U972">
        <v>2</v>
      </c>
      <c r="V972" s="15">
        <v>44708.662557870368</v>
      </c>
    </row>
    <row r="973" spans="1:22" x14ac:dyDescent="0.25">
      <c r="A973">
        <v>1351955</v>
      </c>
      <c r="B973" s="16" t="s">
        <v>3466</v>
      </c>
      <c r="C973" s="3" t="s">
        <v>2924</v>
      </c>
      <c r="D973" t="s">
        <v>39</v>
      </c>
      <c r="E973" s="11" t="e">
        <f>NA()</f>
        <v>#N/A</v>
      </c>
      <c r="F973" s="12" t="e">
        <f>NA()</f>
        <v>#N/A</v>
      </c>
      <c r="G973" t="e">
        <f>NA()</f>
        <v>#N/A</v>
      </c>
      <c r="H973" t="e">
        <f>NA()</f>
        <v>#N/A</v>
      </c>
      <c r="I973" t="s">
        <v>228</v>
      </c>
      <c r="J973" s="13">
        <v>315000</v>
      </c>
      <c r="K973" s="13" t="s">
        <v>2934</v>
      </c>
      <c r="L973">
        <v>138408243</v>
      </c>
      <c r="M973" t="s">
        <v>402</v>
      </c>
      <c r="N973" t="s">
        <v>36</v>
      </c>
      <c r="O973" t="s">
        <v>37</v>
      </c>
      <c r="P973" s="14" t="s">
        <v>3491</v>
      </c>
      <c r="Q973" s="1">
        <v>889419959</v>
      </c>
      <c r="R973" t="s">
        <v>3507</v>
      </c>
      <c r="S973">
        <v>1</v>
      </c>
      <c r="T973">
        <v>1</v>
      </c>
      <c r="U973">
        <v>1</v>
      </c>
      <c r="V973" s="15">
        <v>44708.662557870368</v>
      </c>
    </row>
    <row r="974" spans="1:22" x14ac:dyDescent="0.25">
      <c r="A974">
        <v>1351956</v>
      </c>
      <c r="B974" s="16" t="s">
        <v>3466</v>
      </c>
      <c r="C974" s="3" t="s">
        <v>2924</v>
      </c>
      <c r="D974" t="s">
        <v>39</v>
      </c>
      <c r="E974" s="11" t="e">
        <f>NA()</f>
        <v>#N/A</v>
      </c>
      <c r="F974" s="12" t="e">
        <f>NA()</f>
        <v>#N/A</v>
      </c>
      <c r="G974" t="e">
        <f>NA()</f>
        <v>#N/A</v>
      </c>
      <c r="H974" t="e">
        <f>NA()</f>
        <v>#N/A</v>
      </c>
      <c r="I974" t="s">
        <v>554</v>
      </c>
      <c r="J974" s="13">
        <v>585000</v>
      </c>
      <c r="K974" s="13" t="s">
        <v>3450</v>
      </c>
      <c r="L974">
        <v>138406359</v>
      </c>
      <c r="M974" t="s">
        <v>2853</v>
      </c>
      <c r="N974" t="s">
        <v>731</v>
      </c>
      <c r="O974" t="s">
        <v>37</v>
      </c>
      <c r="P974" s="14" t="s">
        <v>3494</v>
      </c>
      <c r="Q974">
        <v>421073034</v>
      </c>
      <c r="R974" t="s">
        <v>3507</v>
      </c>
      <c r="S974">
        <v>3</v>
      </c>
      <c r="T974">
        <v>2</v>
      </c>
      <c r="U974">
        <v>2</v>
      </c>
      <c r="V974" s="15">
        <v>44708.662557870368</v>
      </c>
    </row>
    <row r="975" spans="1:22" x14ac:dyDescent="0.25">
      <c r="A975">
        <v>1351957</v>
      </c>
      <c r="B975" s="16" t="s">
        <v>3466</v>
      </c>
      <c r="C975" s="3" t="s">
        <v>2924</v>
      </c>
      <c r="D975" t="s">
        <v>985</v>
      </c>
      <c r="E975" s="19">
        <v>260</v>
      </c>
      <c r="F975" s="19">
        <v>17</v>
      </c>
      <c r="G975" s="19">
        <v>17</v>
      </c>
      <c r="H975" t="e">
        <f>NA()</f>
        <v>#N/A</v>
      </c>
      <c r="I975" t="s">
        <v>311</v>
      </c>
      <c r="J975" s="13">
        <v>1550000</v>
      </c>
      <c r="K975" s="13" t="s">
        <v>2934</v>
      </c>
      <c r="L975">
        <v>138406027</v>
      </c>
      <c r="M975" t="s">
        <v>2857</v>
      </c>
      <c r="N975" t="s">
        <v>1065</v>
      </c>
      <c r="O975" t="s">
        <v>37</v>
      </c>
      <c r="P975" s="14" t="s">
        <v>3500</v>
      </c>
      <c r="Q975" s="1">
        <v>1300299377</v>
      </c>
      <c r="R975" t="s">
        <v>3508</v>
      </c>
      <c r="S975">
        <v>4</v>
      </c>
      <c r="T975">
        <v>4</v>
      </c>
      <c r="U975">
        <v>8</v>
      </c>
      <c r="V975" s="15">
        <v>44708.662557870368</v>
      </c>
    </row>
    <row r="976" spans="1:22" x14ac:dyDescent="0.25">
      <c r="A976">
        <v>1351958</v>
      </c>
      <c r="B976" s="16" t="s">
        <v>3466</v>
      </c>
      <c r="C976" s="3" t="s">
        <v>2924</v>
      </c>
      <c r="D976" t="s">
        <v>46</v>
      </c>
      <c r="E976" s="11" t="e">
        <f>NA()</f>
        <v>#N/A</v>
      </c>
      <c r="F976" s="12" t="e">
        <f>NA()</f>
        <v>#N/A</v>
      </c>
      <c r="G976" t="e">
        <f>NA()</f>
        <v>#N/A</v>
      </c>
      <c r="H976" t="e">
        <f>NA()</f>
        <v>#N/A</v>
      </c>
      <c r="I976" t="s">
        <v>403</v>
      </c>
      <c r="J976" s="13">
        <v>450000</v>
      </c>
      <c r="K976" s="13" t="s">
        <v>3039</v>
      </c>
      <c r="L976">
        <v>138405187</v>
      </c>
      <c r="M976" t="s">
        <v>406</v>
      </c>
      <c r="N976" t="s">
        <v>36</v>
      </c>
      <c r="O976" t="s">
        <v>37</v>
      </c>
      <c r="P976" s="14" t="s">
        <v>3491</v>
      </c>
      <c r="Q976" s="1">
        <v>889828282</v>
      </c>
      <c r="R976" t="s">
        <v>3507</v>
      </c>
      <c r="S976">
        <v>3</v>
      </c>
      <c r="T976">
        <v>2</v>
      </c>
      <c r="U976">
        <v>2</v>
      </c>
      <c r="V976" s="15">
        <v>44708.662557870368</v>
      </c>
    </row>
    <row r="977" spans="1:22" x14ac:dyDescent="0.25">
      <c r="A977">
        <v>1351959</v>
      </c>
      <c r="B977" s="16" t="s">
        <v>3466</v>
      </c>
      <c r="C977" s="3" t="s">
        <v>2924</v>
      </c>
      <c r="D977" t="s">
        <v>29</v>
      </c>
      <c r="E977" s="11" t="e">
        <f>NA()</f>
        <v>#N/A</v>
      </c>
      <c r="F977" s="12" t="e">
        <f>NA()</f>
        <v>#N/A</v>
      </c>
      <c r="G977" t="e">
        <f>NA()</f>
        <v>#N/A</v>
      </c>
      <c r="H977" t="s">
        <v>126</v>
      </c>
      <c r="I977" t="s">
        <v>1973</v>
      </c>
      <c r="J977" s="13" t="e">
        <f>NA()</f>
        <v>#N/A</v>
      </c>
      <c r="K977" s="13" t="s">
        <v>3147</v>
      </c>
      <c r="L977">
        <v>138403927</v>
      </c>
      <c r="M977" t="s">
        <v>2859</v>
      </c>
      <c r="N977" t="s">
        <v>820</v>
      </c>
      <c r="O977" t="s">
        <v>37</v>
      </c>
      <c r="P977" s="14" t="s">
        <v>3497</v>
      </c>
      <c r="Q977" s="1">
        <v>889822400</v>
      </c>
      <c r="R977" t="s">
        <v>3505</v>
      </c>
      <c r="S977">
        <v>4</v>
      </c>
      <c r="T977">
        <v>2</v>
      </c>
      <c r="U977">
        <v>2</v>
      </c>
      <c r="V977" s="15">
        <v>44708.662557870368</v>
      </c>
    </row>
    <row r="978" spans="1:22" x14ac:dyDescent="0.25">
      <c r="A978">
        <v>1351960</v>
      </c>
      <c r="B978" s="16" t="s">
        <v>3466</v>
      </c>
      <c r="C978" s="3" t="s">
        <v>2924</v>
      </c>
      <c r="D978" t="s">
        <v>29</v>
      </c>
      <c r="E978" s="11" t="e">
        <f>NA()</f>
        <v>#N/A</v>
      </c>
      <c r="F978" s="19">
        <v>800</v>
      </c>
      <c r="G978" s="19">
        <v>800</v>
      </c>
      <c r="H978" t="e">
        <f>NA()</f>
        <v>#N/A</v>
      </c>
      <c r="I978" t="s">
        <v>311</v>
      </c>
      <c r="J978" s="13">
        <v>630000</v>
      </c>
      <c r="K978" s="13" t="s">
        <v>3425</v>
      </c>
      <c r="L978">
        <v>138403919</v>
      </c>
      <c r="M978" t="s">
        <v>2862</v>
      </c>
      <c r="N978" t="s">
        <v>703</v>
      </c>
      <c r="O978" t="s">
        <v>37</v>
      </c>
      <c r="P978" s="14" t="s">
        <v>3492</v>
      </c>
      <c r="Q978" s="1">
        <v>1300299377</v>
      </c>
      <c r="R978" t="s">
        <v>3508</v>
      </c>
      <c r="S978">
        <v>5</v>
      </c>
      <c r="T978">
        <v>2</v>
      </c>
      <c r="U978">
        <v>2</v>
      </c>
      <c r="V978" s="15">
        <v>44708.662557870368</v>
      </c>
    </row>
    <row r="979" spans="1:22" x14ac:dyDescent="0.25">
      <c r="A979">
        <v>1351961</v>
      </c>
      <c r="B979" s="16" t="s">
        <v>3466</v>
      </c>
      <c r="C979" s="3" t="s">
        <v>2924</v>
      </c>
      <c r="D979" t="s">
        <v>29</v>
      </c>
      <c r="E979" s="11" t="e">
        <f>NA()</f>
        <v>#N/A</v>
      </c>
      <c r="F979" s="19">
        <v>801</v>
      </c>
      <c r="G979" s="19">
        <v>801</v>
      </c>
      <c r="H979" t="s">
        <v>126</v>
      </c>
      <c r="I979" t="s">
        <v>477</v>
      </c>
      <c r="J979" s="13">
        <v>300000</v>
      </c>
      <c r="K979" s="13" t="s">
        <v>3426</v>
      </c>
      <c r="L979">
        <v>138402127</v>
      </c>
      <c r="M979" t="s">
        <v>2865</v>
      </c>
      <c r="N979" t="s">
        <v>743</v>
      </c>
      <c r="O979" t="s">
        <v>37</v>
      </c>
      <c r="P979" s="14" t="s">
        <v>3495</v>
      </c>
      <c r="Q979" s="1">
        <v>889831266</v>
      </c>
      <c r="R979" t="s">
        <v>3507</v>
      </c>
      <c r="S979">
        <v>3</v>
      </c>
      <c r="T979">
        <v>1</v>
      </c>
      <c r="U979">
        <v>0</v>
      </c>
      <c r="V979" s="15">
        <v>44708.662557870368</v>
      </c>
    </row>
    <row r="980" spans="1:22" x14ac:dyDescent="0.25">
      <c r="A980">
        <v>1351962</v>
      </c>
      <c r="B980" s="16" t="s">
        <v>3466</v>
      </c>
      <c r="C980" s="3" t="s">
        <v>2924</v>
      </c>
      <c r="D980" t="s">
        <v>29</v>
      </c>
      <c r="E980" s="19">
        <v>288</v>
      </c>
      <c r="F980" s="19">
        <v>2</v>
      </c>
      <c r="G980" s="19">
        <v>2</v>
      </c>
      <c r="H980" t="e">
        <f>NA()</f>
        <v>#N/A</v>
      </c>
      <c r="I980" t="s">
        <v>2019</v>
      </c>
      <c r="J980" s="13">
        <v>685000</v>
      </c>
      <c r="K980" s="13" t="s">
        <v>2934</v>
      </c>
      <c r="L980">
        <v>129583726</v>
      </c>
      <c r="M980" t="s">
        <v>2868</v>
      </c>
      <c r="N980" t="s">
        <v>1162</v>
      </c>
      <c r="O980" t="s">
        <v>37</v>
      </c>
      <c r="P980" s="14" t="s">
        <v>3501</v>
      </c>
      <c r="Q980">
        <v>1300547869</v>
      </c>
      <c r="R980" t="s">
        <v>3508</v>
      </c>
      <c r="S980">
        <v>3</v>
      </c>
      <c r="T980">
        <v>1</v>
      </c>
      <c r="U980">
        <v>10</v>
      </c>
      <c r="V980" s="15">
        <v>44708.662557870368</v>
      </c>
    </row>
    <row r="981" spans="1:22" x14ac:dyDescent="0.25">
      <c r="A981">
        <v>1351963</v>
      </c>
      <c r="B981" s="16" t="s">
        <v>3466</v>
      </c>
      <c r="C981" s="3" t="s">
        <v>2924</v>
      </c>
      <c r="D981" t="s">
        <v>39</v>
      </c>
      <c r="E981" s="11" t="e">
        <f>NA()</f>
        <v>#N/A</v>
      </c>
      <c r="F981" s="12" t="e">
        <f>NA()</f>
        <v>#N/A</v>
      </c>
      <c r="G981" t="e">
        <f>NA()</f>
        <v>#N/A</v>
      </c>
      <c r="H981" t="s">
        <v>126</v>
      </c>
      <c r="I981" t="s">
        <v>82</v>
      </c>
      <c r="J981" s="13" t="e">
        <f>NA()</f>
        <v>#N/A</v>
      </c>
      <c r="K981" s="13" t="s">
        <v>2979</v>
      </c>
      <c r="L981">
        <v>138399235</v>
      </c>
      <c r="M981" t="s">
        <v>2870</v>
      </c>
      <c r="N981" t="s">
        <v>844</v>
      </c>
      <c r="O981" t="s">
        <v>37</v>
      </c>
      <c r="P981" s="14" t="s">
        <v>3493</v>
      </c>
      <c r="Q981" s="1">
        <v>889433000</v>
      </c>
      <c r="R981" t="s">
        <v>3505</v>
      </c>
      <c r="S981">
        <v>1</v>
      </c>
      <c r="T981">
        <v>1</v>
      </c>
      <c r="U981">
        <v>2</v>
      </c>
      <c r="V981" s="15">
        <v>44708.662557870368</v>
      </c>
    </row>
    <row r="982" spans="1:22" x14ac:dyDescent="0.25">
      <c r="A982">
        <v>1351964</v>
      </c>
      <c r="B982" s="16" t="s">
        <v>3466</v>
      </c>
      <c r="C982" s="3" t="s">
        <v>2924</v>
      </c>
      <c r="D982" t="s">
        <v>29</v>
      </c>
      <c r="E982" s="19">
        <v>208</v>
      </c>
      <c r="F982" s="19">
        <v>309</v>
      </c>
      <c r="G982" s="19">
        <v>309</v>
      </c>
      <c r="H982" t="s">
        <v>126</v>
      </c>
      <c r="I982" t="s">
        <v>123</v>
      </c>
      <c r="J982" s="13">
        <v>469000</v>
      </c>
      <c r="K982" s="13" t="s">
        <v>2934</v>
      </c>
      <c r="L982">
        <v>138399015</v>
      </c>
      <c r="M982" t="s">
        <v>2874</v>
      </c>
      <c r="N982" t="s">
        <v>781</v>
      </c>
      <c r="O982" t="s">
        <v>37</v>
      </c>
      <c r="P982" s="14" t="s">
        <v>3497</v>
      </c>
      <c r="Q982" s="1">
        <v>889328858</v>
      </c>
      <c r="R982" t="s">
        <v>3505</v>
      </c>
      <c r="S982">
        <v>3</v>
      </c>
      <c r="T982">
        <v>2</v>
      </c>
      <c r="U982">
        <v>2</v>
      </c>
      <c r="V982" s="15">
        <v>44708.662557870368</v>
      </c>
    </row>
    <row r="983" spans="1:22" x14ac:dyDescent="0.25">
      <c r="A983">
        <v>1351965</v>
      </c>
      <c r="B983" s="16" t="s">
        <v>3466</v>
      </c>
      <c r="C983" s="3" t="s">
        <v>2924</v>
      </c>
      <c r="D983" t="s">
        <v>39</v>
      </c>
      <c r="E983" s="19">
        <v>200</v>
      </c>
      <c r="F983" s="12" t="e">
        <f>NA()</f>
        <v>#N/A</v>
      </c>
      <c r="G983" s="19">
        <v>200</v>
      </c>
      <c r="H983" t="e">
        <f>NA()</f>
        <v>#N/A</v>
      </c>
      <c r="I983" t="s">
        <v>408</v>
      </c>
      <c r="J983" s="13" t="e">
        <f>NA()</f>
        <v>#N/A</v>
      </c>
      <c r="K983" s="13" t="s">
        <v>3040</v>
      </c>
      <c r="L983">
        <v>138397515</v>
      </c>
      <c r="M983" t="s">
        <v>411</v>
      </c>
      <c r="N983" t="s">
        <v>36</v>
      </c>
      <c r="O983" t="s">
        <v>37</v>
      </c>
      <c r="P983" s="14" t="s">
        <v>3491</v>
      </c>
      <c r="Q983" s="1">
        <v>1300114970</v>
      </c>
      <c r="R983" t="s">
        <v>3508</v>
      </c>
      <c r="S983">
        <v>3</v>
      </c>
      <c r="T983">
        <v>2</v>
      </c>
      <c r="U983">
        <v>2</v>
      </c>
      <c r="V983" s="15">
        <v>44708.662557870368</v>
      </c>
    </row>
    <row r="984" spans="1:22" x14ac:dyDescent="0.25">
      <c r="A984">
        <v>1351966</v>
      </c>
      <c r="B984" s="16" t="s">
        <v>3466</v>
      </c>
      <c r="C984" s="3" t="s">
        <v>2924</v>
      </c>
      <c r="D984" t="s">
        <v>39</v>
      </c>
      <c r="E984" s="11" t="e">
        <f>NA()</f>
        <v>#N/A</v>
      </c>
      <c r="F984" s="12" t="e">
        <f>NA()</f>
        <v>#N/A</v>
      </c>
      <c r="G984" t="e">
        <f>NA()</f>
        <v>#N/A</v>
      </c>
      <c r="H984" t="e">
        <f>NA()</f>
        <v>#N/A</v>
      </c>
      <c r="I984" t="s">
        <v>278</v>
      </c>
      <c r="J984" s="13">
        <v>439000</v>
      </c>
      <c r="K984" s="13" t="s">
        <v>2934</v>
      </c>
      <c r="L984">
        <v>138384607</v>
      </c>
      <c r="M984" t="s">
        <v>2876</v>
      </c>
      <c r="N984" t="s">
        <v>1101</v>
      </c>
      <c r="O984" t="s">
        <v>37</v>
      </c>
      <c r="P984" s="14" t="s">
        <v>3493</v>
      </c>
      <c r="Q984" s="1">
        <v>889811088</v>
      </c>
      <c r="R984" t="s">
        <v>3507</v>
      </c>
      <c r="S984">
        <v>3</v>
      </c>
      <c r="T984">
        <v>2</v>
      </c>
      <c r="U984">
        <v>2</v>
      </c>
      <c r="V984" s="15">
        <v>44708.662557870368</v>
      </c>
    </row>
    <row r="985" spans="1:22" x14ac:dyDescent="0.25">
      <c r="A985">
        <v>1351967</v>
      </c>
      <c r="B985" s="16" t="s">
        <v>3466</v>
      </c>
      <c r="C985" s="3" t="s">
        <v>2924</v>
      </c>
      <c r="D985" t="s">
        <v>39</v>
      </c>
      <c r="E985" s="19">
        <v>91.3</v>
      </c>
      <c r="F985" s="12" t="e">
        <f>NA()</f>
        <v>#N/A</v>
      </c>
      <c r="G985" s="19">
        <v>91.3</v>
      </c>
      <c r="H985" t="e">
        <f>NA()</f>
        <v>#N/A</v>
      </c>
      <c r="I985" t="s">
        <v>232</v>
      </c>
      <c r="J985" s="13">
        <v>299000</v>
      </c>
      <c r="K985" s="13" t="s">
        <v>3428</v>
      </c>
      <c r="L985">
        <v>138384163</v>
      </c>
      <c r="M985" t="s">
        <v>2880</v>
      </c>
      <c r="N985" t="s">
        <v>781</v>
      </c>
      <c r="O985" t="s">
        <v>37</v>
      </c>
      <c r="P985" s="14" t="s">
        <v>3497</v>
      </c>
      <c r="Q985">
        <v>451125286</v>
      </c>
      <c r="R985" t="s">
        <v>3507</v>
      </c>
      <c r="S985">
        <v>2</v>
      </c>
      <c r="T985">
        <v>2</v>
      </c>
      <c r="U985">
        <v>1</v>
      </c>
      <c r="V985" s="15">
        <v>44708.662557870368</v>
      </c>
    </row>
    <row r="986" spans="1:22" x14ac:dyDescent="0.25">
      <c r="A986">
        <v>1351968</v>
      </c>
      <c r="B986" s="16" t="s">
        <v>3466</v>
      </c>
      <c r="C986" s="3" t="s">
        <v>2924</v>
      </c>
      <c r="D986" t="s">
        <v>39</v>
      </c>
      <c r="E986" s="11" t="e">
        <f>NA()</f>
        <v>#N/A</v>
      </c>
      <c r="F986" s="12" t="e">
        <f>NA()</f>
        <v>#N/A</v>
      </c>
      <c r="G986" t="e">
        <f>NA()</f>
        <v>#N/A</v>
      </c>
      <c r="H986" t="s">
        <v>126</v>
      </c>
      <c r="I986" t="s">
        <v>412</v>
      </c>
      <c r="J986" s="13">
        <v>380000</v>
      </c>
      <c r="K986" s="13" t="s">
        <v>2934</v>
      </c>
      <c r="L986">
        <v>138380847</v>
      </c>
      <c r="M986" t="s">
        <v>415</v>
      </c>
      <c r="N986" t="s">
        <v>36</v>
      </c>
      <c r="O986" t="s">
        <v>37</v>
      </c>
      <c r="P986" s="14" t="s">
        <v>3491</v>
      </c>
      <c r="Q986" s="1">
        <v>889422283</v>
      </c>
      <c r="R986" t="s">
        <v>3508</v>
      </c>
      <c r="S986">
        <v>2</v>
      </c>
      <c r="T986">
        <v>2</v>
      </c>
      <c r="U986">
        <v>0</v>
      </c>
      <c r="V986" s="15">
        <v>44708.662557870368</v>
      </c>
    </row>
    <row r="987" spans="1:22" x14ac:dyDescent="0.25">
      <c r="A987">
        <v>1351969</v>
      </c>
      <c r="B987" s="16" t="s">
        <v>3466</v>
      </c>
      <c r="C987" s="3" t="s">
        <v>2924</v>
      </c>
      <c r="D987" t="s">
        <v>29</v>
      </c>
      <c r="E987" s="11" t="e">
        <f>NA()</f>
        <v>#N/A</v>
      </c>
      <c r="F987" s="19">
        <v>2</v>
      </c>
      <c r="G987" s="19">
        <v>2</v>
      </c>
      <c r="H987" t="e">
        <f>NA()</f>
        <v>#N/A</v>
      </c>
      <c r="I987" t="s">
        <v>293</v>
      </c>
      <c r="J987" s="13" t="e">
        <f>NA()</f>
        <v>#N/A</v>
      </c>
      <c r="K987" s="13" t="s">
        <v>2993</v>
      </c>
      <c r="L987">
        <v>138380647</v>
      </c>
      <c r="N987" t="s">
        <v>1162</v>
      </c>
      <c r="O987" t="s">
        <v>37</v>
      </c>
      <c r="P987" s="14" t="s">
        <v>3501</v>
      </c>
      <c r="Q987" s="1">
        <v>1300850855</v>
      </c>
      <c r="R987" t="s">
        <v>3508</v>
      </c>
      <c r="S987">
        <v>5</v>
      </c>
      <c r="T987">
        <v>3</v>
      </c>
      <c r="U987">
        <v>10</v>
      </c>
      <c r="V987" s="15">
        <v>44708.662557870368</v>
      </c>
    </row>
    <row r="988" spans="1:22" x14ac:dyDescent="0.25">
      <c r="A988">
        <v>1351970</v>
      </c>
      <c r="B988" s="16" t="s">
        <v>3466</v>
      </c>
      <c r="C988" s="3" t="s">
        <v>2924</v>
      </c>
      <c r="D988" t="s">
        <v>748</v>
      </c>
      <c r="E988" s="19">
        <v>84</v>
      </c>
      <c r="F988" s="12" t="e">
        <f>NA()</f>
        <v>#N/A</v>
      </c>
      <c r="G988" s="19">
        <v>84</v>
      </c>
      <c r="H988" t="e">
        <f>NA()</f>
        <v>#N/A</v>
      </c>
      <c r="I988" t="s">
        <v>1499</v>
      </c>
      <c r="J988" s="13">
        <v>339000</v>
      </c>
      <c r="K988" s="13" t="s">
        <v>2934</v>
      </c>
      <c r="L988">
        <v>138366019</v>
      </c>
      <c r="M988" t="s">
        <v>2121</v>
      </c>
      <c r="N988" t="s">
        <v>707</v>
      </c>
      <c r="O988" t="s">
        <v>37</v>
      </c>
      <c r="P988" s="14" t="s">
        <v>3493</v>
      </c>
      <c r="Q988" s="1">
        <v>418895345</v>
      </c>
      <c r="R988" t="s">
        <v>3507</v>
      </c>
      <c r="S988">
        <v>2</v>
      </c>
      <c r="T988">
        <v>1</v>
      </c>
      <c r="U988">
        <v>1</v>
      </c>
      <c r="V988" s="15">
        <v>44708.662557870368</v>
      </c>
    </row>
    <row r="989" spans="1:22" x14ac:dyDescent="0.25">
      <c r="A989">
        <v>1351971</v>
      </c>
      <c r="B989" s="16" t="s">
        <v>3466</v>
      </c>
      <c r="C989" s="3" t="s">
        <v>2924</v>
      </c>
      <c r="D989" t="s">
        <v>39</v>
      </c>
      <c r="E989" s="11" t="e">
        <f>NA()</f>
        <v>#N/A</v>
      </c>
      <c r="F989" s="12" t="e">
        <f>NA()</f>
        <v>#N/A</v>
      </c>
      <c r="G989" t="e">
        <f>NA()</f>
        <v>#N/A</v>
      </c>
      <c r="H989" t="e">
        <f>NA()</f>
        <v>#N/A</v>
      </c>
      <c r="I989" t="s">
        <v>228</v>
      </c>
      <c r="J989" s="13">
        <v>275000</v>
      </c>
      <c r="K989" s="13" t="s">
        <v>2934</v>
      </c>
      <c r="L989">
        <v>138372799</v>
      </c>
      <c r="M989" t="s">
        <v>418</v>
      </c>
      <c r="N989" t="s">
        <v>36</v>
      </c>
      <c r="O989" t="s">
        <v>37</v>
      </c>
      <c r="P989" s="14" t="s">
        <v>3491</v>
      </c>
      <c r="Q989" s="1">
        <v>889419959</v>
      </c>
      <c r="R989" t="s">
        <v>3507</v>
      </c>
      <c r="S989">
        <v>2</v>
      </c>
      <c r="T989">
        <v>1</v>
      </c>
      <c r="U989">
        <v>1</v>
      </c>
      <c r="V989" s="15">
        <v>44708.662557870368</v>
      </c>
    </row>
    <row r="990" spans="1:22" x14ac:dyDescent="0.25">
      <c r="A990">
        <v>1351972</v>
      </c>
      <c r="B990" s="16" t="s">
        <v>3466</v>
      </c>
      <c r="C990" s="3" t="s">
        <v>2924</v>
      </c>
      <c r="D990" t="s">
        <v>29</v>
      </c>
      <c r="E990" s="11" t="e">
        <f>NA()</f>
        <v>#N/A</v>
      </c>
      <c r="F990" s="12" t="e">
        <f>NA()</f>
        <v>#N/A</v>
      </c>
      <c r="G990" t="e">
        <f>NA()</f>
        <v>#N/A</v>
      </c>
      <c r="H990" t="e">
        <f>NA()</f>
        <v>#N/A</v>
      </c>
      <c r="I990" t="s">
        <v>412</v>
      </c>
      <c r="J990" s="13">
        <v>425000</v>
      </c>
      <c r="K990" s="13" t="s">
        <v>2934</v>
      </c>
      <c r="L990">
        <v>138372755</v>
      </c>
      <c r="M990" t="s">
        <v>2882</v>
      </c>
      <c r="N990" t="s">
        <v>820</v>
      </c>
      <c r="O990" t="s">
        <v>37</v>
      </c>
      <c r="P990" s="14" t="s">
        <v>3497</v>
      </c>
      <c r="Q990" s="1">
        <v>889422283</v>
      </c>
      <c r="R990" t="s">
        <v>3508</v>
      </c>
      <c r="S990">
        <v>3</v>
      </c>
      <c r="T990">
        <v>2</v>
      </c>
      <c r="U990">
        <v>2</v>
      </c>
      <c r="V990" s="15">
        <v>44708.662557870368</v>
      </c>
    </row>
    <row r="991" spans="1:22" x14ac:dyDescent="0.25">
      <c r="A991">
        <v>1351973</v>
      </c>
      <c r="B991" s="16" t="s">
        <v>3466</v>
      </c>
      <c r="C991" s="3" t="s">
        <v>2924</v>
      </c>
      <c r="D991" t="s">
        <v>748</v>
      </c>
      <c r="E991" s="11" t="e">
        <f>NA()</f>
        <v>#N/A</v>
      </c>
      <c r="F991" s="12" t="e">
        <f>NA()</f>
        <v>#N/A</v>
      </c>
      <c r="G991" t="e">
        <f>NA()</f>
        <v>#N/A</v>
      </c>
      <c r="H991" t="e">
        <f>NA()</f>
        <v>#N/A</v>
      </c>
      <c r="I991" t="s">
        <v>228</v>
      </c>
      <c r="J991" s="13">
        <v>370000</v>
      </c>
      <c r="K991" s="13" t="s">
        <v>3273</v>
      </c>
      <c r="L991">
        <v>138371639</v>
      </c>
      <c r="M991" t="s">
        <v>2884</v>
      </c>
      <c r="N991" t="s">
        <v>844</v>
      </c>
      <c r="O991" t="s">
        <v>37</v>
      </c>
      <c r="P991" s="14" t="s">
        <v>3493</v>
      </c>
      <c r="Q991" s="1">
        <v>889419959</v>
      </c>
      <c r="R991" t="s">
        <v>3507</v>
      </c>
      <c r="S991">
        <v>2</v>
      </c>
      <c r="T991">
        <v>2</v>
      </c>
      <c r="U991">
        <v>0</v>
      </c>
      <c r="V991" s="15">
        <v>44708.662557870368</v>
      </c>
    </row>
    <row r="992" spans="1:22" x14ac:dyDescent="0.25">
      <c r="A992">
        <v>1351974</v>
      </c>
      <c r="B992" s="16" t="s">
        <v>3466</v>
      </c>
      <c r="C992" s="3" t="s">
        <v>2924</v>
      </c>
      <c r="D992" t="s">
        <v>29</v>
      </c>
      <c r="E992" s="19">
        <v>165</v>
      </c>
      <c r="F992" s="19">
        <v>819</v>
      </c>
      <c r="G992" s="19">
        <v>819</v>
      </c>
      <c r="H992" t="e">
        <f>NA()</f>
        <v>#N/A</v>
      </c>
      <c r="I992" t="s">
        <v>712</v>
      </c>
      <c r="J992" s="13">
        <v>415000</v>
      </c>
      <c r="K992" s="13" t="s">
        <v>3429</v>
      </c>
      <c r="L992">
        <v>138364263</v>
      </c>
      <c r="M992" t="s">
        <v>2887</v>
      </c>
      <c r="N992" t="s">
        <v>823</v>
      </c>
      <c r="O992" t="s">
        <v>37</v>
      </c>
      <c r="P992" s="14" t="s">
        <v>3495</v>
      </c>
      <c r="Q992" s="1">
        <v>889315000</v>
      </c>
      <c r="R992" t="s">
        <v>3507</v>
      </c>
      <c r="S992">
        <v>3</v>
      </c>
      <c r="T992">
        <v>1</v>
      </c>
      <c r="U992">
        <v>2</v>
      </c>
      <c r="V992" s="15">
        <v>44708.662557870368</v>
      </c>
    </row>
    <row r="993" spans="1:22" x14ac:dyDescent="0.25">
      <c r="A993">
        <v>1351975</v>
      </c>
      <c r="B993" s="16" t="s">
        <v>3466</v>
      </c>
      <c r="C993" s="3" t="s">
        <v>2924</v>
      </c>
      <c r="D993" t="s">
        <v>29</v>
      </c>
      <c r="E993" s="11" t="e">
        <f>NA()</f>
        <v>#N/A</v>
      </c>
      <c r="F993" s="19">
        <v>817</v>
      </c>
      <c r="G993" s="19">
        <v>817</v>
      </c>
      <c r="H993" t="s">
        <v>126</v>
      </c>
      <c r="I993" t="s">
        <v>663</v>
      </c>
      <c r="J993" s="13">
        <v>550000</v>
      </c>
      <c r="K993" s="13" t="s">
        <v>2934</v>
      </c>
      <c r="L993">
        <v>138361763</v>
      </c>
      <c r="M993" t="s">
        <v>2889</v>
      </c>
      <c r="N993" t="s">
        <v>1616</v>
      </c>
      <c r="O993" t="s">
        <v>37</v>
      </c>
      <c r="P993" s="14" t="s">
        <v>3494</v>
      </c>
      <c r="Q993" s="1">
        <v>1300609392</v>
      </c>
      <c r="R993" t="s">
        <v>3508</v>
      </c>
      <c r="S993">
        <v>4</v>
      </c>
      <c r="T993">
        <v>2</v>
      </c>
      <c r="U993">
        <v>5</v>
      </c>
      <c r="V993" s="15">
        <v>44708.662557870368</v>
      </c>
    </row>
    <row r="994" spans="1:22" x14ac:dyDescent="0.25">
      <c r="A994">
        <v>1351976</v>
      </c>
      <c r="B994" s="16" t="s">
        <v>3466</v>
      </c>
      <c r="C994" s="3" t="s">
        <v>2924</v>
      </c>
      <c r="D994" t="s">
        <v>39</v>
      </c>
      <c r="E994" s="11" t="e">
        <f>NA()</f>
        <v>#N/A</v>
      </c>
      <c r="F994" s="19">
        <v>246</v>
      </c>
      <c r="G994" t="e">
        <f>NA()</f>
        <v>#N/A</v>
      </c>
      <c r="H994" t="e">
        <f>NA()</f>
        <v>#N/A</v>
      </c>
      <c r="I994" t="s">
        <v>93</v>
      </c>
      <c r="J994" s="13">
        <v>1070000</v>
      </c>
      <c r="K994" s="13" t="s">
        <v>3043</v>
      </c>
      <c r="L994">
        <v>114744215</v>
      </c>
      <c r="M994" t="s">
        <v>422</v>
      </c>
      <c r="N994" t="s">
        <v>36</v>
      </c>
      <c r="O994" t="s">
        <v>37</v>
      </c>
      <c r="P994" s="14" t="s">
        <v>3491</v>
      </c>
      <c r="Q994" s="1">
        <v>889460500</v>
      </c>
      <c r="R994" t="s">
        <v>3507</v>
      </c>
      <c r="S994">
        <v>4</v>
      </c>
      <c r="T994">
        <v>2</v>
      </c>
      <c r="U994">
        <v>2</v>
      </c>
      <c r="V994" s="15">
        <v>44708.662557870368</v>
      </c>
    </row>
    <row r="995" spans="1:22" x14ac:dyDescent="0.25">
      <c r="A995">
        <v>1351977</v>
      </c>
      <c r="B995" s="16" t="s">
        <v>3466</v>
      </c>
      <c r="C995" s="3" t="s">
        <v>2924</v>
      </c>
      <c r="D995" t="s">
        <v>29</v>
      </c>
      <c r="E995" s="11" t="e">
        <f>NA()</f>
        <v>#N/A</v>
      </c>
      <c r="F995" s="19">
        <v>812</v>
      </c>
      <c r="G995" s="19">
        <v>812</v>
      </c>
      <c r="H995" t="e">
        <f>NA()</f>
        <v>#N/A</v>
      </c>
      <c r="I995" t="s">
        <v>750</v>
      </c>
      <c r="J995" s="13">
        <v>740000</v>
      </c>
      <c r="K995" s="13" t="s">
        <v>3330</v>
      </c>
      <c r="L995">
        <v>138361243</v>
      </c>
      <c r="M995" t="s">
        <v>2891</v>
      </c>
      <c r="N995" t="s">
        <v>786</v>
      </c>
      <c r="O995" t="s">
        <v>37</v>
      </c>
      <c r="P995" s="14" t="s">
        <v>3494</v>
      </c>
      <c r="Q995" s="1">
        <v>889929980</v>
      </c>
      <c r="R995" t="s">
        <v>3507</v>
      </c>
      <c r="S995">
        <v>5</v>
      </c>
      <c r="T995">
        <v>2</v>
      </c>
      <c r="U995">
        <v>6</v>
      </c>
      <c r="V995" s="15">
        <v>44708.662557870368</v>
      </c>
    </row>
    <row r="996" spans="1:22" x14ac:dyDescent="0.25">
      <c r="A996">
        <v>1351978</v>
      </c>
      <c r="B996" s="16" t="s">
        <v>3466</v>
      </c>
      <c r="C996" s="3" t="s">
        <v>2924</v>
      </c>
      <c r="D996" t="s">
        <v>46</v>
      </c>
      <c r="E996" s="11" t="e">
        <f>NA()</f>
        <v>#N/A</v>
      </c>
      <c r="F996" s="19">
        <v>160</v>
      </c>
      <c r="G996" s="19">
        <v>160</v>
      </c>
      <c r="H996" t="s">
        <v>126</v>
      </c>
      <c r="I996" t="s">
        <v>93</v>
      </c>
      <c r="J996" s="13" t="e">
        <f>NA()</f>
        <v>#N/A</v>
      </c>
      <c r="K996" s="13" t="s">
        <v>2979</v>
      </c>
      <c r="L996">
        <v>138357887</v>
      </c>
      <c r="M996" t="s">
        <v>2893</v>
      </c>
      <c r="N996" t="s">
        <v>809</v>
      </c>
      <c r="O996" t="s">
        <v>37</v>
      </c>
      <c r="P996" s="14" t="s">
        <v>3494</v>
      </c>
      <c r="Q996" s="1">
        <v>889460500</v>
      </c>
      <c r="R996" t="s">
        <v>3507</v>
      </c>
      <c r="S996">
        <v>2</v>
      </c>
      <c r="T996">
        <v>1</v>
      </c>
      <c r="U996">
        <v>2</v>
      </c>
      <c r="V996" s="15">
        <v>44708.662557870368</v>
      </c>
    </row>
    <row r="997" spans="1:22" x14ac:dyDescent="0.25">
      <c r="A997">
        <v>1351979</v>
      </c>
      <c r="B997" s="16" t="s">
        <v>3466</v>
      </c>
      <c r="C997" s="3" t="s">
        <v>2924</v>
      </c>
      <c r="D997" t="s">
        <v>46</v>
      </c>
      <c r="E997" s="11" t="e">
        <f>NA()</f>
        <v>#N/A</v>
      </c>
      <c r="F997" s="12" t="e">
        <f>NA()</f>
        <v>#N/A</v>
      </c>
      <c r="G997" t="e">
        <f>NA()</f>
        <v>#N/A</v>
      </c>
      <c r="H997" t="e">
        <f>NA()</f>
        <v>#N/A</v>
      </c>
      <c r="I997" t="s">
        <v>107</v>
      </c>
      <c r="J997" s="13">
        <v>270000</v>
      </c>
      <c r="K997" s="13" t="s">
        <v>2934</v>
      </c>
      <c r="L997">
        <v>138356819</v>
      </c>
      <c r="M997" t="s">
        <v>425</v>
      </c>
      <c r="N997" t="s">
        <v>36</v>
      </c>
      <c r="O997" t="s">
        <v>37</v>
      </c>
      <c r="P997" s="14" t="s">
        <v>3491</v>
      </c>
      <c r="Q997">
        <v>889855678</v>
      </c>
      <c r="R997" t="s">
        <v>3507</v>
      </c>
      <c r="S997">
        <v>1</v>
      </c>
      <c r="T997">
        <v>1</v>
      </c>
      <c r="U997">
        <v>1</v>
      </c>
      <c r="V997" s="15">
        <v>44708.662557870368</v>
      </c>
    </row>
    <row r="998" spans="1:22" x14ac:dyDescent="0.25">
      <c r="A998">
        <v>1351980</v>
      </c>
      <c r="B998" s="16" t="s">
        <v>3466</v>
      </c>
      <c r="C998" s="3" t="s">
        <v>2924</v>
      </c>
      <c r="D998" t="s">
        <v>46</v>
      </c>
      <c r="E998" s="11" t="e">
        <f>NA()</f>
        <v>#N/A</v>
      </c>
      <c r="F998" s="12" t="e">
        <f>NA()</f>
        <v>#N/A</v>
      </c>
      <c r="G998" t="e">
        <f>NA()</f>
        <v>#N/A</v>
      </c>
      <c r="H998" t="s">
        <v>126</v>
      </c>
      <c r="I998" t="s">
        <v>153</v>
      </c>
      <c r="J998" s="13">
        <v>390000</v>
      </c>
      <c r="K998" s="13" t="s">
        <v>2934</v>
      </c>
      <c r="L998">
        <v>138353731</v>
      </c>
      <c r="M998" t="s">
        <v>2895</v>
      </c>
      <c r="N998" t="s">
        <v>844</v>
      </c>
      <c r="O998" t="s">
        <v>37</v>
      </c>
      <c r="P998" s="14" t="s">
        <v>3493</v>
      </c>
      <c r="Q998" s="1">
        <v>889970888</v>
      </c>
      <c r="R998" t="s">
        <v>3507</v>
      </c>
      <c r="S998">
        <v>2</v>
      </c>
      <c r="T998">
        <v>2</v>
      </c>
      <c r="U998">
        <v>2</v>
      </c>
      <c r="V998" s="15">
        <v>44708.662557870368</v>
      </c>
    </row>
    <row r="999" spans="1:22" x14ac:dyDescent="0.25">
      <c r="A999">
        <v>1351981</v>
      </c>
      <c r="B999" s="16" t="s">
        <v>3466</v>
      </c>
      <c r="C999" s="3" t="s">
        <v>2924</v>
      </c>
      <c r="D999" t="s">
        <v>29</v>
      </c>
      <c r="E999" s="11" t="e">
        <f>NA()</f>
        <v>#N/A</v>
      </c>
      <c r="F999" s="12" t="e">
        <f>NA()</f>
        <v>#N/A</v>
      </c>
      <c r="G999" t="e">
        <f>NA()</f>
        <v>#N/A</v>
      </c>
      <c r="H999" t="e">
        <f>NA()</f>
        <v>#N/A</v>
      </c>
      <c r="I999" t="s">
        <v>82</v>
      </c>
      <c r="J999" s="13">
        <v>495000</v>
      </c>
      <c r="K999" s="13" t="s">
        <v>2934</v>
      </c>
      <c r="L999">
        <v>138350855</v>
      </c>
      <c r="M999" t="s">
        <v>2897</v>
      </c>
      <c r="N999" t="s">
        <v>743</v>
      </c>
      <c r="O999" t="s">
        <v>37</v>
      </c>
      <c r="P999" s="14" t="s">
        <v>3495</v>
      </c>
      <c r="Q999" s="1">
        <v>889433000</v>
      </c>
      <c r="R999" t="s">
        <v>3507</v>
      </c>
      <c r="S999">
        <v>4</v>
      </c>
      <c r="T999">
        <v>2</v>
      </c>
      <c r="U999">
        <v>2</v>
      </c>
      <c r="V999" s="15">
        <v>44708.662557870368</v>
      </c>
    </row>
    <row r="1000" spans="1:22" x14ac:dyDescent="0.25">
      <c r="A1000">
        <v>1351982</v>
      </c>
      <c r="B1000" s="16" t="s">
        <v>3466</v>
      </c>
      <c r="C1000" s="3" t="s">
        <v>2924</v>
      </c>
      <c r="D1000" t="s">
        <v>46</v>
      </c>
      <c r="E1000" s="11" t="e">
        <f>NA()</f>
        <v>#N/A</v>
      </c>
      <c r="F1000" s="12" t="e">
        <f>NA()</f>
        <v>#N/A</v>
      </c>
      <c r="G1000" t="e">
        <f>NA()</f>
        <v>#N/A</v>
      </c>
      <c r="H1000" t="s">
        <v>126</v>
      </c>
      <c r="I1000" t="s">
        <v>181</v>
      </c>
      <c r="J1000" s="13" t="e">
        <f>NA()</f>
        <v>#N/A</v>
      </c>
      <c r="K1000" s="13" t="s">
        <v>2979</v>
      </c>
      <c r="L1000">
        <v>138349919</v>
      </c>
      <c r="M1000" t="s">
        <v>2899</v>
      </c>
      <c r="N1000" t="s">
        <v>844</v>
      </c>
      <c r="O1000" t="s">
        <v>37</v>
      </c>
      <c r="P1000" s="14" t="s">
        <v>3493</v>
      </c>
      <c r="Q1000" s="1">
        <v>889418941</v>
      </c>
      <c r="R1000" t="s">
        <v>3508</v>
      </c>
      <c r="S1000">
        <v>2</v>
      </c>
      <c r="T1000">
        <v>1</v>
      </c>
      <c r="U1000">
        <v>2</v>
      </c>
      <c r="V1000" s="15">
        <v>44708.662557870368</v>
      </c>
    </row>
    <row r="1001" spans="1:22" x14ac:dyDescent="0.25">
      <c r="A1001">
        <v>1351983</v>
      </c>
      <c r="B1001" s="16" t="s">
        <v>3466</v>
      </c>
      <c r="C1001" s="3" t="s">
        <v>2924</v>
      </c>
      <c r="D1001" t="s">
        <v>29</v>
      </c>
      <c r="E1001" s="11" t="e">
        <f>NA()</f>
        <v>#N/A</v>
      </c>
      <c r="F1001" s="19">
        <v>9.1</v>
      </c>
      <c r="G1001" s="19">
        <v>9.1</v>
      </c>
      <c r="H1001" t="s">
        <v>126</v>
      </c>
      <c r="I1001" t="s">
        <v>1307</v>
      </c>
      <c r="J1001" s="13" t="e">
        <f>NA()</f>
        <v>#N/A</v>
      </c>
      <c r="K1001" s="13" t="s">
        <v>3430</v>
      </c>
      <c r="L1001">
        <v>138346247</v>
      </c>
      <c r="M1001" t="s">
        <v>2903</v>
      </c>
      <c r="N1001" t="s">
        <v>968</v>
      </c>
      <c r="O1001" t="s">
        <v>37</v>
      </c>
      <c r="P1001" s="14" t="s">
        <v>3499</v>
      </c>
      <c r="Q1001" s="1">
        <v>889812666</v>
      </c>
      <c r="R1001" t="s">
        <v>3507</v>
      </c>
      <c r="S1001">
        <v>4</v>
      </c>
      <c r="T1001">
        <v>3</v>
      </c>
      <c r="U1001">
        <v>6</v>
      </c>
      <c r="V1001" s="15">
        <v>44708.662557870368</v>
      </c>
    </row>
    <row r="1002" spans="1:22" x14ac:dyDescent="0.25">
      <c r="A1002">
        <v>1351984</v>
      </c>
      <c r="B1002" s="16" t="s">
        <v>3466</v>
      </c>
      <c r="C1002" s="3" t="s">
        <v>2924</v>
      </c>
      <c r="D1002" t="s">
        <v>29</v>
      </c>
      <c r="E1002" s="19">
        <v>203</v>
      </c>
      <c r="F1002" s="19">
        <v>600</v>
      </c>
      <c r="G1002" s="19">
        <v>600</v>
      </c>
      <c r="H1002" t="e">
        <f>NA()</f>
        <v>#N/A</v>
      </c>
      <c r="I1002" t="s">
        <v>1963</v>
      </c>
      <c r="J1002" s="13">
        <v>601000</v>
      </c>
      <c r="K1002" s="13" t="s">
        <v>2934</v>
      </c>
      <c r="L1002">
        <v>138333062</v>
      </c>
      <c r="M1002" t="s">
        <v>2908</v>
      </c>
      <c r="N1002" t="s">
        <v>759</v>
      </c>
      <c r="O1002" t="s">
        <v>37</v>
      </c>
      <c r="P1002" s="14" t="s">
        <v>3496</v>
      </c>
      <c r="Q1002" s="1">
        <v>889834326</v>
      </c>
      <c r="R1002" t="s">
        <v>3508</v>
      </c>
      <c r="S1002">
        <v>4</v>
      </c>
      <c r="T1002">
        <v>2</v>
      </c>
      <c r="U1002">
        <v>2</v>
      </c>
      <c r="V1002" s="15">
        <v>44708.662557870368</v>
      </c>
    </row>
    <row r="1003" spans="1:22" x14ac:dyDescent="0.25">
      <c r="A1003">
        <v>1351985</v>
      </c>
      <c r="B1003" s="16" t="s">
        <v>3466</v>
      </c>
      <c r="C1003" s="3" t="s">
        <v>2924</v>
      </c>
      <c r="D1003" t="s">
        <v>29</v>
      </c>
      <c r="E1003" s="19">
        <v>209.6</v>
      </c>
      <c r="F1003" s="19">
        <v>800</v>
      </c>
      <c r="G1003" s="19">
        <v>800</v>
      </c>
      <c r="H1003" t="e">
        <f>NA()</f>
        <v>#N/A</v>
      </c>
      <c r="I1003" t="s">
        <v>1963</v>
      </c>
      <c r="J1003" s="13">
        <v>655000</v>
      </c>
      <c r="K1003" s="13" t="s">
        <v>2934</v>
      </c>
      <c r="L1003">
        <v>138333058</v>
      </c>
      <c r="M1003" t="s">
        <v>2912</v>
      </c>
      <c r="N1003" t="s">
        <v>759</v>
      </c>
      <c r="O1003" t="s">
        <v>37</v>
      </c>
      <c r="P1003" s="14" t="s">
        <v>3496</v>
      </c>
      <c r="Q1003" s="1">
        <v>889834326</v>
      </c>
      <c r="R1003" t="s">
        <v>3508</v>
      </c>
      <c r="S1003">
        <v>4</v>
      </c>
      <c r="T1003">
        <v>2</v>
      </c>
      <c r="U1003">
        <v>2</v>
      </c>
      <c r="V1003" s="15">
        <v>44708.662557870368</v>
      </c>
    </row>
    <row r="1004" spans="1:22" x14ac:dyDescent="0.25">
      <c r="A1004">
        <v>1351986</v>
      </c>
      <c r="B1004" s="16" t="s">
        <v>3466</v>
      </c>
      <c r="C1004" s="3" t="s">
        <v>2924</v>
      </c>
      <c r="D1004" t="s">
        <v>29</v>
      </c>
      <c r="E1004" s="19">
        <v>180</v>
      </c>
      <c r="F1004" s="19">
        <v>450</v>
      </c>
      <c r="G1004" s="19">
        <v>450</v>
      </c>
      <c r="H1004" t="e">
        <f>NA()</f>
        <v>#N/A</v>
      </c>
      <c r="I1004" t="s">
        <v>1963</v>
      </c>
      <c r="J1004" s="13">
        <v>675000</v>
      </c>
      <c r="K1004" s="13" t="s">
        <v>2934</v>
      </c>
      <c r="L1004">
        <v>138333050</v>
      </c>
      <c r="M1004" t="s">
        <v>2914</v>
      </c>
      <c r="N1004" t="s">
        <v>1165</v>
      </c>
      <c r="O1004" t="s">
        <v>37</v>
      </c>
      <c r="P1004" s="14" t="s">
        <v>3494</v>
      </c>
      <c r="Q1004" s="1">
        <v>889834326</v>
      </c>
      <c r="R1004" t="s">
        <v>3508</v>
      </c>
      <c r="S1004">
        <v>4</v>
      </c>
      <c r="T1004">
        <v>2</v>
      </c>
      <c r="U1004">
        <v>3</v>
      </c>
      <c r="V1004" s="15">
        <v>44708.662557870368</v>
      </c>
    </row>
    <row r="1005" spans="1:22" x14ac:dyDescent="0.25">
      <c r="A1005">
        <v>1351987</v>
      </c>
      <c r="B1005" s="16" t="s">
        <v>3466</v>
      </c>
      <c r="C1005" s="3" t="s">
        <v>2924</v>
      </c>
      <c r="D1005" t="s">
        <v>46</v>
      </c>
      <c r="E1005" s="19">
        <v>120</v>
      </c>
      <c r="F1005" s="12" t="e">
        <f>NA()</f>
        <v>#N/A</v>
      </c>
      <c r="G1005" s="19">
        <v>120</v>
      </c>
      <c r="H1005" t="e">
        <f>NA()</f>
        <v>#N/A</v>
      </c>
      <c r="I1005" t="s">
        <v>1499</v>
      </c>
      <c r="J1005" s="13">
        <v>399000</v>
      </c>
      <c r="K1005" s="13" t="s">
        <v>2934</v>
      </c>
      <c r="L1005">
        <v>138330946</v>
      </c>
      <c r="M1005" t="s">
        <v>2916</v>
      </c>
      <c r="N1005" t="s">
        <v>707</v>
      </c>
      <c r="O1005" t="s">
        <v>37</v>
      </c>
      <c r="P1005" s="14" t="s">
        <v>3493</v>
      </c>
      <c r="Q1005" s="1">
        <v>418895345</v>
      </c>
      <c r="R1005" t="s">
        <v>3507</v>
      </c>
      <c r="S1005">
        <v>2</v>
      </c>
      <c r="T1005">
        <v>2</v>
      </c>
      <c r="U1005">
        <v>2</v>
      </c>
      <c r="V1005" s="15">
        <v>44708.662557870368</v>
      </c>
    </row>
  </sheetData>
  <mergeCells count="1">
    <mergeCell ref="A1:J4"/>
  </mergeCells>
  <hyperlinks>
    <hyperlink ref="C6:C1005" location="Category_name" display="NT 0800" xr:uid="{C28AB9B8-EA81-4312-8E0D-28C67D03CE36}"/>
    <hyperlink ref="B6:B1005" location="Breadcrumb" display="DARWIN CITY" xr:uid="{6757EC7E-E2C2-43D2-B04B-2ECEBD9FA271}"/>
  </hyperlink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rying to input an invalid index! New indexes must be added to the related table first!" xr:uid="{A4EC5DB0-BD9F-4FE4-92CF-D7461705F918}">
          <x14:formula1>
            <xm:f>Relation_tbls!$D$8:$D$9</xm:f>
          </x14:formula1>
          <xm:sqref>C6:C1005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92665-06EA-4381-B031-AD3A33D3BFF1}">
  <sheetPr>
    <tabColor rgb="FFFF33CC"/>
  </sheetPr>
  <dimension ref="A1:AA9"/>
  <sheetViews>
    <sheetView workbookViewId="0">
      <selection activeCell="F15" sqref="F15"/>
    </sheetView>
  </sheetViews>
  <sheetFormatPr defaultRowHeight="15" x14ac:dyDescent="0.25"/>
  <cols>
    <col min="1" max="1" width="12.7109375" bestFit="1" customWidth="1"/>
    <col min="2" max="2" width="20.7109375" bestFit="1" customWidth="1"/>
    <col min="3" max="3" width="33.7109375" customWidth="1"/>
    <col min="4" max="4" width="22.140625" bestFit="1" customWidth="1"/>
    <col min="5" max="5" width="51.28515625" bestFit="1" customWidth="1"/>
  </cols>
  <sheetData>
    <row r="1" spans="1:27" ht="25.5" customHeight="1" x14ac:dyDescent="0.25">
      <c r="A1" s="42" t="s">
        <v>3529</v>
      </c>
      <c r="B1" s="43"/>
      <c r="C1" s="43"/>
      <c r="D1" s="43"/>
      <c r="E1" s="43"/>
      <c r="F1" s="43"/>
      <c r="G1" s="43"/>
      <c r="H1" s="43"/>
      <c r="I1" s="43"/>
      <c r="J1" s="43"/>
      <c r="K1" s="26"/>
      <c r="L1" s="26"/>
      <c r="M1" s="26"/>
      <c r="N1" s="26"/>
      <c r="O1" s="26"/>
      <c r="P1" s="26"/>
      <c r="Q1" s="26"/>
      <c r="R1" s="26"/>
      <c r="S1" s="26"/>
      <c r="T1" s="26"/>
      <c r="U1" s="26"/>
      <c r="V1" s="26"/>
      <c r="W1" s="26"/>
      <c r="X1" s="26"/>
      <c r="Y1" s="26"/>
      <c r="Z1" s="26"/>
      <c r="AA1" s="26"/>
    </row>
    <row r="2" spans="1:27" ht="21.75" customHeight="1" x14ac:dyDescent="0.25">
      <c r="A2" s="43"/>
      <c r="B2" s="43"/>
      <c r="C2" s="43"/>
      <c r="D2" s="43"/>
      <c r="E2" s="43"/>
      <c r="F2" s="43"/>
      <c r="G2" s="43"/>
      <c r="H2" s="43"/>
      <c r="I2" s="43"/>
      <c r="J2" s="43"/>
      <c r="K2" s="26"/>
      <c r="L2" s="26"/>
      <c r="M2" s="26"/>
      <c r="N2" s="26"/>
      <c r="O2" s="26"/>
      <c r="P2" s="26"/>
      <c r="Q2" s="26"/>
      <c r="R2" s="26"/>
      <c r="S2" s="26"/>
      <c r="T2" s="26"/>
      <c r="U2" s="26"/>
      <c r="V2" s="26"/>
      <c r="W2" s="26"/>
      <c r="X2" s="26"/>
      <c r="Y2" s="26"/>
      <c r="Z2" s="26"/>
      <c r="AA2" s="26"/>
    </row>
    <row r="3" spans="1:27" ht="20.25" customHeight="1" x14ac:dyDescent="0.25">
      <c r="A3" s="43"/>
      <c r="B3" s="43"/>
      <c r="C3" s="43"/>
      <c r="D3" s="43"/>
      <c r="E3" s="43"/>
      <c r="F3" s="43"/>
      <c r="G3" s="43"/>
      <c r="H3" s="43"/>
      <c r="I3" s="43"/>
      <c r="J3" s="43"/>
      <c r="K3" s="26"/>
      <c r="L3" s="26"/>
      <c r="M3" s="26"/>
      <c r="N3" s="26"/>
      <c r="O3" s="26"/>
      <c r="P3" s="26"/>
      <c r="Q3" s="26"/>
      <c r="R3" s="26"/>
      <c r="S3" s="26"/>
      <c r="T3" s="26"/>
      <c r="U3" s="26"/>
      <c r="V3" s="26"/>
      <c r="W3" s="26"/>
      <c r="X3" s="26"/>
      <c r="Y3" s="26"/>
      <c r="Z3" s="26"/>
      <c r="AA3" s="26"/>
    </row>
    <row r="4" spans="1:27" ht="22.5" customHeight="1" x14ac:dyDescent="0.25">
      <c r="A4" s="43"/>
      <c r="B4" s="43"/>
      <c r="C4" s="43"/>
      <c r="D4" s="43"/>
      <c r="E4" s="43"/>
      <c r="F4" s="43"/>
      <c r="G4" s="43"/>
      <c r="H4" s="43"/>
      <c r="I4" s="43"/>
      <c r="J4" s="43"/>
      <c r="K4" s="26"/>
      <c r="L4" s="26"/>
      <c r="M4" s="26"/>
      <c r="N4" s="26"/>
      <c r="O4" s="26"/>
      <c r="P4" s="26"/>
      <c r="Q4" s="26"/>
      <c r="R4" s="26"/>
      <c r="S4" s="26"/>
      <c r="T4" s="26"/>
      <c r="U4" s="26"/>
      <c r="V4" s="26"/>
      <c r="W4" s="26"/>
      <c r="X4" s="26"/>
      <c r="Y4" s="26"/>
      <c r="Z4" s="26"/>
      <c r="AA4" s="26"/>
    </row>
    <row r="6" spans="1:27" ht="15.75" x14ac:dyDescent="0.25">
      <c r="A6" s="41" t="s">
        <v>2918</v>
      </c>
      <c r="B6" s="41"/>
      <c r="D6" s="41" t="s">
        <v>2923</v>
      </c>
      <c r="E6" s="41"/>
    </row>
    <row r="7" spans="1:27" x14ac:dyDescent="0.25">
      <c r="A7" s="4" t="s">
        <v>2917</v>
      </c>
      <c r="B7" s="5" t="s">
        <v>2919</v>
      </c>
      <c r="D7" t="s">
        <v>2917</v>
      </c>
      <c r="E7" t="s">
        <v>3</v>
      </c>
    </row>
    <row r="8" spans="1:27" x14ac:dyDescent="0.25">
      <c r="A8" s="6" t="s">
        <v>3466</v>
      </c>
      <c r="B8" s="7" t="s">
        <v>696</v>
      </c>
      <c r="D8" s="10" t="s">
        <v>2924</v>
      </c>
      <c r="E8" t="s">
        <v>697</v>
      </c>
    </row>
    <row r="9" spans="1:27" x14ac:dyDescent="0.25">
      <c r="A9" s="8" t="s">
        <v>3465</v>
      </c>
      <c r="B9" s="9" t="s">
        <v>27</v>
      </c>
      <c r="D9" s="10" t="s">
        <v>2925</v>
      </c>
      <c r="E9" t="s">
        <v>28</v>
      </c>
    </row>
  </sheetData>
  <mergeCells count="3">
    <mergeCell ref="A6:B6"/>
    <mergeCell ref="A1:J4"/>
    <mergeCell ref="D6:E6"/>
  </mergeCells>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3053B-BF56-4F3D-9DFC-79790F025BD8}">
  <sheetPr>
    <tabColor theme="5"/>
  </sheetPr>
  <dimension ref="A1:AO32"/>
  <sheetViews>
    <sheetView showGridLines="0" zoomScale="50" zoomScaleNormal="50" workbookViewId="0"/>
  </sheetViews>
  <sheetFormatPr defaultRowHeight="15" x14ac:dyDescent="0.25"/>
  <cols>
    <col min="1" max="1" width="9.140625" style="23"/>
    <col min="2" max="2" width="9.140625" style="23" customWidth="1"/>
    <col min="3" max="3" width="8.5703125" style="23" customWidth="1"/>
    <col min="4" max="4" width="9.140625" style="23" customWidth="1"/>
    <col min="5" max="13" width="9.140625" style="23"/>
    <col min="14" max="14" width="9.140625" style="23" customWidth="1"/>
    <col min="15" max="27" width="9.140625" style="23"/>
    <col min="28" max="28" width="9.140625" style="23" customWidth="1"/>
    <col min="29" max="16384" width="9.140625" style="23"/>
  </cols>
  <sheetData>
    <row r="1" spans="1:41" ht="15" customHeight="1" x14ac:dyDescent="0.25">
      <c r="A1" s="25"/>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row>
    <row r="2" spans="1:41" ht="15" customHeight="1" x14ac:dyDescent="0.25">
      <c r="A2" s="25"/>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row>
    <row r="3" spans="1:41" ht="15" customHeight="1" x14ac:dyDescent="0.25">
      <c r="A3" s="25"/>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row>
    <row r="4" spans="1:41" ht="15" customHeight="1" x14ac:dyDescent="0.25">
      <c r="A4" s="25"/>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row>
    <row r="5" spans="1:41" x14ac:dyDescent="0.25">
      <c r="A5" s="24"/>
    </row>
    <row r="17" spans="3:4" x14ac:dyDescent="0.25">
      <c r="C17" s="17" t="s">
        <v>3489</v>
      </c>
      <c r="D17" t="s">
        <v>3525</v>
      </c>
    </row>
    <row r="32" spans="3:4" x14ac:dyDescent="0.25">
      <c r="C32" s="17" t="s">
        <v>9</v>
      </c>
      <c r="D32" t="s">
        <v>3525</v>
      </c>
    </row>
  </sheetData>
  <mergeCells count="1">
    <mergeCell ref="B1:AO4"/>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9B582-6E49-4193-8AD3-A17B22A8E7A0}">
  <sheetPr>
    <tabColor rgb="FFFFFF00"/>
  </sheetPr>
  <dimension ref="A1:AA4"/>
  <sheetViews>
    <sheetView showGridLines="0" zoomScale="85" zoomScaleNormal="85" workbookViewId="0">
      <selection activeCell="N24" sqref="N24"/>
    </sheetView>
  </sheetViews>
  <sheetFormatPr defaultRowHeight="15" x14ac:dyDescent="0.25"/>
  <cols>
    <col min="1" max="1" width="7.7109375" style="23" customWidth="1"/>
    <col min="2" max="2" width="4.42578125" style="23" customWidth="1"/>
    <col min="3" max="8" width="9.140625" style="23"/>
    <col min="9" max="9" width="9.140625" style="23" customWidth="1"/>
    <col min="10" max="10" width="9.140625" style="23"/>
    <col min="11" max="11" width="9.140625" style="23" customWidth="1"/>
    <col min="12" max="16384" width="9.140625" style="23"/>
  </cols>
  <sheetData>
    <row r="1" spans="1:27" customFormat="1" ht="17.25" customHeight="1" x14ac:dyDescent="0.25">
      <c r="A1" s="36"/>
      <c r="B1" s="36"/>
      <c r="C1" s="37" t="s">
        <v>3554</v>
      </c>
      <c r="D1" s="37"/>
      <c r="E1" s="37"/>
      <c r="F1" s="37"/>
      <c r="G1" s="37"/>
      <c r="H1" s="37"/>
      <c r="I1" s="36"/>
      <c r="J1" s="36"/>
      <c r="K1" s="26"/>
      <c r="L1" s="26"/>
      <c r="M1" s="26"/>
      <c r="N1" s="26"/>
      <c r="O1" s="26"/>
      <c r="P1" s="26"/>
      <c r="Q1" s="26"/>
      <c r="R1" s="26"/>
      <c r="S1" s="26"/>
      <c r="T1" s="26"/>
      <c r="U1" s="26"/>
      <c r="V1" s="26"/>
      <c r="W1" s="26"/>
      <c r="X1" s="26"/>
      <c r="Y1" s="26"/>
      <c r="Z1" s="26"/>
      <c r="AA1" s="26"/>
    </row>
    <row r="2" spans="1:27" customFormat="1" ht="15" customHeight="1" x14ac:dyDescent="0.25">
      <c r="A2" s="36"/>
      <c r="B2" s="36"/>
      <c r="C2" s="37"/>
      <c r="D2" s="37"/>
      <c r="E2" s="37"/>
      <c r="F2" s="37"/>
      <c r="G2" s="37"/>
      <c r="H2" s="37"/>
      <c r="I2" s="36"/>
      <c r="J2" s="36"/>
      <c r="K2" s="26"/>
      <c r="L2" s="26"/>
      <c r="M2" s="26"/>
      <c r="N2" s="26"/>
      <c r="O2" s="26"/>
      <c r="P2" s="26"/>
      <c r="Q2" s="26"/>
      <c r="R2" s="26"/>
      <c r="S2" s="26"/>
      <c r="T2" s="26"/>
      <c r="U2" s="26"/>
      <c r="V2" s="26"/>
      <c r="W2" s="26"/>
      <c r="X2" s="26"/>
      <c r="Y2" s="26"/>
      <c r="Z2" s="26"/>
      <c r="AA2" s="26"/>
    </row>
    <row r="3" spans="1:27" customFormat="1" ht="15" customHeight="1" x14ac:dyDescent="0.25">
      <c r="A3" s="36"/>
      <c r="B3" s="36"/>
      <c r="C3" s="37"/>
      <c r="D3" s="37"/>
      <c r="E3" s="37"/>
      <c r="F3" s="37"/>
      <c r="G3" s="37"/>
      <c r="H3" s="37"/>
      <c r="I3" s="36"/>
      <c r="J3" s="36"/>
      <c r="K3" s="26"/>
      <c r="L3" s="26"/>
      <c r="M3" s="26"/>
      <c r="N3" s="26"/>
      <c r="O3" s="26"/>
      <c r="P3" s="26"/>
      <c r="Q3" s="26"/>
      <c r="R3" s="26"/>
      <c r="S3" s="26"/>
      <c r="T3" s="26"/>
      <c r="U3" s="26"/>
      <c r="V3" s="26"/>
      <c r="W3" s="26"/>
      <c r="X3" s="26"/>
      <c r="Y3" s="26"/>
      <c r="Z3" s="26"/>
      <c r="AA3" s="26"/>
    </row>
    <row r="4" spans="1:27" customFormat="1" ht="15" customHeight="1" x14ac:dyDescent="0.25">
      <c r="A4" s="36"/>
      <c r="B4" s="36"/>
      <c r="C4" s="37"/>
      <c r="D4" s="37"/>
      <c r="E4" s="37"/>
      <c r="F4" s="37"/>
      <c r="G4" s="37"/>
      <c r="H4" s="37"/>
      <c r="I4" s="36"/>
      <c r="J4" s="36"/>
      <c r="K4" s="26"/>
      <c r="L4" s="26"/>
      <c r="M4" s="26"/>
      <c r="N4" s="26"/>
      <c r="O4" s="26"/>
      <c r="P4" s="26"/>
      <c r="Q4" s="26"/>
      <c r="R4" s="26"/>
      <c r="S4" s="26"/>
      <c r="T4" s="26"/>
      <c r="U4" s="26"/>
      <c r="V4" s="26"/>
      <c r="W4" s="26"/>
      <c r="X4" s="26"/>
      <c r="Y4" s="26"/>
      <c r="Z4" s="26"/>
      <c r="AA4" s="26"/>
    </row>
  </sheetData>
  <mergeCells count="1">
    <mergeCell ref="C1:H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68C39-08DC-4467-9982-D9A3C45D9A0D}">
  <dimension ref="A1"/>
  <sheetViews>
    <sheetView workbookViewId="0">
      <selection activeCell="H18" sqref="H18"/>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23664-5181-416B-83A5-3A6ECBD52AA2}">
  <dimension ref="B1:P1002"/>
  <sheetViews>
    <sheetView workbookViewId="0">
      <selection activeCell="D1" sqref="D1"/>
    </sheetView>
  </sheetViews>
  <sheetFormatPr defaultRowHeight="15" x14ac:dyDescent="0.25"/>
  <cols>
    <col min="2" max="2" width="49.7109375" bestFit="1" customWidth="1"/>
    <col min="3" max="3" width="19.140625" customWidth="1"/>
    <col min="4" max="4" width="26.7109375" customWidth="1"/>
    <col min="5" max="6" width="24.140625" customWidth="1"/>
    <col min="7" max="7" width="11" customWidth="1"/>
    <col min="10" max="10" width="55.85546875" bestFit="1" customWidth="1"/>
    <col min="12" max="12" width="9.85546875" bestFit="1" customWidth="1"/>
    <col min="14" max="14" width="45.140625" bestFit="1" customWidth="1"/>
  </cols>
  <sheetData>
    <row r="1" spans="2:16" x14ac:dyDescent="0.25">
      <c r="B1" t="s">
        <v>3530</v>
      </c>
      <c r="C1" t="s">
        <v>3531</v>
      </c>
      <c r="D1" t="s">
        <v>3532</v>
      </c>
      <c r="E1" t="s">
        <v>3533</v>
      </c>
      <c r="F1" t="s">
        <v>3534</v>
      </c>
      <c r="G1" t="s">
        <v>3535</v>
      </c>
      <c r="H1" t="s">
        <v>3536</v>
      </c>
      <c r="I1" t="s">
        <v>3537</v>
      </c>
      <c r="J1" t="s">
        <v>3538</v>
      </c>
      <c r="K1" t="s">
        <v>3539</v>
      </c>
      <c r="L1" t="s">
        <v>3540</v>
      </c>
    </row>
    <row r="2" spans="2:16" x14ac:dyDescent="0.25">
      <c r="B2" t="s">
        <v>32</v>
      </c>
      <c r="C2" t="str">
        <f>B2 &amp; " "</f>
        <v xml:space="preserve">$435,000 </v>
      </c>
      <c r="D2" t="s">
        <v>2961</v>
      </c>
      <c r="E2" t="b">
        <f>ISNUMBER(SEARCH("0 ",D2))</f>
        <v>1</v>
      </c>
      <c r="F2" t="b">
        <f>ISNUMBER(SEARCH("0-",D2))</f>
        <v>0</v>
      </c>
      <c r="G2">
        <f>IFERROR(FIND("$", D2), "na")</f>
        <v>1</v>
      </c>
      <c r="H2">
        <f>IFERROR(FIND("0 ",D2) + 1, "na")</f>
        <v>9</v>
      </c>
      <c r="I2" s="13" t="str">
        <f>IFERROR(MID(D2, G2, H2-G2), "")</f>
        <v>$435,000</v>
      </c>
      <c r="J2" t="str">
        <f>IF(OR(ISNUMBER(SEARCH({"A";"B";"C";"D";"E";"F";"G";"H";"I";"J";"K";"L";"M";"N";"O";"P";"Q";"R";"S";"T";"U";"V";"W";"X";"Y";"Z";"+";"-"},D2)))=TRUE,D2, "")</f>
        <v/>
      </c>
      <c r="K2" s="20" t="str">
        <f>SUBSTITUTE(SUBSTITUTE(SUBSTITUTE(I2, "$", ""), ",", ""), ".00", "")</f>
        <v>435000</v>
      </c>
      <c r="L2" s="21">
        <v>435000</v>
      </c>
      <c r="M2" s="20"/>
      <c r="N2" s="20"/>
      <c r="O2" s="20"/>
      <c r="P2" s="21"/>
    </row>
    <row r="3" spans="2:16" x14ac:dyDescent="0.25">
      <c r="B3" t="s">
        <v>43</v>
      </c>
      <c r="C3" t="str">
        <f t="shared" ref="C3:C66" si="0">B3 &amp; " "</f>
        <v xml:space="preserve">Offers Over $320,000 </v>
      </c>
      <c r="D3" t="s">
        <v>2962</v>
      </c>
      <c r="E3" t="b">
        <f t="shared" ref="E3:E66" si="1">ISNUMBER(SEARCH("0 ",D3))</f>
        <v>1</v>
      </c>
      <c r="F3" t="b">
        <f t="shared" ref="F3:F66" si="2">ISNUMBER(SEARCH("0-",D3))</f>
        <v>0</v>
      </c>
      <c r="G3">
        <f t="shared" ref="G3:G66" si="3">IFERROR(FIND("$", D3), "na")</f>
        <v>13</v>
      </c>
      <c r="H3">
        <f t="shared" ref="H3:H66" si="4">IFERROR(FIND("0 ",D3) + 1, "na")</f>
        <v>21</v>
      </c>
      <c r="I3" s="13" t="str">
        <f t="shared" ref="I3:I66" si="5">IFERROR(MID(D3, G3, H3-G3), "")</f>
        <v>$320,000</v>
      </c>
      <c r="J3" t="str">
        <f>IF(OR(ISNUMBER(SEARCH({"A";"B";"C";"D";"E";"F";"G";"H";"I";"J";"K";"L";"M";"N";"O";"P";"Q";"R";"S";"T";"U";"V";"W";"X";"Y";"Z";"+";"-"},D3)))=TRUE,D3, "")</f>
        <v xml:space="preserve">Offers Over $320,000 </v>
      </c>
      <c r="K3" s="20" t="str">
        <f t="shared" ref="K3:K66" si="6">SUBSTITUTE(SUBSTITUTE(SUBSTITUTE(I3, "$", ""), ",", ""), ".00", "")</f>
        <v>320000</v>
      </c>
      <c r="L3" s="21">
        <v>320000</v>
      </c>
      <c r="N3" s="20"/>
    </row>
    <row r="4" spans="2:16" x14ac:dyDescent="0.25">
      <c r="B4" t="s">
        <v>49</v>
      </c>
      <c r="C4" t="str">
        <f t="shared" si="0"/>
        <v xml:space="preserve">$310,000 </v>
      </c>
      <c r="D4" t="s">
        <v>2963</v>
      </c>
      <c r="E4" t="b">
        <f t="shared" si="1"/>
        <v>1</v>
      </c>
      <c r="F4" t="b">
        <f t="shared" si="2"/>
        <v>0</v>
      </c>
      <c r="G4">
        <f t="shared" si="3"/>
        <v>1</v>
      </c>
      <c r="H4">
        <f t="shared" si="4"/>
        <v>9</v>
      </c>
      <c r="I4" s="13" t="str">
        <f t="shared" si="5"/>
        <v>$310,000</v>
      </c>
      <c r="J4" t="str">
        <f>IF(OR(ISNUMBER(SEARCH({"A";"B";"C";"D";"E";"F";"G";"H";"I";"J";"K";"L";"M";"N";"O";"P";"Q";"R";"S";"T";"U";"V";"W";"X";"Y";"Z";"+";"-"},D4)))=TRUE,D4, "")</f>
        <v/>
      </c>
      <c r="K4" s="20" t="str">
        <f t="shared" si="6"/>
        <v>310000</v>
      </c>
      <c r="L4" s="21">
        <v>310000</v>
      </c>
      <c r="N4" s="20"/>
    </row>
    <row r="5" spans="2:16" x14ac:dyDescent="0.25">
      <c r="B5" t="s">
        <v>54</v>
      </c>
      <c r="C5" t="str">
        <f t="shared" si="0"/>
        <v xml:space="preserve">$259,000 </v>
      </c>
      <c r="D5" t="s">
        <v>2964</v>
      </c>
      <c r="E5" t="b">
        <f t="shared" si="1"/>
        <v>1</v>
      </c>
      <c r="F5" t="b">
        <f t="shared" si="2"/>
        <v>0</v>
      </c>
      <c r="G5">
        <f t="shared" si="3"/>
        <v>1</v>
      </c>
      <c r="H5">
        <f t="shared" si="4"/>
        <v>9</v>
      </c>
      <c r="I5" s="13" t="str">
        <f t="shared" si="5"/>
        <v>$259,000</v>
      </c>
      <c r="J5" t="str">
        <f>IF(OR(ISNUMBER(SEARCH({"A";"B";"C";"D";"E";"F";"G";"H";"I";"J";"K";"L";"M";"N";"O";"P";"Q";"R";"S";"T";"U";"V";"W";"X";"Y";"Z";"+";"-"},D5)))=TRUE,D5, "")</f>
        <v/>
      </c>
      <c r="K5" s="20" t="str">
        <f t="shared" si="6"/>
        <v>259000</v>
      </c>
      <c r="L5" s="21">
        <v>259000</v>
      </c>
      <c r="M5" s="20"/>
      <c r="N5" s="20"/>
    </row>
    <row r="6" spans="2:16" x14ac:dyDescent="0.25">
      <c r="B6" t="s">
        <v>59</v>
      </c>
      <c r="C6" t="str">
        <f t="shared" si="0"/>
        <v xml:space="preserve">$439,000 </v>
      </c>
      <c r="D6" t="s">
        <v>2965</v>
      </c>
      <c r="E6" t="b">
        <f t="shared" si="1"/>
        <v>1</v>
      </c>
      <c r="F6" t="b">
        <f t="shared" si="2"/>
        <v>0</v>
      </c>
      <c r="G6">
        <f t="shared" si="3"/>
        <v>1</v>
      </c>
      <c r="H6">
        <f t="shared" si="4"/>
        <v>9</v>
      </c>
      <c r="I6" s="13" t="str">
        <f t="shared" si="5"/>
        <v>$439,000</v>
      </c>
      <c r="J6" t="str">
        <f>IF(OR(ISNUMBER(SEARCH({"A";"B";"C";"D";"E";"F";"G";"H";"I";"J";"K";"L";"M";"N";"O";"P";"Q";"R";"S";"T";"U";"V";"W";"X";"Y";"Z";"+";"-"},D6)))=TRUE,D6, "")</f>
        <v/>
      </c>
      <c r="K6" s="20" t="str">
        <f t="shared" si="6"/>
        <v>439000</v>
      </c>
      <c r="L6" s="21">
        <v>439000</v>
      </c>
      <c r="N6" s="20"/>
    </row>
    <row r="7" spans="2:16" x14ac:dyDescent="0.25">
      <c r="B7" t="s">
        <v>65</v>
      </c>
      <c r="C7" t="str">
        <f t="shared" si="0"/>
        <v xml:space="preserve">$825,000 </v>
      </c>
      <c r="D7" t="s">
        <v>2966</v>
      </c>
      <c r="E7" t="b">
        <f t="shared" si="1"/>
        <v>1</v>
      </c>
      <c r="F7" t="b">
        <f t="shared" si="2"/>
        <v>0</v>
      </c>
      <c r="G7">
        <f t="shared" si="3"/>
        <v>1</v>
      </c>
      <c r="H7">
        <f t="shared" si="4"/>
        <v>9</v>
      </c>
      <c r="I7" s="13" t="str">
        <f t="shared" si="5"/>
        <v>$825,000</v>
      </c>
      <c r="J7" t="str">
        <f>IF(OR(ISNUMBER(SEARCH({"A";"B";"C";"D";"E";"F";"G";"H";"I";"J";"K";"L";"M";"N";"O";"P";"Q";"R";"S";"T";"U";"V";"W";"X";"Y";"Z";"+";"-"},D7)))=TRUE,D7, "")</f>
        <v/>
      </c>
      <c r="K7" s="20" t="str">
        <f t="shared" si="6"/>
        <v>825000</v>
      </c>
      <c r="L7" s="21">
        <v>825000</v>
      </c>
      <c r="N7" s="20"/>
    </row>
    <row r="8" spans="2:16" x14ac:dyDescent="0.25">
      <c r="B8" t="s">
        <v>69</v>
      </c>
      <c r="C8" t="str">
        <f t="shared" si="0"/>
        <v xml:space="preserve">$820,000 </v>
      </c>
      <c r="D8" t="s">
        <v>2967</v>
      </c>
      <c r="E8" t="b">
        <f t="shared" si="1"/>
        <v>1</v>
      </c>
      <c r="F8" t="b">
        <f t="shared" si="2"/>
        <v>0</v>
      </c>
      <c r="G8">
        <f t="shared" si="3"/>
        <v>1</v>
      </c>
      <c r="H8">
        <f t="shared" si="4"/>
        <v>9</v>
      </c>
      <c r="I8" s="13" t="str">
        <f t="shared" si="5"/>
        <v>$820,000</v>
      </c>
      <c r="J8" t="str">
        <f>IF(OR(ISNUMBER(SEARCH({"A";"B";"C";"D";"E";"F";"G";"H";"I";"J";"K";"L";"M";"N";"O";"P";"Q";"R";"S";"T";"U";"V";"W";"X";"Y";"Z";"+";"-"},D8)))=TRUE,D8, "")</f>
        <v/>
      </c>
      <c r="K8" s="20" t="str">
        <f t="shared" si="6"/>
        <v>820000</v>
      </c>
      <c r="L8" s="21">
        <v>820000</v>
      </c>
      <c r="N8" s="20"/>
    </row>
    <row r="9" spans="2:16" x14ac:dyDescent="0.25">
      <c r="B9" t="s">
        <v>75</v>
      </c>
      <c r="C9" t="str">
        <f t="shared" si="0"/>
        <v xml:space="preserve">$369 000 </v>
      </c>
      <c r="D9" t="s">
        <v>2968</v>
      </c>
      <c r="E9" t="b">
        <f t="shared" si="1"/>
        <v>1</v>
      </c>
      <c r="F9" t="b">
        <f t="shared" si="2"/>
        <v>0</v>
      </c>
      <c r="G9">
        <f t="shared" si="3"/>
        <v>1</v>
      </c>
      <c r="H9">
        <f t="shared" si="4"/>
        <v>9</v>
      </c>
      <c r="I9" s="13" t="str">
        <f t="shared" si="5"/>
        <v>$369 000</v>
      </c>
      <c r="J9" t="str">
        <f>IF(OR(ISNUMBER(SEARCH({"A";"B";"C";"D";"E";"F";"G";"H";"I";"J";"K";"L";"M";"N";"O";"P";"Q";"R";"S";"T";"U";"V";"W";"X";"Y";"Z";"+";"-"},D9)))=TRUE,D9, "")</f>
        <v/>
      </c>
      <c r="K9" s="20" t="str">
        <f t="shared" si="6"/>
        <v>369 000</v>
      </c>
      <c r="L9" s="21">
        <v>369000</v>
      </c>
      <c r="N9" s="20"/>
    </row>
    <row r="10" spans="2:16" x14ac:dyDescent="0.25">
      <c r="B10" t="s">
        <v>59</v>
      </c>
      <c r="C10" t="str">
        <f t="shared" si="0"/>
        <v xml:space="preserve">$439,000 </v>
      </c>
      <c r="D10" t="s">
        <v>2965</v>
      </c>
      <c r="E10" t="b">
        <f t="shared" si="1"/>
        <v>1</v>
      </c>
      <c r="F10" t="b">
        <f t="shared" si="2"/>
        <v>0</v>
      </c>
      <c r="G10">
        <f t="shared" si="3"/>
        <v>1</v>
      </c>
      <c r="H10">
        <f t="shared" si="4"/>
        <v>9</v>
      </c>
      <c r="I10" s="13" t="str">
        <f t="shared" si="5"/>
        <v>$439,000</v>
      </c>
      <c r="J10" t="str">
        <f>IF(OR(ISNUMBER(SEARCH({"A";"B";"C";"D";"E";"F";"G";"H";"I";"J";"K";"L";"M";"N";"O";"P";"Q";"R";"S";"T";"U";"V";"W";"X";"Y";"Z";"+";"-"},D10)))=TRUE,D10, "")</f>
        <v/>
      </c>
      <c r="K10" s="20" t="str">
        <f t="shared" si="6"/>
        <v>439000</v>
      </c>
      <c r="L10" s="21">
        <v>439000</v>
      </c>
      <c r="N10" s="20"/>
    </row>
    <row r="11" spans="2:16" x14ac:dyDescent="0.25">
      <c r="B11" t="s">
        <v>83</v>
      </c>
      <c r="C11" t="str">
        <f t="shared" si="0"/>
        <v xml:space="preserve">$455,000 </v>
      </c>
      <c r="D11" t="s">
        <v>2969</v>
      </c>
      <c r="E11" t="b">
        <f t="shared" si="1"/>
        <v>1</v>
      </c>
      <c r="F11" t="b">
        <f t="shared" si="2"/>
        <v>0</v>
      </c>
      <c r="G11">
        <f t="shared" si="3"/>
        <v>1</v>
      </c>
      <c r="H11">
        <f t="shared" si="4"/>
        <v>9</v>
      </c>
      <c r="I11" s="13" t="str">
        <f t="shared" si="5"/>
        <v>$455,000</v>
      </c>
      <c r="J11" t="str">
        <f>IF(OR(ISNUMBER(SEARCH({"A";"B";"C";"D";"E";"F";"G";"H";"I";"J";"K";"L";"M";"N";"O";"P";"Q";"R";"S";"T";"U";"V";"W";"X";"Y";"Z";"+";"-"},D11)))=TRUE,D11, "")</f>
        <v/>
      </c>
      <c r="K11" s="20" t="str">
        <f t="shared" si="6"/>
        <v>455000</v>
      </c>
      <c r="L11" s="21">
        <v>455000</v>
      </c>
      <c r="N11" s="20"/>
    </row>
    <row r="12" spans="2:16" x14ac:dyDescent="0.25">
      <c r="B12" t="s">
        <v>86</v>
      </c>
      <c r="C12" t="str">
        <f t="shared" si="0"/>
        <v xml:space="preserve">$280,000 </v>
      </c>
      <c r="D12" t="s">
        <v>2970</v>
      </c>
      <c r="E12" t="b">
        <f t="shared" si="1"/>
        <v>1</v>
      </c>
      <c r="F12" t="b">
        <f t="shared" si="2"/>
        <v>0</v>
      </c>
      <c r="G12">
        <f t="shared" si="3"/>
        <v>1</v>
      </c>
      <c r="H12">
        <f t="shared" si="4"/>
        <v>9</v>
      </c>
      <c r="I12" s="13" t="str">
        <f t="shared" si="5"/>
        <v>$280,000</v>
      </c>
      <c r="J12" t="str">
        <f>IF(OR(ISNUMBER(SEARCH({"A";"B";"C";"D";"E";"F";"G";"H";"I";"J";"K";"L";"M";"N";"O";"P";"Q";"R";"S";"T";"U";"V";"W";"X";"Y";"Z";"+";"-"},D12)))=TRUE,D12, "")</f>
        <v/>
      </c>
      <c r="K12" s="20" t="str">
        <f t="shared" si="6"/>
        <v>280000</v>
      </c>
      <c r="L12" s="21">
        <v>280000</v>
      </c>
      <c r="N12" s="20"/>
    </row>
    <row r="13" spans="2:16" x14ac:dyDescent="0.25">
      <c r="B13" t="s">
        <v>89</v>
      </c>
      <c r="C13" t="str">
        <f t="shared" si="0"/>
        <v xml:space="preserve">Openn Negotiation </v>
      </c>
      <c r="D13" t="s">
        <v>2971</v>
      </c>
      <c r="E13" t="b">
        <f t="shared" si="1"/>
        <v>0</v>
      </c>
      <c r="F13" t="b">
        <f t="shared" si="2"/>
        <v>0</v>
      </c>
      <c r="G13" t="str">
        <f t="shared" si="3"/>
        <v>na</v>
      </c>
      <c r="H13" t="str">
        <f t="shared" si="4"/>
        <v>na</v>
      </c>
      <c r="I13" s="13" t="str">
        <f t="shared" si="5"/>
        <v/>
      </c>
      <c r="J13" t="str">
        <f>IF(OR(ISNUMBER(SEARCH({"A";"B";"C";"D";"E";"F";"G";"H";"I";"J";"K";"L";"M";"N";"O";"P";"Q";"R";"S";"T";"U";"V";"W";"X";"Y";"Z";"+";"-"},D13)))=TRUE,D13, "")</f>
        <v xml:space="preserve">Openn Negotiation </v>
      </c>
      <c r="K13" s="20" t="str">
        <f t="shared" si="6"/>
        <v/>
      </c>
      <c r="L13" s="21" t="s">
        <v>2934</v>
      </c>
      <c r="N13" s="20"/>
    </row>
    <row r="14" spans="2:16" x14ac:dyDescent="0.25">
      <c r="B14" t="s">
        <v>94</v>
      </c>
      <c r="C14" t="str">
        <f t="shared" si="0"/>
        <v xml:space="preserve">PRICE GUIDE $439,000 </v>
      </c>
      <c r="D14" t="s">
        <v>2972</v>
      </c>
      <c r="E14" t="b">
        <f t="shared" si="1"/>
        <v>1</v>
      </c>
      <c r="F14" t="b">
        <f t="shared" si="2"/>
        <v>0</v>
      </c>
      <c r="G14">
        <f t="shared" si="3"/>
        <v>13</v>
      </c>
      <c r="H14">
        <f t="shared" si="4"/>
        <v>21</v>
      </c>
      <c r="I14" s="13" t="str">
        <f t="shared" si="5"/>
        <v>$439,000</v>
      </c>
      <c r="J14" t="str">
        <f>IF(OR(ISNUMBER(SEARCH({"A";"B";"C";"D";"E";"F";"G";"H";"I";"J";"K";"L";"M";"N";"O";"P";"Q";"R";"S";"T";"U";"V";"W";"X";"Y";"Z";"+";"-"},D14)))=TRUE,D14, "")</f>
        <v xml:space="preserve">PRICE GUIDE $439,000 </v>
      </c>
      <c r="K14" s="20" t="str">
        <f t="shared" si="6"/>
        <v>439000</v>
      </c>
      <c r="L14" s="21">
        <v>439000</v>
      </c>
      <c r="N14" s="20"/>
    </row>
    <row r="15" spans="2:16" x14ac:dyDescent="0.25">
      <c r="B15" t="s">
        <v>99</v>
      </c>
      <c r="C15" t="str">
        <f t="shared" si="0"/>
        <v xml:space="preserve">$775,000 </v>
      </c>
      <c r="D15" t="s">
        <v>2973</v>
      </c>
      <c r="E15" t="b">
        <f t="shared" si="1"/>
        <v>1</v>
      </c>
      <c r="F15" t="b">
        <f t="shared" si="2"/>
        <v>0</v>
      </c>
      <c r="G15">
        <f t="shared" si="3"/>
        <v>1</v>
      </c>
      <c r="H15">
        <f t="shared" si="4"/>
        <v>9</v>
      </c>
      <c r="I15" s="13" t="str">
        <f t="shared" si="5"/>
        <v>$775,000</v>
      </c>
      <c r="J15" t="str">
        <f>IF(OR(ISNUMBER(SEARCH({"A";"B";"C";"D";"E";"F";"G";"H";"I";"J";"K";"L";"M";"N";"O";"P";"Q";"R";"S";"T";"U";"V";"W";"X";"Y";"Z";"+";"-"},D15)))=TRUE,D15, "")</f>
        <v/>
      </c>
      <c r="K15" s="20" t="str">
        <f t="shared" si="6"/>
        <v>775000</v>
      </c>
      <c r="L15" s="21">
        <v>775000</v>
      </c>
      <c r="N15" s="20"/>
    </row>
    <row r="16" spans="2:16" x14ac:dyDescent="0.25">
      <c r="B16" t="s">
        <v>104</v>
      </c>
      <c r="C16" t="str">
        <f t="shared" si="0"/>
        <v xml:space="preserve">$625,000 </v>
      </c>
      <c r="D16" t="s">
        <v>2974</v>
      </c>
      <c r="E16" t="b">
        <f t="shared" si="1"/>
        <v>1</v>
      </c>
      <c r="F16" t="b">
        <f t="shared" si="2"/>
        <v>0</v>
      </c>
      <c r="G16">
        <f t="shared" si="3"/>
        <v>1</v>
      </c>
      <c r="H16">
        <f t="shared" si="4"/>
        <v>9</v>
      </c>
      <c r="I16" s="13" t="str">
        <f t="shared" si="5"/>
        <v>$625,000</v>
      </c>
      <c r="J16" t="str">
        <f>IF(OR(ISNUMBER(SEARCH({"A";"B";"C";"D";"E";"F";"G";"H";"I";"J";"K";"L";"M";"N";"O";"P";"Q";"R";"S";"T";"U";"V";"W";"X";"Y";"Z";"+";"-"},D16)))=TRUE,D16, "")</f>
        <v/>
      </c>
      <c r="K16" s="20" t="str">
        <f t="shared" si="6"/>
        <v>625000</v>
      </c>
      <c r="L16" s="21">
        <v>625000</v>
      </c>
      <c r="N16" s="20"/>
    </row>
    <row r="17" spans="2:14" x14ac:dyDescent="0.25">
      <c r="B17" t="s">
        <v>108</v>
      </c>
      <c r="C17" t="str">
        <f t="shared" si="0"/>
        <v xml:space="preserve">Overs Over $599,000 Considered </v>
      </c>
      <c r="D17" t="s">
        <v>2975</v>
      </c>
      <c r="E17" t="b">
        <f t="shared" si="1"/>
        <v>1</v>
      </c>
      <c r="F17" t="b">
        <f t="shared" si="2"/>
        <v>0</v>
      </c>
      <c r="G17">
        <f t="shared" si="3"/>
        <v>12</v>
      </c>
      <c r="H17">
        <f t="shared" si="4"/>
        <v>20</v>
      </c>
      <c r="I17" s="13" t="str">
        <f t="shared" si="5"/>
        <v>$599,000</v>
      </c>
      <c r="J17" t="str">
        <f>IF(OR(ISNUMBER(SEARCH({"A";"B";"C";"D";"E";"F";"G";"H";"I";"J";"K";"L";"M";"N";"O";"P";"Q";"R";"S";"T";"U";"V";"W";"X";"Y";"Z";"+";"-"},D17)))=TRUE,D17, "")</f>
        <v xml:space="preserve">Overs Over $599,000 Considered </v>
      </c>
      <c r="K17" s="20" t="str">
        <f t="shared" si="6"/>
        <v>599000</v>
      </c>
      <c r="L17" s="21">
        <v>599000</v>
      </c>
      <c r="N17" s="20"/>
    </row>
    <row r="18" spans="2:14" x14ac:dyDescent="0.25">
      <c r="B18" t="s">
        <v>112</v>
      </c>
      <c r="C18" t="str">
        <f t="shared" si="0"/>
        <v xml:space="preserve">$490,000 </v>
      </c>
      <c r="D18" t="s">
        <v>2976</v>
      </c>
      <c r="E18" t="b">
        <f t="shared" si="1"/>
        <v>1</v>
      </c>
      <c r="F18" t="b">
        <f t="shared" si="2"/>
        <v>0</v>
      </c>
      <c r="G18">
        <f t="shared" si="3"/>
        <v>1</v>
      </c>
      <c r="H18">
        <f t="shared" si="4"/>
        <v>9</v>
      </c>
      <c r="I18" s="13" t="str">
        <f t="shared" si="5"/>
        <v>$490,000</v>
      </c>
      <c r="J18" t="str">
        <f>IF(OR(ISNUMBER(SEARCH({"A";"B";"C";"D";"E";"F";"G";"H";"I";"J";"K";"L";"M";"N";"O";"P";"Q";"R";"S";"T";"U";"V";"W";"X";"Y";"Z";"+";"-"},D18)))=TRUE,D18, "")</f>
        <v/>
      </c>
      <c r="K18" s="20" t="str">
        <f t="shared" si="6"/>
        <v>490000</v>
      </c>
      <c r="L18" s="21">
        <v>490000</v>
      </c>
      <c r="N18" s="20"/>
    </row>
    <row r="19" spans="2:14" x14ac:dyDescent="0.25">
      <c r="B19" t="s">
        <v>116</v>
      </c>
      <c r="C19" t="str">
        <f t="shared" si="0"/>
        <v xml:space="preserve">$337,500 </v>
      </c>
      <c r="D19" t="s">
        <v>2977</v>
      </c>
      <c r="E19" t="b">
        <f t="shared" si="1"/>
        <v>1</v>
      </c>
      <c r="F19" t="b">
        <f t="shared" si="2"/>
        <v>0</v>
      </c>
      <c r="G19">
        <f t="shared" si="3"/>
        <v>1</v>
      </c>
      <c r="H19">
        <f t="shared" si="4"/>
        <v>9</v>
      </c>
      <c r="I19" s="13" t="str">
        <f t="shared" si="5"/>
        <v>$337,500</v>
      </c>
      <c r="J19" t="str">
        <f>IF(OR(ISNUMBER(SEARCH({"A";"B";"C";"D";"E";"F";"G";"H";"I";"J";"K";"L";"M";"N";"O";"P";"Q";"R";"S";"T";"U";"V";"W";"X";"Y";"Z";"+";"-"},D19)))=TRUE,D19, "")</f>
        <v/>
      </c>
      <c r="K19" s="20" t="str">
        <f t="shared" si="6"/>
        <v>337500</v>
      </c>
      <c r="L19" s="21">
        <v>337500</v>
      </c>
      <c r="N19" s="20"/>
    </row>
    <row r="20" spans="2:14" x14ac:dyDescent="0.25">
      <c r="B20" t="s">
        <v>119</v>
      </c>
      <c r="C20" t="str">
        <f t="shared" si="0"/>
        <v xml:space="preserve">FASTRAK </v>
      </c>
      <c r="D20" t="s">
        <v>2978</v>
      </c>
      <c r="E20" t="b">
        <f t="shared" si="1"/>
        <v>0</v>
      </c>
      <c r="F20" t="b">
        <f t="shared" si="2"/>
        <v>0</v>
      </c>
      <c r="G20" t="str">
        <f t="shared" si="3"/>
        <v>na</v>
      </c>
      <c r="H20" t="str">
        <f t="shared" si="4"/>
        <v>na</v>
      </c>
      <c r="I20" s="13" t="str">
        <f t="shared" si="5"/>
        <v/>
      </c>
      <c r="J20" t="str">
        <f>IF(OR(ISNUMBER(SEARCH({"A";"B";"C";"D";"E";"F";"G";"H";"I";"J";"K";"L";"M";"N";"O";"P";"Q";"R";"S";"T";"U";"V";"W";"X";"Y";"Z";"+";"-"},D20)))=TRUE,D20, "")</f>
        <v xml:space="preserve">FASTRAK </v>
      </c>
      <c r="K20" s="20" t="str">
        <f t="shared" si="6"/>
        <v/>
      </c>
      <c r="L20" s="21" t="s">
        <v>2934</v>
      </c>
      <c r="N20" s="20"/>
    </row>
    <row r="21" spans="2:14" x14ac:dyDescent="0.25">
      <c r="B21" t="s">
        <v>59</v>
      </c>
      <c r="C21" t="str">
        <f t="shared" si="0"/>
        <v xml:space="preserve">$439,000 </v>
      </c>
      <c r="D21" t="s">
        <v>2965</v>
      </c>
      <c r="E21" t="b">
        <f t="shared" si="1"/>
        <v>1</v>
      </c>
      <c r="F21" t="b">
        <f t="shared" si="2"/>
        <v>0</v>
      </c>
      <c r="G21">
        <f t="shared" si="3"/>
        <v>1</v>
      </c>
      <c r="H21">
        <f t="shared" si="4"/>
        <v>9</v>
      </c>
      <c r="I21" s="13" t="str">
        <f t="shared" si="5"/>
        <v>$439,000</v>
      </c>
      <c r="J21" t="str">
        <f>IF(OR(ISNUMBER(SEARCH({"A";"B";"C";"D";"E";"F";"G";"H";"I";"J";"K";"L";"M";"N";"O";"P";"Q";"R";"S";"T";"U";"V";"W";"X";"Y";"Z";"+";"-"},D21)))=TRUE,D21, "")</f>
        <v/>
      </c>
      <c r="K21" s="20" t="str">
        <f t="shared" si="6"/>
        <v>439000</v>
      </c>
      <c r="L21" s="21">
        <v>439000</v>
      </c>
      <c r="N21" s="20"/>
    </row>
    <row r="22" spans="2:14" x14ac:dyDescent="0.25">
      <c r="B22" t="s">
        <v>127</v>
      </c>
      <c r="C22" t="str">
        <f t="shared" si="0"/>
        <v xml:space="preserve">UNDER CONTRACT </v>
      </c>
      <c r="D22" t="s">
        <v>2979</v>
      </c>
      <c r="E22" t="b">
        <f t="shared" si="1"/>
        <v>0</v>
      </c>
      <c r="F22" t="b">
        <f t="shared" si="2"/>
        <v>0</v>
      </c>
      <c r="G22" t="str">
        <f t="shared" si="3"/>
        <v>na</v>
      </c>
      <c r="H22" t="str">
        <f t="shared" si="4"/>
        <v>na</v>
      </c>
      <c r="I22" s="13" t="str">
        <f t="shared" si="5"/>
        <v/>
      </c>
      <c r="J22" t="str">
        <f>IF(OR(ISNUMBER(SEARCH({"A";"B";"C";"D";"E";"F";"G";"H";"I";"J";"K";"L";"M";"N";"O";"P";"Q";"R";"S";"T";"U";"V";"W";"X";"Y";"Z";"+";"-"},D22)))=TRUE,D22, "")</f>
        <v xml:space="preserve">UNDER CONTRACT </v>
      </c>
      <c r="K22" s="20" t="str">
        <f t="shared" si="6"/>
        <v/>
      </c>
      <c r="L22" s="21" t="s">
        <v>2934</v>
      </c>
      <c r="N22" s="20"/>
    </row>
    <row r="23" spans="2:14" x14ac:dyDescent="0.25">
      <c r="B23" t="s">
        <v>132</v>
      </c>
      <c r="C23" t="str">
        <f t="shared" si="0"/>
        <v xml:space="preserve">Offers Over $440,000 </v>
      </c>
      <c r="D23" t="s">
        <v>2980</v>
      </c>
      <c r="E23" t="b">
        <f t="shared" si="1"/>
        <v>1</v>
      </c>
      <c r="F23" t="b">
        <f t="shared" si="2"/>
        <v>0</v>
      </c>
      <c r="G23">
        <f t="shared" si="3"/>
        <v>13</v>
      </c>
      <c r="H23">
        <f t="shared" si="4"/>
        <v>21</v>
      </c>
      <c r="I23" s="13" t="str">
        <f t="shared" si="5"/>
        <v>$440,000</v>
      </c>
      <c r="J23" t="str">
        <f>IF(OR(ISNUMBER(SEARCH({"A";"B";"C";"D";"E";"F";"G";"H";"I";"J";"K";"L";"M";"N";"O";"P";"Q";"R";"S";"T";"U";"V";"W";"X";"Y";"Z";"+";"-"},D23)))=TRUE,D23, "")</f>
        <v xml:space="preserve">Offers Over $440,000 </v>
      </c>
      <c r="K23" s="20" t="str">
        <f t="shared" si="6"/>
        <v>440000</v>
      </c>
      <c r="L23" s="21">
        <v>440000</v>
      </c>
      <c r="N23" s="20"/>
    </row>
    <row r="24" spans="2:14" x14ac:dyDescent="0.25">
      <c r="B24" t="s">
        <v>137</v>
      </c>
      <c r="C24" t="str">
        <f t="shared" si="0"/>
        <v xml:space="preserve">$640,000 </v>
      </c>
      <c r="D24" t="s">
        <v>2981</v>
      </c>
      <c r="E24" t="b">
        <f t="shared" si="1"/>
        <v>1</v>
      </c>
      <c r="F24" t="b">
        <f t="shared" si="2"/>
        <v>0</v>
      </c>
      <c r="G24">
        <f t="shared" si="3"/>
        <v>1</v>
      </c>
      <c r="H24">
        <f t="shared" si="4"/>
        <v>9</v>
      </c>
      <c r="I24" s="13" t="str">
        <f t="shared" si="5"/>
        <v>$640,000</v>
      </c>
      <c r="J24" t="str">
        <f>IF(OR(ISNUMBER(SEARCH({"A";"B";"C";"D";"E";"F";"G";"H";"I";"J";"K";"L";"M";"N";"O";"P";"Q";"R";"S";"T";"U";"V";"W";"X";"Y";"Z";"+";"-"},D24)))=TRUE,D24, "")</f>
        <v/>
      </c>
      <c r="K24" s="20" t="str">
        <f t="shared" si="6"/>
        <v>640000</v>
      </c>
      <c r="L24" s="21">
        <v>640000</v>
      </c>
      <c r="N24" s="20"/>
    </row>
    <row r="25" spans="2:14" x14ac:dyDescent="0.25">
      <c r="B25" t="s">
        <v>141</v>
      </c>
      <c r="C25" t="str">
        <f t="shared" si="0"/>
        <v xml:space="preserve">$500,000 </v>
      </c>
      <c r="D25" t="s">
        <v>2982</v>
      </c>
      <c r="E25" t="b">
        <f t="shared" si="1"/>
        <v>1</v>
      </c>
      <c r="F25" t="b">
        <f t="shared" si="2"/>
        <v>0</v>
      </c>
      <c r="G25">
        <f t="shared" si="3"/>
        <v>1</v>
      </c>
      <c r="H25">
        <f t="shared" si="4"/>
        <v>9</v>
      </c>
      <c r="I25" s="13" t="str">
        <f t="shared" si="5"/>
        <v>$500,000</v>
      </c>
      <c r="J25" t="str">
        <f>IF(OR(ISNUMBER(SEARCH({"A";"B";"C";"D";"E";"F";"G";"H";"I";"J";"K";"L";"M";"N";"O";"P";"Q";"R";"S";"T";"U";"V";"W";"X";"Y";"Z";"+";"-"},D25)))=TRUE,D25, "")</f>
        <v/>
      </c>
      <c r="K25" s="20" t="str">
        <f t="shared" si="6"/>
        <v>500000</v>
      </c>
      <c r="L25" s="21">
        <v>500000</v>
      </c>
      <c r="N25" s="20"/>
    </row>
    <row r="26" spans="2:14" x14ac:dyDescent="0.25">
      <c r="B26" t="s">
        <v>146</v>
      </c>
      <c r="C26" t="str">
        <f t="shared" si="0"/>
        <v xml:space="preserve">$305,000 + </v>
      </c>
      <c r="D26" t="s">
        <v>2983</v>
      </c>
      <c r="E26" t="b">
        <f t="shared" si="1"/>
        <v>1</v>
      </c>
      <c r="F26" t="b">
        <f t="shared" si="2"/>
        <v>0</v>
      </c>
      <c r="G26">
        <f t="shared" si="3"/>
        <v>1</v>
      </c>
      <c r="H26">
        <f t="shared" si="4"/>
        <v>9</v>
      </c>
      <c r="I26" s="13" t="str">
        <f t="shared" si="5"/>
        <v>$305,000</v>
      </c>
      <c r="J26" t="str">
        <f>IF(OR(ISNUMBER(SEARCH({"A";"B";"C";"D";"E";"F";"G";"H";"I";"J";"K";"L";"M";"N";"O";"P";"Q";"R";"S";"T";"U";"V";"W";"X";"Y";"Z";"+";"-"},D26)))=TRUE,D26, "")</f>
        <v xml:space="preserve">$305,000 + </v>
      </c>
      <c r="K26" s="20" t="str">
        <f t="shared" si="6"/>
        <v>305000</v>
      </c>
      <c r="L26" s="21">
        <v>305000</v>
      </c>
      <c r="N26" s="20"/>
    </row>
    <row r="27" spans="2:14" x14ac:dyDescent="0.25">
      <c r="B27" t="s">
        <v>149</v>
      </c>
      <c r="C27" t="str">
        <f t="shared" si="0"/>
        <v xml:space="preserve">$295,000 + </v>
      </c>
      <c r="D27" t="s">
        <v>2984</v>
      </c>
      <c r="E27" t="b">
        <f t="shared" si="1"/>
        <v>1</v>
      </c>
      <c r="F27" t="b">
        <f t="shared" si="2"/>
        <v>0</v>
      </c>
      <c r="G27">
        <f t="shared" si="3"/>
        <v>1</v>
      </c>
      <c r="H27">
        <f t="shared" si="4"/>
        <v>9</v>
      </c>
      <c r="I27" s="13" t="str">
        <f t="shared" si="5"/>
        <v>$295,000</v>
      </c>
      <c r="J27" t="str">
        <f>IF(OR(ISNUMBER(SEARCH({"A";"B";"C";"D";"E";"F";"G";"H";"I";"J";"K";"L";"M";"N";"O";"P";"Q";"R";"S";"T";"U";"V";"W";"X";"Y";"Z";"+";"-"},D27)))=TRUE,D27, "")</f>
        <v xml:space="preserve">$295,000 + </v>
      </c>
      <c r="K27" s="20" t="str">
        <f t="shared" si="6"/>
        <v>295000</v>
      </c>
      <c r="L27" s="21">
        <v>295000</v>
      </c>
      <c r="N27" s="20"/>
    </row>
    <row r="28" spans="2:14" x14ac:dyDescent="0.25">
      <c r="B28" t="s">
        <v>154</v>
      </c>
      <c r="C28" t="str">
        <f t="shared" si="0"/>
        <v xml:space="preserve">$795,000 </v>
      </c>
      <c r="D28" t="s">
        <v>2985</v>
      </c>
      <c r="E28" t="b">
        <f t="shared" si="1"/>
        <v>1</v>
      </c>
      <c r="F28" t="b">
        <f t="shared" si="2"/>
        <v>0</v>
      </c>
      <c r="G28">
        <f t="shared" si="3"/>
        <v>1</v>
      </c>
      <c r="H28">
        <f t="shared" si="4"/>
        <v>9</v>
      </c>
      <c r="I28" s="13" t="str">
        <f t="shared" si="5"/>
        <v>$795,000</v>
      </c>
      <c r="J28" t="str">
        <f>IF(OR(ISNUMBER(SEARCH({"A";"B";"C";"D";"E";"F";"G";"H";"I";"J";"K";"L";"M";"N";"O";"P";"Q";"R";"S";"T";"U";"V";"W";"X";"Y";"Z";"+";"-"},D28)))=TRUE,D28, "")</f>
        <v/>
      </c>
      <c r="K28" s="20" t="str">
        <f t="shared" si="6"/>
        <v>795000</v>
      </c>
      <c r="L28" s="21">
        <v>795000</v>
      </c>
      <c r="N28" s="20"/>
    </row>
    <row r="29" spans="2:14" x14ac:dyDescent="0.25">
      <c r="B29" t="s">
        <v>158</v>
      </c>
      <c r="C29" t="str">
        <f t="shared" si="0"/>
        <v xml:space="preserve">Offers Over $950,000 </v>
      </c>
      <c r="D29" t="s">
        <v>2986</v>
      </c>
      <c r="E29" t="b">
        <f t="shared" si="1"/>
        <v>1</v>
      </c>
      <c r="F29" t="b">
        <f t="shared" si="2"/>
        <v>0</v>
      </c>
      <c r="G29">
        <f t="shared" si="3"/>
        <v>13</v>
      </c>
      <c r="H29">
        <f t="shared" si="4"/>
        <v>21</v>
      </c>
      <c r="I29" s="13" t="str">
        <f t="shared" si="5"/>
        <v>$950,000</v>
      </c>
      <c r="J29" t="str">
        <f>IF(OR(ISNUMBER(SEARCH({"A";"B";"C";"D";"E";"F";"G";"H";"I";"J";"K";"L";"M";"N";"O";"P";"Q";"R";"S";"T";"U";"V";"W";"X";"Y";"Z";"+";"-"},D29)))=TRUE,D29, "")</f>
        <v xml:space="preserve">Offers Over $950,000 </v>
      </c>
      <c r="K29" s="20" t="str">
        <f t="shared" si="6"/>
        <v>950000</v>
      </c>
      <c r="L29" s="21">
        <v>950000</v>
      </c>
      <c r="N29" s="20"/>
    </row>
    <row r="30" spans="2:14" x14ac:dyDescent="0.25">
      <c r="B30" t="s">
        <v>161</v>
      </c>
      <c r="C30" t="str">
        <f t="shared" si="0"/>
        <v xml:space="preserve">Offers Over $485,000 </v>
      </c>
      <c r="D30" t="s">
        <v>2987</v>
      </c>
      <c r="E30" t="b">
        <f t="shared" si="1"/>
        <v>1</v>
      </c>
      <c r="F30" t="b">
        <f t="shared" si="2"/>
        <v>0</v>
      </c>
      <c r="G30">
        <f t="shared" si="3"/>
        <v>13</v>
      </c>
      <c r="H30">
        <f t="shared" si="4"/>
        <v>21</v>
      </c>
      <c r="I30" s="13" t="str">
        <f t="shared" si="5"/>
        <v>$485,000</v>
      </c>
      <c r="J30" t="str">
        <f>IF(OR(ISNUMBER(SEARCH({"A";"B";"C";"D";"E";"F";"G";"H";"I";"J";"K";"L";"M";"N";"O";"P";"Q";"R";"S";"T";"U";"V";"W";"X";"Y";"Z";"+";"-"},D30)))=TRUE,D30, "")</f>
        <v xml:space="preserve">Offers Over $485,000 </v>
      </c>
      <c r="K30" s="20" t="str">
        <f t="shared" si="6"/>
        <v>485000</v>
      </c>
      <c r="L30" s="21">
        <v>485000</v>
      </c>
      <c r="N30" s="20"/>
    </row>
    <row r="31" spans="2:14" x14ac:dyDescent="0.25">
      <c r="B31" t="s">
        <v>165</v>
      </c>
      <c r="C31" t="str">
        <f t="shared" si="0"/>
        <v xml:space="preserve">$250,000 </v>
      </c>
      <c r="D31" t="s">
        <v>2988</v>
      </c>
      <c r="E31" t="b">
        <f t="shared" si="1"/>
        <v>1</v>
      </c>
      <c r="F31" t="b">
        <f t="shared" si="2"/>
        <v>0</v>
      </c>
      <c r="G31">
        <f t="shared" si="3"/>
        <v>1</v>
      </c>
      <c r="H31">
        <f t="shared" si="4"/>
        <v>9</v>
      </c>
      <c r="I31" s="13" t="str">
        <f t="shared" si="5"/>
        <v>$250,000</v>
      </c>
      <c r="J31" t="str">
        <f>IF(OR(ISNUMBER(SEARCH({"A";"B";"C";"D";"E";"F";"G";"H";"I";"J";"K";"L";"M";"N";"O";"P";"Q";"R";"S";"T";"U";"V";"W";"X";"Y";"Z";"+";"-"},D31)))=TRUE,D31, "")</f>
        <v/>
      </c>
      <c r="K31" s="20" t="str">
        <f t="shared" si="6"/>
        <v>250000</v>
      </c>
      <c r="L31" s="21">
        <v>250000</v>
      </c>
      <c r="N31" s="20"/>
    </row>
    <row r="32" spans="2:14" x14ac:dyDescent="0.25">
      <c r="B32" t="s">
        <v>169</v>
      </c>
      <c r="C32" t="str">
        <f t="shared" si="0"/>
        <v xml:space="preserve">$549,000 </v>
      </c>
      <c r="D32" t="s">
        <v>2989</v>
      </c>
      <c r="E32" t="b">
        <f t="shared" si="1"/>
        <v>1</v>
      </c>
      <c r="F32" t="b">
        <f t="shared" si="2"/>
        <v>0</v>
      </c>
      <c r="G32">
        <f t="shared" si="3"/>
        <v>1</v>
      </c>
      <c r="H32">
        <f t="shared" si="4"/>
        <v>9</v>
      </c>
      <c r="I32" s="13" t="str">
        <f t="shared" si="5"/>
        <v>$549,000</v>
      </c>
      <c r="J32" t="str">
        <f>IF(OR(ISNUMBER(SEARCH({"A";"B";"C";"D";"E";"F";"G";"H";"I";"J";"K";"L";"M";"N";"O";"P";"Q";"R";"S";"T";"U";"V";"W";"X";"Y";"Z";"+";"-"},D32)))=TRUE,D32, "")</f>
        <v/>
      </c>
      <c r="K32" s="20" t="str">
        <f t="shared" si="6"/>
        <v>549000</v>
      </c>
      <c r="L32" s="21">
        <v>549000</v>
      </c>
      <c r="N32" s="20"/>
    </row>
    <row r="33" spans="2:14" x14ac:dyDescent="0.25">
      <c r="B33" t="s">
        <v>173</v>
      </c>
      <c r="C33" t="str">
        <f t="shared" si="0"/>
        <v xml:space="preserve">Offers over $299,000 </v>
      </c>
      <c r="D33" t="s">
        <v>2990</v>
      </c>
      <c r="E33" t="b">
        <f t="shared" si="1"/>
        <v>1</v>
      </c>
      <c r="F33" t="b">
        <f t="shared" si="2"/>
        <v>0</v>
      </c>
      <c r="G33">
        <f t="shared" si="3"/>
        <v>13</v>
      </c>
      <c r="H33">
        <f t="shared" si="4"/>
        <v>21</v>
      </c>
      <c r="I33" s="13" t="str">
        <f t="shared" si="5"/>
        <v>$299,000</v>
      </c>
      <c r="J33" t="str">
        <f>IF(OR(ISNUMBER(SEARCH({"A";"B";"C";"D";"E";"F";"G";"H";"I";"J";"K";"L";"M";"N";"O";"P";"Q";"R";"S";"T";"U";"V";"W";"X";"Y";"Z";"+";"-"},D33)))=TRUE,D33, "")</f>
        <v xml:space="preserve">Offers over $299,000 </v>
      </c>
      <c r="K33" s="20" t="str">
        <f t="shared" si="6"/>
        <v>299000</v>
      </c>
      <c r="L33" s="21">
        <v>299000</v>
      </c>
      <c r="N33" s="20"/>
    </row>
    <row r="34" spans="2:14" x14ac:dyDescent="0.25">
      <c r="B34" t="s">
        <v>178</v>
      </c>
      <c r="C34" t="str">
        <f t="shared" si="0"/>
        <v xml:space="preserve">$395,000 </v>
      </c>
      <c r="D34" t="s">
        <v>2991</v>
      </c>
      <c r="E34" t="b">
        <f t="shared" si="1"/>
        <v>1</v>
      </c>
      <c r="F34" t="b">
        <f t="shared" si="2"/>
        <v>0</v>
      </c>
      <c r="G34">
        <f t="shared" si="3"/>
        <v>1</v>
      </c>
      <c r="H34">
        <f t="shared" si="4"/>
        <v>9</v>
      </c>
      <c r="I34" s="13" t="str">
        <f t="shared" si="5"/>
        <v>$395,000</v>
      </c>
      <c r="J34" t="str">
        <f>IF(OR(ISNUMBER(SEARCH({"A";"B";"C";"D";"E";"F";"G";"H";"I";"J";"K";"L";"M";"N";"O";"P";"Q";"R";"S";"T";"U";"V";"W";"X";"Y";"Z";"+";"-"},D34)))=TRUE,D34, "")</f>
        <v/>
      </c>
      <c r="K34" s="20" t="str">
        <f t="shared" si="6"/>
        <v>395000</v>
      </c>
      <c r="L34" s="21">
        <v>395000</v>
      </c>
      <c r="N34" s="20"/>
    </row>
    <row r="35" spans="2:14" x14ac:dyDescent="0.25">
      <c r="B35" t="s">
        <v>127</v>
      </c>
      <c r="C35" t="str">
        <f t="shared" si="0"/>
        <v xml:space="preserve">UNDER CONTRACT </v>
      </c>
      <c r="D35" t="s">
        <v>2979</v>
      </c>
      <c r="E35" t="b">
        <f t="shared" si="1"/>
        <v>0</v>
      </c>
      <c r="F35" t="b">
        <f t="shared" si="2"/>
        <v>0</v>
      </c>
      <c r="G35" t="str">
        <f t="shared" si="3"/>
        <v>na</v>
      </c>
      <c r="H35" t="str">
        <f t="shared" si="4"/>
        <v>na</v>
      </c>
      <c r="I35" s="13" t="str">
        <f t="shared" si="5"/>
        <v/>
      </c>
      <c r="J35" t="str">
        <f>IF(OR(ISNUMBER(SEARCH({"A";"B";"C";"D";"E";"F";"G";"H";"I";"J";"K";"L";"M";"N";"O";"P";"Q";"R";"S";"T";"U";"V";"W";"X";"Y";"Z";"+";"-"},D35)))=TRUE,D35, "")</f>
        <v xml:space="preserve">UNDER CONTRACT </v>
      </c>
      <c r="K35" s="20" t="str">
        <f t="shared" si="6"/>
        <v/>
      </c>
      <c r="L35" s="21" t="s">
        <v>2934</v>
      </c>
      <c r="N35" s="20"/>
    </row>
    <row r="36" spans="2:14" x14ac:dyDescent="0.25">
      <c r="B36" t="s">
        <v>186</v>
      </c>
      <c r="C36" t="str">
        <f t="shared" si="0"/>
        <v xml:space="preserve">$475,000 </v>
      </c>
      <c r="D36" t="s">
        <v>2992</v>
      </c>
      <c r="E36" t="b">
        <f t="shared" si="1"/>
        <v>1</v>
      </c>
      <c r="F36" t="b">
        <f t="shared" si="2"/>
        <v>0</v>
      </c>
      <c r="G36">
        <f t="shared" si="3"/>
        <v>1</v>
      </c>
      <c r="H36">
        <f t="shared" si="4"/>
        <v>9</v>
      </c>
      <c r="I36" s="13" t="str">
        <f t="shared" si="5"/>
        <v>$475,000</v>
      </c>
      <c r="J36" t="str">
        <f>IF(OR(ISNUMBER(SEARCH({"A";"B";"C";"D";"E";"F";"G";"H";"I";"J";"K";"L";"M";"N";"O";"P";"Q";"R";"S";"T";"U";"V";"W";"X";"Y";"Z";"+";"-"},D36)))=TRUE,D36, "")</f>
        <v/>
      </c>
      <c r="K36" s="20" t="str">
        <f t="shared" si="6"/>
        <v>475000</v>
      </c>
      <c r="L36" s="21">
        <v>475000</v>
      </c>
      <c r="N36" s="20"/>
    </row>
    <row r="37" spans="2:14" x14ac:dyDescent="0.25">
      <c r="B37" t="s">
        <v>191</v>
      </c>
      <c r="C37" t="str">
        <f t="shared" si="0"/>
        <v xml:space="preserve">Contact Agent </v>
      </c>
      <c r="D37" t="s">
        <v>2993</v>
      </c>
      <c r="E37" t="b">
        <f t="shared" si="1"/>
        <v>0</v>
      </c>
      <c r="F37" t="b">
        <f t="shared" si="2"/>
        <v>0</v>
      </c>
      <c r="G37" t="str">
        <f t="shared" si="3"/>
        <v>na</v>
      </c>
      <c r="H37" t="str">
        <f t="shared" si="4"/>
        <v>na</v>
      </c>
      <c r="I37" s="13" t="str">
        <f t="shared" si="5"/>
        <v/>
      </c>
      <c r="J37" t="str">
        <f>IF(OR(ISNUMBER(SEARCH({"A";"B";"C";"D";"E";"F";"G";"H";"I";"J";"K";"L";"M";"N";"O";"P";"Q";"R";"S";"T";"U";"V";"W";"X";"Y";"Z";"+";"-"},D37)))=TRUE,D37, "")</f>
        <v xml:space="preserve">Contact Agent </v>
      </c>
      <c r="K37" s="20" t="str">
        <f t="shared" si="6"/>
        <v/>
      </c>
      <c r="L37" s="21" t="s">
        <v>2934</v>
      </c>
      <c r="N37" s="20"/>
    </row>
    <row r="38" spans="2:14" x14ac:dyDescent="0.25">
      <c r="B38" t="s">
        <v>194</v>
      </c>
      <c r="C38" t="str">
        <f t="shared" si="0"/>
        <v xml:space="preserve">OFFERS INVITED </v>
      </c>
      <c r="D38" t="s">
        <v>2994</v>
      </c>
      <c r="E38" t="b">
        <f t="shared" si="1"/>
        <v>0</v>
      </c>
      <c r="F38" t="b">
        <f t="shared" si="2"/>
        <v>0</v>
      </c>
      <c r="G38" t="str">
        <f t="shared" si="3"/>
        <v>na</v>
      </c>
      <c r="H38" t="str">
        <f t="shared" si="4"/>
        <v>na</v>
      </c>
      <c r="I38" s="13" t="str">
        <f t="shared" si="5"/>
        <v/>
      </c>
      <c r="J38" t="str">
        <f>IF(OR(ISNUMBER(SEARCH({"A";"B";"C";"D";"E";"F";"G";"H";"I";"J";"K";"L";"M";"N";"O";"P";"Q";"R";"S";"T";"U";"V";"W";"X";"Y";"Z";"+";"-"},D38)))=TRUE,D38, "")</f>
        <v xml:space="preserve">OFFERS INVITED </v>
      </c>
      <c r="K38" s="20" t="str">
        <f t="shared" si="6"/>
        <v/>
      </c>
      <c r="L38" s="21" t="s">
        <v>2934</v>
      </c>
      <c r="N38" s="20"/>
    </row>
    <row r="39" spans="2:14" x14ac:dyDescent="0.25">
      <c r="B39" t="s">
        <v>198</v>
      </c>
      <c r="C39" t="str">
        <f t="shared" si="0"/>
        <v xml:space="preserve">$465,000 </v>
      </c>
      <c r="D39" t="s">
        <v>2995</v>
      </c>
      <c r="E39" t="b">
        <f t="shared" si="1"/>
        <v>1</v>
      </c>
      <c r="F39" t="b">
        <f t="shared" si="2"/>
        <v>0</v>
      </c>
      <c r="G39">
        <f t="shared" si="3"/>
        <v>1</v>
      </c>
      <c r="H39">
        <f t="shared" si="4"/>
        <v>9</v>
      </c>
      <c r="I39" s="13" t="str">
        <f t="shared" si="5"/>
        <v>$465,000</v>
      </c>
      <c r="J39" t="str">
        <f>IF(OR(ISNUMBER(SEARCH({"A";"B";"C";"D";"E";"F";"G";"H";"I";"J";"K";"L";"M";"N";"O";"P";"Q";"R";"S";"T";"U";"V";"W";"X";"Y";"Z";"+";"-"},D39)))=TRUE,D39, "")</f>
        <v/>
      </c>
      <c r="K39" s="20" t="str">
        <f t="shared" si="6"/>
        <v>465000</v>
      </c>
      <c r="L39" s="21">
        <v>465000</v>
      </c>
      <c r="N39" s="20"/>
    </row>
    <row r="40" spans="2:14" x14ac:dyDescent="0.25">
      <c r="B40" t="s">
        <v>201</v>
      </c>
      <c r="C40" t="str">
        <f t="shared" si="0"/>
        <v xml:space="preserve">Current Bid $600,000 </v>
      </c>
      <c r="D40" t="s">
        <v>2996</v>
      </c>
      <c r="E40" t="b">
        <f t="shared" si="1"/>
        <v>1</v>
      </c>
      <c r="F40" t="b">
        <f t="shared" si="2"/>
        <v>0</v>
      </c>
      <c r="G40">
        <f t="shared" si="3"/>
        <v>13</v>
      </c>
      <c r="H40">
        <f t="shared" si="4"/>
        <v>21</v>
      </c>
      <c r="I40" s="13" t="str">
        <f t="shared" si="5"/>
        <v>$600,000</v>
      </c>
      <c r="J40" t="str">
        <f>IF(OR(ISNUMBER(SEARCH({"A";"B";"C";"D";"E";"F";"G";"H";"I";"J";"K";"L";"M";"N";"O";"P";"Q";"R";"S";"T";"U";"V";"W";"X";"Y";"Z";"+";"-"},D40)))=TRUE,D40, "")</f>
        <v xml:space="preserve">Current Bid $600,000 </v>
      </c>
      <c r="K40" s="20" t="str">
        <f t="shared" si="6"/>
        <v>600000</v>
      </c>
      <c r="L40" s="21">
        <v>600000</v>
      </c>
      <c r="N40" s="20"/>
    </row>
    <row r="41" spans="2:14" x14ac:dyDescent="0.25">
      <c r="B41" t="s">
        <v>205</v>
      </c>
      <c r="C41" t="str">
        <f t="shared" si="0"/>
        <v xml:space="preserve">Offers Over $980,000 </v>
      </c>
      <c r="D41" t="s">
        <v>2997</v>
      </c>
      <c r="E41" t="b">
        <f t="shared" si="1"/>
        <v>1</v>
      </c>
      <c r="F41" t="b">
        <f t="shared" si="2"/>
        <v>0</v>
      </c>
      <c r="G41">
        <f t="shared" si="3"/>
        <v>13</v>
      </c>
      <c r="H41">
        <f t="shared" si="4"/>
        <v>21</v>
      </c>
      <c r="I41" s="13" t="str">
        <f t="shared" si="5"/>
        <v>$980,000</v>
      </c>
      <c r="J41" t="str">
        <f>IF(OR(ISNUMBER(SEARCH({"A";"B";"C";"D";"E";"F";"G";"H";"I";"J";"K";"L";"M";"N";"O";"P";"Q";"R";"S";"T";"U";"V";"W";"X";"Y";"Z";"+";"-"},D41)))=TRUE,D41, "")</f>
        <v xml:space="preserve">Offers Over $980,000 </v>
      </c>
      <c r="K41" s="20" t="str">
        <f t="shared" si="6"/>
        <v>980000</v>
      </c>
      <c r="L41" s="21">
        <v>980000</v>
      </c>
      <c r="N41" s="20"/>
    </row>
    <row r="42" spans="2:14" x14ac:dyDescent="0.25">
      <c r="B42" t="s">
        <v>210</v>
      </c>
      <c r="C42" t="str">
        <f t="shared" si="0"/>
        <v xml:space="preserve">$1,050,000 </v>
      </c>
      <c r="D42" t="s">
        <v>2998</v>
      </c>
      <c r="E42" t="b">
        <f t="shared" si="1"/>
        <v>1</v>
      </c>
      <c r="F42" t="b">
        <f t="shared" si="2"/>
        <v>0</v>
      </c>
      <c r="G42">
        <f t="shared" si="3"/>
        <v>1</v>
      </c>
      <c r="H42">
        <f t="shared" si="4"/>
        <v>11</v>
      </c>
      <c r="I42" s="13" t="str">
        <f t="shared" si="5"/>
        <v>$1,050,000</v>
      </c>
      <c r="J42" t="str">
        <f>IF(OR(ISNUMBER(SEARCH({"A";"B";"C";"D";"E";"F";"G";"H";"I";"J";"K";"L";"M";"N";"O";"P";"Q";"R";"S";"T";"U";"V";"W";"X";"Y";"Z";"+";"-"},D42)))=TRUE,D42, "")</f>
        <v/>
      </c>
      <c r="K42" s="20" t="str">
        <f t="shared" si="6"/>
        <v>1050000</v>
      </c>
      <c r="L42" s="21">
        <v>1050000</v>
      </c>
      <c r="N42" s="20"/>
    </row>
    <row r="43" spans="2:14" x14ac:dyDescent="0.25">
      <c r="B43" t="s">
        <v>214</v>
      </c>
      <c r="C43" t="str">
        <f t="shared" si="0"/>
        <v xml:space="preserve">UNDER CONTRACT... MORE PROPERTIES WANTED </v>
      </c>
      <c r="D43" t="s">
        <v>2999</v>
      </c>
      <c r="E43" t="b">
        <f t="shared" si="1"/>
        <v>0</v>
      </c>
      <c r="F43" t="b">
        <f t="shared" si="2"/>
        <v>0</v>
      </c>
      <c r="G43" t="str">
        <f t="shared" si="3"/>
        <v>na</v>
      </c>
      <c r="H43" t="str">
        <f t="shared" si="4"/>
        <v>na</v>
      </c>
      <c r="I43" s="13" t="str">
        <f t="shared" si="5"/>
        <v/>
      </c>
      <c r="J43" t="str">
        <f>IF(OR(ISNUMBER(SEARCH({"A";"B";"C";"D";"E";"F";"G";"H";"I";"J";"K";"L";"M";"N";"O";"P";"Q";"R";"S";"T";"U";"V";"W";"X";"Y";"Z";"+";"-"},D43)))=TRUE,D43, "")</f>
        <v xml:space="preserve">UNDER CONTRACT... MORE PROPERTIES WANTED </v>
      </c>
      <c r="K43" s="20" t="str">
        <f t="shared" si="6"/>
        <v/>
      </c>
      <c r="L43" s="21" t="s">
        <v>2934</v>
      </c>
      <c r="N43" s="20"/>
    </row>
    <row r="44" spans="2:14" x14ac:dyDescent="0.25">
      <c r="B44" t="s">
        <v>218</v>
      </c>
      <c r="C44" t="str">
        <f t="shared" si="0"/>
        <v xml:space="preserve">$450,000 </v>
      </c>
      <c r="D44" t="s">
        <v>3000</v>
      </c>
      <c r="E44" t="b">
        <f t="shared" si="1"/>
        <v>1</v>
      </c>
      <c r="F44" t="b">
        <f t="shared" si="2"/>
        <v>0</v>
      </c>
      <c r="G44">
        <f t="shared" si="3"/>
        <v>1</v>
      </c>
      <c r="H44">
        <f t="shared" si="4"/>
        <v>9</v>
      </c>
      <c r="I44" s="13" t="str">
        <f t="shared" si="5"/>
        <v>$450,000</v>
      </c>
      <c r="J44" t="str">
        <f>IF(OR(ISNUMBER(SEARCH({"A";"B";"C";"D";"E";"F";"G";"H";"I";"J";"K";"L";"M";"N";"O";"P";"Q";"R";"S";"T";"U";"V";"W";"X";"Y";"Z";"+";"-"},D44)))=TRUE,D44, "")</f>
        <v/>
      </c>
      <c r="K44" s="20" t="str">
        <f t="shared" si="6"/>
        <v>450000</v>
      </c>
      <c r="L44" s="21">
        <v>450000</v>
      </c>
      <c r="N44" s="20"/>
    </row>
    <row r="45" spans="2:14" x14ac:dyDescent="0.25">
      <c r="B45" t="s">
        <v>221</v>
      </c>
      <c r="C45" t="str">
        <f t="shared" si="0"/>
        <v xml:space="preserve">$749,000 </v>
      </c>
      <c r="D45" t="s">
        <v>3001</v>
      </c>
      <c r="E45" t="b">
        <f t="shared" si="1"/>
        <v>1</v>
      </c>
      <c r="F45" t="b">
        <f t="shared" si="2"/>
        <v>0</v>
      </c>
      <c r="G45">
        <f t="shared" si="3"/>
        <v>1</v>
      </c>
      <c r="H45">
        <f t="shared" si="4"/>
        <v>9</v>
      </c>
      <c r="I45" s="13" t="str">
        <f t="shared" si="5"/>
        <v>$749,000</v>
      </c>
      <c r="J45" t="str">
        <f>IF(OR(ISNUMBER(SEARCH({"A";"B";"C";"D";"E";"F";"G";"H";"I";"J";"K";"L";"M";"N";"O";"P";"Q";"R";"S";"T";"U";"V";"W";"X";"Y";"Z";"+";"-"},D45)))=TRUE,D45, "")</f>
        <v/>
      </c>
      <c r="K45" s="20" t="str">
        <f t="shared" si="6"/>
        <v>749000</v>
      </c>
      <c r="L45" s="21">
        <v>749000</v>
      </c>
      <c r="N45" s="20"/>
    </row>
    <row r="46" spans="2:14" x14ac:dyDescent="0.25">
      <c r="B46" t="s">
        <v>127</v>
      </c>
      <c r="C46" t="str">
        <f t="shared" si="0"/>
        <v xml:space="preserve">UNDER CONTRACT </v>
      </c>
      <c r="D46" t="s">
        <v>2979</v>
      </c>
      <c r="E46" t="b">
        <f t="shared" si="1"/>
        <v>0</v>
      </c>
      <c r="F46" t="b">
        <f t="shared" si="2"/>
        <v>0</v>
      </c>
      <c r="G46" t="str">
        <f t="shared" si="3"/>
        <v>na</v>
      </c>
      <c r="H46" t="str">
        <f t="shared" si="4"/>
        <v>na</v>
      </c>
      <c r="I46" s="13" t="str">
        <f t="shared" si="5"/>
        <v/>
      </c>
      <c r="J46" t="str">
        <f>IF(OR(ISNUMBER(SEARCH({"A";"B";"C";"D";"E";"F";"G";"H";"I";"J";"K";"L";"M";"N";"O";"P";"Q";"R";"S";"T";"U";"V";"W";"X";"Y";"Z";"+";"-"},D46)))=TRUE,D46, "")</f>
        <v xml:space="preserve">UNDER CONTRACT </v>
      </c>
      <c r="K46" s="20" t="str">
        <f t="shared" si="6"/>
        <v/>
      </c>
      <c r="L46" s="21" t="s">
        <v>2934</v>
      </c>
      <c r="N46" s="20"/>
    </row>
    <row r="47" spans="2:14" x14ac:dyDescent="0.25">
      <c r="B47" t="s">
        <v>229</v>
      </c>
      <c r="C47" t="str">
        <f t="shared" si="0"/>
        <v xml:space="preserve">$289,000 </v>
      </c>
      <c r="D47" t="s">
        <v>3002</v>
      </c>
      <c r="E47" t="b">
        <f t="shared" si="1"/>
        <v>1</v>
      </c>
      <c r="F47" t="b">
        <f t="shared" si="2"/>
        <v>0</v>
      </c>
      <c r="G47">
        <f t="shared" si="3"/>
        <v>1</v>
      </c>
      <c r="H47">
        <f t="shared" si="4"/>
        <v>9</v>
      </c>
      <c r="I47" s="13" t="str">
        <f t="shared" si="5"/>
        <v>$289,000</v>
      </c>
      <c r="J47" t="str">
        <f>IF(OR(ISNUMBER(SEARCH({"A";"B";"C";"D";"E";"F";"G";"H";"I";"J";"K";"L";"M";"N";"O";"P";"Q";"R";"S";"T";"U";"V";"W";"X";"Y";"Z";"+";"-"},D47)))=TRUE,D47, "")</f>
        <v/>
      </c>
      <c r="K47" s="20" t="str">
        <f t="shared" si="6"/>
        <v>289000</v>
      </c>
      <c r="L47" s="21">
        <v>289000</v>
      </c>
      <c r="N47" s="20"/>
    </row>
    <row r="48" spans="2:14" x14ac:dyDescent="0.25">
      <c r="B48" t="s">
        <v>112</v>
      </c>
      <c r="C48" t="str">
        <f t="shared" si="0"/>
        <v xml:space="preserve">$490,000 </v>
      </c>
      <c r="D48" t="s">
        <v>2976</v>
      </c>
      <c r="E48" t="b">
        <f t="shared" si="1"/>
        <v>1</v>
      </c>
      <c r="F48" t="b">
        <f t="shared" si="2"/>
        <v>0</v>
      </c>
      <c r="G48">
        <f t="shared" si="3"/>
        <v>1</v>
      </c>
      <c r="H48">
        <f t="shared" si="4"/>
        <v>9</v>
      </c>
      <c r="I48" s="13" t="str">
        <f t="shared" si="5"/>
        <v>$490,000</v>
      </c>
      <c r="J48" t="str">
        <f>IF(OR(ISNUMBER(SEARCH({"A";"B";"C";"D";"E";"F";"G";"H";"I";"J";"K";"L";"M";"N";"O";"P";"Q";"R";"S";"T";"U";"V";"W";"X";"Y";"Z";"+";"-"},D48)))=TRUE,D48, "")</f>
        <v/>
      </c>
      <c r="K48" s="20" t="str">
        <f t="shared" si="6"/>
        <v>490000</v>
      </c>
      <c r="L48" s="21">
        <v>490000</v>
      </c>
      <c r="N48" s="20"/>
    </row>
    <row r="49" spans="2:14" x14ac:dyDescent="0.25">
      <c r="B49" t="s">
        <v>127</v>
      </c>
      <c r="C49" t="str">
        <f t="shared" si="0"/>
        <v xml:space="preserve">UNDER CONTRACT </v>
      </c>
      <c r="D49" t="s">
        <v>2979</v>
      </c>
      <c r="E49" t="b">
        <f t="shared" si="1"/>
        <v>0</v>
      </c>
      <c r="F49" t="b">
        <f t="shared" si="2"/>
        <v>0</v>
      </c>
      <c r="G49" t="str">
        <f t="shared" si="3"/>
        <v>na</v>
      </c>
      <c r="H49" t="str">
        <f t="shared" si="4"/>
        <v>na</v>
      </c>
      <c r="I49" s="13" t="str">
        <f t="shared" si="5"/>
        <v/>
      </c>
      <c r="J49" t="str">
        <f>IF(OR(ISNUMBER(SEARCH({"A";"B";"C";"D";"E";"F";"G";"H";"I";"J";"K";"L";"M";"N";"O";"P";"Q";"R";"S";"T";"U";"V";"W";"X";"Y";"Z";"+";"-"},D49)))=TRUE,D49, "")</f>
        <v xml:space="preserve">UNDER CONTRACT </v>
      </c>
      <c r="K49" s="20" t="str">
        <f t="shared" si="6"/>
        <v/>
      </c>
      <c r="L49" s="21" t="s">
        <v>2934</v>
      </c>
      <c r="N49" s="20"/>
    </row>
    <row r="50" spans="2:14" x14ac:dyDescent="0.25">
      <c r="B50" t="s">
        <v>237</v>
      </c>
      <c r="C50" t="str">
        <f t="shared" si="0"/>
        <v xml:space="preserve">Offers over $565,000 </v>
      </c>
      <c r="D50" t="s">
        <v>3003</v>
      </c>
      <c r="E50" t="b">
        <f t="shared" si="1"/>
        <v>1</v>
      </c>
      <c r="F50" t="b">
        <f t="shared" si="2"/>
        <v>0</v>
      </c>
      <c r="G50">
        <f t="shared" si="3"/>
        <v>13</v>
      </c>
      <c r="H50">
        <f t="shared" si="4"/>
        <v>21</v>
      </c>
      <c r="I50" s="13" t="str">
        <f t="shared" si="5"/>
        <v>$565,000</v>
      </c>
      <c r="J50" t="str">
        <f>IF(OR(ISNUMBER(SEARCH({"A";"B";"C";"D";"E";"F";"G";"H";"I";"J";"K";"L";"M";"N";"O";"P";"Q";"R";"S";"T";"U";"V";"W";"X";"Y";"Z";"+";"-"},D50)))=TRUE,D50, "")</f>
        <v xml:space="preserve">Offers over $565,000 </v>
      </c>
      <c r="K50" s="20" t="str">
        <f t="shared" si="6"/>
        <v>565000</v>
      </c>
      <c r="L50" s="21">
        <v>565000</v>
      </c>
      <c r="N50" s="20"/>
    </row>
    <row r="51" spans="2:14" x14ac:dyDescent="0.25">
      <c r="B51" t="s">
        <v>241</v>
      </c>
      <c r="C51" t="str">
        <f t="shared" si="0"/>
        <v xml:space="preserve">$399,000 </v>
      </c>
      <c r="D51" t="s">
        <v>3004</v>
      </c>
      <c r="E51" t="b">
        <f t="shared" si="1"/>
        <v>1</v>
      </c>
      <c r="F51" t="b">
        <f t="shared" si="2"/>
        <v>0</v>
      </c>
      <c r="G51">
        <f t="shared" si="3"/>
        <v>1</v>
      </c>
      <c r="H51">
        <f t="shared" si="4"/>
        <v>9</v>
      </c>
      <c r="I51" s="13" t="str">
        <f t="shared" si="5"/>
        <v>$399,000</v>
      </c>
      <c r="J51" t="str">
        <f>IF(OR(ISNUMBER(SEARCH({"A";"B";"C";"D";"E";"F";"G";"H";"I";"J";"K";"L";"M";"N";"O";"P";"Q";"R";"S";"T";"U";"V";"W";"X";"Y";"Z";"+";"-"},D51)))=TRUE,D51, "")</f>
        <v/>
      </c>
      <c r="K51" s="20" t="str">
        <f t="shared" si="6"/>
        <v>399000</v>
      </c>
      <c r="L51" s="21">
        <v>399000</v>
      </c>
      <c r="N51" s="20"/>
    </row>
    <row r="52" spans="2:14" x14ac:dyDescent="0.25">
      <c r="B52" t="s">
        <v>245</v>
      </c>
      <c r="C52" t="str">
        <f t="shared" si="0"/>
        <v xml:space="preserve">Offers over $469,000 </v>
      </c>
      <c r="D52" t="s">
        <v>3005</v>
      </c>
      <c r="E52" t="b">
        <f t="shared" si="1"/>
        <v>1</v>
      </c>
      <c r="F52" t="b">
        <f t="shared" si="2"/>
        <v>0</v>
      </c>
      <c r="G52">
        <f t="shared" si="3"/>
        <v>13</v>
      </c>
      <c r="H52">
        <f t="shared" si="4"/>
        <v>21</v>
      </c>
      <c r="I52" s="13" t="str">
        <f t="shared" si="5"/>
        <v>$469,000</v>
      </c>
      <c r="J52" t="str">
        <f>IF(OR(ISNUMBER(SEARCH({"A";"B";"C";"D";"E";"F";"G";"H";"I";"J";"K";"L";"M";"N";"O";"P";"Q";"R";"S";"T";"U";"V";"W";"X";"Y";"Z";"+";"-"},D52)))=TRUE,D52, "")</f>
        <v xml:space="preserve">Offers over $469,000 </v>
      </c>
      <c r="K52" s="20" t="str">
        <f t="shared" si="6"/>
        <v>469000</v>
      </c>
      <c r="L52" s="21">
        <v>469000</v>
      </c>
      <c r="N52" s="20"/>
    </row>
    <row r="53" spans="2:14" x14ac:dyDescent="0.25">
      <c r="B53" t="s">
        <v>249</v>
      </c>
      <c r="C53" t="str">
        <f t="shared" si="0"/>
        <v xml:space="preserve">$649,000 </v>
      </c>
      <c r="D53" t="s">
        <v>3006</v>
      </c>
      <c r="E53" t="b">
        <f t="shared" si="1"/>
        <v>1</v>
      </c>
      <c r="F53" t="b">
        <f t="shared" si="2"/>
        <v>0</v>
      </c>
      <c r="G53">
        <f t="shared" si="3"/>
        <v>1</v>
      </c>
      <c r="H53">
        <f t="shared" si="4"/>
        <v>9</v>
      </c>
      <c r="I53" s="13" t="str">
        <f t="shared" si="5"/>
        <v>$649,000</v>
      </c>
      <c r="J53" t="str">
        <f>IF(OR(ISNUMBER(SEARCH({"A";"B";"C";"D";"E";"F";"G";"H";"I";"J";"K";"L";"M";"N";"O";"P";"Q";"R";"S";"T";"U";"V";"W";"X";"Y";"Z";"+";"-"},D53)))=TRUE,D53, "")</f>
        <v/>
      </c>
      <c r="K53" s="20" t="str">
        <f t="shared" si="6"/>
        <v>649000</v>
      </c>
      <c r="L53" s="21">
        <v>649000</v>
      </c>
      <c r="N53" s="20"/>
    </row>
    <row r="54" spans="2:14" x14ac:dyDescent="0.25">
      <c r="B54" t="s">
        <v>252</v>
      </c>
      <c r="C54" t="str">
        <f t="shared" si="0"/>
        <v xml:space="preserve">Offers Over $499,000 Considered </v>
      </c>
      <c r="D54" t="s">
        <v>3007</v>
      </c>
      <c r="E54" t="b">
        <f t="shared" si="1"/>
        <v>1</v>
      </c>
      <c r="F54" t="b">
        <f t="shared" si="2"/>
        <v>0</v>
      </c>
      <c r="G54">
        <f t="shared" si="3"/>
        <v>13</v>
      </c>
      <c r="H54">
        <f t="shared" si="4"/>
        <v>21</v>
      </c>
      <c r="I54" s="13" t="str">
        <f t="shared" si="5"/>
        <v>$499,000</v>
      </c>
      <c r="J54" t="str">
        <f>IF(OR(ISNUMBER(SEARCH({"A";"B";"C";"D";"E";"F";"G";"H";"I";"J";"K";"L";"M";"N";"O";"P";"Q";"R";"S";"T";"U";"V";"W";"X";"Y";"Z";"+";"-"},D54)))=TRUE,D54, "")</f>
        <v xml:space="preserve">Offers Over $499,000 Considered </v>
      </c>
      <c r="K54" s="20" t="str">
        <f t="shared" si="6"/>
        <v>499000</v>
      </c>
      <c r="L54" s="21">
        <v>499000</v>
      </c>
      <c r="N54" s="20"/>
    </row>
    <row r="55" spans="2:14" x14ac:dyDescent="0.25">
      <c r="B55" t="s">
        <v>256</v>
      </c>
      <c r="C55" t="str">
        <f t="shared" si="0"/>
        <v xml:space="preserve">$400,000 </v>
      </c>
      <c r="D55" t="s">
        <v>3008</v>
      </c>
      <c r="E55" t="b">
        <f t="shared" si="1"/>
        <v>1</v>
      </c>
      <c r="F55" t="b">
        <f t="shared" si="2"/>
        <v>0</v>
      </c>
      <c r="G55">
        <f t="shared" si="3"/>
        <v>1</v>
      </c>
      <c r="H55">
        <f t="shared" si="4"/>
        <v>9</v>
      </c>
      <c r="I55" s="13" t="str">
        <f t="shared" si="5"/>
        <v>$400,000</v>
      </c>
      <c r="J55" t="str">
        <f>IF(OR(ISNUMBER(SEARCH({"A";"B";"C";"D";"E";"F";"G";"H";"I";"J";"K";"L";"M";"N";"O";"P";"Q";"R";"S";"T";"U";"V";"W";"X";"Y";"Z";"+";"-"},D55)))=TRUE,D55, "")</f>
        <v/>
      </c>
      <c r="K55" s="20" t="str">
        <f t="shared" si="6"/>
        <v>400000</v>
      </c>
      <c r="L55" s="21">
        <v>400000</v>
      </c>
      <c r="N55" s="20"/>
    </row>
    <row r="56" spans="2:14" x14ac:dyDescent="0.25">
      <c r="B56" t="s">
        <v>260</v>
      </c>
      <c r="C56" t="str">
        <f t="shared" si="0"/>
        <v xml:space="preserve">Offers Over $800,000 </v>
      </c>
      <c r="D56" t="s">
        <v>3009</v>
      </c>
      <c r="E56" t="b">
        <f t="shared" si="1"/>
        <v>1</v>
      </c>
      <c r="F56" t="b">
        <f t="shared" si="2"/>
        <v>0</v>
      </c>
      <c r="G56">
        <f t="shared" si="3"/>
        <v>13</v>
      </c>
      <c r="H56">
        <f t="shared" si="4"/>
        <v>21</v>
      </c>
      <c r="I56" s="13" t="str">
        <f t="shared" si="5"/>
        <v>$800,000</v>
      </c>
      <c r="J56" t="str">
        <f>IF(OR(ISNUMBER(SEARCH({"A";"B";"C";"D";"E";"F";"G";"H";"I";"J";"K";"L";"M";"N";"O";"P";"Q";"R";"S";"T";"U";"V";"W";"X";"Y";"Z";"+";"-"},D56)))=TRUE,D56, "")</f>
        <v xml:space="preserve">Offers Over $800,000 </v>
      </c>
      <c r="K56" s="20" t="str">
        <f t="shared" si="6"/>
        <v>800000</v>
      </c>
      <c r="L56" s="21">
        <v>800000</v>
      </c>
      <c r="N56" s="20"/>
    </row>
    <row r="57" spans="2:14" x14ac:dyDescent="0.25">
      <c r="B57" t="s">
        <v>127</v>
      </c>
      <c r="C57" t="str">
        <f t="shared" si="0"/>
        <v xml:space="preserve">UNDER CONTRACT </v>
      </c>
      <c r="D57" t="s">
        <v>2979</v>
      </c>
      <c r="E57" t="b">
        <f t="shared" si="1"/>
        <v>0</v>
      </c>
      <c r="F57" t="b">
        <f t="shared" si="2"/>
        <v>0</v>
      </c>
      <c r="G57" t="str">
        <f t="shared" si="3"/>
        <v>na</v>
      </c>
      <c r="H57" t="str">
        <f t="shared" si="4"/>
        <v>na</v>
      </c>
      <c r="I57" s="13" t="str">
        <f t="shared" si="5"/>
        <v/>
      </c>
      <c r="J57" t="str">
        <f>IF(OR(ISNUMBER(SEARCH({"A";"B";"C";"D";"E";"F";"G";"H";"I";"J";"K";"L";"M";"N";"O";"P";"Q";"R";"S";"T";"U";"V";"W";"X";"Y";"Z";"+";"-"},D57)))=TRUE,D57, "")</f>
        <v xml:space="preserve">UNDER CONTRACT </v>
      </c>
      <c r="K57" s="20" t="str">
        <f t="shared" si="6"/>
        <v/>
      </c>
      <c r="L57" s="21" t="s">
        <v>2934</v>
      </c>
      <c r="N57" s="20"/>
    </row>
    <row r="58" spans="2:14" x14ac:dyDescent="0.25">
      <c r="B58" t="s">
        <v>266</v>
      </c>
      <c r="C58" t="str">
        <f t="shared" si="0"/>
        <v xml:space="preserve">$299,000 </v>
      </c>
      <c r="D58" t="s">
        <v>3010</v>
      </c>
      <c r="E58" t="b">
        <f t="shared" si="1"/>
        <v>1</v>
      </c>
      <c r="F58" t="b">
        <f t="shared" si="2"/>
        <v>0</v>
      </c>
      <c r="G58">
        <f t="shared" si="3"/>
        <v>1</v>
      </c>
      <c r="H58">
        <f t="shared" si="4"/>
        <v>9</v>
      </c>
      <c r="I58" s="13" t="str">
        <f t="shared" si="5"/>
        <v>$299,000</v>
      </c>
      <c r="J58" t="str">
        <f>IF(OR(ISNUMBER(SEARCH({"A";"B";"C";"D";"E";"F";"G";"H";"I";"J";"K";"L";"M";"N";"O";"P";"Q";"R";"S";"T";"U";"V";"W";"X";"Y";"Z";"+";"-"},D58)))=TRUE,D58, "")</f>
        <v/>
      </c>
      <c r="K58" s="20" t="str">
        <f t="shared" si="6"/>
        <v>299000</v>
      </c>
      <c r="L58" s="21">
        <v>299000</v>
      </c>
      <c r="N58" s="20"/>
    </row>
    <row r="59" spans="2:14" x14ac:dyDescent="0.25">
      <c r="B59" t="s">
        <v>271</v>
      </c>
      <c r="C59" t="str">
        <f t="shared" si="0"/>
        <v xml:space="preserve">$580,000 </v>
      </c>
      <c r="D59" t="s">
        <v>3011</v>
      </c>
      <c r="E59" t="b">
        <f t="shared" si="1"/>
        <v>1</v>
      </c>
      <c r="F59" t="b">
        <f t="shared" si="2"/>
        <v>0</v>
      </c>
      <c r="G59">
        <f t="shared" si="3"/>
        <v>1</v>
      </c>
      <c r="H59">
        <f t="shared" si="4"/>
        <v>9</v>
      </c>
      <c r="I59" s="13" t="str">
        <f t="shared" si="5"/>
        <v>$580,000</v>
      </c>
      <c r="J59" t="str">
        <f>IF(OR(ISNUMBER(SEARCH({"A";"B";"C";"D";"E";"F";"G";"H";"I";"J";"K";"L";"M";"N";"O";"P";"Q";"R";"S";"T";"U";"V";"W";"X";"Y";"Z";"+";"-"},D59)))=TRUE,D59, "")</f>
        <v/>
      </c>
      <c r="K59" s="20" t="str">
        <f t="shared" si="6"/>
        <v>580000</v>
      </c>
      <c r="L59" s="21">
        <v>580000</v>
      </c>
      <c r="N59" s="20"/>
    </row>
    <row r="60" spans="2:14" x14ac:dyDescent="0.25">
      <c r="B60" t="s">
        <v>275</v>
      </c>
      <c r="C60" t="str">
        <f t="shared" si="0"/>
        <v xml:space="preserve">Offers Over $375,000 </v>
      </c>
      <c r="D60" t="s">
        <v>3012</v>
      </c>
      <c r="E60" t="b">
        <f t="shared" si="1"/>
        <v>1</v>
      </c>
      <c r="F60" t="b">
        <f t="shared" si="2"/>
        <v>0</v>
      </c>
      <c r="G60">
        <f t="shared" si="3"/>
        <v>13</v>
      </c>
      <c r="H60">
        <f t="shared" si="4"/>
        <v>21</v>
      </c>
      <c r="I60" s="13" t="str">
        <f t="shared" si="5"/>
        <v>$375,000</v>
      </c>
      <c r="J60" t="str">
        <f>IF(OR(ISNUMBER(SEARCH({"A";"B";"C";"D";"E";"F";"G";"H";"I";"J";"K";"L";"M";"N";"O";"P";"Q";"R";"S";"T";"U";"V";"W";"X";"Y";"Z";"+";"-"},D60)))=TRUE,D60, "")</f>
        <v xml:space="preserve">Offers Over $375,000 </v>
      </c>
      <c r="K60" s="20" t="str">
        <f t="shared" si="6"/>
        <v>375000</v>
      </c>
      <c r="L60" s="21">
        <v>375000</v>
      </c>
      <c r="N60" s="20"/>
    </row>
    <row r="61" spans="2:14" x14ac:dyDescent="0.25">
      <c r="B61" t="s">
        <v>279</v>
      </c>
      <c r="C61" t="str">
        <f t="shared" si="0"/>
        <v xml:space="preserve">$489,000 </v>
      </c>
      <c r="D61" t="s">
        <v>3013</v>
      </c>
      <c r="E61" t="b">
        <f t="shared" si="1"/>
        <v>1</v>
      </c>
      <c r="F61" t="b">
        <f t="shared" si="2"/>
        <v>0</v>
      </c>
      <c r="G61">
        <f t="shared" si="3"/>
        <v>1</v>
      </c>
      <c r="H61">
        <f t="shared" si="4"/>
        <v>9</v>
      </c>
      <c r="I61" s="13" t="str">
        <f t="shared" si="5"/>
        <v>$489,000</v>
      </c>
      <c r="J61" t="str">
        <f>IF(OR(ISNUMBER(SEARCH({"A";"B";"C";"D";"E";"F";"G";"H";"I";"J";"K";"L";"M";"N";"O";"P";"Q";"R";"S";"T";"U";"V";"W";"X";"Y";"Z";"+";"-"},D61)))=TRUE,D61, "")</f>
        <v/>
      </c>
      <c r="K61" s="20" t="str">
        <f t="shared" si="6"/>
        <v>489000</v>
      </c>
      <c r="L61" s="21">
        <v>489000</v>
      </c>
      <c r="N61" s="20"/>
    </row>
    <row r="62" spans="2:14" x14ac:dyDescent="0.25">
      <c r="B62" t="s">
        <v>283</v>
      </c>
      <c r="C62" t="str">
        <f t="shared" si="0"/>
        <v xml:space="preserve">OFFERS OVER $195,000 </v>
      </c>
      <c r="D62" t="s">
        <v>3014</v>
      </c>
      <c r="E62" t="b">
        <f t="shared" si="1"/>
        <v>1</v>
      </c>
      <c r="F62" t="b">
        <f t="shared" si="2"/>
        <v>0</v>
      </c>
      <c r="G62">
        <f t="shared" si="3"/>
        <v>13</v>
      </c>
      <c r="H62">
        <f t="shared" si="4"/>
        <v>21</v>
      </c>
      <c r="I62" s="13" t="str">
        <f t="shared" si="5"/>
        <v>$195,000</v>
      </c>
      <c r="J62" t="str">
        <f>IF(OR(ISNUMBER(SEARCH({"A";"B";"C";"D";"E";"F";"G";"H";"I";"J";"K";"L";"M";"N";"O";"P";"Q";"R";"S";"T";"U";"V";"W";"X";"Y";"Z";"+";"-"},D62)))=TRUE,D62, "")</f>
        <v xml:space="preserve">OFFERS OVER $195,000 </v>
      </c>
      <c r="K62" s="20" t="str">
        <f t="shared" si="6"/>
        <v>195000</v>
      </c>
      <c r="L62" s="21">
        <v>195000</v>
      </c>
      <c r="N62" s="20"/>
    </row>
    <row r="63" spans="2:14" x14ac:dyDescent="0.25">
      <c r="B63" t="s">
        <v>287</v>
      </c>
      <c r="C63" t="str">
        <f t="shared" si="0"/>
        <v xml:space="preserve">$505,000 </v>
      </c>
      <c r="D63" t="s">
        <v>3015</v>
      </c>
      <c r="E63" t="b">
        <f t="shared" si="1"/>
        <v>1</v>
      </c>
      <c r="F63" t="b">
        <f t="shared" si="2"/>
        <v>0</v>
      </c>
      <c r="G63">
        <f t="shared" si="3"/>
        <v>1</v>
      </c>
      <c r="H63">
        <f t="shared" si="4"/>
        <v>9</v>
      </c>
      <c r="I63" s="13" t="str">
        <f t="shared" si="5"/>
        <v>$505,000</v>
      </c>
      <c r="J63" t="str">
        <f>IF(OR(ISNUMBER(SEARCH({"A";"B";"C";"D";"E";"F";"G";"H";"I";"J";"K";"L";"M";"N";"O";"P";"Q";"R";"S";"T";"U";"V";"W";"X";"Y";"Z";"+";"-"},D63)))=TRUE,D63, "")</f>
        <v/>
      </c>
      <c r="K63" s="20" t="str">
        <f t="shared" si="6"/>
        <v>505000</v>
      </c>
      <c r="L63" s="21">
        <v>505000</v>
      </c>
      <c r="N63" s="20"/>
    </row>
    <row r="64" spans="2:14" x14ac:dyDescent="0.25">
      <c r="B64" t="s">
        <v>290</v>
      </c>
      <c r="C64" t="str">
        <f t="shared" si="0"/>
        <v xml:space="preserve">$325,000 </v>
      </c>
      <c r="D64" t="s">
        <v>3016</v>
      </c>
      <c r="E64" t="b">
        <f t="shared" si="1"/>
        <v>1</v>
      </c>
      <c r="F64" t="b">
        <f t="shared" si="2"/>
        <v>0</v>
      </c>
      <c r="G64">
        <f t="shared" si="3"/>
        <v>1</v>
      </c>
      <c r="H64">
        <f t="shared" si="4"/>
        <v>9</v>
      </c>
      <c r="I64" s="13" t="str">
        <f t="shared" si="5"/>
        <v>$325,000</v>
      </c>
      <c r="J64" t="str">
        <f>IF(OR(ISNUMBER(SEARCH({"A";"B";"C";"D";"E";"F";"G";"H";"I";"J";"K";"L";"M";"N";"O";"P";"Q";"R";"S";"T";"U";"V";"W";"X";"Y";"Z";"+";"-"},D64)))=TRUE,D64, "")</f>
        <v/>
      </c>
      <c r="K64" s="20" t="str">
        <f t="shared" si="6"/>
        <v>325000</v>
      </c>
      <c r="L64" s="21">
        <v>325000</v>
      </c>
      <c r="N64" s="20"/>
    </row>
    <row r="65" spans="2:14" x14ac:dyDescent="0.25">
      <c r="B65" t="s">
        <v>294</v>
      </c>
      <c r="C65" t="str">
        <f t="shared" si="0"/>
        <v xml:space="preserve">$539,000 negotiable </v>
      </c>
      <c r="D65" t="s">
        <v>3017</v>
      </c>
      <c r="E65" t="b">
        <f t="shared" si="1"/>
        <v>1</v>
      </c>
      <c r="F65" t="b">
        <f t="shared" si="2"/>
        <v>0</v>
      </c>
      <c r="G65">
        <f t="shared" si="3"/>
        <v>1</v>
      </c>
      <c r="H65">
        <f t="shared" si="4"/>
        <v>9</v>
      </c>
      <c r="I65" s="13" t="str">
        <f t="shared" si="5"/>
        <v>$539,000</v>
      </c>
      <c r="J65" t="str">
        <f>IF(OR(ISNUMBER(SEARCH({"A";"B";"C";"D";"E";"F";"G";"H";"I";"J";"K";"L";"M";"N";"O";"P";"Q";"R";"S";"T";"U";"V";"W";"X";"Y";"Z";"+";"-"},D65)))=TRUE,D65, "")</f>
        <v xml:space="preserve">$539,000 negotiable </v>
      </c>
      <c r="K65" s="20" t="str">
        <f t="shared" si="6"/>
        <v>539000</v>
      </c>
      <c r="L65" s="21">
        <v>539000</v>
      </c>
      <c r="N65" s="20"/>
    </row>
    <row r="66" spans="2:14" x14ac:dyDescent="0.25">
      <c r="B66" t="s">
        <v>298</v>
      </c>
      <c r="C66" t="str">
        <f t="shared" si="0"/>
        <v xml:space="preserve">$180,000 </v>
      </c>
      <c r="D66" t="s">
        <v>3018</v>
      </c>
      <c r="E66" t="b">
        <f t="shared" si="1"/>
        <v>1</v>
      </c>
      <c r="F66" t="b">
        <f t="shared" si="2"/>
        <v>0</v>
      </c>
      <c r="G66">
        <f t="shared" si="3"/>
        <v>1</v>
      </c>
      <c r="H66">
        <f t="shared" si="4"/>
        <v>9</v>
      </c>
      <c r="I66" s="13" t="str">
        <f t="shared" si="5"/>
        <v>$180,000</v>
      </c>
      <c r="J66" t="str">
        <f>IF(OR(ISNUMBER(SEARCH({"A";"B";"C";"D";"E";"F";"G";"H";"I";"J";"K";"L";"M";"N";"O";"P";"Q";"R";"S";"T";"U";"V";"W";"X";"Y";"Z";"+";"-"},D66)))=TRUE,D66, "")</f>
        <v/>
      </c>
      <c r="K66" s="20" t="str">
        <f t="shared" si="6"/>
        <v>180000</v>
      </c>
      <c r="L66" s="21">
        <v>180000</v>
      </c>
      <c r="N66" s="20"/>
    </row>
    <row r="67" spans="2:14" x14ac:dyDescent="0.25">
      <c r="B67" t="s">
        <v>127</v>
      </c>
      <c r="C67" t="str">
        <f t="shared" ref="C67:C130" si="7">B67 &amp; " "</f>
        <v xml:space="preserve">UNDER CONTRACT </v>
      </c>
      <c r="D67" t="s">
        <v>2979</v>
      </c>
      <c r="E67" t="b">
        <f t="shared" ref="E67:E130" si="8">ISNUMBER(SEARCH("0 ",D67))</f>
        <v>0</v>
      </c>
      <c r="F67" t="b">
        <f t="shared" ref="F67:F130" si="9">ISNUMBER(SEARCH("0-",D67))</f>
        <v>0</v>
      </c>
      <c r="G67" t="str">
        <f t="shared" ref="G67:G130" si="10">IFERROR(FIND("$", D67), "na")</f>
        <v>na</v>
      </c>
      <c r="H67" t="str">
        <f t="shared" ref="H67:H130" si="11">IFERROR(FIND("0 ",D67) + 1, "na")</f>
        <v>na</v>
      </c>
      <c r="I67" s="13" t="str">
        <f t="shared" ref="I67:I130" si="12">IFERROR(MID(D67, G67, H67-G67), "")</f>
        <v/>
      </c>
      <c r="J67" t="str">
        <f>IF(OR(ISNUMBER(SEARCH({"A";"B";"C";"D";"E";"F";"G";"H";"I";"J";"K";"L";"M";"N";"O";"P";"Q";"R";"S";"T";"U";"V";"W";"X";"Y";"Z";"+";"-"},D67)))=TRUE,D67, "")</f>
        <v xml:space="preserve">UNDER CONTRACT </v>
      </c>
      <c r="K67" s="20" t="str">
        <f t="shared" ref="K67:K130" si="13">SUBSTITUTE(SUBSTITUTE(SUBSTITUTE(I67, "$", ""), ",", ""), ".00", "")</f>
        <v/>
      </c>
      <c r="L67" s="21" t="s">
        <v>2934</v>
      </c>
      <c r="N67" s="20"/>
    </row>
    <row r="68" spans="2:14" x14ac:dyDescent="0.25">
      <c r="B68" t="s">
        <v>305</v>
      </c>
      <c r="C68" t="str">
        <f t="shared" si="7"/>
        <v xml:space="preserve">$145,000 </v>
      </c>
      <c r="D68" t="s">
        <v>3019</v>
      </c>
      <c r="E68" t="b">
        <f t="shared" si="8"/>
        <v>1</v>
      </c>
      <c r="F68" t="b">
        <f t="shared" si="9"/>
        <v>0</v>
      </c>
      <c r="G68">
        <f t="shared" si="10"/>
        <v>1</v>
      </c>
      <c r="H68">
        <f t="shared" si="11"/>
        <v>9</v>
      </c>
      <c r="I68" s="13" t="str">
        <f t="shared" si="12"/>
        <v>$145,000</v>
      </c>
      <c r="J68" t="str">
        <f>IF(OR(ISNUMBER(SEARCH({"A";"B";"C";"D";"E";"F";"G";"H";"I";"J";"K";"L";"M";"N";"O";"P";"Q";"R";"S";"T";"U";"V";"W";"X";"Y";"Z";"+";"-"},D68)))=TRUE,D68, "")</f>
        <v/>
      </c>
      <c r="K68" s="20" t="str">
        <f t="shared" si="13"/>
        <v>145000</v>
      </c>
      <c r="L68" s="21">
        <v>145000</v>
      </c>
      <c r="N68" s="20"/>
    </row>
    <row r="69" spans="2:14" x14ac:dyDescent="0.25">
      <c r="B69" t="s">
        <v>308</v>
      </c>
      <c r="C69" t="str">
        <f t="shared" si="7"/>
        <v xml:space="preserve">$215,000 </v>
      </c>
      <c r="D69" t="s">
        <v>3020</v>
      </c>
      <c r="E69" t="b">
        <f t="shared" si="8"/>
        <v>1</v>
      </c>
      <c r="F69" t="b">
        <f t="shared" si="9"/>
        <v>0</v>
      </c>
      <c r="G69">
        <f t="shared" si="10"/>
        <v>1</v>
      </c>
      <c r="H69">
        <f t="shared" si="11"/>
        <v>9</v>
      </c>
      <c r="I69" s="13" t="str">
        <f t="shared" si="12"/>
        <v>$215,000</v>
      </c>
      <c r="J69" t="str">
        <f>IF(OR(ISNUMBER(SEARCH({"A";"B";"C";"D";"E";"F";"G";"H";"I";"J";"K";"L";"M";"N";"O";"P";"Q";"R";"S";"T";"U";"V";"W";"X";"Y";"Z";"+";"-"},D69)))=TRUE,D69, "")</f>
        <v/>
      </c>
      <c r="K69" s="20" t="str">
        <f t="shared" si="13"/>
        <v>215000</v>
      </c>
      <c r="L69" s="21">
        <v>215000</v>
      </c>
      <c r="N69" s="20"/>
    </row>
    <row r="70" spans="2:14" x14ac:dyDescent="0.25">
      <c r="B70" t="s">
        <v>218</v>
      </c>
      <c r="C70" t="str">
        <f t="shared" si="7"/>
        <v xml:space="preserve">$450,000 </v>
      </c>
      <c r="D70" t="s">
        <v>3000</v>
      </c>
      <c r="E70" t="b">
        <f t="shared" si="8"/>
        <v>1</v>
      </c>
      <c r="F70" t="b">
        <f t="shared" si="9"/>
        <v>0</v>
      </c>
      <c r="G70">
        <f t="shared" si="10"/>
        <v>1</v>
      </c>
      <c r="H70">
        <f t="shared" si="11"/>
        <v>9</v>
      </c>
      <c r="I70" s="13" t="str">
        <f t="shared" si="12"/>
        <v>$450,000</v>
      </c>
      <c r="J70" t="str">
        <f>IF(OR(ISNUMBER(SEARCH({"A";"B";"C";"D";"E";"F";"G";"H";"I";"J";"K";"L";"M";"N";"O";"P";"Q";"R";"S";"T";"U";"V";"W";"X";"Y";"Z";"+";"-"},D70)))=TRUE,D70, "")</f>
        <v/>
      </c>
      <c r="K70" s="20" t="str">
        <f t="shared" si="13"/>
        <v>450000</v>
      </c>
      <c r="L70" s="21">
        <v>450000</v>
      </c>
      <c r="N70" s="20"/>
    </row>
    <row r="71" spans="2:14" x14ac:dyDescent="0.25">
      <c r="B71" t="s">
        <v>316</v>
      </c>
      <c r="C71" t="str">
        <f t="shared" si="7"/>
        <v xml:space="preserve">$865,000 </v>
      </c>
      <c r="D71" t="s">
        <v>3021</v>
      </c>
      <c r="E71" t="b">
        <f t="shared" si="8"/>
        <v>1</v>
      </c>
      <c r="F71" t="b">
        <f t="shared" si="9"/>
        <v>0</v>
      </c>
      <c r="G71">
        <f t="shared" si="10"/>
        <v>1</v>
      </c>
      <c r="H71">
        <f t="shared" si="11"/>
        <v>9</v>
      </c>
      <c r="I71" s="13" t="str">
        <f t="shared" si="12"/>
        <v>$865,000</v>
      </c>
      <c r="J71" t="str">
        <f>IF(OR(ISNUMBER(SEARCH({"A";"B";"C";"D";"E";"F";"G";"H";"I";"J";"K";"L";"M";"N";"O";"P";"Q";"R";"S";"T";"U";"V";"W";"X";"Y";"Z";"+";"-"},D71)))=TRUE,D71, "")</f>
        <v/>
      </c>
      <c r="K71" s="20" t="str">
        <f t="shared" si="13"/>
        <v>865000</v>
      </c>
      <c r="L71" s="21">
        <v>865000</v>
      </c>
      <c r="N71" s="20"/>
    </row>
    <row r="72" spans="2:14" x14ac:dyDescent="0.25">
      <c r="B72" t="s">
        <v>256</v>
      </c>
      <c r="C72" t="str">
        <f t="shared" si="7"/>
        <v xml:space="preserve">$400,000 </v>
      </c>
      <c r="D72" t="s">
        <v>3008</v>
      </c>
      <c r="E72" t="b">
        <f t="shared" si="8"/>
        <v>1</v>
      </c>
      <c r="F72" t="b">
        <f t="shared" si="9"/>
        <v>0</v>
      </c>
      <c r="G72">
        <f t="shared" si="10"/>
        <v>1</v>
      </c>
      <c r="H72">
        <f t="shared" si="11"/>
        <v>9</v>
      </c>
      <c r="I72" s="13" t="str">
        <f t="shared" si="12"/>
        <v>$400,000</v>
      </c>
      <c r="J72" t="str">
        <f>IF(OR(ISNUMBER(SEARCH({"A";"B";"C";"D";"E";"F";"G";"H";"I";"J";"K";"L";"M";"N";"O";"P";"Q";"R";"S";"T";"U";"V";"W";"X";"Y";"Z";"+";"-"},D72)))=TRUE,D72, "")</f>
        <v/>
      </c>
      <c r="K72" s="20" t="str">
        <f t="shared" si="13"/>
        <v>400000</v>
      </c>
      <c r="L72" s="21">
        <v>400000</v>
      </c>
      <c r="N72" s="20"/>
    </row>
    <row r="73" spans="2:14" x14ac:dyDescent="0.25">
      <c r="B73" t="s">
        <v>323</v>
      </c>
      <c r="C73" t="str">
        <f t="shared" si="7"/>
        <v xml:space="preserve">$369,000 </v>
      </c>
      <c r="D73" t="s">
        <v>3022</v>
      </c>
      <c r="E73" t="b">
        <f t="shared" si="8"/>
        <v>1</v>
      </c>
      <c r="F73" t="b">
        <f t="shared" si="9"/>
        <v>0</v>
      </c>
      <c r="G73">
        <f t="shared" si="10"/>
        <v>1</v>
      </c>
      <c r="H73">
        <f t="shared" si="11"/>
        <v>9</v>
      </c>
      <c r="I73" s="13" t="str">
        <f t="shared" si="12"/>
        <v>$369,000</v>
      </c>
      <c r="J73" t="str">
        <f>IF(OR(ISNUMBER(SEARCH({"A";"B";"C";"D";"E";"F";"G";"H";"I";"J";"K";"L";"M";"N";"O";"P";"Q";"R";"S";"T";"U";"V";"W";"X";"Y";"Z";"+";"-"},D73)))=TRUE,D73, "")</f>
        <v/>
      </c>
      <c r="K73" s="20" t="str">
        <f t="shared" si="13"/>
        <v>369000</v>
      </c>
      <c r="L73" s="21">
        <v>369000</v>
      </c>
      <c r="N73" s="20"/>
    </row>
    <row r="74" spans="2:14" x14ac:dyDescent="0.25">
      <c r="B74" t="s">
        <v>327</v>
      </c>
      <c r="C74" t="str">
        <f t="shared" si="7"/>
        <v xml:space="preserve">$350,000 </v>
      </c>
      <c r="D74" t="s">
        <v>3023</v>
      </c>
      <c r="E74" t="b">
        <f t="shared" si="8"/>
        <v>1</v>
      </c>
      <c r="F74" t="b">
        <f t="shared" si="9"/>
        <v>0</v>
      </c>
      <c r="G74">
        <f t="shared" si="10"/>
        <v>1</v>
      </c>
      <c r="H74">
        <f t="shared" si="11"/>
        <v>9</v>
      </c>
      <c r="I74" s="13" t="str">
        <f t="shared" si="12"/>
        <v>$350,000</v>
      </c>
      <c r="J74" t="str">
        <f>IF(OR(ISNUMBER(SEARCH({"A";"B";"C";"D";"E";"F";"G";"H";"I";"J";"K";"L";"M";"N";"O";"P";"Q";"R";"S";"T";"U";"V";"W";"X";"Y";"Z";"+";"-"},D74)))=TRUE,D74, "")</f>
        <v/>
      </c>
      <c r="K74" s="20" t="str">
        <f t="shared" si="13"/>
        <v>350000</v>
      </c>
      <c r="L74" s="21">
        <v>350000</v>
      </c>
      <c r="N74" s="20"/>
    </row>
    <row r="75" spans="2:14" x14ac:dyDescent="0.25">
      <c r="B75" t="s">
        <v>169</v>
      </c>
      <c r="C75" t="str">
        <f t="shared" si="7"/>
        <v xml:space="preserve">$549,000 </v>
      </c>
      <c r="D75" t="s">
        <v>2989</v>
      </c>
      <c r="E75" t="b">
        <f t="shared" si="8"/>
        <v>1</v>
      </c>
      <c r="F75" t="b">
        <f t="shared" si="9"/>
        <v>0</v>
      </c>
      <c r="G75">
        <f t="shared" si="10"/>
        <v>1</v>
      </c>
      <c r="H75">
        <f t="shared" si="11"/>
        <v>9</v>
      </c>
      <c r="I75" s="13" t="str">
        <f t="shared" si="12"/>
        <v>$549,000</v>
      </c>
      <c r="J75" t="str">
        <f>IF(OR(ISNUMBER(SEARCH({"A";"B";"C";"D";"E";"F";"G";"H";"I";"J";"K";"L";"M";"N";"O";"P";"Q";"R";"S";"T";"U";"V";"W";"X";"Y";"Z";"+";"-"},D75)))=TRUE,D75, "")</f>
        <v/>
      </c>
      <c r="K75" s="20" t="str">
        <f t="shared" si="13"/>
        <v>549000</v>
      </c>
      <c r="L75" s="21">
        <v>549000</v>
      </c>
      <c r="N75" s="20"/>
    </row>
    <row r="76" spans="2:14" x14ac:dyDescent="0.25">
      <c r="B76" t="s">
        <v>333</v>
      </c>
      <c r="C76" t="str">
        <f t="shared" si="7"/>
        <v xml:space="preserve">Offers over $539,000 </v>
      </c>
      <c r="D76" t="s">
        <v>3024</v>
      </c>
      <c r="E76" t="b">
        <f t="shared" si="8"/>
        <v>1</v>
      </c>
      <c r="F76" t="b">
        <f t="shared" si="9"/>
        <v>0</v>
      </c>
      <c r="G76">
        <f t="shared" si="10"/>
        <v>13</v>
      </c>
      <c r="H76">
        <f t="shared" si="11"/>
        <v>21</v>
      </c>
      <c r="I76" s="13" t="str">
        <f t="shared" si="12"/>
        <v>$539,000</v>
      </c>
      <c r="J76" t="str">
        <f>IF(OR(ISNUMBER(SEARCH({"A";"B";"C";"D";"E";"F";"G";"H";"I";"J";"K";"L";"M";"N";"O";"P";"Q";"R";"S";"T";"U";"V";"W";"X";"Y";"Z";"+";"-"},D76)))=TRUE,D76, "")</f>
        <v xml:space="preserve">Offers over $539,000 </v>
      </c>
      <c r="K76" s="20" t="str">
        <f t="shared" si="13"/>
        <v>539000</v>
      </c>
      <c r="L76" s="21">
        <v>539000</v>
      </c>
      <c r="N76" s="20"/>
    </row>
    <row r="77" spans="2:14" x14ac:dyDescent="0.25">
      <c r="B77" t="s">
        <v>127</v>
      </c>
      <c r="C77" t="str">
        <f t="shared" si="7"/>
        <v xml:space="preserve">UNDER CONTRACT </v>
      </c>
      <c r="D77" t="s">
        <v>2979</v>
      </c>
      <c r="E77" t="b">
        <f t="shared" si="8"/>
        <v>0</v>
      </c>
      <c r="F77" t="b">
        <f t="shared" si="9"/>
        <v>0</v>
      </c>
      <c r="G77" t="str">
        <f t="shared" si="10"/>
        <v>na</v>
      </c>
      <c r="H77" t="str">
        <f t="shared" si="11"/>
        <v>na</v>
      </c>
      <c r="I77" s="13" t="str">
        <f t="shared" si="12"/>
        <v/>
      </c>
      <c r="J77" t="str">
        <f>IF(OR(ISNUMBER(SEARCH({"A";"B";"C";"D";"E";"F";"G";"H";"I";"J";"K";"L";"M";"N";"O";"P";"Q";"R";"S";"T";"U";"V";"W";"X";"Y";"Z";"+";"-"},D77)))=TRUE,D77, "")</f>
        <v xml:space="preserve">UNDER CONTRACT </v>
      </c>
      <c r="K77" s="20" t="str">
        <f t="shared" si="13"/>
        <v/>
      </c>
      <c r="L77" s="21" t="s">
        <v>2934</v>
      </c>
      <c r="N77" s="20"/>
    </row>
    <row r="78" spans="2:14" x14ac:dyDescent="0.25">
      <c r="B78" t="s">
        <v>112</v>
      </c>
      <c r="C78" t="str">
        <f t="shared" si="7"/>
        <v xml:space="preserve">$490,000 </v>
      </c>
      <c r="D78" t="s">
        <v>2976</v>
      </c>
      <c r="E78" t="b">
        <f t="shared" si="8"/>
        <v>1</v>
      </c>
      <c r="F78" t="b">
        <f t="shared" si="9"/>
        <v>0</v>
      </c>
      <c r="G78">
        <f t="shared" si="10"/>
        <v>1</v>
      </c>
      <c r="H78">
        <f t="shared" si="11"/>
        <v>9</v>
      </c>
      <c r="I78" s="13" t="str">
        <f t="shared" si="12"/>
        <v>$490,000</v>
      </c>
      <c r="J78" t="str">
        <f>IF(OR(ISNUMBER(SEARCH({"A";"B";"C";"D";"E";"F";"G";"H";"I";"J";"K";"L";"M";"N";"O";"P";"Q";"R";"S";"T";"U";"V";"W";"X";"Y";"Z";"+";"-"},D78)))=TRUE,D78, "")</f>
        <v/>
      </c>
      <c r="K78" s="20" t="str">
        <f t="shared" si="13"/>
        <v>490000</v>
      </c>
      <c r="L78" s="21">
        <v>490000</v>
      </c>
      <c r="N78" s="20"/>
    </row>
    <row r="79" spans="2:14" x14ac:dyDescent="0.25">
      <c r="B79" t="s">
        <v>342</v>
      </c>
      <c r="C79" t="str">
        <f t="shared" si="7"/>
        <v xml:space="preserve">$209,000  Negoticate </v>
      </c>
      <c r="D79" t="s">
        <v>3025</v>
      </c>
      <c r="E79" t="b">
        <f t="shared" si="8"/>
        <v>1</v>
      </c>
      <c r="F79" t="b">
        <f t="shared" si="9"/>
        <v>0</v>
      </c>
      <c r="G79">
        <f t="shared" si="10"/>
        <v>1</v>
      </c>
      <c r="H79">
        <f t="shared" si="11"/>
        <v>9</v>
      </c>
      <c r="I79" s="13" t="str">
        <f t="shared" si="12"/>
        <v>$209,000</v>
      </c>
      <c r="J79" t="str">
        <f>IF(OR(ISNUMBER(SEARCH({"A";"B";"C";"D";"E";"F";"G";"H";"I";"J";"K";"L";"M";"N";"O";"P";"Q";"R";"S";"T";"U";"V";"W";"X";"Y";"Z";"+";"-"},D79)))=TRUE,D79, "")</f>
        <v xml:space="preserve">$209,000  Negoticate </v>
      </c>
      <c r="K79" s="20" t="str">
        <f t="shared" si="13"/>
        <v>209000</v>
      </c>
      <c r="L79" s="21">
        <v>209000</v>
      </c>
      <c r="N79" s="20"/>
    </row>
    <row r="80" spans="2:14" x14ac:dyDescent="0.25">
      <c r="B80" t="s">
        <v>347</v>
      </c>
      <c r="C80" t="str">
        <f t="shared" si="7"/>
        <v xml:space="preserve">$420,000 </v>
      </c>
      <c r="D80" t="s">
        <v>3026</v>
      </c>
      <c r="E80" t="b">
        <f t="shared" si="8"/>
        <v>1</v>
      </c>
      <c r="F80" t="b">
        <f t="shared" si="9"/>
        <v>0</v>
      </c>
      <c r="G80">
        <f t="shared" si="10"/>
        <v>1</v>
      </c>
      <c r="H80">
        <f t="shared" si="11"/>
        <v>9</v>
      </c>
      <c r="I80" s="13" t="str">
        <f t="shared" si="12"/>
        <v>$420,000</v>
      </c>
      <c r="J80" t="str">
        <f>IF(OR(ISNUMBER(SEARCH({"A";"B";"C";"D";"E";"F";"G";"H";"I";"J";"K";"L";"M";"N";"O";"P";"Q";"R";"S";"T";"U";"V";"W";"X";"Y";"Z";"+";"-"},D80)))=TRUE,D80, "")</f>
        <v/>
      </c>
      <c r="K80" s="20" t="str">
        <f t="shared" si="13"/>
        <v>420000</v>
      </c>
      <c r="L80" s="21">
        <v>420000</v>
      </c>
      <c r="N80" s="20"/>
    </row>
    <row r="81" spans="2:14" x14ac:dyDescent="0.25">
      <c r="B81" t="s">
        <v>127</v>
      </c>
      <c r="C81" t="str">
        <f t="shared" si="7"/>
        <v xml:space="preserve">UNDER CONTRACT </v>
      </c>
      <c r="D81" t="s">
        <v>2979</v>
      </c>
      <c r="E81" t="b">
        <f t="shared" si="8"/>
        <v>0</v>
      </c>
      <c r="F81" t="b">
        <f t="shared" si="9"/>
        <v>0</v>
      </c>
      <c r="G81" t="str">
        <f t="shared" si="10"/>
        <v>na</v>
      </c>
      <c r="H81" t="str">
        <f t="shared" si="11"/>
        <v>na</v>
      </c>
      <c r="I81" s="13" t="str">
        <f t="shared" si="12"/>
        <v/>
      </c>
      <c r="J81" t="str">
        <f>IF(OR(ISNUMBER(SEARCH({"A";"B";"C";"D";"E";"F";"G";"H";"I";"J";"K";"L";"M";"N";"O";"P";"Q";"R";"S";"T";"U";"V";"W";"X";"Y";"Z";"+";"-"},D81)))=TRUE,D81, "")</f>
        <v xml:space="preserve">UNDER CONTRACT </v>
      </c>
      <c r="K81" s="20" t="str">
        <f t="shared" si="13"/>
        <v/>
      </c>
      <c r="L81" s="21" t="s">
        <v>2934</v>
      </c>
      <c r="N81" s="20"/>
    </row>
    <row r="82" spans="2:14" x14ac:dyDescent="0.25">
      <c r="B82" t="s">
        <v>355</v>
      </c>
      <c r="C82" t="str">
        <f t="shared" si="7"/>
        <v xml:space="preserve">$510,000 </v>
      </c>
      <c r="D82" t="s">
        <v>3027</v>
      </c>
      <c r="E82" t="b">
        <f t="shared" si="8"/>
        <v>1</v>
      </c>
      <c r="F82" t="b">
        <f t="shared" si="9"/>
        <v>0</v>
      </c>
      <c r="G82">
        <f t="shared" si="10"/>
        <v>1</v>
      </c>
      <c r="H82">
        <f t="shared" si="11"/>
        <v>9</v>
      </c>
      <c r="I82" s="13" t="str">
        <f t="shared" si="12"/>
        <v>$510,000</v>
      </c>
      <c r="J82" t="str">
        <f>IF(OR(ISNUMBER(SEARCH({"A";"B";"C";"D";"E";"F";"G";"H";"I";"J";"K";"L";"M";"N";"O";"P";"Q";"R";"S";"T";"U";"V";"W";"X";"Y";"Z";"+";"-"},D82)))=TRUE,D82, "")</f>
        <v/>
      </c>
      <c r="K82" s="20" t="str">
        <f t="shared" si="13"/>
        <v>510000</v>
      </c>
      <c r="L82" s="21">
        <v>510000</v>
      </c>
      <c r="N82" s="20"/>
    </row>
    <row r="83" spans="2:14" x14ac:dyDescent="0.25">
      <c r="B83" t="s">
        <v>127</v>
      </c>
      <c r="C83" t="str">
        <f t="shared" si="7"/>
        <v xml:space="preserve">UNDER CONTRACT </v>
      </c>
      <c r="D83" t="s">
        <v>2979</v>
      </c>
      <c r="E83" t="b">
        <f t="shared" si="8"/>
        <v>0</v>
      </c>
      <c r="F83" t="b">
        <f t="shared" si="9"/>
        <v>0</v>
      </c>
      <c r="G83" t="str">
        <f t="shared" si="10"/>
        <v>na</v>
      </c>
      <c r="H83" t="str">
        <f t="shared" si="11"/>
        <v>na</v>
      </c>
      <c r="I83" s="13" t="str">
        <f t="shared" si="12"/>
        <v/>
      </c>
      <c r="J83" t="str">
        <f>IF(OR(ISNUMBER(SEARCH({"A";"B";"C";"D";"E";"F";"G";"H";"I";"J";"K";"L";"M";"N";"O";"P";"Q";"R";"S";"T";"U";"V";"W";"X";"Y";"Z";"+";"-"},D83)))=TRUE,D83, "")</f>
        <v xml:space="preserve">UNDER CONTRACT </v>
      </c>
      <c r="K83" s="20" t="str">
        <f t="shared" si="13"/>
        <v/>
      </c>
      <c r="L83" s="21" t="s">
        <v>2934</v>
      </c>
      <c r="N83" s="20"/>
    </row>
    <row r="84" spans="2:14" x14ac:dyDescent="0.25">
      <c r="B84" t="s">
        <v>361</v>
      </c>
      <c r="C84" t="str">
        <f t="shared" si="7"/>
        <v xml:space="preserve">$535,000 </v>
      </c>
      <c r="D84" t="s">
        <v>3028</v>
      </c>
      <c r="E84" t="b">
        <f t="shared" si="8"/>
        <v>1</v>
      </c>
      <c r="F84" t="b">
        <f t="shared" si="9"/>
        <v>0</v>
      </c>
      <c r="G84">
        <f t="shared" si="10"/>
        <v>1</v>
      </c>
      <c r="H84">
        <f t="shared" si="11"/>
        <v>9</v>
      </c>
      <c r="I84" s="13" t="str">
        <f t="shared" si="12"/>
        <v>$535,000</v>
      </c>
      <c r="J84" t="str">
        <f>IF(OR(ISNUMBER(SEARCH({"A";"B";"C";"D";"E";"F";"G";"H";"I";"J";"K";"L";"M";"N";"O";"P";"Q";"R";"S";"T";"U";"V";"W";"X";"Y";"Z";"+";"-"},D84)))=TRUE,D84, "")</f>
        <v/>
      </c>
      <c r="K84" s="20" t="str">
        <f t="shared" si="13"/>
        <v>535000</v>
      </c>
      <c r="L84" s="21">
        <v>535000</v>
      </c>
      <c r="N84" s="20"/>
    </row>
    <row r="85" spans="2:14" x14ac:dyDescent="0.25">
      <c r="B85" t="s">
        <v>364</v>
      </c>
      <c r="C85" t="str">
        <f t="shared" si="7"/>
        <v xml:space="preserve">$335,000 </v>
      </c>
      <c r="D85" t="s">
        <v>3029</v>
      </c>
      <c r="E85" t="b">
        <f t="shared" si="8"/>
        <v>1</v>
      </c>
      <c r="F85" t="b">
        <f t="shared" si="9"/>
        <v>0</v>
      </c>
      <c r="G85">
        <f t="shared" si="10"/>
        <v>1</v>
      </c>
      <c r="H85">
        <f t="shared" si="11"/>
        <v>9</v>
      </c>
      <c r="I85" s="13" t="str">
        <f t="shared" si="12"/>
        <v>$335,000</v>
      </c>
      <c r="J85" t="str">
        <f>IF(OR(ISNUMBER(SEARCH({"A";"B";"C";"D";"E";"F";"G";"H";"I";"J";"K";"L";"M";"N";"O";"P";"Q";"R";"S";"T";"U";"V";"W";"X";"Y";"Z";"+";"-"},D85)))=TRUE,D85, "")</f>
        <v/>
      </c>
      <c r="K85" s="20" t="str">
        <f t="shared" si="13"/>
        <v>335000</v>
      </c>
      <c r="L85" s="21">
        <v>335000</v>
      </c>
      <c r="N85" s="20"/>
    </row>
    <row r="86" spans="2:14" x14ac:dyDescent="0.25">
      <c r="B86" t="s">
        <v>127</v>
      </c>
      <c r="C86" t="str">
        <f t="shared" si="7"/>
        <v xml:space="preserve">UNDER CONTRACT </v>
      </c>
      <c r="D86" t="s">
        <v>2979</v>
      </c>
      <c r="E86" t="b">
        <f t="shared" si="8"/>
        <v>0</v>
      </c>
      <c r="F86" t="b">
        <f t="shared" si="9"/>
        <v>0</v>
      </c>
      <c r="G86" t="str">
        <f t="shared" si="10"/>
        <v>na</v>
      </c>
      <c r="H86" t="str">
        <f t="shared" si="11"/>
        <v>na</v>
      </c>
      <c r="I86" s="13" t="str">
        <f t="shared" si="12"/>
        <v/>
      </c>
      <c r="J86" t="str">
        <f>IF(OR(ISNUMBER(SEARCH({"A";"B";"C";"D";"E";"F";"G";"H";"I";"J";"K";"L";"M";"N";"O";"P";"Q";"R";"S";"T";"U";"V";"W";"X";"Y";"Z";"+";"-"},D86)))=TRUE,D86, "")</f>
        <v xml:space="preserve">UNDER CONTRACT </v>
      </c>
      <c r="K86" s="20" t="str">
        <f t="shared" si="13"/>
        <v/>
      </c>
      <c r="L86" s="21" t="s">
        <v>2934</v>
      </c>
      <c r="N86" s="20"/>
    </row>
    <row r="87" spans="2:14" x14ac:dyDescent="0.25">
      <c r="B87" t="s">
        <v>369</v>
      </c>
      <c r="C87" t="str">
        <f t="shared" si="7"/>
        <v xml:space="preserve">Penthouse for $850,000 </v>
      </c>
      <c r="D87" t="s">
        <v>3030</v>
      </c>
      <c r="E87" t="b">
        <f t="shared" si="8"/>
        <v>1</v>
      </c>
      <c r="F87" t="b">
        <f t="shared" si="9"/>
        <v>0</v>
      </c>
      <c r="G87">
        <f t="shared" si="10"/>
        <v>15</v>
      </c>
      <c r="H87">
        <f t="shared" si="11"/>
        <v>23</v>
      </c>
      <c r="I87" s="13" t="str">
        <f t="shared" si="12"/>
        <v>$850,000</v>
      </c>
      <c r="J87" t="str">
        <f>IF(OR(ISNUMBER(SEARCH({"A";"B";"C";"D";"E";"F";"G";"H";"I";"J";"K";"L";"M";"N";"O";"P";"Q";"R";"S";"T";"U";"V";"W";"X";"Y";"Z";"+";"-"},D87)))=TRUE,D87, "")</f>
        <v xml:space="preserve">Penthouse for $850,000 </v>
      </c>
      <c r="K87" s="20" t="str">
        <f t="shared" si="13"/>
        <v>850000</v>
      </c>
      <c r="L87" s="21">
        <v>850000</v>
      </c>
      <c r="N87" s="20"/>
    </row>
    <row r="88" spans="2:14" x14ac:dyDescent="0.25">
      <c r="B88" t="s">
        <v>372</v>
      </c>
      <c r="C88" t="str">
        <f t="shared" si="7"/>
        <v xml:space="preserve">Needs to GO! $510,000 </v>
      </c>
      <c r="D88" t="s">
        <v>3031</v>
      </c>
      <c r="E88" t="b">
        <f t="shared" si="8"/>
        <v>1</v>
      </c>
      <c r="F88" t="b">
        <f t="shared" si="9"/>
        <v>0</v>
      </c>
      <c r="G88">
        <f t="shared" si="10"/>
        <v>14</v>
      </c>
      <c r="H88">
        <f t="shared" si="11"/>
        <v>22</v>
      </c>
      <c r="I88" s="13" t="str">
        <f t="shared" si="12"/>
        <v>$510,000</v>
      </c>
      <c r="J88" t="str">
        <f>IF(OR(ISNUMBER(SEARCH({"A";"B";"C";"D";"E";"F";"G";"H";"I";"J";"K";"L";"M";"N";"O";"P";"Q";"R";"S";"T";"U";"V";"W";"X";"Y";"Z";"+";"-"},D88)))=TRUE,D88, "")</f>
        <v xml:space="preserve">Needs to GO! $510,000 </v>
      </c>
      <c r="K88" s="20" t="str">
        <f t="shared" si="13"/>
        <v>510000</v>
      </c>
      <c r="L88" s="21">
        <v>510000</v>
      </c>
      <c r="N88" s="20"/>
    </row>
    <row r="89" spans="2:14" x14ac:dyDescent="0.25">
      <c r="B89" t="s">
        <v>376</v>
      </c>
      <c r="C89" t="str">
        <f t="shared" si="7"/>
        <v xml:space="preserve">$1,300,000 </v>
      </c>
      <c r="D89" t="s">
        <v>3032</v>
      </c>
      <c r="E89" t="b">
        <f t="shared" si="8"/>
        <v>1</v>
      </c>
      <c r="F89" t="b">
        <f t="shared" si="9"/>
        <v>0</v>
      </c>
      <c r="G89">
        <f t="shared" si="10"/>
        <v>1</v>
      </c>
      <c r="H89">
        <f t="shared" si="11"/>
        <v>11</v>
      </c>
      <c r="I89" s="13" t="str">
        <f t="shared" si="12"/>
        <v>$1,300,000</v>
      </c>
      <c r="J89" t="str">
        <f>IF(OR(ISNUMBER(SEARCH({"A";"B";"C";"D";"E";"F";"G";"H";"I";"J";"K";"L";"M";"N";"O";"P";"Q";"R";"S";"T";"U";"V";"W";"X";"Y";"Z";"+";"-"},D89)))=TRUE,D89, "")</f>
        <v/>
      </c>
      <c r="K89" s="20" t="str">
        <f t="shared" si="13"/>
        <v>1300000</v>
      </c>
      <c r="L89" s="21">
        <v>1300000</v>
      </c>
      <c r="N89" s="20"/>
    </row>
    <row r="90" spans="2:14" x14ac:dyDescent="0.25">
      <c r="B90" t="s">
        <v>381</v>
      </c>
      <c r="C90" t="str">
        <f t="shared" si="7"/>
        <v xml:space="preserve">Offers Over $580,000 </v>
      </c>
      <c r="D90" t="s">
        <v>3033</v>
      </c>
      <c r="E90" t="b">
        <f t="shared" si="8"/>
        <v>1</v>
      </c>
      <c r="F90" t="b">
        <f t="shared" si="9"/>
        <v>0</v>
      </c>
      <c r="G90">
        <f t="shared" si="10"/>
        <v>13</v>
      </c>
      <c r="H90">
        <f t="shared" si="11"/>
        <v>21</v>
      </c>
      <c r="I90" s="13" t="str">
        <f t="shared" si="12"/>
        <v>$580,000</v>
      </c>
      <c r="J90" t="str">
        <f>IF(OR(ISNUMBER(SEARCH({"A";"B";"C";"D";"E";"F";"G";"H";"I";"J";"K";"L";"M";"N";"O";"P";"Q";"R";"S";"T";"U";"V";"W";"X";"Y";"Z";"+";"-"},D90)))=TRUE,D90, "")</f>
        <v xml:space="preserve">Offers Over $580,000 </v>
      </c>
      <c r="K90" s="20" t="str">
        <f t="shared" si="13"/>
        <v>580000</v>
      </c>
      <c r="L90" s="21">
        <v>580000</v>
      </c>
      <c r="N90" s="20"/>
    </row>
    <row r="91" spans="2:14" x14ac:dyDescent="0.25">
      <c r="B91" t="s">
        <v>384</v>
      </c>
      <c r="C91" t="str">
        <f t="shared" si="7"/>
        <v xml:space="preserve">$470,000 </v>
      </c>
      <c r="D91" t="s">
        <v>3034</v>
      </c>
      <c r="E91" t="b">
        <f t="shared" si="8"/>
        <v>1</v>
      </c>
      <c r="F91" t="b">
        <f t="shared" si="9"/>
        <v>0</v>
      </c>
      <c r="G91">
        <f t="shared" si="10"/>
        <v>1</v>
      </c>
      <c r="H91">
        <f t="shared" si="11"/>
        <v>9</v>
      </c>
      <c r="I91" s="13" t="str">
        <f t="shared" si="12"/>
        <v>$470,000</v>
      </c>
      <c r="J91" t="str">
        <f>IF(OR(ISNUMBER(SEARCH({"A";"B";"C";"D";"E";"F";"G";"H";"I";"J";"K";"L";"M";"N";"O";"P";"Q";"R";"S";"T";"U";"V";"W";"X";"Y";"Z";"+";"-"},D91)))=TRUE,D91, "")</f>
        <v/>
      </c>
      <c r="K91" s="20" t="str">
        <f t="shared" si="13"/>
        <v>470000</v>
      </c>
      <c r="L91" s="21">
        <v>470000</v>
      </c>
      <c r="N91" s="20"/>
    </row>
    <row r="92" spans="2:14" x14ac:dyDescent="0.25">
      <c r="B92" t="s">
        <v>333</v>
      </c>
      <c r="C92" t="str">
        <f t="shared" si="7"/>
        <v xml:space="preserve">Offers over $539,000 </v>
      </c>
      <c r="D92" t="s">
        <v>3024</v>
      </c>
      <c r="E92" t="b">
        <f t="shared" si="8"/>
        <v>1</v>
      </c>
      <c r="F92" t="b">
        <f t="shared" si="9"/>
        <v>0</v>
      </c>
      <c r="G92">
        <f t="shared" si="10"/>
        <v>13</v>
      </c>
      <c r="H92">
        <f t="shared" si="11"/>
        <v>21</v>
      </c>
      <c r="I92" s="13" t="str">
        <f t="shared" si="12"/>
        <v>$539,000</v>
      </c>
      <c r="J92" t="str">
        <f>IF(OR(ISNUMBER(SEARCH({"A";"B";"C";"D";"E";"F";"G";"H";"I";"J";"K";"L";"M";"N";"O";"P";"Q";"R";"S";"T";"U";"V";"W";"X";"Y";"Z";"+";"-"},D92)))=TRUE,D92, "")</f>
        <v xml:space="preserve">Offers over $539,000 </v>
      </c>
      <c r="K92" s="20" t="str">
        <f t="shared" si="13"/>
        <v>539000</v>
      </c>
      <c r="L92" s="21">
        <v>539000</v>
      </c>
      <c r="N92" s="20"/>
    </row>
    <row r="93" spans="2:14" x14ac:dyDescent="0.25">
      <c r="B93" t="s">
        <v>390</v>
      </c>
      <c r="C93" t="str">
        <f t="shared" si="7"/>
        <v xml:space="preserve">$519,000 </v>
      </c>
      <c r="D93" t="s">
        <v>3035</v>
      </c>
      <c r="E93" t="b">
        <f t="shared" si="8"/>
        <v>1</v>
      </c>
      <c r="F93" t="b">
        <f t="shared" si="9"/>
        <v>0</v>
      </c>
      <c r="G93">
        <f t="shared" si="10"/>
        <v>1</v>
      </c>
      <c r="H93">
        <f t="shared" si="11"/>
        <v>9</v>
      </c>
      <c r="I93" s="13" t="str">
        <f t="shared" si="12"/>
        <v>$519,000</v>
      </c>
      <c r="J93" t="str">
        <f>IF(OR(ISNUMBER(SEARCH({"A";"B";"C";"D";"E";"F";"G";"H";"I";"J";"K";"L";"M";"N";"O";"P";"Q";"R";"S";"T";"U";"V";"W";"X";"Y";"Z";"+";"-"},D93)))=TRUE,D93, "")</f>
        <v/>
      </c>
      <c r="K93" s="20" t="str">
        <f t="shared" si="13"/>
        <v>519000</v>
      </c>
      <c r="L93" s="21">
        <v>519000</v>
      </c>
      <c r="N93" s="20"/>
    </row>
    <row r="94" spans="2:14" x14ac:dyDescent="0.25">
      <c r="B94" t="s">
        <v>394</v>
      </c>
      <c r="C94" t="str">
        <f t="shared" si="7"/>
        <v xml:space="preserve">$219,000 </v>
      </c>
      <c r="D94" t="s">
        <v>3036</v>
      </c>
      <c r="E94" t="b">
        <f t="shared" si="8"/>
        <v>1</v>
      </c>
      <c r="F94" t="b">
        <f t="shared" si="9"/>
        <v>0</v>
      </c>
      <c r="G94">
        <f t="shared" si="10"/>
        <v>1</v>
      </c>
      <c r="H94">
        <f t="shared" si="11"/>
        <v>9</v>
      </c>
      <c r="I94" s="13" t="str">
        <f t="shared" si="12"/>
        <v>$219,000</v>
      </c>
      <c r="J94" t="str">
        <f>IF(OR(ISNUMBER(SEARCH({"A";"B";"C";"D";"E";"F";"G";"H";"I";"J";"K";"L";"M";"N";"O";"P";"Q";"R";"S";"T";"U";"V";"W";"X";"Y";"Z";"+";"-"},D94)))=TRUE,D94, "")</f>
        <v/>
      </c>
      <c r="K94" s="20" t="str">
        <f t="shared" si="13"/>
        <v>219000</v>
      </c>
      <c r="L94" s="21">
        <v>219000</v>
      </c>
      <c r="N94" s="20"/>
    </row>
    <row r="95" spans="2:14" x14ac:dyDescent="0.25">
      <c r="B95" t="s">
        <v>397</v>
      </c>
      <c r="C95" t="str">
        <f t="shared" si="7"/>
        <v xml:space="preserve">$235,000 negotiable </v>
      </c>
      <c r="D95" t="s">
        <v>3037</v>
      </c>
      <c r="E95" t="b">
        <f t="shared" si="8"/>
        <v>1</v>
      </c>
      <c r="F95" t="b">
        <f t="shared" si="9"/>
        <v>0</v>
      </c>
      <c r="G95">
        <f t="shared" si="10"/>
        <v>1</v>
      </c>
      <c r="H95">
        <f t="shared" si="11"/>
        <v>9</v>
      </c>
      <c r="I95" s="13" t="str">
        <f t="shared" si="12"/>
        <v>$235,000</v>
      </c>
      <c r="J95" t="str">
        <f>IF(OR(ISNUMBER(SEARCH({"A";"B";"C";"D";"E";"F";"G";"H";"I";"J";"K";"L";"M";"N";"O";"P";"Q";"R";"S";"T";"U";"V";"W";"X";"Y";"Z";"+";"-"},D95)))=TRUE,D95, "")</f>
        <v xml:space="preserve">$235,000 negotiable </v>
      </c>
      <c r="K95" s="20" t="str">
        <f t="shared" si="13"/>
        <v>235000</v>
      </c>
      <c r="L95" s="21">
        <v>235000</v>
      </c>
      <c r="N95" s="20"/>
    </row>
    <row r="96" spans="2:14" x14ac:dyDescent="0.25">
      <c r="B96" t="s">
        <v>400</v>
      </c>
      <c r="C96" t="str">
        <f t="shared" si="7"/>
        <v xml:space="preserve">$315,000 </v>
      </c>
      <c r="D96" t="s">
        <v>3038</v>
      </c>
      <c r="E96" t="b">
        <f t="shared" si="8"/>
        <v>1</v>
      </c>
      <c r="F96" t="b">
        <f t="shared" si="9"/>
        <v>0</v>
      </c>
      <c r="G96">
        <f t="shared" si="10"/>
        <v>1</v>
      </c>
      <c r="H96">
        <f t="shared" si="11"/>
        <v>9</v>
      </c>
      <c r="I96" s="13" t="str">
        <f t="shared" si="12"/>
        <v>$315,000</v>
      </c>
      <c r="J96" t="str">
        <f>IF(OR(ISNUMBER(SEARCH({"A";"B";"C";"D";"E";"F";"G";"H";"I";"J";"K";"L";"M";"N";"O";"P";"Q";"R";"S";"T";"U";"V";"W";"X";"Y";"Z";"+";"-"},D96)))=TRUE,D96, "")</f>
        <v/>
      </c>
      <c r="K96" s="20" t="str">
        <f t="shared" si="13"/>
        <v>315000</v>
      </c>
      <c r="L96" s="21">
        <v>315000</v>
      </c>
      <c r="N96" s="20"/>
    </row>
    <row r="97" spans="2:14" x14ac:dyDescent="0.25">
      <c r="B97" t="s">
        <v>404</v>
      </c>
      <c r="C97" t="str">
        <f t="shared" si="7"/>
        <v xml:space="preserve">Offers over $450,000 </v>
      </c>
      <c r="D97" t="s">
        <v>3039</v>
      </c>
      <c r="E97" t="b">
        <f t="shared" si="8"/>
        <v>1</v>
      </c>
      <c r="F97" t="b">
        <f t="shared" si="9"/>
        <v>0</v>
      </c>
      <c r="G97">
        <f t="shared" si="10"/>
        <v>13</v>
      </c>
      <c r="H97">
        <f t="shared" si="11"/>
        <v>21</v>
      </c>
      <c r="I97" s="13" t="str">
        <f t="shared" si="12"/>
        <v>$450,000</v>
      </c>
      <c r="J97" t="str">
        <f>IF(OR(ISNUMBER(SEARCH({"A";"B";"C";"D";"E";"F";"G";"H";"I";"J";"K";"L";"M";"N";"O";"P";"Q";"R";"S";"T";"U";"V";"W";"X";"Y";"Z";"+";"-"},D97)))=TRUE,D97, "")</f>
        <v xml:space="preserve">Offers over $450,000 </v>
      </c>
      <c r="K97" s="20" t="str">
        <f t="shared" si="13"/>
        <v>450000</v>
      </c>
      <c r="L97" s="21">
        <v>450000</v>
      </c>
      <c r="N97" s="20"/>
    </row>
    <row r="98" spans="2:14" x14ac:dyDescent="0.25">
      <c r="B98" t="s">
        <v>409</v>
      </c>
      <c r="C98" t="str">
        <f t="shared" si="7"/>
        <v xml:space="preserve">Negotiable </v>
      </c>
      <c r="D98" t="s">
        <v>3040</v>
      </c>
      <c r="E98" t="b">
        <f t="shared" si="8"/>
        <v>0</v>
      </c>
      <c r="F98" t="b">
        <f t="shared" si="9"/>
        <v>0</v>
      </c>
      <c r="G98" t="str">
        <f t="shared" si="10"/>
        <v>na</v>
      </c>
      <c r="H98" t="str">
        <f t="shared" si="11"/>
        <v>na</v>
      </c>
      <c r="I98" s="13" t="str">
        <f t="shared" si="12"/>
        <v/>
      </c>
      <c r="J98" t="str">
        <f>IF(OR(ISNUMBER(SEARCH({"A";"B";"C";"D";"E";"F";"G";"H";"I";"J";"K";"L";"M";"N";"O";"P";"Q";"R";"S";"T";"U";"V";"W";"X";"Y";"Z";"+";"-"},D98)))=TRUE,D98, "")</f>
        <v xml:space="preserve">Negotiable </v>
      </c>
      <c r="K98" s="20" t="str">
        <f t="shared" si="13"/>
        <v/>
      </c>
      <c r="L98" s="21" t="s">
        <v>2934</v>
      </c>
      <c r="N98" s="20"/>
    </row>
    <row r="99" spans="2:14" x14ac:dyDescent="0.25">
      <c r="B99" t="s">
        <v>413</v>
      </c>
      <c r="C99" t="str">
        <f t="shared" si="7"/>
        <v xml:space="preserve">$380,000 </v>
      </c>
      <c r="D99" t="s">
        <v>3041</v>
      </c>
      <c r="E99" t="b">
        <f t="shared" si="8"/>
        <v>1</v>
      </c>
      <c r="F99" t="b">
        <f t="shared" si="9"/>
        <v>0</v>
      </c>
      <c r="G99">
        <f t="shared" si="10"/>
        <v>1</v>
      </c>
      <c r="H99">
        <f t="shared" si="11"/>
        <v>9</v>
      </c>
      <c r="I99" s="13" t="str">
        <f t="shared" si="12"/>
        <v>$380,000</v>
      </c>
      <c r="J99" t="str">
        <f>IF(OR(ISNUMBER(SEARCH({"A";"B";"C";"D";"E";"F";"G";"H";"I";"J";"K";"L";"M";"N";"O";"P";"Q";"R";"S";"T";"U";"V";"W";"X";"Y";"Z";"+";"-"},D99)))=TRUE,D99, "")</f>
        <v/>
      </c>
      <c r="K99" s="20" t="str">
        <f t="shared" si="13"/>
        <v>380000</v>
      </c>
      <c r="L99" s="21">
        <v>380000</v>
      </c>
      <c r="N99" s="20"/>
    </row>
    <row r="100" spans="2:14" x14ac:dyDescent="0.25">
      <c r="B100" t="s">
        <v>416</v>
      </c>
      <c r="C100" t="str">
        <f t="shared" si="7"/>
        <v xml:space="preserve">$275,000 </v>
      </c>
      <c r="D100" t="s">
        <v>3042</v>
      </c>
      <c r="E100" t="b">
        <f t="shared" si="8"/>
        <v>1</v>
      </c>
      <c r="F100" t="b">
        <f t="shared" si="9"/>
        <v>0</v>
      </c>
      <c r="G100">
        <f t="shared" si="10"/>
        <v>1</v>
      </c>
      <c r="H100">
        <f t="shared" si="11"/>
        <v>9</v>
      </c>
      <c r="I100" s="13" t="str">
        <f t="shared" si="12"/>
        <v>$275,000</v>
      </c>
      <c r="J100" t="str">
        <f>IF(OR(ISNUMBER(SEARCH({"A";"B";"C";"D";"E";"F";"G";"H";"I";"J";"K";"L";"M";"N";"O";"P";"Q";"R";"S";"T";"U";"V";"W";"X";"Y";"Z";"+";"-"},D100)))=TRUE,D100, "")</f>
        <v/>
      </c>
      <c r="K100" s="20" t="str">
        <f t="shared" si="13"/>
        <v>275000</v>
      </c>
      <c r="L100" s="21">
        <v>275000</v>
      </c>
      <c r="N100" s="20"/>
    </row>
    <row r="101" spans="2:14" x14ac:dyDescent="0.25">
      <c r="B101" t="s">
        <v>420</v>
      </c>
      <c r="C101" t="str">
        <f t="shared" si="7"/>
        <v xml:space="preserve">PRICE GUIDE $1,070,000 </v>
      </c>
      <c r="D101" t="s">
        <v>3043</v>
      </c>
      <c r="E101" t="b">
        <f t="shared" si="8"/>
        <v>1</v>
      </c>
      <c r="F101" t="b">
        <f t="shared" si="9"/>
        <v>0</v>
      </c>
      <c r="G101">
        <f t="shared" si="10"/>
        <v>13</v>
      </c>
      <c r="H101">
        <f t="shared" si="11"/>
        <v>23</v>
      </c>
      <c r="I101" s="13" t="str">
        <f t="shared" si="12"/>
        <v>$1,070,000</v>
      </c>
      <c r="J101" t="str">
        <f>IF(OR(ISNUMBER(SEARCH({"A";"B";"C";"D";"E";"F";"G";"H";"I";"J";"K";"L";"M";"N";"O";"P";"Q";"R";"S";"T";"U";"V";"W";"X";"Y";"Z";"+";"-"},D101)))=TRUE,D101, "")</f>
        <v xml:space="preserve">PRICE GUIDE $1,070,000 </v>
      </c>
      <c r="K101" s="20" t="str">
        <f t="shared" si="13"/>
        <v>1070000</v>
      </c>
      <c r="L101" s="21">
        <v>1070000</v>
      </c>
      <c r="N101" s="20"/>
    </row>
    <row r="102" spans="2:14" x14ac:dyDescent="0.25">
      <c r="B102" t="s">
        <v>423</v>
      </c>
      <c r="C102" t="str">
        <f t="shared" si="7"/>
        <v xml:space="preserve">$270,000 </v>
      </c>
      <c r="D102" t="s">
        <v>3044</v>
      </c>
      <c r="E102" t="b">
        <f t="shared" si="8"/>
        <v>1</v>
      </c>
      <c r="F102" t="b">
        <f t="shared" si="9"/>
        <v>0</v>
      </c>
      <c r="G102">
        <f t="shared" si="10"/>
        <v>1</v>
      </c>
      <c r="H102">
        <f t="shared" si="11"/>
        <v>9</v>
      </c>
      <c r="I102" s="13" t="str">
        <f t="shared" si="12"/>
        <v>$270,000</v>
      </c>
      <c r="J102" t="str">
        <f>IF(OR(ISNUMBER(SEARCH({"A";"B";"C";"D";"E";"F";"G";"H";"I";"J";"K";"L";"M";"N";"O";"P";"Q";"R";"S";"T";"U";"V";"W";"X";"Y";"Z";"+";"-"},D102)))=TRUE,D102, "")</f>
        <v/>
      </c>
      <c r="K102" s="20" t="str">
        <f t="shared" si="13"/>
        <v>270000</v>
      </c>
      <c r="L102" s="21">
        <v>270000</v>
      </c>
      <c r="N102" s="20"/>
    </row>
    <row r="103" spans="2:14" x14ac:dyDescent="0.25">
      <c r="B103" t="s">
        <v>428</v>
      </c>
      <c r="C103" t="str">
        <f t="shared" si="7"/>
        <v xml:space="preserve">$1,100,000 </v>
      </c>
      <c r="D103" t="s">
        <v>3045</v>
      </c>
      <c r="E103" t="b">
        <f t="shared" si="8"/>
        <v>1</v>
      </c>
      <c r="F103" t="b">
        <f t="shared" si="9"/>
        <v>0</v>
      </c>
      <c r="G103">
        <f t="shared" si="10"/>
        <v>1</v>
      </c>
      <c r="H103">
        <f t="shared" si="11"/>
        <v>11</v>
      </c>
      <c r="I103" s="13" t="str">
        <f t="shared" si="12"/>
        <v>$1,100,000</v>
      </c>
      <c r="J103" t="str">
        <f>IF(OR(ISNUMBER(SEARCH({"A";"B";"C";"D";"E";"F";"G";"H";"I";"J";"K";"L";"M";"N";"O";"P";"Q";"R";"S";"T";"U";"V";"W";"X";"Y";"Z";"+";"-"},D103)))=TRUE,D103, "")</f>
        <v/>
      </c>
      <c r="K103" s="20" t="str">
        <f t="shared" si="13"/>
        <v>1100000</v>
      </c>
      <c r="L103" s="21">
        <v>1100000</v>
      </c>
      <c r="N103" s="20"/>
    </row>
    <row r="104" spans="2:14" x14ac:dyDescent="0.25">
      <c r="B104" t="s">
        <v>432</v>
      </c>
      <c r="C104" t="str">
        <f t="shared" si="7"/>
        <v xml:space="preserve">CONTACT AGENT </v>
      </c>
      <c r="D104" t="s">
        <v>3046</v>
      </c>
      <c r="E104" t="b">
        <f t="shared" si="8"/>
        <v>0</v>
      </c>
      <c r="F104" t="b">
        <f t="shared" si="9"/>
        <v>0</v>
      </c>
      <c r="G104" t="str">
        <f t="shared" si="10"/>
        <v>na</v>
      </c>
      <c r="H104" t="str">
        <f t="shared" si="11"/>
        <v>na</v>
      </c>
      <c r="I104" s="13" t="str">
        <f t="shared" si="12"/>
        <v/>
      </c>
      <c r="J104" t="str">
        <f>IF(OR(ISNUMBER(SEARCH({"A";"B";"C";"D";"E";"F";"G";"H";"I";"J";"K";"L";"M";"N";"O";"P";"Q";"R";"S";"T";"U";"V";"W";"X";"Y";"Z";"+";"-"},D104)))=TRUE,D104, "")</f>
        <v xml:space="preserve">CONTACT AGENT </v>
      </c>
      <c r="K104" s="20" t="str">
        <f t="shared" si="13"/>
        <v/>
      </c>
      <c r="L104" s="21" t="s">
        <v>2934</v>
      </c>
      <c r="N104" s="20"/>
    </row>
    <row r="105" spans="2:14" x14ac:dyDescent="0.25">
      <c r="B105" t="s">
        <v>436</v>
      </c>
      <c r="C105" t="str">
        <f t="shared" si="7"/>
        <v xml:space="preserve">Price Guide $550,000 </v>
      </c>
      <c r="D105" t="s">
        <v>3047</v>
      </c>
      <c r="E105" t="b">
        <f t="shared" si="8"/>
        <v>1</v>
      </c>
      <c r="F105" t="b">
        <f t="shared" si="9"/>
        <v>0</v>
      </c>
      <c r="G105">
        <f t="shared" si="10"/>
        <v>13</v>
      </c>
      <c r="H105">
        <f t="shared" si="11"/>
        <v>21</v>
      </c>
      <c r="I105" s="13" t="str">
        <f t="shared" si="12"/>
        <v>$550,000</v>
      </c>
      <c r="J105" t="str">
        <f>IF(OR(ISNUMBER(SEARCH({"A";"B";"C";"D";"E";"F";"G";"H";"I";"J";"K";"L";"M";"N";"O";"P";"Q";"R";"S";"T";"U";"V";"W";"X";"Y";"Z";"+";"-"},D105)))=TRUE,D105, "")</f>
        <v xml:space="preserve">Price Guide $550,000 </v>
      </c>
      <c r="K105" s="20" t="str">
        <f t="shared" si="13"/>
        <v>550000</v>
      </c>
      <c r="L105" s="21">
        <v>550000</v>
      </c>
      <c r="N105" s="20"/>
    </row>
    <row r="106" spans="2:14" x14ac:dyDescent="0.25">
      <c r="B106" t="s">
        <v>191</v>
      </c>
      <c r="C106" t="str">
        <f t="shared" si="7"/>
        <v xml:space="preserve">Contact Agent </v>
      </c>
      <c r="D106" t="s">
        <v>2993</v>
      </c>
      <c r="E106" t="b">
        <f t="shared" si="8"/>
        <v>0</v>
      </c>
      <c r="F106" t="b">
        <f t="shared" si="9"/>
        <v>0</v>
      </c>
      <c r="G106" t="str">
        <f t="shared" si="10"/>
        <v>na</v>
      </c>
      <c r="H106" t="str">
        <f t="shared" si="11"/>
        <v>na</v>
      </c>
      <c r="I106" s="13" t="str">
        <f t="shared" si="12"/>
        <v/>
      </c>
      <c r="J106" t="str">
        <f>IF(OR(ISNUMBER(SEARCH({"A";"B";"C";"D";"E";"F";"G";"H";"I";"J";"K";"L";"M";"N";"O";"P";"Q";"R";"S";"T";"U";"V";"W";"X";"Y";"Z";"+";"-"},D106)))=TRUE,D106, "")</f>
        <v xml:space="preserve">Contact Agent </v>
      </c>
      <c r="K106" s="20" t="str">
        <f t="shared" si="13"/>
        <v/>
      </c>
      <c r="L106" s="21" t="s">
        <v>2934</v>
      </c>
      <c r="N106" s="20"/>
    </row>
    <row r="107" spans="2:14" x14ac:dyDescent="0.25">
      <c r="B107" t="s">
        <v>413</v>
      </c>
      <c r="C107" t="str">
        <f t="shared" si="7"/>
        <v xml:space="preserve">$380,000 </v>
      </c>
      <c r="D107" t="s">
        <v>3041</v>
      </c>
      <c r="E107" t="b">
        <f t="shared" si="8"/>
        <v>1</v>
      </c>
      <c r="F107" t="b">
        <f t="shared" si="9"/>
        <v>0</v>
      </c>
      <c r="G107">
        <f t="shared" si="10"/>
        <v>1</v>
      </c>
      <c r="H107">
        <f t="shared" si="11"/>
        <v>9</v>
      </c>
      <c r="I107" s="13" t="str">
        <f t="shared" si="12"/>
        <v>$380,000</v>
      </c>
      <c r="J107" t="str">
        <f>IF(OR(ISNUMBER(SEARCH({"A";"B";"C";"D";"E";"F";"G";"H";"I";"J";"K";"L";"M";"N";"O";"P";"Q";"R";"S";"T";"U";"V";"W";"X";"Y";"Z";"+";"-"},D107)))=TRUE,D107, "")</f>
        <v/>
      </c>
      <c r="K107" s="20" t="str">
        <f t="shared" si="13"/>
        <v>380000</v>
      </c>
      <c r="L107" s="21">
        <v>380000</v>
      </c>
      <c r="N107" s="20"/>
    </row>
    <row r="108" spans="2:14" x14ac:dyDescent="0.25">
      <c r="B108" t="s">
        <v>443</v>
      </c>
      <c r="C108" t="str">
        <f t="shared" si="7"/>
        <v xml:space="preserve">Offers over $868,000 </v>
      </c>
      <c r="D108" t="s">
        <v>3048</v>
      </c>
      <c r="E108" t="b">
        <f t="shared" si="8"/>
        <v>1</v>
      </c>
      <c r="F108" t="b">
        <f t="shared" si="9"/>
        <v>0</v>
      </c>
      <c r="G108">
        <f t="shared" si="10"/>
        <v>13</v>
      </c>
      <c r="H108">
        <f t="shared" si="11"/>
        <v>21</v>
      </c>
      <c r="I108" s="13" t="str">
        <f t="shared" si="12"/>
        <v>$868,000</v>
      </c>
      <c r="J108" t="str">
        <f>IF(OR(ISNUMBER(SEARCH({"A";"B";"C";"D";"E";"F";"G";"H";"I";"J";"K";"L";"M";"N";"O";"P";"Q";"R";"S";"T";"U";"V";"W";"X";"Y";"Z";"+";"-"},D108)))=TRUE,D108, "")</f>
        <v xml:space="preserve">Offers over $868,000 </v>
      </c>
      <c r="K108" s="20" t="str">
        <f t="shared" si="13"/>
        <v>868000</v>
      </c>
      <c r="L108" s="21">
        <v>868000</v>
      </c>
      <c r="N108" s="20"/>
    </row>
    <row r="109" spans="2:14" x14ac:dyDescent="0.25">
      <c r="B109" t="s">
        <v>127</v>
      </c>
      <c r="C109" t="str">
        <f t="shared" si="7"/>
        <v xml:space="preserve">UNDER CONTRACT </v>
      </c>
      <c r="D109" t="s">
        <v>2979</v>
      </c>
      <c r="E109" t="b">
        <f t="shared" si="8"/>
        <v>0</v>
      </c>
      <c r="F109" t="b">
        <f t="shared" si="9"/>
        <v>0</v>
      </c>
      <c r="G109" t="str">
        <f t="shared" si="10"/>
        <v>na</v>
      </c>
      <c r="H109" t="str">
        <f t="shared" si="11"/>
        <v>na</v>
      </c>
      <c r="I109" s="13" t="str">
        <f t="shared" si="12"/>
        <v/>
      </c>
      <c r="J109" t="str">
        <f>IF(OR(ISNUMBER(SEARCH({"A";"B";"C";"D";"E";"F";"G";"H";"I";"J";"K";"L";"M";"N";"O";"P";"Q";"R";"S";"T";"U";"V";"W";"X";"Y";"Z";"+";"-"},D109)))=TRUE,D109, "")</f>
        <v xml:space="preserve">UNDER CONTRACT </v>
      </c>
      <c r="K109" s="20" t="str">
        <f t="shared" si="13"/>
        <v/>
      </c>
      <c r="L109" s="21" t="s">
        <v>2934</v>
      </c>
      <c r="N109" s="20"/>
    </row>
    <row r="110" spans="2:14" x14ac:dyDescent="0.25">
      <c r="B110" t="s">
        <v>448</v>
      </c>
      <c r="C110" t="str">
        <f t="shared" si="7"/>
        <v xml:space="preserve">$539,000 </v>
      </c>
      <c r="D110" t="s">
        <v>3049</v>
      </c>
      <c r="E110" t="b">
        <f t="shared" si="8"/>
        <v>1</v>
      </c>
      <c r="F110" t="b">
        <f t="shared" si="9"/>
        <v>0</v>
      </c>
      <c r="G110">
        <f t="shared" si="10"/>
        <v>1</v>
      </c>
      <c r="H110">
        <f t="shared" si="11"/>
        <v>9</v>
      </c>
      <c r="I110" s="13" t="str">
        <f t="shared" si="12"/>
        <v>$539,000</v>
      </c>
      <c r="J110" t="str">
        <f>IF(OR(ISNUMBER(SEARCH({"A";"B";"C";"D";"E";"F";"G";"H";"I";"J";"K";"L";"M";"N";"O";"P";"Q";"R";"S";"T";"U";"V";"W";"X";"Y";"Z";"+";"-"},D110)))=TRUE,D110, "")</f>
        <v/>
      </c>
      <c r="K110" s="20" t="str">
        <f t="shared" si="13"/>
        <v>539000</v>
      </c>
      <c r="L110" s="21">
        <v>539000</v>
      </c>
      <c r="N110" s="20"/>
    </row>
    <row r="111" spans="2:14" x14ac:dyDescent="0.25">
      <c r="B111" t="s">
        <v>451</v>
      </c>
      <c r="C111" t="str">
        <f t="shared" si="7"/>
        <v xml:space="preserve">From $165,000 </v>
      </c>
      <c r="D111" t="s">
        <v>3050</v>
      </c>
      <c r="E111" t="b">
        <f t="shared" si="8"/>
        <v>1</v>
      </c>
      <c r="F111" t="b">
        <f t="shared" si="9"/>
        <v>0</v>
      </c>
      <c r="G111">
        <f t="shared" si="10"/>
        <v>6</v>
      </c>
      <c r="H111">
        <f t="shared" si="11"/>
        <v>14</v>
      </c>
      <c r="I111" s="13" t="str">
        <f t="shared" si="12"/>
        <v>$165,000</v>
      </c>
      <c r="J111" t="str">
        <f>IF(OR(ISNUMBER(SEARCH({"A";"B";"C";"D";"E";"F";"G";"H";"I";"J";"K";"L";"M";"N";"O";"P";"Q";"R";"S";"T";"U";"V";"W";"X";"Y";"Z";"+";"-"},D111)))=TRUE,D111, "")</f>
        <v xml:space="preserve">From $165,000 </v>
      </c>
      <c r="K111" s="20" t="str">
        <f t="shared" si="13"/>
        <v>165000</v>
      </c>
      <c r="L111" s="21">
        <v>165000</v>
      </c>
      <c r="N111" s="20"/>
    </row>
    <row r="112" spans="2:14" x14ac:dyDescent="0.25">
      <c r="B112" t="s">
        <v>455</v>
      </c>
      <c r="C112" t="str">
        <f t="shared" si="7"/>
        <v xml:space="preserve">Offers Over: $130,000 </v>
      </c>
      <c r="D112" t="s">
        <v>3051</v>
      </c>
      <c r="E112" t="b">
        <f t="shared" si="8"/>
        <v>1</v>
      </c>
      <c r="F112" t="b">
        <f t="shared" si="9"/>
        <v>0</v>
      </c>
      <c r="G112">
        <f t="shared" si="10"/>
        <v>14</v>
      </c>
      <c r="H112">
        <f t="shared" si="11"/>
        <v>22</v>
      </c>
      <c r="I112" s="13" t="str">
        <f t="shared" si="12"/>
        <v>$130,000</v>
      </c>
      <c r="J112" t="str">
        <f>IF(OR(ISNUMBER(SEARCH({"A";"B";"C";"D";"E";"F";"G";"H";"I";"J";"K";"L";"M";"N";"O";"P";"Q";"R";"S";"T";"U";"V";"W";"X";"Y";"Z";"+";"-"},D112)))=TRUE,D112, "")</f>
        <v xml:space="preserve">Offers Over: $130,000 </v>
      </c>
      <c r="K112" s="20" t="str">
        <f t="shared" si="13"/>
        <v>130000</v>
      </c>
      <c r="L112" s="21">
        <v>130000</v>
      </c>
      <c r="N112" s="20"/>
    </row>
    <row r="113" spans="2:14" x14ac:dyDescent="0.25">
      <c r="B113" t="s">
        <v>458</v>
      </c>
      <c r="C113" t="str">
        <f t="shared" si="7"/>
        <v xml:space="preserve">$589,000 </v>
      </c>
      <c r="D113" t="s">
        <v>3052</v>
      </c>
      <c r="E113" t="b">
        <f t="shared" si="8"/>
        <v>1</v>
      </c>
      <c r="F113" t="b">
        <f t="shared" si="9"/>
        <v>0</v>
      </c>
      <c r="G113">
        <f t="shared" si="10"/>
        <v>1</v>
      </c>
      <c r="H113">
        <f t="shared" si="11"/>
        <v>9</v>
      </c>
      <c r="I113" s="13" t="str">
        <f t="shared" si="12"/>
        <v>$589,000</v>
      </c>
      <c r="J113" t="str">
        <f>IF(OR(ISNUMBER(SEARCH({"A";"B";"C";"D";"E";"F";"G";"H";"I";"J";"K";"L";"M";"N";"O";"P";"Q";"R";"S";"T";"U";"V";"W";"X";"Y";"Z";"+";"-"},D113)))=TRUE,D113, "")</f>
        <v/>
      </c>
      <c r="K113" s="20" t="str">
        <f t="shared" si="13"/>
        <v>589000</v>
      </c>
      <c r="L113" s="21">
        <v>589000</v>
      </c>
      <c r="N113" s="20"/>
    </row>
    <row r="114" spans="2:14" x14ac:dyDescent="0.25">
      <c r="B114" t="s">
        <v>462</v>
      </c>
      <c r="C114" t="str">
        <f t="shared" si="7"/>
        <v xml:space="preserve">Offers over $360,000 </v>
      </c>
      <c r="D114" t="s">
        <v>3053</v>
      </c>
      <c r="E114" t="b">
        <f t="shared" si="8"/>
        <v>1</v>
      </c>
      <c r="F114" t="b">
        <f t="shared" si="9"/>
        <v>0</v>
      </c>
      <c r="G114">
        <f t="shared" si="10"/>
        <v>13</v>
      </c>
      <c r="H114">
        <f t="shared" si="11"/>
        <v>21</v>
      </c>
      <c r="I114" s="13" t="str">
        <f t="shared" si="12"/>
        <v>$360,000</v>
      </c>
      <c r="J114" t="str">
        <f>IF(OR(ISNUMBER(SEARCH({"A";"B";"C";"D";"E";"F";"G";"H";"I";"J";"K";"L";"M";"N";"O";"P";"Q";"R";"S";"T";"U";"V";"W";"X";"Y";"Z";"+";"-"},D114)))=TRUE,D114, "")</f>
        <v xml:space="preserve">Offers over $360,000 </v>
      </c>
      <c r="K114" s="20" t="str">
        <f t="shared" si="13"/>
        <v>360000</v>
      </c>
      <c r="L114" s="21">
        <v>360000</v>
      </c>
      <c r="N114" s="20"/>
    </row>
    <row r="115" spans="2:14" x14ac:dyDescent="0.25">
      <c r="B115" t="s">
        <v>466</v>
      </c>
      <c r="C115" t="str">
        <f t="shared" si="7"/>
        <v xml:space="preserve">Offers over $430,000 </v>
      </c>
      <c r="D115" t="s">
        <v>3054</v>
      </c>
      <c r="E115" t="b">
        <f t="shared" si="8"/>
        <v>1</v>
      </c>
      <c r="F115" t="b">
        <f t="shared" si="9"/>
        <v>0</v>
      </c>
      <c r="G115">
        <f t="shared" si="10"/>
        <v>13</v>
      </c>
      <c r="H115">
        <f t="shared" si="11"/>
        <v>21</v>
      </c>
      <c r="I115" s="13" t="str">
        <f t="shared" si="12"/>
        <v>$430,000</v>
      </c>
      <c r="J115" t="str">
        <f>IF(OR(ISNUMBER(SEARCH({"A";"B";"C";"D";"E";"F";"G";"H";"I";"J";"K";"L";"M";"N";"O";"P";"Q";"R";"S";"T";"U";"V";"W";"X";"Y";"Z";"+";"-"},D115)))=TRUE,D115, "")</f>
        <v xml:space="preserve">Offers over $430,000 </v>
      </c>
      <c r="K115" s="20" t="str">
        <f t="shared" si="13"/>
        <v>430000</v>
      </c>
      <c r="L115" s="21">
        <v>430000</v>
      </c>
      <c r="N115" s="20"/>
    </row>
    <row r="116" spans="2:14" x14ac:dyDescent="0.25">
      <c r="B116" t="s">
        <v>470</v>
      </c>
      <c r="C116" t="str">
        <f t="shared" si="7"/>
        <v xml:space="preserve">Offers over $839,000 </v>
      </c>
      <c r="D116" t="s">
        <v>3055</v>
      </c>
      <c r="E116" t="b">
        <f t="shared" si="8"/>
        <v>1</v>
      </c>
      <c r="F116" t="b">
        <f t="shared" si="9"/>
        <v>0</v>
      </c>
      <c r="G116">
        <f t="shared" si="10"/>
        <v>13</v>
      </c>
      <c r="H116">
        <f t="shared" si="11"/>
        <v>21</v>
      </c>
      <c r="I116" s="13" t="str">
        <f t="shared" si="12"/>
        <v>$839,000</v>
      </c>
      <c r="J116" t="str">
        <f>IF(OR(ISNUMBER(SEARCH({"A";"B";"C";"D";"E";"F";"G";"H";"I";"J";"K";"L";"M";"N";"O";"P";"Q";"R";"S";"T";"U";"V";"W";"X";"Y";"Z";"+";"-"},D116)))=TRUE,D116, "")</f>
        <v xml:space="preserve">Offers over $839,000 </v>
      </c>
      <c r="K116" s="20" t="str">
        <f t="shared" si="13"/>
        <v>839000</v>
      </c>
      <c r="L116" s="21">
        <v>839000</v>
      </c>
      <c r="N116" s="20"/>
    </row>
    <row r="117" spans="2:14" x14ac:dyDescent="0.25">
      <c r="B117" t="s">
        <v>473</v>
      </c>
      <c r="C117" t="str">
        <f t="shared" si="7"/>
        <v xml:space="preserve">$147 000 </v>
      </c>
      <c r="D117" t="s">
        <v>3056</v>
      </c>
      <c r="E117" t="b">
        <f t="shared" si="8"/>
        <v>1</v>
      </c>
      <c r="F117" t="b">
        <f t="shared" si="9"/>
        <v>0</v>
      </c>
      <c r="G117">
        <f t="shared" si="10"/>
        <v>1</v>
      </c>
      <c r="H117">
        <f t="shared" si="11"/>
        <v>9</v>
      </c>
      <c r="I117" s="13" t="str">
        <f t="shared" si="12"/>
        <v>$147 000</v>
      </c>
      <c r="J117" t="str">
        <f>IF(OR(ISNUMBER(SEARCH({"A";"B";"C";"D";"E";"F";"G";"H";"I";"J";"K";"L";"M";"N";"O";"P";"Q";"R";"S";"T";"U";"V";"W";"X";"Y";"Z";"+";"-"},D117)))=TRUE,D117, "")</f>
        <v/>
      </c>
      <c r="K117" s="20" t="str">
        <f t="shared" si="13"/>
        <v>147 000</v>
      </c>
      <c r="L117" s="21">
        <v>147000</v>
      </c>
      <c r="N117" s="20"/>
    </row>
    <row r="118" spans="2:14" x14ac:dyDescent="0.25">
      <c r="B118" t="s">
        <v>423</v>
      </c>
      <c r="C118" t="str">
        <f t="shared" si="7"/>
        <v xml:space="preserve">$270,000 </v>
      </c>
      <c r="D118" t="s">
        <v>3044</v>
      </c>
      <c r="E118" t="b">
        <f t="shared" si="8"/>
        <v>1</v>
      </c>
      <c r="F118" t="b">
        <f t="shared" si="9"/>
        <v>0</v>
      </c>
      <c r="G118">
        <f t="shared" si="10"/>
        <v>1</v>
      </c>
      <c r="H118">
        <f t="shared" si="11"/>
        <v>9</v>
      </c>
      <c r="I118" s="13" t="str">
        <f t="shared" si="12"/>
        <v>$270,000</v>
      </c>
      <c r="J118" t="str">
        <f>IF(OR(ISNUMBER(SEARCH({"A";"B";"C";"D";"E";"F";"G";"H";"I";"J";"K";"L";"M";"N";"O";"P";"Q";"R";"S";"T";"U";"V";"W";"X";"Y";"Z";"+";"-"},D118)))=TRUE,D118, "")</f>
        <v/>
      </c>
      <c r="K118" s="20" t="str">
        <f t="shared" si="13"/>
        <v>270000</v>
      </c>
      <c r="L118" s="21">
        <v>270000</v>
      </c>
      <c r="N118" s="20"/>
    </row>
    <row r="119" spans="2:14" x14ac:dyDescent="0.25">
      <c r="B119" t="s">
        <v>481</v>
      </c>
      <c r="C119" t="str">
        <f t="shared" si="7"/>
        <v xml:space="preserve">PRICE GUIDE $795,000 </v>
      </c>
      <c r="D119" t="s">
        <v>3057</v>
      </c>
      <c r="E119" t="b">
        <f t="shared" si="8"/>
        <v>1</v>
      </c>
      <c r="F119" t="b">
        <f t="shared" si="9"/>
        <v>0</v>
      </c>
      <c r="G119">
        <f t="shared" si="10"/>
        <v>13</v>
      </c>
      <c r="H119">
        <f t="shared" si="11"/>
        <v>21</v>
      </c>
      <c r="I119" s="13" t="str">
        <f t="shared" si="12"/>
        <v>$795,000</v>
      </c>
      <c r="J119" t="str">
        <f>IF(OR(ISNUMBER(SEARCH({"A";"B";"C";"D";"E";"F";"G";"H";"I";"J";"K";"L";"M";"N";"O";"P";"Q";"R";"S";"T";"U";"V";"W";"X";"Y";"Z";"+";"-"},D119)))=TRUE,D119, "")</f>
        <v xml:space="preserve">PRICE GUIDE $795,000 </v>
      </c>
      <c r="K119" s="20" t="str">
        <f t="shared" si="13"/>
        <v>795000</v>
      </c>
      <c r="L119" s="21">
        <v>795000</v>
      </c>
      <c r="N119" s="20"/>
    </row>
    <row r="120" spans="2:14" x14ac:dyDescent="0.25">
      <c r="B120" t="s">
        <v>484</v>
      </c>
      <c r="C120" t="str">
        <f t="shared" si="7"/>
        <v xml:space="preserve">Offers Over $430,000 </v>
      </c>
      <c r="D120" t="s">
        <v>3058</v>
      </c>
      <c r="E120" t="b">
        <f t="shared" si="8"/>
        <v>1</v>
      </c>
      <c r="F120" t="b">
        <f t="shared" si="9"/>
        <v>0</v>
      </c>
      <c r="G120">
        <f t="shared" si="10"/>
        <v>13</v>
      </c>
      <c r="H120">
        <f t="shared" si="11"/>
        <v>21</v>
      </c>
      <c r="I120" s="13" t="str">
        <f t="shared" si="12"/>
        <v>$430,000</v>
      </c>
      <c r="J120" t="str">
        <f>IF(OR(ISNUMBER(SEARCH({"A";"B";"C";"D";"E";"F";"G";"H";"I";"J";"K";"L";"M";"N";"O";"P";"Q";"R";"S";"T";"U";"V";"W";"X";"Y";"Z";"+";"-"},D120)))=TRUE,D120, "")</f>
        <v xml:space="preserve">Offers Over $430,000 </v>
      </c>
      <c r="K120" s="20" t="str">
        <f t="shared" si="13"/>
        <v>430000</v>
      </c>
      <c r="L120" s="21">
        <v>430000</v>
      </c>
      <c r="N120" s="20"/>
    </row>
    <row r="121" spans="2:14" x14ac:dyDescent="0.25">
      <c r="B121" t="s">
        <v>488</v>
      </c>
      <c r="C121" t="str">
        <f t="shared" si="7"/>
        <v xml:space="preserve">Open to offers! </v>
      </c>
      <c r="D121" t="s">
        <v>3059</v>
      </c>
      <c r="E121" t="b">
        <f t="shared" si="8"/>
        <v>0</v>
      </c>
      <c r="F121" t="b">
        <f t="shared" si="9"/>
        <v>0</v>
      </c>
      <c r="G121" t="str">
        <f t="shared" si="10"/>
        <v>na</v>
      </c>
      <c r="H121" t="str">
        <f t="shared" si="11"/>
        <v>na</v>
      </c>
      <c r="I121" s="13" t="str">
        <f t="shared" si="12"/>
        <v/>
      </c>
      <c r="J121" t="str">
        <f>IF(OR(ISNUMBER(SEARCH({"A";"B";"C";"D";"E";"F";"G";"H";"I";"J";"K";"L";"M";"N";"O";"P";"Q";"R";"S";"T";"U";"V";"W";"X";"Y";"Z";"+";"-"},D121)))=TRUE,D121, "")</f>
        <v xml:space="preserve">Open to offers! </v>
      </c>
      <c r="K121" s="20" t="str">
        <f t="shared" si="13"/>
        <v/>
      </c>
      <c r="L121" s="21" t="s">
        <v>2934</v>
      </c>
      <c r="N121" s="20"/>
    </row>
    <row r="122" spans="2:14" x14ac:dyDescent="0.25">
      <c r="B122" t="s">
        <v>492</v>
      </c>
      <c r="C122" t="str">
        <f t="shared" si="7"/>
        <v xml:space="preserve">$555,000 Furnished Pool ,Gym LEASED: $640 per week </v>
      </c>
      <c r="D122" t="s">
        <v>3060</v>
      </c>
      <c r="E122" t="b">
        <f t="shared" si="8"/>
        <v>1</v>
      </c>
      <c r="F122" t="b">
        <f t="shared" si="9"/>
        <v>0</v>
      </c>
      <c r="G122">
        <f t="shared" si="10"/>
        <v>1</v>
      </c>
      <c r="H122">
        <f t="shared" si="11"/>
        <v>9</v>
      </c>
      <c r="I122" s="13" t="str">
        <f t="shared" si="12"/>
        <v>$555,000</v>
      </c>
      <c r="J122" t="str">
        <f>IF(OR(ISNUMBER(SEARCH({"A";"B";"C";"D";"E";"F";"G";"H";"I";"J";"K";"L";"M";"N";"O";"P";"Q";"R";"S";"T";"U";"V";"W";"X";"Y";"Z";"+";"-"},D122)))=TRUE,D122, "")</f>
        <v xml:space="preserve">$555,000 Furnished Pool ,Gym LEASED: $640 per week </v>
      </c>
      <c r="K122" s="20" t="str">
        <f t="shared" si="13"/>
        <v>555000</v>
      </c>
      <c r="L122" s="21">
        <v>555000</v>
      </c>
      <c r="N122" s="20"/>
    </row>
    <row r="123" spans="2:14" x14ac:dyDescent="0.25">
      <c r="B123" t="s">
        <v>432</v>
      </c>
      <c r="C123" t="str">
        <f t="shared" si="7"/>
        <v xml:space="preserve">CONTACT AGENT </v>
      </c>
      <c r="D123" t="s">
        <v>3046</v>
      </c>
      <c r="E123" t="b">
        <f t="shared" si="8"/>
        <v>0</v>
      </c>
      <c r="F123" t="b">
        <f t="shared" si="9"/>
        <v>0</v>
      </c>
      <c r="G123" t="str">
        <f t="shared" si="10"/>
        <v>na</v>
      </c>
      <c r="H123" t="str">
        <f t="shared" si="11"/>
        <v>na</v>
      </c>
      <c r="I123" s="13" t="str">
        <f t="shared" si="12"/>
        <v/>
      </c>
      <c r="J123" t="str">
        <f>IF(OR(ISNUMBER(SEARCH({"A";"B";"C";"D";"E";"F";"G";"H";"I";"J";"K";"L";"M";"N";"O";"P";"Q";"R";"S";"T";"U";"V";"W";"X";"Y";"Z";"+";"-"},D123)))=TRUE,D123, "")</f>
        <v xml:space="preserve">CONTACT AGENT </v>
      </c>
      <c r="K123" s="20" t="str">
        <f t="shared" si="13"/>
        <v/>
      </c>
      <c r="L123" s="21" t="s">
        <v>2934</v>
      </c>
      <c r="N123" s="20"/>
    </row>
    <row r="124" spans="2:14" x14ac:dyDescent="0.25">
      <c r="B124" t="s">
        <v>499</v>
      </c>
      <c r="C124" t="str">
        <f t="shared" si="7"/>
        <v xml:space="preserve">Offers over $529,000 </v>
      </c>
      <c r="D124" t="s">
        <v>3061</v>
      </c>
      <c r="E124" t="b">
        <f t="shared" si="8"/>
        <v>1</v>
      </c>
      <c r="F124" t="b">
        <f t="shared" si="9"/>
        <v>0</v>
      </c>
      <c r="G124">
        <f t="shared" si="10"/>
        <v>13</v>
      </c>
      <c r="H124">
        <f t="shared" si="11"/>
        <v>21</v>
      </c>
      <c r="I124" s="13" t="str">
        <f t="shared" si="12"/>
        <v>$529,000</v>
      </c>
      <c r="J124" t="str">
        <f>IF(OR(ISNUMBER(SEARCH({"A";"B";"C";"D";"E";"F";"G";"H";"I";"J";"K";"L";"M";"N";"O";"P";"Q";"R";"S";"T";"U";"V";"W";"X";"Y";"Z";"+";"-"},D124)))=TRUE,D124, "")</f>
        <v xml:space="preserve">Offers over $529,000 </v>
      </c>
      <c r="K124" s="20" t="str">
        <f t="shared" si="13"/>
        <v>529000</v>
      </c>
      <c r="L124" s="21">
        <v>529000</v>
      </c>
      <c r="N124" s="20"/>
    </row>
    <row r="125" spans="2:14" x14ac:dyDescent="0.25">
      <c r="B125" t="s">
        <v>502</v>
      </c>
      <c r="C125" t="str">
        <f t="shared" si="7"/>
        <v xml:space="preserve">$460,000 </v>
      </c>
      <c r="D125" t="s">
        <v>3062</v>
      </c>
      <c r="E125" t="b">
        <f t="shared" si="8"/>
        <v>1</v>
      </c>
      <c r="F125" t="b">
        <f t="shared" si="9"/>
        <v>0</v>
      </c>
      <c r="G125">
        <f t="shared" si="10"/>
        <v>1</v>
      </c>
      <c r="H125">
        <f t="shared" si="11"/>
        <v>9</v>
      </c>
      <c r="I125" s="13" t="str">
        <f t="shared" si="12"/>
        <v>$460,000</v>
      </c>
      <c r="J125" t="str">
        <f>IF(OR(ISNUMBER(SEARCH({"A";"B";"C";"D";"E";"F";"G";"H";"I";"J";"K";"L";"M";"N";"O";"P";"Q";"R";"S";"T";"U";"V";"W";"X";"Y";"Z";"+";"-"},D125)))=TRUE,D125, "")</f>
        <v/>
      </c>
      <c r="K125" s="20" t="str">
        <f t="shared" si="13"/>
        <v>460000</v>
      </c>
      <c r="L125" s="21">
        <v>460000</v>
      </c>
      <c r="N125" s="20"/>
    </row>
    <row r="126" spans="2:14" x14ac:dyDescent="0.25">
      <c r="B126" t="s">
        <v>505</v>
      </c>
      <c r="C126" t="str">
        <f t="shared" si="7"/>
        <v xml:space="preserve">$195,000 </v>
      </c>
      <c r="D126" t="s">
        <v>3063</v>
      </c>
      <c r="E126" t="b">
        <f t="shared" si="8"/>
        <v>1</v>
      </c>
      <c r="F126" t="b">
        <f t="shared" si="9"/>
        <v>0</v>
      </c>
      <c r="G126">
        <f t="shared" si="10"/>
        <v>1</v>
      </c>
      <c r="H126">
        <f t="shared" si="11"/>
        <v>9</v>
      </c>
      <c r="I126" s="13" t="str">
        <f t="shared" si="12"/>
        <v>$195,000</v>
      </c>
      <c r="J126" t="str">
        <f>IF(OR(ISNUMBER(SEARCH({"A";"B";"C";"D";"E";"F";"G";"H";"I";"J";"K";"L";"M";"N";"O";"P";"Q";"R";"S";"T";"U";"V";"W";"X";"Y";"Z";"+";"-"},D126)))=TRUE,D126, "")</f>
        <v/>
      </c>
      <c r="K126" s="20" t="str">
        <f t="shared" si="13"/>
        <v>195000</v>
      </c>
      <c r="L126" s="21">
        <v>195000</v>
      </c>
      <c r="N126" s="20"/>
    </row>
    <row r="127" spans="2:14" x14ac:dyDescent="0.25">
      <c r="B127" t="s">
        <v>509</v>
      </c>
      <c r="C127" t="str">
        <f t="shared" si="7"/>
        <v xml:space="preserve">Offers above $479,000 </v>
      </c>
      <c r="D127" t="s">
        <v>3064</v>
      </c>
      <c r="E127" t="b">
        <f t="shared" si="8"/>
        <v>1</v>
      </c>
      <c r="F127" t="b">
        <f t="shared" si="9"/>
        <v>0</v>
      </c>
      <c r="G127">
        <f t="shared" si="10"/>
        <v>14</v>
      </c>
      <c r="H127">
        <f t="shared" si="11"/>
        <v>22</v>
      </c>
      <c r="I127" s="13" t="str">
        <f t="shared" si="12"/>
        <v>$479,000</v>
      </c>
      <c r="J127" t="str">
        <f>IF(OR(ISNUMBER(SEARCH({"A";"B";"C";"D";"E";"F";"G";"H";"I";"J";"K";"L";"M";"N";"O";"P";"Q";"R";"S";"T";"U";"V";"W";"X";"Y";"Z";"+";"-"},D127)))=TRUE,D127, "")</f>
        <v xml:space="preserve">Offers above $479,000 </v>
      </c>
      <c r="K127" s="20" t="str">
        <f t="shared" si="13"/>
        <v>479000</v>
      </c>
      <c r="L127" s="21">
        <v>479000</v>
      </c>
      <c r="N127" s="20"/>
    </row>
    <row r="128" spans="2:14" x14ac:dyDescent="0.25">
      <c r="B128" t="s">
        <v>512</v>
      </c>
      <c r="C128" t="str">
        <f t="shared" si="7"/>
        <v xml:space="preserve">$295,000 </v>
      </c>
      <c r="D128" t="s">
        <v>3065</v>
      </c>
      <c r="E128" t="b">
        <f t="shared" si="8"/>
        <v>1</v>
      </c>
      <c r="F128" t="b">
        <f t="shared" si="9"/>
        <v>0</v>
      </c>
      <c r="G128">
        <f t="shared" si="10"/>
        <v>1</v>
      </c>
      <c r="H128">
        <f t="shared" si="11"/>
        <v>9</v>
      </c>
      <c r="I128" s="13" t="str">
        <f t="shared" si="12"/>
        <v>$295,000</v>
      </c>
      <c r="J128" t="str">
        <f>IF(OR(ISNUMBER(SEARCH({"A";"B";"C";"D";"E";"F";"G";"H";"I";"J";"K";"L";"M";"N";"O";"P";"Q";"R";"S";"T";"U";"V";"W";"X";"Y";"Z";"+";"-"},D128)))=TRUE,D128, "")</f>
        <v/>
      </c>
      <c r="K128" s="20" t="str">
        <f t="shared" si="13"/>
        <v>295000</v>
      </c>
      <c r="L128" s="21">
        <v>295000</v>
      </c>
      <c r="N128" s="20"/>
    </row>
    <row r="129" spans="2:14" x14ac:dyDescent="0.25">
      <c r="B129" t="s">
        <v>515</v>
      </c>
      <c r="C129" t="str">
        <f t="shared" si="7"/>
        <v xml:space="preserve">$370,000 ono </v>
      </c>
      <c r="D129" t="s">
        <v>3066</v>
      </c>
      <c r="E129" t="b">
        <f t="shared" si="8"/>
        <v>1</v>
      </c>
      <c r="F129" t="b">
        <f t="shared" si="9"/>
        <v>0</v>
      </c>
      <c r="G129">
        <f t="shared" si="10"/>
        <v>1</v>
      </c>
      <c r="H129">
        <f t="shared" si="11"/>
        <v>9</v>
      </c>
      <c r="I129" s="13" t="str">
        <f t="shared" si="12"/>
        <v>$370,000</v>
      </c>
      <c r="J129" t="str">
        <f>IF(OR(ISNUMBER(SEARCH({"A";"B";"C";"D";"E";"F";"G";"H";"I";"J";"K";"L";"M";"N";"O";"P";"Q";"R";"S";"T";"U";"V";"W";"X";"Y";"Z";"+";"-"},D129)))=TRUE,D129, "")</f>
        <v xml:space="preserve">$370,000 ono </v>
      </c>
      <c r="K129" s="20" t="str">
        <f t="shared" si="13"/>
        <v>370000</v>
      </c>
      <c r="L129" s="21">
        <v>370000</v>
      </c>
      <c r="N129" s="20"/>
    </row>
    <row r="130" spans="2:14" x14ac:dyDescent="0.25">
      <c r="B130" t="s">
        <v>518</v>
      </c>
      <c r="C130" t="str">
        <f t="shared" si="7"/>
        <v xml:space="preserve">Motivated Seller- Offers over $475,000 </v>
      </c>
      <c r="D130" t="s">
        <v>3067</v>
      </c>
      <c r="E130" t="b">
        <f t="shared" si="8"/>
        <v>1</v>
      </c>
      <c r="F130" t="b">
        <f t="shared" si="9"/>
        <v>0</v>
      </c>
      <c r="G130">
        <f t="shared" si="10"/>
        <v>31</v>
      </c>
      <c r="H130">
        <f t="shared" si="11"/>
        <v>39</v>
      </c>
      <c r="I130" s="13" t="str">
        <f t="shared" si="12"/>
        <v>$475,000</v>
      </c>
      <c r="J130" t="str">
        <f>IF(OR(ISNUMBER(SEARCH({"A";"B";"C";"D";"E";"F";"G";"H";"I";"J";"K";"L";"M";"N";"O";"P";"Q";"R";"S";"T";"U";"V";"W";"X";"Y";"Z";"+";"-"},D130)))=TRUE,D130, "")</f>
        <v xml:space="preserve">Motivated Seller- Offers over $475,000 </v>
      </c>
      <c r="K130" s="20" t="str">
        <f t="shared" si="13"/>
        <v>475000</v>
      </c>
      <c r="L130" s="21">
        <v>475000</v>
      </c>
      <c r="N130" s="20"/>
    </row>
    <row r="131" spans="2:14" x14ac:dyDescent="0.25">
      <c r="B131" t="s">
        <v>521</v>
      </c>
      <c r="C131" t="str">
        <f t="shared" ref="C131:C194" si="14">B131 &amp; " "</f>
        <v xml:space="preserve">Offers over $520,000 </v>
      </c>
      <c r="D131" t="s">
        <v>3068</v>
      </c>
      <c r="E131" t="b">
        <f t="shared" ref="E131:E194" si="15">ISNUMBER(SEARCH("0 ",D131))</f>
        <v>1</v>
      </c>
      <c r="F131" t="b">
        <f t="shared" ref="F131:F194" si="16">ISNUMBER(SEARCH("0-",D131))</f>
        <v>0</v>
      </c>
      <c r="G131">
        <f t="shared" ref="G131:G194" si="17">IFERROR(FIND("$", D131), "na")</f>
        <v>13</v>
      </c>
      <c r="H131">
        <f t="shared" ref="H131:H194" si="18">IFERROR(FIND("0 ",D131) + 1, "na")</f>
        <v>21</v>
      </c>
      <c r="I131" s="13" t="str">
        <f t="shared" ref="I131:I194" si="19">IFERROR(MID(D131, G131, H131-G131), "")</f>
        <v>$520,000</v>
      </c>
      <c r="J131" t="str">
        <f>IF(OR(ISNUMBER(SEARCH({"A";"B";"C";"D";"E";"F";"G";"H";"I";"J";"K";"L";"M";"N";"O";"P";"Q";"R";"S";"T";"U";"V";"W";"X";"Y";"Z";"+";"-"},D131)))=TRUE,D131, "")</f>
        <v xml:space="preserve">Offers over $520,000 </v>
      </c>
      <c r="K131" s="20" t="str">
        <f t="shared" ref="K131:K194" si="20">SUBSTITUTE(SUBSTITUTE(SUBSTITUTE(I131, "$", ""), ",", ""), ".00", "")</f>
        <v>520000</v>
      </c>
      <c r="L131" s="21">
        <v>520000</v>
      </c>
      <c r="N131" s="20"/>
    </row>
    <row r="132" spans="2:14" x14ac:dyDescent="0.25">
      <c r="B132" t="s">
        <v>524</v>
      </c>
      <c r="C132" t="str">
        <f t="shared" si="14"/>
        <v xml:space="preserve">$449,000 </v>
      </c>
      <c r="D132" t="s">
        <v>3069</v>
      </c>
      <c r="E132" t="b">
        <f t="shared" si="15"/>
        <v>1</v>
      </c>
      <c r="F132" t="b">
        <f t="shared" si="16"/>
        <v>0</v>
      </c>
      <c r="G132">
        <f t="shared" si="17"/>
        <v>1</v>
      </c>
      <c r="H132">
        <f t="shared" si="18"/>
        <v>9</v>
      </c>
      <c r="I132" s="13" t="str">
        <f t="shared" si="19"/>
        <v>$449,000</v>
      </c>
      <c r="J132" t="str">
        <f>IF(OR(ISNUMBER(SEARCH({"A";"B";"C";"D";"E";"F";"G";"H";"I";"J";"K";"L";"M";"N";"O";"P";"Q";"R";"S";"T";"U";"V";"W";"X";"Y";"Z";"+";"-"},D132)))=TRUE,D132, "")</f>
        <v/>
      </c>
      <c r="K132" s="20" t="str">
        <f t="shared" si="20"/>
        <v>449000</v>
      </c>
      <c r="L132" s="21">
        <v>449000</v>
      </c>
      <c r="N132" s="20"/>
    </row>
    <row r="133" spans="2:14" x14ac:dyDescent="0.25">
      <c r="B133" t="s">
        <v>527</v>
      </c>
      <c r="C133" t="str">
        <f t="shared" si="14"/>
        <v xml:space="preserve">$525,000 </v>
      </c>
      <c r="D133" t="s">
        <v>3070</v>
      </c>
      <c r="E133" t="b">
        <f t="shared" si="15"/>
        <v>1</v>
      </c>
      <c r="F133" t="b">
        <f t="shared" si="16"/>
        <v>0</v>
      </c>
      <c r="G133">
        <f t="shared" si="17"/>
        <v>1</v>
      </c>
      <c r="H133">
        <f t="shared" si="18"/>
        <v>9</v>
      </c>
      <c r="I133" s="13" t="str">
        <f t="shared" si="19"/>
        <v>$525,000</v>
      </c>
      <c r="J133" t="str">
        <f>IF(OR(ISNUMBER(SEARCH({"A";"B";"C";"D";"E";"F";"G";"H";"I";"J";"K";"L";"M";"N";"O";"P";"Q";"R";"S";"T";"U";"V";"W";"X";"Y";"Z";"+";"-"},D133)))=TRUE,D133, "")</f>
        <v/>
      </c>
      <c r="K133" s="20" t="str">
        <f t="shared" si="20"/>
        <v>525000</v>
      </c>
      <c r="L133" s="21">
        <v>525000</v>
      </c>
      <c r="N133" s="20"/>
    </row>
    <row r="134" spans="2:14" x14ac:dyDescent="0.25">
      <c r="B134" t="s">
        <v>127</v>
      </c>
      <c r="C134" t="str">
        <f t="shared" si="14"/>
        <v xml:space="preserve">UNDER CONTRACT </v>
      </c>
      <c r="D134" t="s">
        <v>2979</v>
      </c>
      <c r="E134" t="b">
        <f t="shared" si="15"/>
        <v>0</v>
      </c>
      <c r="F134" t="b">
        <f t="shared" si="16"/>
        <v>0</v>
      </c>
      <c r="G134" t="str">
        <f t="shared" si="17"/>
        <v>na</v>
      </c>
      <c r="H134" t="str">
        <f t="shared" si="18"/>
        <v>na</v>
      </c>
      <c r="I134" s="13" t="str">
        <f t="shared" si="19"/>
        <v/>
      </c>
      <c r="J134" t="str">
        <f>IF(OR(ISNUMBER(SEARCH({"A";"B";"C";"D";"E";"F";"G";"H";"I";"J";"K";"L";"M";"N";"O";"P";"Q";"R";"S";"T";"U";"V";"W";"X";"Y";"Z";"+";"-"},D134)))=TRUE,D134, "")</f>
        <v xml:space="preserve">UNDER CONTRACT </v>
      </c>
      <c r="K134" s="20" t="str">
        <f t="shared" si="20"/>
        <v/>
      </c>
      <c r="L134" s="21" t="s">
        <v>2934</v>
      </c>
      <c r="N134" s="20"/>
    </row>
    <row r="135" spans="2:14" x14ac:dyDescent="0.25">
      <c r="B135" t="s">
        <v>532</v>
      </c>
      <c r="C135" t="str">
        <f t="shared" si="14"/>
        <v xml:space="preserve">Offers over $500,000 </v>
      </c>
      <c r="D135" t="s">
        <v>3071</v>
      </c>
      <c r="E135" t="b">
        <f t="shared" si="15"/>
        <v>1</v>
      </c>
      <c r="F135" t="b">
        <f t="shared" si="16"/>
        <v>0</v>
      </c>
      <c r="G135">
        <f t="shared" si="17"/>
        <v>13</v>
      </c>
      <c r="H135">
        <f t="shared" si="18"/>
        <v>21</v>
      </c>
      <c r="I135" s="13" t="str">
        <f t="shared" si="19"/>
        <v>$500,000</v>
      </c>
      <c r="J135" t="str">
        <f>IF(OR(ISNUMBER(SEARCH({"A";"B";"C";"D";"E";"F";"G";"H";"I";"J";"K";"L";"M";"N";"O";"P";"Q";"R";"S";"T";"U";"V";"W";"X";"Y";"Z";"+";"-"},D135)))=TRUE,D135, "")</f>
        <v xml:space="preserve">Offers over $500,000 </v>
      </c>
      <c r="K135" s="20" t="str">
        <f t="shared" si="20"/>
        <v>500000</v>
      </c>
      <c r="L135" s="21">
        <v>500000</v>
      </c>
      <c r="N135" s="20"/>
    </row>
    <row r="136" spans="2:14" x14ac:dyDescent="0.25">
      <c r="B136" t="s">
        <v>127</v>
      </c>
      <c r="C136" t="str">
        <f t="shared" si="14"/>
        <v xml:space="preserve">UNDER CONTRACT </v>
      </c>
      <c r="D136" t="s">
        <v>2979</v>
      </c>
      <c r="E136" t="b">
        <f t="shared" si="15"/>
        <v>0</v>
      </c>
      <c r="F136" t="b">
        <f t="shared" si="16"/>
        <v>0</v>
      </c>
      <c r="G136" t="str">
        <f t="shared" si="17"/>
        <v>na</v>
      </c>
      <c r="H136" t="str">
        <f t="shared" si="18"/>
        <v>na</v>
      </c>
      <c r="I136" s="13" t="str">
        <f t="shared" si="19"/>
        <v/>
      </c>
      <c r="J136" t="str">
        <f>IF(OR(ISNUMBER(SEARCH({"A";"B";"C";"D";"E";"F";"G";"H";"I";"J";"K";"L";"M";"N";"O";"P";"Q";"R";"S";"T";"U";"V";"W";"X";"Y";"Z";"+";"-"},D136)))=TRUE,D136, "")</f>
        <v xml:space="preserve">UNDER CONTRACT </v>
      </c>
      <c r="K136" s="20" t="str">
        <f t="shared" si="20"/>
        <v/>
      </c>
      <c r="L136" s="21" t="s">
        <v>2934</v>
      </c>
      <c r="N136" s="20"/>
    </row>
    <row r="137" spans="2:14" x14ac:dyDescent="0.25">
      <c r="B137" t="s">
        <v>538</v>
      </c>
      <c r="C137" t="str">
        <f t="shared" si="14"/>
        <v xml:space="preserve">New Price $595,000 </v>
      </c>
      <c r="D137" t="s">
        <v>3072</v>
      </c>
      <c r="E137" t="b">
        <f t="shared" si="15"/>
        <v>1</v>
      </c>
      <c r="F137" t="b">
        <f t="shared" si="16"/>
        <v>0</v>
      </c>
      <c r="G137">
        <f t="shared" si="17"/>
        <v>11</v>
      </c>
      <c r="H137">
        <f t="shared" si="18"/>
        <v>19</v>
      </c>
      <c r="I137" s="13" t="str">
        <f t="shared" si="19"/>
        <v>$595,000</v>
      </c>
      <c r="J137" t="str">
        <f>IF(OR(ISNUMBER(SEARCH({"A";"B";"C";"D";"E";"F";"G";"H";"I";"J";"K";"L";"M";"N";"O";"P";"Q";"R";"S";"T";"U";"V";"W";"X";"Y";"Z";"+";"-"},D137)))=TRUE,D137, "")</f>
        <v xml:space="preserve">New Price $595,000 </v>
      </c>
      <c r="K137" s="20" t="str">
        <f t="shared" si="20"/>
        <v>595000</v>
      </c>
      <c r="L137" s="21">
        <v>595000</v>
      </c>
      <c r="N137" s="20"/>
    </row>
    <row r="138" spans="2:14" x14ac:dyDescent="0.25">
      <c r="B138" t="s">
        <v>541</v>
      </c>
      <c r="C138" t="str">
        <f t="shared" si="14"/>
        <v xml:space="preserve">Offers Over $190,000 </v>
      </c>
      <c r="D138" t="s">
        <v>3073</v>
      </c>
      <c r="E138" t="b">
        <f t="shared" si="15"/>
        <v>1</v>
      </c>
      <c r="F138" t="b">
        <f t="shared" si="16"/>
        <v>0</v>
      </c>
      <c r="G138">
        <f t="shared" si="17"/>
        <v>13</v>
      </c>
      <c r="H138">
        <f t="shared" si="18"/>
        <v>21</v>
      </c>
      <c r="I138" s="13" t="str">
        <f t="shared" si="19"/>
        <v>$190,000</v>
      </c>
      <c r="J138" t="str">
        <f>IF(OR(ISNUMBER(SEARCH({"A";"B";"C";"D";"E";"F";"G";"H";"I";"J";"K";"L";"M";"N";"O";"P";"Q";"R";"S";"T";"U";"V";"W";"X";"Y";"Z";"+";"-"},D138)))=TRUE,D138, "")</f>
        <v xml:space="preserve">Offers Over $190,000 </v>
      </c>
      <c r="K138" s="20" t="str">
        <f t="shared" si="20"/>
        <v>190000</v>
      </c>
      <c r="L138" s="21">
        <v>190000</v>
      </c>
      <c r="N138" s="20"/>
    </row>
    <row r="139" spans="2:14" x14ac:dyDescent="0.25">
      <c r="B139" t="s">
        <v>545</v>
      </c>
      <c r="C139" t="str">
        <f t="shared" si="14"/>
        <v xml:space="preserve">Under iContract </v>
      </c>
      <c r="D139" t="s">
        <v>3074</v>
      </c>
      <c r="E139" t="b">
        <f t="shared" si="15"/>
        <v>0</v>
      </c>
      <c r="F139" t="b">
        <f t="shared" si="16"/>
        <v>0</v>
      </c>
      <c r="G139" t="str">
        <f t="shared" si="17"/>
        <v>na</v>
      </c>
      <c r="H139" t="str">
        <f t="shared" si="18"/>
        <v>na</v>
      </c>
      <c r="I139" s="13" t="str">
        <f t="shared" si="19"/>
        <v/>
      </c>
      <c r="J139" t="str">
        <f>IF(OR(ISNUMBER(SEARCH({"A";"B";"C";"D";"E";"F";"G";"H";"I";"J";"K";"L";"M";"N";"O";"P";"Q";"R";"S";"T";"U";"V";"W";"X";"Y";"Z";"+";"-"},D139)))=TRUE,D139, "")</f>
        <v xml:space="preserve">Under iContract </v>
      </c>
      <c r="K139" s="20" t="str">
        <f t="shared" si="20"/>
        <v/>
      </c>
      <c r="L139" s="21" t="s">
        <v>2934</v>
      </c>
      <c r="N139" s="20"/>
    </row>
    <row r="140" spans="2:14" x14ac:dyDescent="0.25">
      <c r="B140" t="s">
        <v>548</v>
      </c>
      <c r="C140" t="str">
        <f t="shared" si="14"/>
        <v xml:space="preserve">Negotiable Above 1.5M </v>
      </c>
      <c r="D140" t="s">
        <v>3443</v>
      </c>
      <c r="E140" t="b">
        <f t="shared" si="15"/>
        <v>1</v>
      </c>
      <c r="F140" t="b">
        <f t="shared" si="16"/>
        <v>0</v>
      </c>
      <c r="G140">
        <f t="shared" si="17"/>
        <v>18</v>
      </c>
      <c r="H140">
        <f t="shared" si="18"/>
        <v>28</v>
      </c>
      <c r="I140" s="13" t="str">
        <f t="shared" si="19"/>
        <v>$1,500,000</v>
      </c>
      <c r="J140" t="str">
        <f>IF(OR(ISNUMBER(SEARCH({"A";"B";"C";"D";"E";"F";"G";"H";"I";"J";"K";"L";"M";"N";"O";"P";"Q";"R";"S";"T";"U";"V";"W";"X";"Y";"Z";"+";"-"},D140)))=TRUE,D140, "")</f>
        <v xml:space="preserve">Negotiable Above $1,500,000  </v>
      </c>
      <c r="K140" s="20" t="str">
        <f t="shared" si="20"/>
        <v>1500000</v>
      </c>
      <c r="L140" s="21">
        <v>1500000</v>
      </c>
      <c r="N140" s="20"/>
    </row>
    <row r="141" spans="2:14" x14ac:dyDescent="0.25">
      <c r="B141" t="s">
        <v>551</v>
      </c>
      <c r="C141" t="str">
        <f t="shared" si="14"/>
        <v xml:space="preserve">$235,000+ </v>
      </c>
      <c r="D141" t="s">
        <v>3433</v>
      </c>
      <c r="E141" t="b">
        <f t="shared" si="15"/>
        <v>1</v>
      </c>
      <c r="F141" t="b">
        <f t="shared" si="16"/>
        <v>0</v>
      </c>
      <c r="G141">
        <f t="shared" si="17"/>
        <v>1</v>
      </c>
      <c r="H141">
        <f t="shared" si="18"/>
        <v>9</v>
      </c>
      <c r="I141" s="13" t="str">
        <f t="shared" si="19"/>
        <v>$235,000</v>
      </c>
      <c r="J141" t="str">
        <f>IF(OR(ISNUMBER(SEARCH({"A";"B";"C";"D";"E";"F";"G";"H";"I";"J";"K";"L";"M";"N";"O";"P";"Q";"R";"S";"T";"U";"V";"W";"X";"Y";"Z";"+";"-"},D141)))=TRUE,D141, "")</f>
        <v xml:space="preserve">$235,000 + </v>
      </c>
      <c r="K141" s="20" t="str">
        <f t="shared" si="20"/>
        <v>235000</v>
      </c>
      <c r="L141" s="21">
        <v>235000</v>
      </c>
      <c r="N141" s="20"/>
    </row>
    <row r="142" spans="2:14" x14ac:dyDescent="0.25">
      <c r="B142" t="s">
        <v>555</v>
      </c>
      <c r="C142" t="str">
        <f t="shared" si="14"/>
        <v xml:space="preserve">$389,000.00 </v>
      </c>
      <c r="D142" t="s">
        <v>3075</v>
      </c>
      <c r="E142" t="b">
        <f t="shared" si="15"/>
        <v>1</v>
      </c>
      <c r="F142" t="b">
        <f t="shared" si="16"/>
        <v>0</v>
      </c>
      <c r="G142">
        <f t="shared" si="17"/>
        <v>1</v>
      </c>
      <c r="H142">
        <f t="shared" si="18"/>
        <v>12</v>
      </c>
      <c r="I142" s="13" t="str">
        <f t="shared" si="19"/>
        <v>$389,000.00</v>
      </c>
      <c r="J142" t="str">
        <f>IF(OR(ISNUMBER(SEARCH({"A";"B";"C";"D";"E";"F";"G";"H";"I";"J";"K";"L";"M";"N";"O";"P";"Q";"R";"S";"T";"U";"V";"W";"X";"Y";"Z";"+";"-"},D142)))=TRUE,D142, "")</f>
        <v/>
      </c>
      <c r="K142" s="20" t="str">
        <f t="shared" si="20"/>
        <v>389000</v>
      </c>
      <c r="L142" s="21">
        <v>389000</v>
      </c>
      <c r="N142" s="20"/>
    </row>
    <row r="143" spans="2:14" x14ac:dyDescent="0.25">
      <c r="B143" t="s">
        <v>559</v>
      </c>
      <c r="C143" t="str">
        <f t="shared" si="14"/>
        <v xml:space="preserve">$370,000 </v>
      </c>
      <c r="D143" t="s">
        <v>3076</v>
      </c>
      <c r="E143" t="b">
        <f t="shared" si="15"/>
        <v>1</v>
      </c>
      <c r="F143" t="b">
        <f t="shared" si="16"/>
        <v>0</v>
      </c>
      <c r="G143">
        <f t="shared" si="17"/>
        <v>1</v>
      </c>
      <c r="H143">
        <f t="shared" si="18"/>
        <v>9</v>
      </c>
      <c r="I143" s="13" t="str">
        <f t="shared" si="19"/>
        <v>$370,000</v>
      </c>
      <c r="J143" t="str">
        <f>IF(OR(ISNUMBER(SEARCH({"A";"B";"C";"D";"E";"F";"G";"H";"I";"J";"K";"L";"M";"N";"O";"P";"Q";"R";"S";"T";"U";"V";"W";"X";"Y";"Z";"+";"-"},D143)))=TRUE,D143, "")</f>
        <v/>
      </c>
      <c r="K143" s="20" t="str">
        <f t="shared" si="20"/>
        <v>370000</v>
      </c>
      <c r="L143" s="21">
        <v>370000</v>
      </c>
      <c r="N143" s="20"/>
    </row>
    <row r="144" spans="2:14" x14ac:dyDescent="0.25">
      <c r="B144" t="s">
        <v>564</v>
      </c>
      <c r="C144" t="str">
        <f t="shared" si="14"/>
        <v xml:space="preserve">$1,950,000 </v>
      </c>
      <c r="D144" t="s">
        <v>3077</v>
      </c>
      <c r="E144" t="b">
        <f t="shared" si="15"/>
        <v>1</v>
      </c>
      <c r="F144" t="b">
        <f t="shared" si="16"/>
        <v>0</v>
      </c>
      <c r="G144">
        <f t="shared" si="17"/>
        <v>1</v>
      </c>
      <c r="H144">
        <f t="shared" si="18"/>
        <v>11</v>
      </c>
      <c r="I144" s="13" t="str">
        <f t="shared" si="19"/>
        <v>$1,950,000</v>
      </c>
      <c r="J144" t="str">
        <f>IF(OR(ISNUMBER(SEARCH({"A";"B";"C";"D";"E";"F";"G";"H";"I";"J";"K";"L";"M";"N";"O";"P";"Q";"R";"S";"T";"U";"V";"W";"X";"Y";"Z";"+";"-"},D144)))=TRUE,D144, "")</f>
        <v/>
      </c>
      <c r="K144" s="20" t="str">
        <f t="shared" si="20"/>
        <v>1950000</v>
      </c>
      <c r="L144" s="21">
        <v>1950000</v>
      </c>
      <c r="N144" s="20"/>
    </row>
    <row r="145" spans="2:14" x14ac:dyDescent="0.25">
      <c r="B145" t="s">
        <v>567</v>
      </c>
      <c r="C145" t="str">
        <f t="shared" si="14"/>
        <v xml:space="preserve">$175,000 </v>
      </c>
      <c r="D145" t="s">
        <v>3078</v>
      </c>
      <c r="E145" t="b">
        <f t="shared" si="15"/>
        <v>1</v>
      </c>
      <c r="F145" t="b">
        <f t="shared" si="16"/>
        <v>0</v>
      </c>
      <c r="G145">
        <f t="shared" si="17"/>
        <v>1</v>
      </c>
      <c r="H145">
        <f t="shared" si="18"/>
        <v>9</v>
      </c>
      <c r="I145" s="13" t="str">
        <f t="shared" si="19"/>
        <v>$175,000</v>
      </c>
      <c r="J145" t="str">
        <f>IF(OR(ISNUMBER(SEARCH({"A";"B";"C";"D";"E";"F";"G";"H";"I";"J";"K";"L";"M";"N";"O";"P";"Q";"R";"S";"T";"U";"V";"W";"X";"Y";"Z";"+";"-"},D145)))=TRUE,D145, "")</f>
        <v/>
      </c>
      <c r="K145" s="20" t="str">
        <f t="shared" si="20"/>
        <v>175000</v>
      </c>
      <c r="L145" s="21">
        <v>175000</v>
      </c>
      <c r="N145" s="20"/>
    </row>
    <row r="146" spans="2:14" x14ac:dyDescent="0.25">
      <c r="B146" t="s">
        <v>570</v>
      </c>
      <c r="C146" t="str">
        <f t="shared" si="14"/>
        <v xml:space="preserve">$520,000 O.N.O </v>
      </c>
      <c r="D146" t="s">
        <v>3079</v>
      </c>
      <c r="E146" t="b">
        <f t="shared" si="15"/>
        <v>1</v>
      </c>
      <c r="F146" t="b">
        <f t="shared" si="16"/>
        <v>0</v>
      </c>
      <c r="G146">
        <f t="shared" si="17"/>
        <v>1</v>
      </c>
      <c r="H146">
        <f t="shared" si="18"/>
        <v>9</v>
      </c>
      <c r="I146" s="13" t="str">
        <f t="shared" si="19"/>
        <v>$520,000</v>
      </c>
      <c r="J146" t="str">
        <f>IF(OR(ISNUMBER(SEARCH({"A";"B";"C";"D";"E";"F";"G";"H";"I";"J";"K";"L";"M";"N";"O";"P";"Q";"R";"S";"T";"U";"V";"W";"X";"Y";"Z";"+";"-"},D146)))=TRUE,D146, "")</f>
        <v xml:space="preserve">$520,000 O.N.O </v>
      </c>
      <c r="K146" s="20" t="str">
        <f t="shared" si="20"/>
        <v>520000</v>
      </c>
      <c r="L146" s="21">
        <v>520000</v>
      </c>
      <c r="N146" s="20"/>
    </row>
    <row r="147" spans="2:14" x14ac:dyDescent="0.25">
      <c r="B147" t="s">
        <v>573</v>
      </c>
      <c r="C147" t="str">
        <f t="shared" si="14"/>
        <v xml:space="preserve">$329,000 </v>
      </c>
      <c r="D147" t="s">
        <v>3080</v>
      </c>
      <c r="E147" t="b">
        <f t="shared" si="15"/>
        <v>1</v>
      </c>
      <c r="F147" t="b">
        <f t="shared" si="16"/>
        <v>0</v>
      </c>
      <c r="G147">
        <f t="shared" si="17"/>
        <v>1</v>
      </c>
      <c r="H147">
        <f t="shared" si="18"/>
        <v>9</v>
      </c>
      <c r="I147" s="13" t="str">
        <f t="shared" si="19"/>
        <v>$329,000</v>
      </c>
      <c r="J147" t="str">
        <f>IF(OR(ISNUMBER(SEARCH({"A";"B";"C";"D";"E";"F";"G";"H";"I";"J";"K";"L";"M";"N";"O";"P";"Q";"R";"S";"T";"U";"V";"W";"X";"Y";"Z";"+";"-"},D147)))=TRUE,D147, "")</f>
        <v/>
      </c>
      <c r="K147" s="20" t="str">
        <f t="shared" si="20"/>
        <v>329000</v>
      </c>
      <c r="L147" s="21">
        <v>329000</v>
      </c>
      <c r="N147" s="20"/>
    </row>
    <row r="148" spans="2:14" x14ac:dyDescent="0.25">
      <c r="B148" t="s">
        <v>577</v>
      </c>
      <c r="C148" t="str">
        <f t="shared" si="14"/>
        <v xml:space="preserve">Offers above $559,000 </v>
      </c>
      <c r="D148" t="s">
        <v>3081</v>
      </c>
      <c r="E148" t="b">
        <f t="shared" si="15"/>
        <v>1</v>
      </c>
      <c r="F148" t="b">
        <f t="shared" si="16"/>
        <v>0</v>
      </c>
      <c r="G148">
        <f t="shared" si="17"/>
        <v>14</v>
      </c>
      <c r="H148">
        <f t="shared" si="18"/>
        <v>22</v>
      </c>
      <c r="I148" s="13" t="str">
        <f t="shared" si="19"/>
        <v>$559,000</v>
      </c>
      <c r="J148" t="str">
        <f>IF(OR(ISNUMBER(SEARCH({"A";"B";"C";"D";"E";"F";"G";"H";"I";"J";"K";"L";"M";"N";"O";"P";"Q";"R";"S";"T";"U";"V";"W";"X";"Y";"Z";"+";"-"},D148)))=TRUE,D148, "")</f>
        <v xml:space="preserve">Offers above $559,000 </v>
      </c>
      <c r="K148" s="20" t="str">
        <f t="shared" si="20"/>
        <v>559000</v>
      </c>
      <c r="L148" s="21">
        <v>559000</v>
      </c>
      <c r="N148" s="20"/>
    </row>
    <row r="149" spans="2:14" x14ac:dyDescent="0.25">
      <c r="B149" t="s">
        <v>581</v>
      </c>
      <c r="C149" t="str">
        <f t="shared" si="14"/>
        <v xml:space="preserve">Expressions of Interest </v>
      </c>
      <c r="D149" t="s">
        <v>3082</v>
      </c>
      <c r="E149" t="b">
        <f t="shared" si="15"/>
        <v>0</v>
      </c>
      <c r="F149" t="b">
        <f t="shared" si="16"/>
        <v>0</v>
      </c>
      <c r="G149" t="str">
        <f t="shared" si="17"/>
        <v>na</v>
      </c>
      <c r="H149" t="str">
        <f t="shared" si="18"/>
        <v>na</v>
      </c>
      <c r="I149" s="13" t="str">
        <f t="shared" si="19"/>
        <v/>
      </c>
      <c r="J149" t="str">
        <f>IF(OR(ISNUMBER(SEARCH({"A";"B";"C";"D";"E";"F";"G";"H";"I";"J";"K";"L";"M";"N";"O";"P";"Q";"R";"S";"T";"U";"V";"W";"X";"Y";"Z";"+";"-"},D149)))=TRUE,D149, "")</f>
        <v xml:space="preserve">Expressions of Interest </v>
      </c>
      <c r="K149" s="20" t="str">
        <f t="shared" si="20"/>
        <v/>
      </c>
      <c r="L149" s="21" t="s">
        <v>2934</v>
      </c>
      <c r="N149" s="20"/>
    </row>
    <row r="150" spans="2:14" x14ac:dyDescent="0.25">
      <c r="B150" t="s">
        <v>584</v>
      </c>
      <c r="C150" t="str">
        <f t="shared" si="14"/>
        <v xml:space="preserve">$279,000 </v>
      </c>
      <c r="D150" t="s">
        <v>3083</v>
      </c>
      <c r="E150" t="b">
        <f t="shared" si="15"/>
        <v>1</v>
      </c>
      <c r="F150" t="b">
        <f t="shared" si="16"/>
        <v>0</v>
      </c>
      <c r="G150">
        <f t="shared" si="17"/>
        <v>1</v>
      </c>
      <c r="H150">
        <f t="shared" si="18"/>
        <v>9</v>
      </c>
      <c r="I150" s="13" t="str">
        <f t="shared" si="19"/>
        <v>$279,000</v>
      </c>
      <c r="J150" t="str">
        <f>IF(OR(ISNUMBER(SEARCH({"A";"B";"C";"D";"E";"F";"G";"H";"I";"J";"K";"L";"M";"N";"O";"P";"Q";"R";"S";"T";"U";"V";"W";"X";"Y";"Z";"+";"-"},D150)))=TRUE,D150, "")</f>
        <v/>
      </c>
      <c r="K150" s="20" t="str">
        <f t="shared" si="20"/>
        <v>279000</v>
      </c>
      <c r="L150" s="21">
        <v>279000</v>
      </c>
      <c r="N150" s="20"/>
    </row>
    <row r="151" spans="2:14" x14ac:dyDescent="0.25">
      <c r="B151" t="s">
        <v>587</v>
      </c>
      <c r="C151" t="str">
        <f t="shared" si="14"/>
        <v xml:space="preserve">From $500,000 </v>
      </c>
      <c r="D151" t="s">
        <v>3084</v>
      </c>
      <c r="E151" t="b">
        <f t="shared" si="15"/>
        <v>1</v>
      </c>
      <c r="F151" t="b">
        <f t="shared" si="16"/>
        <v>0</v>
      </c>
      <c r="G151">
        <f t="shared" si="17"/>
        <v>6</v>
      </c>
      <c r="H151">
        <f t="shared" si="18"/>
        <v>14</v>
      </c>
      <c r="I151" s="13" t="str">
        <f t="shared" si="19"/>
        <v>$500,000</v>
      </c>
      <c r="J151" t="str">
        <f>IF(OR(ISNUMBER(SEARCH({"A";"B";"C";"D";"E";"F";"G";"H";"I";"J";"K";"L";"M";"N";"O";"P";"Q";"R";"S";"T";"U";"V";"W";"X";"Y";"Z";"+";"-"},D151)))=TRUE,D151, "")</f>
        <v xml:space="preserve">From $500,000 </v>
      </c>
      <c r="K151" s="20" t="str">
        <f t="shared" si="20"/>
        <v>500000</v>
      </c>
      <c r="L151" s="21">
        <v>500000</v>
      </c>
      <c r="N151" s="20"/>
    </row>
    <row r="152" spans="2:14" x14ac:dyDescent="0.25">
      <c r="B152" t="s">
        <v>86</v>
      </c>
      <c r="C152" t="str">
        <f t="shared" si="14"/>
        <v xml:space="preserve">$280,000 </v>
      </c>
      <c r="D152" t="s">
        <v>2970</v>
      </c>
      <c r="E152" t="b">
        <f t="shared" si="15"/>
        <v>1</v>
      </c>
      <c r="F152" t="b">
        <f t="shared" si="16"/>
        <v>0</v>
      </c>
      <c r="G152">
        <f t="shared" si="17"/>
        <v>1</v>
      </c>
      <c r="H152">
        <f t="shared" si="18"/>
        <v>9</v>
      </c>
      <c r="I152" s="13" t="str">
        <f t="shared" si="19"/>
        <v>$280,000</v>
      </c>
      <c r="J152" t="str">
        <f>IF(OR(ISNUMBER(SEARCH({"A";"B";"C";"D";"E";"F";"G";"H";"I";"J";"K";"L";"M";"N";"O";"P";"Q";"R";"S";"T";"U";"V";"W";"X";"Y";"Z";"+";"-"},D152)))=TRUE,D152, "")</f>
        <v/>
      </c>
      <c r="K152" s="20" t="str">
        <f t="shared" si="20"/>
        <v>280000</v>
      </c>
      <c r="L152" s="21">
        <v>280000</v>
      </c>
      <c r="N152" s="20"/>
    </row>
    <row r="153" spans="2:14" x14ac:dyDescent="0.25">
      <c r="B153" t="s">
        <v>592</v>
      </c>
      <c r="C153" t="str">
        <f t="shared" si="14"/>
        <v xml:space="preserve">$1,250,000 </v>
      </c>
      <c r="D153" t="s">
        <v>3085</v>
      </c>
      <c r="E153" t="b">
        <f t="shared" si="15"/>
        <v>1</v>
      </c>
      <c r="F153" t="b">
        <f t="shared" si="16"/>
        <v>0</v>
      </c>
      <c r="G153">
        <f t="shared" si="17"/>
        <v>1</v>
      </c>
      <c r="H153">
        <f t="shared" si="18"/>
        <v>11</v>
      </c>
      <c r="I153" s="13" t="str">
        <f t="shared" si="19"/>
        <v>$1,250,000</v>
      </c>
      <c r="J153" t="str">
        <f>IF(OR(ISNUMBER(SEARCH({"A";"B";"C";"D";"E";"F";"G";"H";"I";"J";"K";"L";"M";"N";"O";"P";"Q";"R";"S";"T";"U";"V";"W";"X";"Y";"Z";"+";"-"},D153)))=TRUE,D153, "")</f>
        <v/>
      </c>
      <c r="K153" s="20" t="str">
        <f t="shared" si="20"/>
        <v>1250000</v>
      </c>
      <c r="L153" s="21">
        <v>1250000</v>
      </c>
      <c r="N153" s="20"/>
    </row>
    <row r="154" spans="2:14" x14ac:dyDescent="0.25">
      <c r="B154" t="s">
        <v>595</v>
      </c>
      <c r="C154" t="str">
        <f t="shared" si="14"/>
        <v xml:space="preserve">$800,000 </v>
      </c>
      <c r="D154" t="s">
        <v>3086</v>
      </c>
      <c r="E154" t="b">
        <f t="shared" si="15"/>
        <v>1</v>
      </c>
      <c r="F154" t="b">
        <f t="shared" si="16"/>
        <v>0</v>
      </c>
      <c r="G154">
        <f t="shared" si="17"/>
        <v>1</v>
      </c>
      <c r="H154">
        <f t="shared" si="18"/>
        <v>9</v>
      </c>
      <c r="I154" s="13" t="str">
        <f t="shared" si="19"/>
        <v>$800,000</v>
      </c>
      <c r="J154" t="str">
        <f>IF(OR(ISNUMBER(SEARCH({"A";"B";"C";"D";"E";"F";"G";"H";"I";"J";"K";"L";"M";"N";"O";"P";"Q";"R";"S";"T";"U";"V";"W";"X";"Y";"Z";"+";"-"},D154)))=TRUE,D154, "")</f>
        <v/>
      </c>
      <c r="K154" s="20" t="str">
        <f t="shared" si="20"/>
        <v>800000</v>
      </c>
      <c r="L154" s="21">
        <v>800000</v>
      </c>
      <c r="N154" s="20"/>
    </row>
    <row r="155" spans="2:14" x14ac:dyDescent="0.25">
      <c r="B155" t="s">
        <v>598</v>
      </c>
      <c r="C155" t="str">
        <f t="shared" si="14"/>
        <v xml:space="preserve">$280,000 to$300,000 </v>
      </c>
      <c r="D155" t="s">
        <v>2959</v>
      </c>
      <c r="E155" t="b">
        <f t="shared" si="15"/>
        <v>1</v>
      </c>
      <c r="F155" t="b">
        <f t="shared" si="16"/>
        <v>0</v>
      </c>
      <c r="G155">
        <f t="shared" si="17"/>
        <v>1</v>
      </c>
      <c r="H155">
        <f t="shared" si="18"/>
        <v>9</v>
      </c>
      <c r="I155" s="13" t="str">
        <f t="shared" si="19"/>
        <v>$280,000</v>
      </c>
      <c r="J155" t="str">
        <f>IF(OR(ISNUMBER(SEARCH({"A";"B";"C";"D";"E";"F";"G";"H";"I";"J";"K";"L";"M";"N";"O";"P";"Q";"R";"S";"T";"U";"V";"W";"X";"Y";"Z";"+";"-"},D155)))=TRUE,D155, "")</f>
        <v xml:space="preserve">$280,000 to$300,000 </v>
      </c>
      <c r="K155" s="20" t="str">
        <f t="shared" si="20"/>
        <v>280000</v>
      </c>
      <c r="L155" s="21">
        <v>280000</v>
      </c>
      <c r="N155" s="20"/>
    </row>
    <row r="156" spans="2:14" x14ac:dyDescent="0.25">
      <c r="B156" t="s">
        <v>524</v>
      </c>
      <c r="C156" t="str">
        <f t="shared" si="14"/>
        <v xml:space="preserve">$449,000 </v>
      </c>
      <c r="D156" t="s">
        <v>3069</v>
      </c>
      <c r="E156" t="b">
        <f t="shared" si="15"/>
        <v>1</v>
      </c>
      <c r="F156" t="b">
        <f t="shared" si="16"/>
        <v>0</v>
      </c>
      <c r="G156">
        <f t="shared" si="17"/>
        <v>1</v>
      </c>
      <c r="H156">
        <f t="shared" si="18"/>
        <v>9</v>
      </c>
      <c r="I156" s="13" t="str">
        <f t="shared" si="19"/>
        <v>$449,000</v>
      </c>
      <c r="J156" t="str">
        <f>IF(OR(ISNUMBER(SEARCH({"A";"B";"C";"D";"E";"F";"G";"H";"I";"J";"K";"L";"M";"N";"O";"P";"Q";"R";"S";"T";"U";"V";"W";"X";"Y";"Z";"+";"-"},D156)))=TRUE,D156, "")</f>
        <v/>
      </c>
      <c r="K156" s="20" t="str">
        <f t="shared" si="20"/>
        <v>449000</v>
      </c>
      <c r="L156" s="21">
        <v>449000</v>
      </c>
      <c r="N156" s="20"/>
    </row>
    <row r="157" spans="2:14" x14ac:dyDescent="0.25">
      <c r="B157" t="s">
        <v>602</v>
      </c>
      <c r="C157" t="str">
        <f t="shared" si="14"/>
        <v xml:space="preserve">Invest Now $455,000 </v>
      </c>
      <c r="D157" t="s">
        <v>3087</v>
      </c>
      <c r="E157" t="b">
        <f t="shared" si="15"/>
        <v>1</v>
      </c>
      <c r="F157" t="b">
        <f t="shared" si="16"/>
        <v>0</v>
      </c>
      <c r="G157">
        <f t="shared" si="17"/>
        <v>12</v>
      </c>
      <c r="H157">
        <f t="shared" si="18"/>
        <v>20</v>
      </c>
      <c r="I157" s="13" t="str">
        <f t="shared" si="19"/>
        <v>$455,000</v>
      </c>
      <c r="J157" t="str">
        <f>IF(OR(ISNUMBER(SEARCH({"A";"B";"C";"D";"E";"F";"G";"H";"I";"J";"K";"L";"M";"N";"O";"P";"Q";"R";"S";"T";"U";"V";"W";"X";"Y";"Z";"+";"-"},D157)))=TRUE,D157, "")</f>
        <v xml:space="preserve">Invest Now $455,000 </v>
      </c>
      <c r="K157" s="20" t="str">
        <f t="shared" si="20"/>
        <v>455000</v>
      </c>
      <c r="L157" s="21">
        <v>455000</v>
      </c>
      <c r="N157" s="20"/>
    </row>
    <row r="158" spans="2:14" x14ac:dyDescent="0.25">
      <c r="B158" t="s">
        <v>605</v>
      </c>
      <c r="C158" t="str">
        <f t="shared" si="14"/>
        <v xml:space="preserve">$450,000 ONO </v>
      </c>
      <c r="D158" t="s">
        <v>3088</v>
      </c>
      <c r="E158" t="b">
        <f t="shared" si="15"/>
        <v>1</v>
      </c>
      <c r="F158" t="b">
        <f t="shared" si="16"/>
        <v>0</v>
      </c>
      <c r="G158">
        <f t="shared" si="17"/>
        <v>1</v>
      </c>
      <c r="H158">
        <f t="shared" si="18"/>
        <v>9</v>
      </c>
      <c r="I158" s="13" t="str">
        <f t="shared" si="19"/>
        <v>$450,000</v>
      </c>
      <c r="J158" t="str">
        <f>IF(OR(ISNUMBER(SEARCH({"A";"B";"C";"D";"E";"F";"G";"H";"I";"J";"K";"L";"M";"N";"O";"P";"Q";"R";"S";"T";"U";"V";"W";"X";"Y";"Z";"+";"-"},D158)))=TRUE,D158, "")</f>
        <v xml:space="preserve">$450,000 ONO </v>
      </c>
      <c r="K158" s="20" t="str">
        <f t="shared" si="20"/>
        <v>450000</v>
      </c>
      <c r="L158" s="21">
        <v>450000</v>
      </c>
      <c r="N158" s="20"/>
    </row>
    <row r="159" spans="2:14" x14ac:dyDescent="0.25">
      <c r="B159" t="s">
        <v>608</v>
      </c>
      <c r="C159" t="str">
        <f t="shared" si="14"/>
        <v xml:space="preserve">$685,000 </v>
      </c>
      <c r="D159" t="s">
        <v>3089</v>
      </c>
      <c r="E159" t="b">
        <f t="shared" si="15"/>
        <v>1</v>
      </c>
      <c r="F159" t="b">
        <f t="shared" si="16"/>
        <v>0</v>
      </c>
      <c r="G159">
        <f t="shared" si="17"/>
        <v>1</v>
      </c>
      <c r="H159">
        <f t="shared" si="18"/>
        <v>9</v>
      </c>
      <c r="I159" s="13" t="str">
        <f t="shared" si="19"/>
        <v>$685,000</v>
      </c>
      <c r="J159" t="str">
        <f>IF(OR(ISNUMBER(SEARCH({"A";"B";"C";"D";"E";"F";"G";"H";"I";"J";"K";"L";"M";"N";"O";"P";"Q";"R";"S";"T";"U";"V";"W";"X";"Y";"Z";"+";"-"},D159)))=TRUE,D159, "")</f>
        <v/>
      </c>
      <c r="K159" s="20" t="str">
        <f t="shared" si="20"/>
        <v>685000</v>
      </c>
      <c r="L159" s="21">
        <v>685000</v>
      </c>
      <c r="N159" s="20"/>
    </row>
    <row r="160" spans="2:14" x14ac:dyDescent="0.25">
      <c r="B160" t="s">
        <v>229</v>
      </c>
      <c r="C160" t="str">
        <f t="shared" si="14"/>
        <v xml:space="preserve">$289,000 </v>
      </c>
      <c r="D160" t="s">
        <v>3002</v>
      </c>
      <c r="E160" t="b">
        <f t="shared" si="15"/>
        <v>1</v>
      </c>
      <c r="F160" t="b">
        <f t="shared" si="16"/>
        <v>0</v>
      </c>
      <c r="G160">
        <f t="shared" si="17"/>
        <v>1</v>
      </c>
      <c r="H160">
        <f t="shared" si="18"/>
        <v>9</v>
      </c>
      <c r="I160" s="13" t="str">
        <f t="shared" si="19"/>
        <v>$289,000</v>
      </c>
      <c r="J160" t="str">
        <f>IF(OR(ISNUMBER(SEARCH({"A";"B";"C";"D";"E";"F";"G";"H";"I";"J";"K";"L";"M";"N";"O";"P";"Q";"R";"S";"T";"U";"V";"W";"X";"Y";"Z";"+";"-"},D160)))=TRUE,D160, "")</f>
        <v/>
      </c>
      <c r="K160" s="20" t="str">
        <f t="shared" si="20"/>
        <v>289000</v>
      </c>
      <c r="L160" s="21">
        <v>289000</v>
      </c>
      <c r="N160" s="20"/>
    </row>
    <row r="161" spans="2:14" x14ac:dyDescent="0.25">
      <c r="B161" t="s">
        <v>614</v>
      </c>
      <c r="C161" t="str">
        <f t="shared" si="14"/>
        <v xml:space="preserve">$429,000 </v>
      </c>
      <c r="D161" t="s">
        <v>3090</v>
      </c>
      <c r="E161" t="b">
        <f t="shared" si="15"/>
        <v>1</v>
      </c>
      <c r="F161" t="b">
        <f t="shared" si="16"/>
        <v>0</v>
      </c>
      <c r="G161">
        <f t="shared" si="17"/>
        <v>1</v>
      </c>
      <c r="H161">
        <f t="shared" si="18"/>
        <v>9</v>
      </c>
      <c r="I161" s="13" t="str">
        <f t="shared" si="19"/>
        <v>$429,000</v>
      </c>
      <c r="J161" t="str">
        <f>IF(OR(ISNUMBER(SEARCH({"A";"B";"C";"D";"E";"F";"G";"H";"I";"J";"K";"L";"M";"N";"O";"P";"Q";"R";"S";"T";"U";"V";"W";"X";"Y";"Z";"+";"-"},D161)))=TRUE,D161, "")</f>
        <v/>
      </c>
      <c r="K161" s="20" t="str">
        <f t="shared" si="20"/>
        <v>429000</v>
      </c>
      <c r="L161" s="21">
        <v>429000</v>
      </c>
      <c r="N161" s="20"/>
    </row>
    <row r="162" spans="2:14" x14ac:dyDescent="0.25">
      <c r="B162" t="s">
        <v>618</v>
      </c>
      <c r="C162" t="str">
        <f t="shared" si="14"/>
        <v xml:space="preserve">$559,000 </v>
      </c>
      <c r="D162" t="s">
        <v>3091</v>
      </c>
      <c r="E162" t="b">
        <f t="shared" si="15"/>
        <v>1</v>
      </c>
      <c r="F162" t="b">
        <f t="shared" si="16"/>
        <v>0</v>
      </c>
      <c r="G162">
        <f t="shared" si="17"/>
        <v>1</v>
      </c>
      <c r="H162">
        <f t="shared" si="18"/>
        <v>9</v>
      </c>
      <c r="I162" s="13" t="str">
        <f t="shared" si="19"/>
        <v>$559,000</v>
      </c>
      <c r="J162" t="str">
        <f>IF(OR(ISNUMBER(SEARCH({"A";"B";"C";"D";"E";"F";"G";"H";"I";"J";"K";"L";"M";"N";"O";"P";"Q";"R";"S";"T";"U";"V";"W";"X";"Y";"Z";"+";"-"},D162)))=TRUE,D162, "")</f>
        <v/>
      </c>
      <c r="K162" s="20" t="str">
        <f t="shared" si="20"/>
        <v>559000</v>
      </c>
      <c r="L162" s="21">
        <v>559000</v>
      </c>
      <c r="N162" s="20"/>
    </row>
    <row r="163" spans="2:14" x14ac:dyDescent="0.25">
      <c r="B163" t="s">
        <v>622</v>
      </c>
      <c r="C163" t="str">
        <f t="shared" si="14"/>
        <v xml:space="preserve">$210,000 </v>
      </c>
      <c r="D163" t="s">
        <v>3092</v>
      </c>
      <c r="E163" t="b">
        <f t="shared" si="15"/>
        <v>1</v>
      </c>
      <c r="F163" t="b">
        <f t="shared" si="16"/>
        <v>0</v>
      </c>
      <c r="G163">
        <f t="shared" si="17"/>
        <v>1</v>
      </c>
      <c r="H163">
        <f t="shared" si="18"/>
        <v>9</v>
      </c>
      <c r="I163" s="13" t="str">
        <f t="shared" si="19"/>
        <v>$210,000</v>
      </c>
      <c r="J163" t="str">
        <f>IF(OR(ISNUMBER(SEARCH({"A";"B";"C";"D";"E";"F";"G";"H";"I";"J";"K";"L";"M";"N";"O";"P";"Q";"R";"S";"T";"U";"V";"W";"X";"Y";"Z";"+";"-"},D163)))=TRUE,D163, "")</f>
        <v/>
      </c>
      <c r="K163" s="20" t="str">
        <f t="shared" si="20"/>
        <v>210000</v>
      </c>
      <c r="L163" s="21">
        <v>210000</v>
      </c>
      <c r="N163" s="20"/>
    </row>
    <row r="164" spans="2:14" x14ac:dyDescent="0.25">
      <c r="B164" t="s">
        <v>625</v>
      </c>
      <c r="C164" t="str">
        <f t="shared" si="14"/>
        <v xml:space="preserve">$200,000-$250,000 </v>
      </c>
      <c r="D164" t="s">
        <v>3446</v>
      </c>
      <c r="E164" t="b">
        <f t="shared" si="15"/>
        <v>1</v>
      </c>
      <c r="F164" t="b">
        <f t="shared" si="16"/>
        <v>0</v>
      </c>
      <c r="G164">
        <f t="shared" si="17"/>
        <v>1</v>
      </c>
      <c r="H164">
        <f t="shared" si="18"/>
        <v>9</v>
      </c>
      <c r="I164" s="13" t="str">
        <f t="shared" si="19"/>
        <v>$200,000</v>
      </c>
      <c r="J164" t="str">
        <f>IF(OR(ISNUMBER(SEARCH({"A";"B";"C";"D";"E";"F";"G";"H";"I";"J";"K";"L";"M";"N";"O";"P";"Q";"R";"S";"T";"U";"V";"W";"X";"Y";"Z";"+";"-"},D164)))=TRUE,D164, "")</f>
        <v xml:space="preserve">$200,000 - $250,000 </v>
      </c>
      <c r="K164" s="20" t="str">
        <f t="shared" si="20"/>
        <v>200000</v>
      </c>
      <c r="L164" s="21">
        <v>200000</v>
      </c>
      <c r="N164" s="20"/>
    </row>
    <row r="165" spans="2:14" x14ac:dyDescent="0.25">
      <c r="B165" t="s">
        <v>629</v>
      </c>
      <c r="C165" t="str">
        <f t="shared" si="14"/>
        <v xml:space="preserve">Offers over $300,000 </v>
      </c>
      <c r="D165" t="s">
        <v>3093</v>
      </c>
      <c r="E165" t="b">
        <f t="shared" si="15"/>
        <v>1</v>
      </c>
      <c r="F165" t="b">
        <f t="shared" si="16"/>
        <v>0</v>
      </c>
      <c r="G165">
        <f t="shared" si="17"/>
        <v>13</v>
      </c>
      <c r="H165">
        <f t="shared" si="18"/>
        <v>21</v>
      </c>
      <c r="I165" s="13" t="str">
        <f t="shared" si="19"/>
        <v>$300,000</v>
      </c>
      <c r="J165" t="str">
        <f>IF(OR(ISNUMBER(SEARCH({"A";"B";"C";"D";"E";"F";"G";"H";"I";"J";"K";"L";"M";"N";"O";"P";"Q";"R";"S";"T";"U";"V";"W";"X";"Y";"Z";"+";"-"},D165)))=TRUE,D165, "")</f>
        <v xml:space="preserve">Offers over $300,000 </v>
      </c>
      <c r="K165" s="20" t="str">
        <f t="shared" si="20"/>
        <v>300000</v>
      </c>
      <c r="L165" s="21">
        <v>300000</v>
      </c>
      <c r="N165" s="20"/>
    </row>
    <row r="166" spans="2:14" x14ac:dyDescent="0.25">
      <c r="B166" t="s">
        <v>218</v>
      </c>
      <c r="C166" t="str">
        <f t="shared" si="14"/>
        <v xml:space="preserve">$450,000 </v>
      </c>
      <c r="D166" t="s">
        <v>3000</v>
      </c>
      <c r="E166" t="b">
        <f t="shared" si="15"/>
        <v>1</v>
      </c>
      <c r="F166" t="b">
        <f t="shared" si="16"/>
        <v>0</v>
      </c>
      <c r="G166">
        <f t="shared" si="17"/>
        <v>1</v>
      </c>
      <c r="H166">
        <f t="shared" si="18"/>
        <v>9</v>
      </c>
      <c r="I166" s="13" t="str">
        <f t="shared" si="19"/>
        <v>$450,000</v>
      </c>
      <c r="J166" t="str">
        <f>IF(OR(ISNUMBER(SEARCH({"A";"B";"C";"D";"E";"F";"G";"H";"I";"J";"K";"L";"M";"N";"O";"P";"Q";"R";"S";"T";"U";"V";"W";"X";"Y";"Z";"+";"-"},D166)))=TRUE,D166, "")</f>
        <v/>
      </c>
      <c r="K166" s="20" t="str">
        <f t="shared" si="20"/>
        <v>450000</v>
      </c>
      <c r="L166" s="21">
        <v>450000</v>
      </c>
      <c r="N166" s="20"/>
    </row>
    <row r="167" spans="2:14" x14ac:dyDescent="0.25">
      <c r="B167" t="s">
        <v>629</v>
      </c>
      <c r="C167" t="str">
        <f t="shared" si="14"/>
        <v xml:space="preserve">Offers over $300,000 </v>
      </c>
      <c r="D167" t="s">
        <v>3093</v>
      </c>
      <c r="E167" t="b">
        <f t="shared" si="15"/>
        <v>1</v>
      </c>
      <c r="F167" t="b">
        <f t="shared" si="16"/>
        <v>0</v>
      </c>
      <c r="G167">
        <f t="shared" si="17"/>
        <v>13</v>
      </c>
      <c r="H167">
        <f t="shared" si="18"/>
        <v>21</v>
      </c>
      <c r="I167" s="13" t="str">
        <f t="shared" si="19"/>
        <v>$300,000</v>
      </c>
      <c r="J167" t="str">
        <f>IF(OR(ISNUMBER(SEARCH({"A";"B";"C";"D";"E";"F";"G";"H";"I";"J";"K";"L";"M";"N";"O";"P";"Q";"R";"S";"T";"U";"V";"W";"X";"Y";"Z";"+";"-"},D167)))=TRUE,D167, "")</f>
        <v xml:space="preserve">Offers over $300,000 </v>
      </c>
      <c r="K167" s="20" t="str">
        <f t="shared" si="20"/>
        <v>300000</v>
      </c>
      <c r="L167" s="21">
        <v>300000</v>
      </c>
      <c r="N167" s="20"/>
    </row>
    <row r="168" spans="2:14" x14ac:dyDescent="0.25">
      <c r="B168" t="s">
        <v>639</v>
      </c>
      <c r="C168" t="str">
        <f t="shared" si="14"/>
        <v xml:space="preserve">$499,000 </v>
      </c>
      <c r="D168" t="s">
        <v>3094</v>
      </c>
      <c r="E168" t="b">
        <f t="shared" si="15"/>
        <v>1</v>
      </c>
      <c r="F168" t="b">
        <f t="shared" si="16"/>
        <v>0</v>
      </c>
      <c r="G168">
        <f t="shared" si="17"/>
        <v>1</v>
      </c>
      <c r="H168">
        <f t="shared" si="18"/>
        <v>9</v>
      </c>
      <c r="I168" s="13" t="str">
        <f t="shared" si="19"/>
        <v>$499,000</v>
      </c>
      <c r="J168" t="str">
        <f>IF(OR(ISNUMBER(SEARCH({"A";"B";"C";"D";"E";"F";"G";"H";"I";"J";"K";"L";"M";"N";"O";"P";"Q";"R";"S";"T";"U";"V";"W";"X";"Y";"Z";"+";"-"},D168)))=TRUE,D168, "")</f>
        <v/>
      </c>
      <c r="K168" s="20" t="str">
        <f t="shared" si="20"/>
        <v>499000</v>
      </c>
      <c r="L168" s="21">
        <v>499000</v>
      </c>
      <c r="N168" s="20"/>
    </row>
    <row r="169" spans="2:14" x14ac:dyDescent="0.25">
      <c r="B169" t="s">
        <v>641</v>
      </c>
      <c r="C169" t="str">
        <f t="shared" si="14"/>
        <v xml:space="preserve">P.O.A. </v>
      </c>
      <c r="D169" t="s">
        <v>3095</v>
      </c>
      <c r="E169" t="b">
        <f t="shared" si="15"/>
        <v>0</v>
      </c>
      <c r="F169" t="b">
        <f t="shared" si="16"/>
        <v>0</v>
      </c>
      <c r="G169" t="str">
        <f t="shared" si="17"/>
        <v>na</v>
      </c>
      <c r="H169" t="str">
        <f t="shared" si="18"/>
        <v>na</v>
      </c>
      <c r="I169" s="13" t="str">
        <f t="shared" si="19"/>
        <v/>
      </c>
      <c r="J169" t="str">
        <f>IF(OR(ISNUMBER(SEARCH({"A";"B";"C";"D";"E";"F";"G";"H";"I";"J";"K";"L";"M";"N";"O";"P";"Q";"R";"S";"T";"U";"V";"W";"X";"Y";"Z";"+";"-"},D169)))=TRUE,D169, "")</f>
        <v xml:space="preserve">P.O.A. </v>
      </c>
      <c r="K169" s="20" t="str">
        <f t="shared" si="20"/>
        <v/>
      </c>
      <c r="L169" s="21" t="s">
        <v>2934</v>
      </c>
      <c r="N169" s="20"/>
    </row>
    <row r="170" spans="2:14" x14ac:dyDescent="0.25">
      <c r="B170" t="s">
        <v>644</v>
      </c>
      <c r="C170" t="str">
        <f t="shared" si="14"/>
        <v xml:space="preserve">$480,000 </v>
      </c>
      <c r="D170" t="s">
        <v>3096</v>
      </c>
      <c r="E170" t="b">
        <f t="shared" si="15"/>
        <v>1</v>
      </c>
      <c r="F170" t="b">
        <f t="shared" si="16"/>
        <v>0</v>
      </c>
      <c r="G170">
        <f t="shared" si="17"/>
        <v>1</v>
      </c>
      <c r="H170">
        <f t="shared" si="18"/>
        <v>9</v>
      </c>
      <c r="I170" s="13" t="str">
        <f t="shared" si="19"/>
        <v>$480,000</v>
      </c>
      <c r="J170" t="str">
        <f>IF(OR(ISNUMBER(SEARCH({"A";"B";"C";"D";"E";"F";"G";"H";"I";"J";"K";"L";"M";"N";"O";"P";"Q";"R";"S";"T";"U";"V";"W";"X";"Y";"Z";"+";"-"},D170)))=TRUE,D170, "")</f>
        <v/>
      </c>
      <c r="K170" s="20" t="str">
        <f t="shared" si="20"/>
        <v>480000</v>
      </c>
      <c r="L170" s="21">
        <v>480000</v>
      </c>
      <c r="N170" s="20"/>
    </row>
    <row r="171" spans="2:14" x14ac:dyDescent="0.25">
      <c r="B171" t="s">
        <v>290</v>
      </c>
      <c r="C171" t="str">
        <f t="shared" si="14"/>
        <v xml:space="preserve">$325,000 </v>
      </c>
      <c r="D171" t="s">
        <v>3016</v>
      </c>
      <c r="E171" t="b">
        <f t="shared" si="15"/>
        <v>1</v>
      </c>
      <c r="F171" t="b">
        <f t="shared" si="16"/>
        <v>0</v>
      </c>
      <c r="G171">
        <f t="shared" si="17"/>
        <v>1</v>
      </c>
      <c r="H171">
        <f t="shared" si="18"/>
        <v>9</v>
      </c>
      <c r="I171" s="13" t="str">
        <f t="shared" si="19"/>
        <v>$325,000</v>
      </c>
      <c r="J171" t="str">
        <f>IF(OR(ISNUMBER(SEARCH({"A";"B";"C";"D";"E";"F";"G";"H";"I";"J";"K";"L";"M";"N";"O";"P";"Q";"R";"S";"T";"U";"V";"W";"X";"Y";"Z";"+";"-"},D171)))=TRUE,D171, "")</f>
        <v/>
      </c>
      <c r="K171" s="20" t="str">
        <f t="shared" si="20"/>
        <v>325000</v>
      </c>
      <c r="L171" s="21">
        <v>325000</v>
      </c>
      <c r="N171" s="20"/>
    </row>
    <row r="172" spans="2:14" x14ac:dyDescent="0.25">
      <c r="B172" t="s">
        <v>650</v>
      </c>
      <c r="C172" t="str">
        <f t="shared" si="14"/>
        <v xml:space="preserve">Awaiting Price Guide </v>
      </c>
      <c r="D172" t="s">
        <v>3097</v>
      </c>
      <c r="E172" t="b">
        <f t="shared" si="15"/>
        <v>0</v>
      </c>
      <c r="F172" t="b">
        <f t="shared" si="16"/>
        <v>0</v>
      </c>
      <c r="G172" t="str">
        <f t="shared" si="17"/>
        <v>na</v>
      </c>
      <c r="H172" t="str">
        <f t="shared" si="18"/>
        <v>na</v>
      </c>
      <c r="I172" s="13" t="str">
        <f t="shared" si="19"/>
        <v/>
      </c>
      <c r="J172" t="str">
        <f>IF(OR(ISNUMBER(SEARCH({"A";"B";"C";"D";"E";"F";"G";"H";"I";"J";"K";"L";"M";"N";"O";"P";"Q";"R";"S";"T";"U";"V";"W";"X";"Y";"Z";"+";"-"},D172)))=TRUE,D172, "")</f>
        <v xml:space="preserve">Awaiting Price Guide </v>
      </c>
      <c r="K172" s="20" t="str">
        <f t="shared" si="20"/>
        <v/>
      </c>
      <c r="L172" s="21" t="s">
        <v>2934</v>
      </c>
      <c r="N172" s="20"/>
    </row>
    <row r="173" spans="2:14" x14ac:dyDescent="0.25">
      <c r="B173" t="s">
        <v>653</v>
      </c>
      <c r="C173" t="str">
        <f t="shared" si="14"/>
        <v xml:space="preserve">$440,000 </v>
      </c>
      <c r="D173" t="s">
        <v>3098</v>
      </c>
      <c r="E173" t="b">
        <f t="shared" si="15"/>
        <v>1</v>
      </c>
      <c r="F173" t="b">
        <f t="shared" si="16"/>
        <v>0</v>
      </c>
      <c r="G173">
        <f t="shared" si="17"/>
        <v>1</v>
      </c>
      <c r="H173">
        <f t="shared" si="18"/>
        <v>9</v>
      </c>
      <c r="I173" s="13" t="str">
        <f t="shared" si="19"/>
        <v>$440,000</v>
      </c>
      <c r="J173" t="str">
        <f>IF(OR(ISNUMBER(SEARCH({"A";"B";"C";"D";"E";"F";"G";"H";"I";"J";"K";"L";"M";"N";"O";"P";"Q";"R";"S";"T";"U";"V";"W";"X";"Y";"Z";"+";"-"},D173)))=TRUE,D173, "")</f>
        <v/>
      </c>
      <c r="K173" s="20" t="str">
        <f t="shared" si="20"/>
        <v>440000</v>
      </c>
      <c r="L173" s="21">
        <v>440000</v>
      </c>
      <c r="N173" s="20"/>
    </row>
    <row r="174" spans="2:14" x14ac:dyDescent="0.25">
      <c r="B174" t="s">
        <v>119</v>
      </c>
      <c r="C174" t="str">
        <f t="shared" si="14"/>
        <v xml:space="preserve">FASTRAK </v>
      </c>
      <c r="D174" t="s">
        <v>2978</v>
      </c>
      <c r="E174" t="b">
        <f t="shared" si="15"/>
        <v>0</v>
      </c>
      <c r="F174" t="b">
        <f t="shared" si="16"/>
        <v>0</v>
      </c>
      <c r="G174" t="str">
        <f t="shared" si="17"/>
        <v>na</v>
      </c>
      <c r="H174" t="str">
        <f t="shared" si="18"/>
        <v>na</v>
      </c>
      <c r="I174" s="13" t="str">
        <f t="shared" si="19"/>
        <v/>
      </c>
      <c r="J174" t="str">
        <f>IF(OR(ISNUMBER(SEARCH({"A";"B";"C";"D";"E";"F";"G";"H";"I";"J";"K";"L";"M";"N";"O";"P";"Q";"R";"S";"T";"U";"V";"W";"X";"Y";"Z";"+";"-"},D174)))=TRUE,D174, "")</f>
        <v xml:space="preserve">FASTRAK </v>
      </c>
      <c r="K174" s="20" t="str">
        <f t="shared" si="20"/>
        <v/>
      </c>
      <c r="L174" s="21" t="s">
        <v>2934</v>
      </c>
      <c r="N174" s="20"/>
    </row>
    <row r="175" spans="2:14" x14ac:dyDescent="0.25">
      <c r="B175" t="s">
        <v>49</v>
      </c>
      <c r="C175" t="str">
        <f t="shared" si="14"/>
        <v xml:space="preserve">$310,000 </v>
      </c>
      <c r="D175" t="s">
        <v>2963</v>
      </c>
      <c r="E175" t="b">
        <f t="shared" si="15"/>
        <v>1</v>
      </c>
      <c r="F175" t="b">
        <f t="shared" si="16"/>
        <v>0</v>
      </c>
      <c r="G175">
        <f t="shared" si="17"/>
        <v>1</v>
      </c>
      <c r="H175">
        <f t="shared" si="18"/>
        <v>9</v>
      </c>
      <c r="I175" s="13" t="str">
        <f t="shared" si="19"/>
        <v>$310,000</v>
      </c>
      <c r="J175" t="str">
        <f>IF(OR(ISNUMBER(SEARCH({"A";"B";"C";"D";"E";"F";"G";"H";"I";"J";"K";"L";"M";"N";"O";"P";"Q";"R";"S";"T";"U";"V";"W";"X";"Y";"Z";"+";"-"},D175)))=TRUE,D175, "")</f>
        <v/>
      </c>
      <c r="K175" s="20" t="str">
        <f t="shared" si="20"/>
        <v>310000</v>
      </c>
      <c r="L175" s="21">
        <v>310000</v>
      </c>
      <c r="N175" s="20"/>
    </row>
    <row r="176" spans="2:14" x14ac:dyDescent="0.25">
      <c r="B176" t="s">
        <v>660</v>
      </c>
      <c r="C176" t="str">
        <f t="shared" si="14"/>
        <v xml:space="preserve">$200,000 - $220,000 </v>
      </c>
      <c r="D176" t="s">
        <v>3099</v>
      </c>
      <c r="E176" t="b">
        <f t="shared" si="15"/>
        <v>1</v>
      </c>
      <c r="F176" t="b">
        <f t="shared" si="16"/>
        <v>0</v>
      </c>
      <c r="G176">
        <f t="shared" si="17"/>
        <v>1</v>
      </c>
      <c r="H176">
        <f t="shared" si="18"/>
        <v>9</v>
      </c>
      <c r="I176" s="13" t="str">
        <f t="shared" si="19"/>
        <v>$200,000</v>
      </c>
      <c r="J176" t="str">
        <f>IF(OR(ISNUMBER(SEARCH({"A";"B";"C";"D";"E";"F";"G";"H";"I";"J";"K";"L";"M";"N";"O";"P";"Q";"R";"S";"T";"U";"V";"W";"X";"Y";"Z";"+";"-"},D176)))=TRUE,D176, "")</f>
        <v xml:space="preserve">$200,000 - $220,000 </v>
      </c>
      <c r="K176" s="20" t="str">
        <f t="shared" si="20"/>
        <v>200000</v>
      </c>
      <c r="L176" s="21">
        <v>200000</v>
      </c>
      <c r="N176" s="20"/>
    </row>
    <row r="177" spans="2:14" x14ac:dyDescent="0.25">
      <c r="B177" t="s">
        <v>664</v>
      </c>
      <c r="C177" t="str">
        <f t="shared" si="14"/>
        <v xml:space="preserve">offers over $399,000 </v>
      </c>
      <c r="D177" t="s">
        <v>3100</v>
      </c>
      <c r="E177" t="b">
        <f t="shared" si="15"/>
        <v>1</v>
      </c>
      <c r="F177" t="b">
        <f t="shared" si="16"/>
        <v>0</v>
      </c>
      <c r="G177">
        <f t="shared" si="17"/>
        <v>13</v>
      </c>
      <c r="H177">
        <f t="shared" si="18"/>
        <v>21</v>
      </c>
      <c r="I177" s="13" t="str">
        <f t="shared" si="19"/>
        <v>$399,000</v>
      </c>
      <c r="J177" t="str">
        <f>IF(OR(ISNUMBER(SEARCH({"A";"B";"C";"D";"E";"F";"G";"H";"I";"J";"K";"L";"M";"N";"O";"P";"Q";"R";"S";"T";"U";"V";"W";"X";"Y";"Z";"+";"-"},D177)))=TRUE,D177, "")</f>
        <v xml:space="preserve">offers over $399,000 </v>
      </c>
      <c r="K177" s="20" t="str">
        <f t="shared" si="20"/>
        <v>399000</v>
      </c>
      <c r="L177" s="21">
        <v>399000</v>
      </c>
      <c r="N177" s="20"/>
    </row>
    <row r="178" spans="2:14" x14ac:dyDescent="0.25">
      <c r="B178" t="s">
        <v>667</v>
      </c>
      <c r="C178" t="str">
        <f t="shared" si="14"/>
        <v xml:space="preserve">$430,000 </v>
      </c>
      <c r="D178" t="s">
        <v>3101</v>
      </c>
      <c r="E178" t="b">
        <f t="shared" si="15"/>
        <v>1</v>
      </c>
      <c r="F178" t="b">
        <f t="shared" si="16"/>
        <v>0</v>
      </c>
      <c r="G178">
        <f t="shared" si="17"/>
        <v>1</v>
      </c>
      <c r="H178">
        <f t="shared" si="18"/>
        <v>9</v>
      </c>
      <c r="I178" s="13" t="str">
        <f t="shared" si="19"/>
        <v>$430,000</v>
      </c>
      <c r="J178" t="str">
        <f>IF(OR(ISNUMBER(SEARCH({"A";"B";"C";"D";"E";"F";"G";"H";"I";"J";"K";"L";"M";"N";"O";"P";"Q";"R";"S";"T";"U";"V";"W";"X";"Y";"Z";"+";"-"},D178)))=TRUE,D178, "")</f>
        <v/>
      </c>
      <c r="K178" s="20" t="str">
        <f t="shared" si="20"/>
        <v>430000</v>
      </c>
      <c r="L178" s="21">
        <v>430000</v>
      </c>
      <c r="N178" s="20"/>
    </row>
    <row r="179" spans="2:14" x14ac:dyDescent="0.25">
      <c r="B179" t="s">
        <v>672</v>
      </c>
      <c r="C179" t="str">
        <f t="shared" si="14"/>
        <v xml:space="preserve">$99,950 </v>
      </c>
      <c r="D179" t="s">
        <v>3102</v>
      </c>
      <c r="E179" t="b">
        <f t="shared" si="15"/>
        <v>1</v>
      </c>
      <c r="F179" t="b">
        <f t="shared" si="16"/>
        <v>0</v>
      </c>
      <c r="G179">
        <f t="shared" si="17"/>
        <v>1</v>
      </c>
      <c r="H179">
        <f t="shared" si="18"/>
        <v>8</v>
      </c>
      <c r="I179" s="13" t="str">
        <f t="shared" si="19"/>
        <v>$99,950</v>
      </c>
      <c r="J179" t="str">
        <f>IF(OR(ISNUMBER(SEARCH({"A";"B";"C";"D";"E";"F";"G";"H";"I";"J";"K";"L";"M";"N";"O";"P";"Q";"R";"S";"T";"U";"V";"W";"X";"Y";"Z";"+";"-"},D179)))=TRUE,D179, "")</f>
        <v/>
      </c>
      <c r="K179" s="20" t="str">
        <f t="shared" si="20"/>
        <v>99950</v>
      </c>
      <c r="L179" s="21">
        <v>99950</v>
      </c>
      <c r="N179" s="20"/>
    </row>
    <row r="180" spans="2:14" x14ac:dyDescent="0.25">
      <c r="B180" t="s">
        <v>676</v>
      </c>
      <c r="C180" t="str">
        <f t="shared" si="14"/>
        <v xml:space="preserve">$900,000 negotiable </v>
      </c>
      <c r="D180" t="s">
        <v>3103</v>
      </c>
      <c r="E180" t="b">
        <f t="shared" si="15"/>
        <v>1</v>
      </c>
      <c r="F180" t="b">
        <f t="shared" si="16"/>
        <v>0</v>
      </c>
      <c r="G180">
        <f t="shared" si="17"/>
        <v>1</v>
      </c>
      <c r="H180">
        <f t="shared" si="18"/>
        <v>9</v>
      </c>
      <c r="I180" s="13" t="str">
        <f t="shared" si="19"/>
        <v>$900,000</v>
      </c>
      <c r="J180" t="str">
        <f>IF(OR(ISNUMBER(SEARCH({"A";"B";"C";"D";"E";"F";"G";"H";"I";"J";"K";"L";"M";"N";"O";"P";"Q";"R";"S";"T";"U";"V";"W";"X";"Y";"Z";"+";"-"},D180)))=TRUE,D180, "")</f>
        <v xml:space="preserve">$900,000 negotiable </v>
      </c>
      <c r="K180" s="20" t="str">
        <f t="shared" si="20"/>
        <v>900000</v>
      </c>
      <c r="L180" s="21">
        <v>900000</v>
      </c>
      <c r="N180" s="20"/>
    </row>
    <row r="181" spans="2:14" x14ac:dyDescent="0.25">
      <c r="B181" t="s">
        <v>680</v>
      </c>
      <c r="C181" t="str">
        <f t="shared" si="14"/>
        <v xml:space="preserve">Price reduction! $895,000! </v>
      </c>
      <c r="D181" t="s">
        <v>3444</v>
      </c>
      <c r="E181" t="b">
        <f t="shared" si="15"/>
        <v>1</v>
      </c>
      <c r="F181" t="b">
        <f t="shared" si="16"/>
        <v>0</v>
      </c>
      <c r="G181">
        <f t="shared" si="17"/>
        <v>18</v>
      </c>
      <c r="H181">
        <f t="shared" si="18"/>
        <v>26</v>
      </c>
      <c r="I181" s="13" t="str">
        <f t="shared" si="19"/>
        <v>$895,000</v>
      </c>
      <c r="J181" t="str">
        <f>IF(OR(ISNUMBER(SEARCH({"A";"B";"C";"D";"E";"F";"G";"H";"I";"J";"K";"L";"M";"N";"O";"P";"Q";"R";"S";"T";"U";"V";"W";"X";"Y";"Z";"+";"-"},D181)))=TRUE,D181, "")</f>
        <v xml:space="preserve">Price reduction! $895,000 </v>
      </c>
      <c r="K181" s="20" t="str">
        <f t="shared" si="20"/>
        <v>895000</v>
      </c>
      <c r="L181" s="21">
        <v>895000</v>
      </c>
      <c r="N181" s="20"/>
    </row>
    <row r="182" spans="2:14" x14ac:dyDescent="0.25">
      <c r="B182" t="s">
        <v>684</v>
      </c>
      <c r="C182" t="str">
        <f t="shared" si="14"/>
        <v xml:space="preserve">$990,000 </v>
      </c>
      <c r="D182" t="s">
        <v>3104</v>
      </c>
      <c r="E182" t="b">
        <f t="shared" si="15"/>
        <v>1</v>
      </c>
      <c r="F182" t="b">
        <f t="shared" si="16"/>
        <v>0</v>
      </c>
      <c r="G182">
        <f t="shared" si="17"/>
        <v>1</v>
      </c>
      <c r="H182">
        <f t="shared" si="18"/>
        <v>9</v>
      </c>
      <c r="I182" s="13" t="str">
        <f t="shared" si="19"/>
        <v>$990,000</v>
      </c>
      <c r="J182" t="str">
        <f>IF(OR(ISNUMBER(SEARCH({"A";"B";"C";"D";"E";"F";"G";"H";"I";"J";"K";"L";"M";"N";"O";"P";"Q";"R";"S";"T";"U";"V";"W";"X";"Y";"Z";"+";"-"},D182)))=TRUE,D182, "")</f>
        <v/>
      </c>
      <c r="K182" s="20" t="str">
        <f t="shared" si="20"/>
        <v>990000</v>
      </c>
      <c r="L182" s="21">
        <v>990000</v>
      </c>
      <c r="N182" s="20"/>
    </row>
    <row r="183" spans="2:14" x14ac:dyDescent="0.25">
      <c r="B183" t="s">
        <v>687</v>
      </c>
      <c r="C183" t="str">
        <f t="shared" si="14"/>
        <v xml:space="preserve">OFFERS OVER $610,000 </v>
      </c>
      <c r="D183" t="s">
        <v>3105</v>
      </c>
      <c r="E183" t="b">
        <f t="shared" si="15"/>
        <v>1</v>
      </c>
      <c r="F183" t="b">
        <f t="shared" si="16"/>
        <v>0</v>
      </c>
      <c r="G183">
        <f t="shared" si="17"/>
        <v>13</v>
      </c>
      <c r="H183">
        <f t="shared" si="18"/>
        <v>21</v>
      </c>
      <c r="I183" s="13" t="str">
        <f t="shared" si="19"/>
        <v>$610,000</v>
      </c>
      <c r="J183" t="str">
        <f>IF(OR(ISNUMBER(SEARCH({"A";"B";"C";"D";"E";"F";"G";"H";"I";"J";"K";"L";"M";"N";"O";"P";"Q";"R";"S";"T";"U";"V";"W";"X";"Y";"Z";"+";"-"},D183)))=TRUE,D183, "")</f>
        <v xml:space="preserve">OFFERS OVER $610,000 </v>
      </c>
      <c r="K183" s="20" t="str">
        <f t="shared" si="20"/>
        <v>610000</v>
      </c>
      <c r="L183" s="21">
        <v>610000</v>
      </c>
      <c r="N183" s="20"/>
    </row>
    <row r="184" spans="2:14" x14ac:dyDescent="0.25">
      <c r="B184" t="s">
        <v>690</v>
      </c>
      <c r="C184" t="str">
        <f t="shared" si="14"/>
        <v xml:space="preserve">$1,199,000 </v>
      </c>
      <c r="D184" t="s">
        <v>3106</v>
      </c>
      <c r="E184" t="b">
        <f t="shared" si="15"/>
        <v>1</v>
      </c>
      <c r="F184" t="b">
        <f t="shared" si="16"/>
        <v>0</v>
      </c>
      <c r="G184">
        <f t="shared" si="17"/>
        <v>1</v>
      </c>
      <c r="H184">
        <f t="shared" si="18"/>
        <v>11</v>
      </c>
      <c r="I184" s="13" t="str">
        <f t="shared" si="19"/>
        <v>$1,199,000</v>
      </c>
      <c r="J184" t="str">
        <f>IF(OR(ISNUMBER(SEARCH({"A";"B";"C";"D";"E";"F";"G";"H";"I";"J";"K";"L";"M";"N";"O";"P";"Q";"R";"S";"T";"U";"V";"W";"X";"Y";"Z";"+";"-"},D184)))=TRUE,D184, "")</f>
        <v/>
      </c>
      <c r="K184" s="20" t="str">
        <f t="shared" si="20"/>
        <v>1199000</v>
      </c>
      <c r="L184" s="21">
        <v>1199000</v>
      </c>
      <c r="N184" s="20"/>
    </row>
    <row r="185" spans="2:14" x14ac:dyDescent="0.25">
      <c r="B185" t="s">
        <v>428</v>
      </c>
      <c r="C185" t="str">
        <f t="shared" si="14"/>
        <v xml:space="preserve">$1,100,000 </v>
      </c>
      <c r="D185" t="s">
        <v>3045</v>
      </c>
      <c r="E185" t="b">
        <f t="shared" si="15"/>
        <v>1</v>
      </c>
      <c r="F185" t="b">
        <f t="shared" si="16"/>
        <v>0</v>
      </c>
      <c r="G185">
        <f t="shared" si="17"/>
        <v>1</v>
      </c>
      <c r="H185">
        <f t="shared" si="18"/>
        <v>11</v>
      </c>
      <c r="I185" s="13" t="str">
        <f t="shared" si="19"/>
        <v>$1,100,000</v>
      </c>
      <c r="J185" t="str">
        <f>IF(OR(ISNUMBER(SEARCH({"A";"B";"C";"D";"E";"F";"G";"H";"I";"J";"K";"L";"M";"N";"O";"P";"Q";"R";"S";"T";"U";"V";"W";"X";"Y";"Z";"+";"-"},D185)))=TRUE,D185, "")</f>
        <v/>
      </c>
      <c r="K185" s="20" t="str">
        <f t="shared" si="20"/>
        <v>1100000</v>
      </c>
      <c r="L185" s="21">
        <v>1100000</v>
      </c>
      <c r="N185" s="20"/>
    </row>
    <row r="186" spans="2:14" x14ac:dyDescent="0.25">
      <c r="B186" t="s">
        <v>700</v>
      </c>
      <c r="C186" t="str">
        <f t="shared" si="14"/>
        <v xml:space="preserve">Offers Over $665,000 Considered </v>
      </c>
      <c r="D186" t="s">
        <v>3107</v>
      </c>
      <c r="E186" t="b">
        <f t="shared" si="15"/>
        <v>1</v>
      </c>
      <c r="F186" t="b">
        <f t="shared" si="16"/>
        <v>0</v>
      </c>
      <c r="G186">
        <f t="shared" si="17"/>
        <v>13</v>
      </c>
      <c r="H186">
        <f t="shared" si="18"/>
        <v>21</v>
      </c>
      <c r="I186" s="13" t="str">
        <f t="shared" si="19"/>
        <v>$665,000</v>
      </c>
      <c r="J186" t="str">
        <f>IF(OR(ISNUMBER(SEARCH({"A";"B";"C";"D";"E";"F";"G";"H";"I";"J";"K";"L";"M";"N";"O";"P";"Q";"R";"S";"T";"U";"V";"W";"X";"Y";"Z";"+";"-"},D186)))=TRUE,D186, "")</f>
        <v xml:space="preserve">Offers Over $665,000 Considered </v>
      </c>
      <c r="K186" s="20" t="str">
        <f t="shared" si="20"/>
        <v>665000</v>
      </c>
      <c r="L186" s="21">
        <v>665000</v>
      </c>
      <c r="N186" s="20"/>
    </row>
    <row r="187" spans="2:14" x14ac:dyDescent="0.25">
      <c r="B187" t="s">
        <v>112</v>
      </c>
      <c r="C187" t="str">
        <f t="shared" si="14"/>
        <v xml:space="preserve">$490,000 </v>
      </c>
      <c r="D187" t="s">
        <v>2976</v>
      </c>
      <c r="E187" t="b">
        <f t="shared" si="15"/>
        <v>1</v>
      </c>
      <c r="F187" t="b">
        <f t="shared" si="16"/>
        <v>0</v>
      </c>
      <c r="G187">
        <f t="shared" si="17"/>
        <v>1</v>
      </c>
      <c r="H187">
        <f t="shared" si="18"/>
        <v>9</v>
      </c>
      <c r="I187" s="13" t="str">
        <f t="shared" si="19"/>
        <v>$490,000</v>
      </c>
      <c r="J187" t="str">
        <f>IF(OR(ISNUMBER(SEARCH({"A";"B";"C";"D";"E";"F";"G";"H";"I";"J";"K";"L";"M";"N";"O";"P";"Q";"R";"S";"T";"U";"V";"W";"X";"Y";"Z";"+";"-"},D187)))=TRUE,D187, "")</f>
        <v/>
      </c>
      <c r="K187" s="20" t="str">
        <f t="shared" si="20"/>
        <v>490000</v>
      </c>
      <c r="L187" s="21">
        <v>490000</v>
      </c>
      <c r="N187" s="20"/>
    </row>
    <row r="188" spans="2:14" x14ac:dyDescent="0.25">
      <c r="B188" t="s">
        <v>89</v>
      </c>
      <c r="C188" t="str">
        <f t="shared" si="14"/>
        <v xml:space="preserve">Openn Negotiation </v>
      </c>
      <c r="D188" t="s">
        <v>2971</v>
      </c>
      <c r="E188" t="b">
        <f t="shared" si="15"/>
        <v>0</v>
      </c>
      <c r="F188" t="b">
        <f t="shared" si="16"/>
        <v>0</v>
      </c>
      <c r="G188" t="str">
        <f t="shared" si="17"/>
        <v>na</v>
      </c>
      <c r="H188" t="str">
        <f t="shared" si="18"/>
        <v>na</v>
      </c>
      <c r="I188" s="13" t="str">
        <f t="shared" si="19"/>
        <v/>
      </c>
      <c r="J188" t="str">
        <f>IF(OR(ISNUMBER(SEARCH({"A";"B";"C";"D";"E";"F";"G";"H";"I";"J";"K";"L";"M";"N";"O";"P";"Q";"R";"S";"T";"U";"V";"W";"X";"Y";"Z";"+";"-"},D188)))=TRUE,D188, "")</f>
        <v xml:space="preserve">Openn Negotiation </v>
      </c>
      <c r="K188" s="20" t="str">
        <f t="shared" si="20"/>
        <v/>
      </c>
      <c r="L188" s="21" t="s">
        <v>2934</v>
      </c>
      <c r="N188" s="20"/>
    </row>
    <row r="189" spans="2:14" x14ac:dyDescent="0.25">
      <c r="B189" t="s">
        <v>713</v>
      </c>
      <c r="C189" t="str">
        <f t="shared" si="14"/>
        <v xml:space="preserve">PRICE GUIDE $575,000 </v>
      </c>
      <c r="D189" t="s">
        <v>3108</v>
      </c>
      <c r="E189" t="b">
        <f t="shared" si="15"/>
        <v>1</v>
      </c>
      <c r="F189" t="b">
        <f t="shared" si="16"/>
        <v>0</v>
      </c>
      <c r="G189">
        <f t="shared" si="17"/>
        <v>13</v>
      </c>
      <c r="H189">
        <f t="shared" si="18"/>
        <v>21</v>
      </c>
      <c r="I189" s="13" t="str">
        <f t="shared" si="19"/>
        <v>$575,000</v>
      </c>
      <c r="J189" t="str">
        <f>IF(OR(ISNUMBER(SEARCH({"A";"B";"C";"D";"E";"F";"G";"H";"I";"J";"K";"L";"M";"N";"O";"P";"Q";"R";"S";"T";"U";"V";"W";"X";"Y";"Z";"+";"-"},D189)))=TRUE,D189, "")</f>
        <v xml:space="preserve">PRICE GUIDE $575,000 </v>
      </c>
      <c r="K189" s="20" t="str">
        <f t="shared" si="20"/>
        <v>575000</v>
      </c>
      <c r="L189" s="21">
        <v>575000</v>
      </c>
      <c r="N189" s="20"/>
    </row>
    <row r="190" spans="2:14" x14ac:dyDescent="0.25">
      <c r="B190" t="s">
        <v>717</v>
      </c>
      <c r="C190" t="str">
        <f t="shared" si="14"/>
        <v xml:space="preserve">Bidding from 700k </v>
      </c>
      <c r="D190" t="s">
        <v>3435</v>
      </c>
      <c r="E190" t="b">
        <f t="shared" si="15"/>
        <v>1</v>
      </c>
      <c r="F190" t="b">
        <f t="shared" si="16"/>
        <v>0</v>
      </c>
      <c r="G190">
        <f t="shared" si="17"/>
        <v>14</v>
      </c>
      <c r="H190">
        <f t="shared" si="18"/>
        <v>22</v>
      </c>
      <c r="I190" s="13" t="str">
        <f t="shared" si="19"/>
        <v>$700,000</v>
      </c>
      <c r="J190" t="str">
        <f>IF(OR(ISNUMBER(SEARCH({"A";"B";"C";"D";"E";"F";"G";"H";"I";"J";"K";"L";"M";"N";"O";"P";"Q";"R";"S";"T";"U";"V";"W";"X";"Y";"Z";"+";"-"},D190)))=TRUE,D190, "")</f>
        <v xml:space="preserve">Bidding from $700,000 </v>
      </c>
      <c r="K190" s="20" t="str">
        <f t="shared" si="20"/>
        <v>700000</v>
      </c>
      <c r="L190" s="21">
        <v>700000</v>
      </c>
      <c r="N190" s="20"/>
    </row>
    <row r="191" spans="2:14" x14ac:dyDescent="0.25">
      <c r="B191" t="s">
        <v>32</v>
      </c>
      <c r="C191" t="str">
        <f t="shared" si="14"/>
        <v xml:space="preserve">$435,000 </v>
      </c>
      <c r="D191" t="s">
        <v>2961</v>
      </c>
      <c r="E191" t="b">
        <f t="shared" si="15"/>
        <v>1</v>
      </c>
      <c r="F191" t="b">
        <f t="shared" si="16"/>
        <v>0</v>
      </c>
      <c r="G191">
        <f t="shared" si="17"/>
        <v>1</v>
      </c>
      <c r="H191">
        <f t="shared" si="18"/>
        <v>9</v>
      </c>
      <c r="I191" s="13" t="str">
        <f t="shared" si="19"/>
        <v>$435,000</v>
      </c>
      <c r="J191" t="str">
        <f>IF(OR(ISNUMBER(SEARCH({"A";"B";"C";"D";"E";"F";"G";"H";"I";"J";"K";"L";"M";"N";"O";"P";"Q";"R";"S";"T";"U";"V";"W";"X";"Y";"Z";"+";"-"},D191)))=TRUE,D191, "")</f>
        <v/>
      </c>
      <c r="K191" s="20" t="str">
        <f t="shared" si="20"/>
        <v>435000</v>
      </c>
      <c r="L191" s="21">
        <v>435000</v>
      </c>
      <c r="N191" s="20"/>
    </row>
    <row r="192" spans="2:14" x14ac:dyDescent="0.25">
      <c r="B192" t="s">
        <v>722</v>
      </c>
      <c r="C192" t="str">
        <f t="shared" si="14"/>
        <v xml:space="preserve">Bidding from $550,000 </v>
      </c>
      <c r="D192" t="s">
        <v>3109</v>
      </c>
      <c r="E192" t="b">
        <f t="shared" si="15"/>
        <v>1</v>
      </c>
      <c r="F192" t="b">
        <f t="shared" si="16"/>
        <v>0</v>
      </c>
      <c r="G192">
        <f t="shared" si="17"/>
        <v>14</v>
      </c>
      <c r="H192">
        <f t="shared" si="18"/>
        <v>22</v>
      </c>
      <c r="I192" s="13" t="str">
        <f t="shared" si="19"/>
        <v>$550,000</v>
      </c>
      <c r="J192" t="str">
        <f>IF(OR(ISNUMBER(SEARCH({"A";"B";"C";"D";"E";"F";"G";"H";"I";"J";"K";"L";"M";"N";"O";"P";"Q";"R";"S";"T";"U";"V";"W";"X";"Y";"Z";"+";"-"},D192)))=TRUE,D192, "")</f>
        <v xml:space="preserve">Bidding from $550,000 </v>
      </c>
      <c r="K192" s="20" t="str">
        <f t="shared" si="20"/>
        <v>550000</v>
      </c>
      <c r="L192" s="21">
        <v>550000</v>
      </c>
      <c r="N192" s="20"/>
    </row>
    <row r="193" spans="2:14" x14ac:dyDescent="0.25">
      <c r="B193" t="s">
        <v>728</v>
      </c>
      <c r="C193" t="str">
        <f t="shared" si="14"/>
        <v xml:space="preserve">AUCTION </v>
      </c>
      <c r="D193" t="s">
        <v>3110</v>
      </c>
      <c r="E193" t="b">
        <f t="shared" si="15"/>
        <v>0</v>
      </c>
      <c r="F193" t="b">
        <f t="shared" si="16"/>
        <v>0</v>
      </c>
      <c r="G193" t="str">
        <f t="shared" si="17"/>
        <v>na</v>
      </c>
      <c r="H193" t="str">
        <f t="shared" si="18"/>
        <v>na</v>
      </c>
      <c r="I193" s="13" t="str">
        <f t="shared" si="19"/>
        <v/>
      </c>
      <c r="J193" t="str">
        <f>IF(OR(ISNUMBER(SEARCH({"A";"B";"C";"D";"E";"F";"G";"H";"I";"J";"K";"L";"M";"N";"O";"P";"Q";"R";"S";"T";"U";"V";"W";"X";"Y";"Z";"+";"-"},D193)))=TRUE,D193, "")</f>
        <v xml:space="preserve">AUCTION </v>
      </c>
      <c r="K193" s="20" t="str">
        <f t="shared" si="20"/>
        <v/>
      </c>
      <c r="L193" s="21" t="s">
        <v>2934</v>
      </c>
      <c r="N193" s="20"/>
    </row>
    <row r="194" spans="2:14" x14ac:dyDescent="0.25">
      <c r="B194" t="s">
        <v>734</v>
      </c>
      <c r="C194" t="str">
        <f t="shared" si="14"/>
        <v xml:space="preserve">Offers over $1,200,000 </v>
      </c>
      <c r="D194" t="s">
        <v>3111</v>
      </c>
      <c r="E194" t="b">
        <f t="shared" si="15"/>
        <v>1</v>
      </c>
      <c r="F194" t="b">
        <f t="shared" si="16"/>
        <v>0</v>
      </c>
      <c r="G194">
        <f t="shared" si="17"/>
        <v>13</v>
      </c>
      <c r="H194">
        <f t="shared" si="18"/>
        <v>23</v>
      </c>
      <c r="I194" s="13" t="str">
        <f t="shared" si="19"/>
        <v>$1,200,000</v>
      </c>
      <c r="J194" t="str">
        <f>IF(OR(ISNUMBER(SEARCH({"A";"B";"C";"D";"E";"F";"G";"H";"I";"J";"K";"L";"M";"N";"O";"P";"Q";"R";"S";"T";"U";"V";"W";"X";"Y";"Z";"+";"-"},D194)))=TRUE,D194, "")</f>
        <v xml:space="preserve">Offers over $1,200,000 </v>
      </c>
      <c r="K194" s="20" t="str">
        <f t="shared" si="20"/>
        <v>1200000</v>
      </c>
      <c r="L194" s="21">
        <v>1200000</v>
      </c>
      <c r="N194" s="20"/>
    </row>
    <row r="195" spans="2:14" x14ac:dyDescent="0.25">
      <c r="B195" t="s">
        <v>740</v>
      </c>
      <c r="C195" t="str">
        <f t="shared" ref="C195:C258" si="21">B195 &amp; " "</f>
        <v xml:space="preserve">FOR SALE </v>
      </c>
      <c r="D195" t="s">
        <v>3112</v>
      </c>
      <c r="E195" t="b">
        <f t="shared" ref="E195:E258" si="22">ISNUMBER(SEARCH("0 ",D195))</f>
        <v>0</v>
      </c>
      <c r="F195" t="b">
        <f t="shared" ref="F195:F258" si="23">ISNUMBER(SEARCH("0-",D195))</f>
        <v>0</v>
      </c>
      <c r="G195" t="str">
        <f t="shared" ref="G195:G258" si="24">IFERROR(FIND("$", D195), "na")</f>
        <v>na</v>
      </c>
      <c r="H195" t="str">
        <f t="shared" ref="H195:H258" si="25">IFERROR(FIND("0 ",D195) + 1, "na")</f>
        <v>na</v>
      </c>
      <c r="I195" s="13" t="str">
        <f t="shared" ref="I195:I258" si="26">IFERROR(MID(D195, G195, H195-G195), "")</f>
        <v/>
      </c>
      <c r="J195" t="str">
        <f>IF(OR(ISNUMBER(SEARCH({"A";"B";"C";"D";"E";"F";"G";"H";"I";"J";"K";"L";"M";"N";"O";"P";"Q";"R";"S";"T";"U";"V";"W";"X";"Y";"Z";"+";"-"},D195)))=TRUE,D195, "")</f>
        <v xml:space="preserve">FOR SALE </v>
      </c>
      <c r="K195" s="20" t="str">
        <f t="shared" ref="K195:K258" si="27">SUBSTITUTE(SUBSTITUTE(SUBSTITUTE(I195, "$", ""), ",", ""), ".00", "")</f>
        <v/>
      </c>
      <c r="L195" s="21" t="s">
        <v>2934</v>
      </c>
      <c r="N195" s="20"/>
    </row>
    <row r="196" spans="2:14" x14ac:dyDescent="0.25">
      <c r="B196" t="s">
        <v>186</v>
      </c>
      <c r="C196" t="str">
        <f t="shared" si="21"/>
        <v xml:space="preserve">$475,000 </v>
      </c>
      <c r="D196" t="s">
        <v>2992</v>
      </c>
      <c r="E196" t="b">
        <f t="shared" si="22"/>
        <v>1</v>
      </c>
      <c r="F196" t="b">
        <f t="shared" si="23"/>
        <v>0</v>
      </c>
      <c r="G196">
        <f t="shared" si="24"/>
        <v>1</v>
      </c>
      <c r="H196">
        <f t="shared" si="25"/>
        <v>9</v>
      </c>
      <c r="I196" s="13" t="str">
        <f t="shared" si="26"/>
        <v>$475,000</v>
      </c>
      <c r="J196" t="str">
        <f>IF(OR(ISNUMBER(SEARCH({"A";"B";"C";"D";"E";"F";"G";"H";"I";"J";"K";"L";"M";"N";"O";"P";"Q";"R";"S";"T";"U";"V";"W";"X";"Y";"Z";"+";"-"},D196)))=TRUE,D196, "")</f>
        <v/>
      </c>
      <c r="K196" s="20" t="str">
        <f t="shared" si="27"/>
        <v>475000</v>
      </c>
      <c r="L196" s="21">
        <v>475000</v>
      </c>
      <c r="N196" s="20"/>
    </row>
    <row r="197" spans="2:14" x14ac:dyDescent="0.25">
      <c r="B197" t="s">
        <v>43</v>
      </c>
      <c r="C197" t="str">
        <f t="shared" si="21"/>
        <v xml:space="preserve">Offers Over $320,000 </v>
      </c>
      <c r="D197" t="s">
        <v>2962</v>
      </c>
      <c r="E197" t="b">
        <f t="shared" si="22"/>
        <v>1</v>
      </c>
      <c r="F197" t="b">
        <f t="shared" si="23"/>
        <v>0</v>
      </c>
      <c r="G197">
        <f t="shared" si="24"/>
        <v>13</v>
      </c>
      <c r="H197">
        <f t="shared" si="25"/>
        <v>21</v>
      </c>
      <c r="I197" s="13" t="str">
        <f t="shared" si="26"/>
        <v>$320,000</v>
      </c>
      <c r="J197" t="str">
        <f>IF(OR(ISNUMBER(SEARCH({"A";"B";"C";"D";"E";"F";"G";"H";"I";"J";"K";"L";"M";"N";"O";"P";"Q";"R";"S";"T";"U";"V";"W";"X";"Y";"Z";"+";"-"},D197)))=TRUE,D197, "")</f>
        <v xml:space="preserve">Offers Over $320,000 </v>
      </c>
      <c r="K197" s="20" t="str">
        <f t="shared" si="27"/>
        <v>320000</v>
      </c>
      <c r="L197" s="21">
        <v>320000</v>
      </c>
      <c r="N197" s="20"/>
    </row>
    <row r="198" spans="2:14" x14ac:dyDescent="0.25">
      <c r="B198" t="s">
        <v>751</v>
      </c>
      <c r="C198" t="str">
        <f t="shared" si="21"/>
        <v xml:space="preserve">Offers over $365,000 </v>
      </c>
      <c r="D198" t="s">
        <v>3113</v>
      </c>
      <c r="E198" t="b">
        <f t="shared" si="22"/>
        <v>1</v>
      </c>
      <c r="F198" t="b">
        <f t="shared" si="23"/>
        <v>0</v>
      </c>
      <c r="G198">
        <f t="shared" si="24"/>
        <v>13</v>
      </c>
      <c r="H198">
        <f t="shared" si="25"/>
        <v>21</v>
      </c>
      <c r="I198" s="13" t="str">
        <f t="shared" si="26"/>
        <v>$365,000</v>
      </c>
      <c r="J198" t="str">
        <f>IF(OR(ISNUMBER(SEARCH({"A";"B";"C";"D";"E";"F";"G";"H";"I";"J";"K";"L";"M";"N";"O";"P";"Q";"R";"S";"T";"U";"V";"W";"X";"Y";"Z";"+";"-"},D198)))=TRUE,D198, "")</f>
        <v xml:space="preserve">Offers over $365,000 </v>
      </c>
      <c r="K198" s="20" t="str">
        <f t="shared" si="27"/>
        <v>365000</v>
      </c>
      <c r="L198" s="21">
        <v>365000</v>
      </c>
      <c r="N198" s="20"/>
    </row>
    <row r="199" spans="2:14" x14ac:dyDescent="0.25">
      <c r="B199" t="s">
        <v>49</v>
      </c>
      <c r="C199" t="str">
        <f t="shared" si="21"/>
        <v xml:space="preserve">$310,000 </v>
      </c>
      <c r="D199" t="s">
        <v>2963</v>
      </c>
      <c r="E199" t="b">
        <f t="shared" si="22"/>
        <v>1</v>
      </c>
      <c r="F199" t="b">
        <f t="shared" si="23"/>
        <v>0</v>
      </c>
      <c r="G199">
        <f t="shared" si="24"/>
        <v>1</v>
      </c>
      <c r="H199">
        <f t="shared" si="25"/>
        <v>9</v>
      </c>
      <c r="I199" s="13" t="str">
        <f t="shared" si="26"/>
        <v>$310,000</v>
      </c>
      <c r="J199" t="str">
        <f>IF(OR(ISNUMBER(SEARCH({"A";"B";"C";"D";"E";"F";"G";"H";"I";"J";"K";"L";"M";"N";"O";"P";"Q";"R";"S";"T";"U";"V";"W";"X";"Y";"Z";"+";"-"},D199)))=TRUE,D199, "")</f>
        <v/>
      </c>
      <c r="K199" s="20" t="str">
        <f t="shared" si="27"/>
        <v>310000</v>
      </c>
      <c r="L199" s="21">
        <v>310000</v>
      </c>
      <c r="N199" s="20"/>
    </row>
    <row r="200" spans="2:14" x14ac:dyDescent="0.25">
      <c r="B200" t="s">
        <v>756</v>
      </c>
      <c r="C200" t="str">
        <f t="shared" si="21"/>
        <v xml:space="preserve">OFFERS OVER $700,000 </v>
      </c>
      <c r="D200" t="s">
        <v>3114</v>
      </c>
      <c r="E200" t="b">
        <f t="shared" si="22"/>
        <v>1</v>
      </c>
      <c r="F200" t="b">
        <f t="shared" si="23"/>
        <v>0</v>
      </c>
      <c r="G200">
        <f t="shared" si="24"/>
        <v>13</v>
      </c>
      <c r="H200">
        <f t="shared" si="25"/>
        <v>21</v>
      </c>
      <c r="I200" s="13" t="str">
        <f t="shared" si="26"/>
        <v>$700,000</v>
      </c>
      <c r="J200" t="str">
        <f>IF(OR(ISNUMBER(SEARCH({"A";"B";"C";"D";"E";"F";"G";"H";"I";"J";"K";"L";"M";"N";"O";"P";"Q";"R";"S";"T";"U";"V";"W";"X";"Y";"Z";"+";"-"},D200)))=TRUE,D200, "")</f>
        <v xml:space="preserve">OFFERS OVER $700,000 </v>
      </c>
      <c r="K200" s="20" t="str">
        <f t="shared" si="27"/>
        <v>700000</v>
      </c>
      <c r="L200" s="21">
        <v>700000</v>
      </c>
      <c r="N200" s="20"/>
    </row>
    <row r="201" spans="2:14" x14ac:dyDescent="0.25">
      <c r="B201" t="s">
        <v>764</v>
      </c>
      <c r="C201" t="str">
        <f t="shared" si="21"/>
        <v xml:space="preserve">Offers Over: 565000 </v>
      </c>
      <c r="D201" t="s">
        <v>3448</v>
      </c>
      <c r="E201" t="b">
        <f t="shared" si="22"/>
        <v>1</v>
      </c>
      <c r="F201" t="b">
        <f t="shared" si="23"/>
        <v>0</v>
      </c>
      <c r="G201">
        <f t="shared" si="24"/>
        <v>14</v>
      </c>
      <c r="H201">
        <f t="shared" si="25"/>
        <v>22</v>
      </c>
      <c r="I201" s="13" t="str">
        <f t="shared" si="26"/>
        <v>$565,000</v>
      </c>
      <c r="J201" t="str">
        <f>IF(OR(ISNUMBER(SEARCH({"A";"B";"C";"D";"E";"F";"G";"H";"I";"J";"K";"L";"M";"N";"O";"P";"Q";"R";"S";"T";"U";"V";"W";"X";"Y";"Z";"+";"-"},D201)))=TRUE,D201, "")</f>
        <v xml:space="preserve">Offers Over: $565,000 </v>
      </c>
      <c r="K201" s="20" t="str">
        <f t="shared" si="27"/>
        <v>565000</v>
      </c>
      <c r="L201" s="21">
        <v>565000</v>
      </c>
      <c r="N201" s="20"/>
    </row>
    <row r="202" spans="2:14" x14ac:dyDescent="0.25">
      <c r="B202" t="s">
        <v>768</v>
      </c>
      <c r="C202" t="str">
        <f t="shared" si="21"/>
        <v xml:space="preserve">$419,000 </v>
      </c>
      <c r="D202" t="s">
        <v>3115</v>
      </c>
      <c r="E202" t="b">
        <f t="shared" si="22"/>
        <v>1</v>
      </c>
      <c r="F202" t="b">
        <f t="shared" si="23"/>
        <v>0</v>
      </c>
      <c r="G202">
        <f t="shared" si="24"/>
        <v>1</v>
      </c>
      <c r="H202">
        <f t="shared" si="25"/>
        <v>9</v>
      </c>
      <c r="I202" s="13" t="str">
        <f t="shared" si="26"/>
        <v>$419,000</v>
      </c>
      <c r="J202" t="str">
        <f>IF(OR(ISNUMBER(SEARCH({"A";"B";"C";"D";"E";"F";"G";"H";"I";"J";"K";"L";"M";"N";"O";"P";"Q";"R";"S";"T";"U";"V";"W";"X";"Y";"Z";"+";"-"},D202)))=TRUE,D202, "")</f>
        <v/>
      </c>
      <c r="K202" s="20" t="str">
        <f t="shared" si="27"/>
        <v>419000</v>
      </c>
      <c r="L202" s="21">
        <v>419000</v>
      </c>
      <c r="N202" s="20"/>
    </row>
    <row r="203" spans="2:14" x14ac:dyDescent="0.25">
      <c r="B203" t="s">
        <v>559</v>
      </c>
      <c r="C203" t="str">
        <f t="shared" si="21"/>
        <v xml:space="preserve">$370,000 </v>
      </c>
      <c r="D203" t="s">
        <v>3076</v>
      </c>
      <c r="E203" t="b">
        <f t="shared" si="22"/>
        <v>1</v>
      </c>
      <c r="F203" t="b">
        <f t="shared" si="23"/>
        <v>0</v>
      </c>
      <c r="G203">
        <f t="shared" si="24"/>
        <v>1</v>
      </c>
      <c r="H203">
        <f t="shared" si="25"/>
        <v>9</v>
      </c>
      <c r="I203" s="13" t="str">
        <f t="shared" si="26"/>
        <v>$370,000</v>
      </c>
      <c r="J203" t="str">
        <f>IF(OR(ISNUMBER(SEARCH({"A";"B";"C";"D";"E";"F";"G";"H";"I";"J";"K";"L";"M";"N";"O";"P";"Q";"R";"S";"T";"U";"V";"W";"X";"Y";"Z";"+";"-"},D203)))=TRUE,D203, "")</f>
        <v/>
      </c>
      <c r="K203" s="20" t="str">
        <f t="shared" si="27"/>
        <v>370000</v>
      </c>
      <c r="L203" s="21">
        <v>370000</v>
      </c>
      <c r="N203" s="20"/>
    </row>
    <row r="204" spans="2:14" x14ac:dyDescent="0.25">
      <c r="B204" t="s">
        <v>89</v>
      </c>
      <c r="C204" t="str">
        <f t="shared" si="21"/>
        <v xml:space="preserve">Openn Negotiation </v>
      </c>
      <c r="D204" t="s">
        <v>2971</v>
      </c>
      <c r="E204" t="b">
        <f t="shared" si="22"/>
        <v>0</v>
      </c>
      <c r="F204" t="b">
        <f t="shared" si="23"/>
        <v>0</v>
      </c>
      <c r="G204" t="str">
        <f t="shared" si="24"/>
        <v>na</v>
      </c>
      <c r="H204" t="str">
        <f t="shared" si="25"/>
        <v>na</v>
      </c>
      <c r="I204" s="13" t="str">
        <f t="shared" si="26"/>
        <v/>
      </c>
      <c r="J204" t="str">
        <f>IF(OR(ISNUMBER(SEARCH({"A";"B";"C";"D";"E";"F";"G";"H";"I";"J";"K";"L";"M";"N";"O";"P";"Q";"R";"S";"T";"U";"V";"W";"X";"Y";"Z";"+";"-"},D204)))=TRUE,D204, "")</f>
        <v xml:space="preserve">Openn Negotiation </v>
      </c>
      <c r="K204" s="20" t="str">
        <f t="shared" si="27"/>
        <v/>
      </c>
      <c r="L204" s="21" t="s">
        <v>2934</v>
      </c>
      <c r="N204" s="20"/>
    </row>
    <row r="205" spans="2:14" x14ac:dyDescent="0.25">
      <c r="B205" t="s">
        <v>89</v>
      </c>
      <c r="C205" t="str">
        <f t="shared" si="21"/>
        <v xml:space="preserve">Openn Negotiation </v>
      </c>
      <c r="D205" t="s">
        <v>2971</v>
      </c>
      <c r="E205" t="b">
        <f t="shared" si="22"/>
        <v>0</v>
      </c>
      <c r="F205" t="b">
        <f t="shared" si="23"/>
        <v>0</v>
      </c>
      <c r="G205" t="str">
        <f t="shared" si="24"/>
        <v>na</v>
      </c>
      <c r="H205" t="str">
        <f t="shared" si="25"/>
        <v>na</v>
      </c>
      <c r="I205" s="13" t="str">
        <f t="shared" si="26"/>
        <v/>
      </c>
      <c r="J205" t="str">
        <f>IF(OR(ISNUMBER(SEARCH({"A";"B";"C";"D";"E";"F";"G";"H";"I";"J";"K";"L";"M";"N";"O";"P";"Q";"R";"S";"T";"U";"V";"W";"X";"Y";"Z";"+";"-"},D205)))=TRUE,D205, "")</f>
        <v xml:space="preserve">Openn Negotiation </v>
      </c>
      <c r="K205" s="20" t="str">
        <f t="shared" si="27"/>
        <v/>
      </c>
      <c r="L205" s="21" t="s">
        <v>2934</v>
      </c>
      <c r="N205" s="20"/>
    </row>
    <row r="206" spans="2:14" x14ac:dyDescent="0.25">
      <c r="B206" t="s">
        <v>783</v>
      </c>
      <c r="C206" t="str">
        <f t="shared" si="21"/>
        <v xml:space="preserve">OFFERS OVER $330,000 </v>
      </c>
      <c r="D206" t="s">
        <v>3116</v>
      </c>
      <c r="E206" t="b">
        <f t="shared" si="22"/>
        <v>1</v>
      </c>
      <c r="F206" t="b">
        <f t="shared" si="23"/>
        <v>0</v>
      </c>
      <c r="G206">
        <f t="shared" si="24"/>
        <v>13</v>
      </c>
      <c r="H206">
        <f t="shared" si="25"/>
        <v>21</v>
      </c>
      <c r="I206" s="13" t="str">
        <f t="shared" si="26"/>
        <v>$330,000</v>
      </c>
      <c r="J206" t="str">
        <f>IF(OR(ISNUMBER(SEARCH({"A";"B";"C";"D";"E";"F";"G";"H";"I";"J";"K";"L";"M";"N";"O";"P";"Q";"R";"S";"T";"U";"V";"W";"X";"Y";"Z";"+";"-"},D206)))=TRUE,D206, "")</f>
        <v xml:space="preserve">OFFERS OVER $330,000 </v>
      </c>
      <c r="K206" s="20" t="str">
        <f t="shared" si="27"/>
        <v>330000</v>
      </c>
      <c r="L206" s="21">
        <v>330000</v>
      </c>
      <c r="N206" s="20"/>
    </row>
    <row r="207" spans="2:14" x14ac:dyDescent="0.25">
      <c r="B207" t="s">
        <v>788</v>
      </c>
      <c r="C207" t="str">
        <f t="shared" si="21"/>
        <v xml:space="preserve">$560,000 </v>
      </c>
      <c r="D207" t="s">
        <v>3117</v>
      </c>
      <c r="E207" t="b">
        <f t="shared" si="22"/>
        <v>1</v>
      </c>
      <c r="F207" t="b">
        <f t="shared" si="23"/>
        <v>0</v>
      </c>
      <c r="G207">
        <f t="shared" si="24"/>
        <v>1</v>
      </c>
      <c r="H207">
        <f t="shared" si="25"/>
        <v>9</v>
      </c>
      <c r="I207" s="13" t="str">
        <f t="shared" si="26"/>
        <v>$560,000</v>
      </c>
      <c r="J207" t="str">
        <f>IF(OR(ISNUMBER(SEARCH({"A";"B";"C";"D";"E";"F";"G";"H";"I";"J";"K";"L";"M";"N";"O";"P";"Q";"R";"S";"T";"U";"V";"W";"X";"Y";"Z";"+";"-"},D207)))=TRUE,D207, "")</f>
        <v/>
      </c>
      <c r="K207" s="20" t="str">
        <f t="shared" si="27"/>
        <v>560000</v>
      </c>
      <c r="L207" s="21">
        <v>560000</v>
      </c>
      <c r="N207" s="20"/>
    </row>
    <row r="208" spans="2:14" x14ac:dyDescent="0.25">
      <c r="B208" t="s">
        <v>89</v>
      </c>
      <c r="C208" t="str">
        <f t="shared" si="21"/>
        <v xml:space="preserve">Openn Negotiation </v>
      </c>
      <c r="D208" t="s">
        <v>2971</v>
      </c>
      <c r="E208" t="b">
        <f t="shared" si="22"/>
        <v>0</v>
      </c>
      <c r="F208" t="b">
        <f t="shared" si="23"/>
        <v>0</v>
      </c>
      <c r="G208" t="str">
        <f t="shared" si="24"/>
        <v>na</v>
      </c>
      <c r="H208" t="str">
        <f t="shared" si="25"/>
        <v>na</v>
      </c>
      <c r="I208" s="13" t="str">
        <f t="shared" si="26"/>
        <v/>
      </c>
      <c r="J208" t="str">
        <f>IF(OR(ISNUMBER(SEARCH({"A";"B";"C";"D";"E";"F";"G";"H";"I";"J";"K";"L";"M";"N";"O";"P";"Q";"R";"S";"T";"U";"V";"W";"X";"Y";"Z";"+";"-"},D208)))=TRUE,D208, "")</f>
        <v xml:space="preserve">Openn Negotiation </v>
      </c>
      <c r="K208" s="20" t="str">
        <f t="shared" si="27"/>
        <v/>
      </c>
      <c r="L208" s="21" t="s">
        <v>2934</v>
      </c>
      <c r="N208" s="20"/>
    </row>
    <row r="209" spans="2:14" x14ac:dyDescent="0.25">
      <c r="B209" t="s">
        <v>795</v>
      </c>
      <c r="C209" t="str">
        <f t="shared" si="21"/>
        <v xml:space="preserve">$460,000 + </v>
      </c>
      <c r="D209" t="s">
        <v>3118</v>
      </c>
      <c r="E209" t="b">
        <f t="shared" si="22"/>
        <v>1</v>
      </c>
      <c r="F209" t="b">
        <f t="shared" si="23"/>
        <v>0</v>
      </c>
      <c r="G209">
        <f t="shared" si="24"/>
        <v>1</v>
      </c>
      <c r="H209">
        <f t="shared" si="25"/>
        <v>9</v>
      </c>
      <c r="I209" s="13" t="str">
        <f t="shared" si="26"/>
        <v>$460,000</v>
      </c>
      <c r="J209" t="str">
        <f>IF(OR(ISNUMBER(SEARCH({"A";"B";"C";"D";"E";"F";"G";"H";"I";"J";"K";"L";"M";"N";"O";"P";"Q";"R";"S";"T";"U";"V";"W";"X";"Y";"Z";"+";"-"},D209)))=TRUE,D209, "")</f>
        <v xml:space="preserve">$460,000 + </v>
      </c>
      <c r="K209" s="20" t="str">
        <f t="shared" si="27"/>
        <v>460000</v>
      </c>
      <c r="L209" s="21">
        <v>460000</v>
      </c>
      <c r="N209" s="20"/>
    </row>
    <row r="210" spans="2:14" x14ac:dyDescent="0.25">
      <c r="B210" t="s">
        <v>800</v>
      </c>
      <c r="C210" t="str">
        <f t="shared" si="21"/>
        <v xml:space="preserve">PRICE GUIDE $290,000 </v>
      </c>
      <c r="D210" t="s">
        <v>3119</v>
      </c>
      <c r="E210" t="b">
        <f t="shared" si="22"/>
        <v>1</v>
      </c>
      <c r="F210" t="b">
        <f t="shared" si="23"/>
        <v>0</v>
      </c>
      <c r="G210">
        <f t="shared" si="24"/>
        <v>13</v>
      </c>
      <c r="H210">
        <f t="shared" si="25"/>
        <v>21</v>
      </c>
      <c r="I210" s="13" t="str">
        <f t="shared" si="26"/>
        <v>$290,000</v>
      </c>
      <c r="J210" t="str">
        <f>IF(OR(ISNUMBER(SEARCH({"A";"B";"C";"D";"E";"F";"G";"H";"I";"J";"K";"L";"M";"N";"O";"P";"Q";"R";"S";"T";"U";"V";"W";"X";"Y";"Z";"+";"-"},D210)))=TRUE,D210, "")</f>
        <v xml:space="preserve">PRICE GUIDE $290,000 </v>
      </c>
      <c r="K210" s="20" t="str">
        <f t="shared" si="27"/>
        <v>290000</v>
      </c>
      <c r="L210" s="21">
        <v>290000</v>
      </c>
      <c r="N210" s="20"/>
    </row>
    <row r="211" spans="2:14" x14ac:dyDescent="0.25">
      <c r="B211" t="s">
        <v>347</v>
      </c>
      <c r="C211" t="str">
        <f t="shared" si="21"/>
        <v xml:space="preserve">$420,000 </v>
      </c>
      <c r="D211" t="s">
        <v>3026</v>
      </c>
      <c r="E211" t="b">
        <f t="shared" si="22"/>
        <v>1</v>
      </c>
      <c r="F211" t="b">
        <f t="shared" si="23"/>
        <v>0</v>
      </c>
      <c r="G211">
        <f t="shared" si="24"/>
        <v>1</v>
      </c>
      <c r="H211">
        <f t="shared" si="25"/>
        <v>9</v>
      </c>
      <c r="I211" s="13" t="str">
        <f t="shared" si="26"/>
        <v>$420,000</v>
      </c>
      <c r="J211" t="str">
        <f>IF(OR(ISNUMBER(SEARCH({"A";"B";"C";"D";"E";"F";"G";"H";"I";"J";"K";"L";"M";"N";"O";"P";"Q";"R";"S";"T";"U";"V";"W";"X";"Y";"Z";"+";"-"},D211)))=TRUE,D211, "")</f>
        <v/>
      </c>
      <c r="K211" s="20" t="str">
        <f t="shared" si="27"/>
        <v>420000</v>
      </c>
      <c r="L211" s="21">
        <v>420000</v>
      </c>
      <c r="N211" s="20"/>
    </row>
    <row r="212" spans="2:14" x14ac:dyDescent="0.25">
      <c r="B212" t="s">
        <v>89</v>
      </c>
      <c r="C212" t="str">
        <f t="shared" si="21"/>
        <v xml:space="preserve">Openn Negotiation </v>
      </c>
      <c r="D212" t="s">
        <v>2971</v>
      </c>
      <c r="E212" t="b">
        <f t="shared" si="22"/>
        <v>0</v>
      </c>
      <c r="F212" t="b">
        <f t="shared" si="23"/>
        <v>0</v>
      </c>
      <c r="G212" t="str">
        <f t="shared" si="24"/>
        <v>na</v>
      </c>
      <c r="H212" t="str">
        <f t="shared" si="25"/>
        <v>na</v>
      </c>
      <c r="I212" s="13" t="str">
        <f t="shared" si="26"/>
        <v/>
      </c>
      <c r="J212" t="str">
        <f>IF(OR(ISNUMBER(SEARCH({"A";"B";"C";"D";"E";"F";"G";"H";"I";"J";"K";"L";"M";"N";"O";"P";"Q";"R";"S";"T";"U";"V";"W";"X";"Y";"Z";"+";"-"},D212)))=TRUE,D212, "")</f>
        <v xml:space="preserve">Openn Negotiation </v>
      </c>
      <c r="K212" s="20" t="str">
        <f t="shared" si="27"/>
        <v/>
      </c>
      <c r="L212" s="21" t="s">
        <v>2934</v>
      </c>
      <c r="N212" s="20"/>
    </row>
    <row r="213" spans="2:14" x14ac:dyDescent="0.25">
      <c r="B213" t="s">
        <v>811</v>
      </c>
      <c r="C213" t="str">
        <f t="shared" si="21"/>
        <v xml:space="preserve">PRICE GUIDE $570,000 </v>
      </c>
      <c r="D213" t="s">
        <v>3120</v>
      </c>
      <c r="E213" t="b">
        <f t="shared" si="22"/>
        <v>1</v>
      </c>
      <c r="F213" t="b">
        <f t="shared" si="23"/>
        <v>0</v>
      </c>
      <c r="G213">
        <f t="shared" si="24"/>
        <v>13</v>
      </c>
      <c r="H213">
        <f t="shared" si="25"/>
        <v>21</v>
      </c>
      <c r="I213" s="13" t="str">
        <f t="shared" si="26"/>
        <v>$570,000</v>
      </c>
      <c r="J213" t="str">
        <f>IF(OR(ISNUMBER(SEARCH({"A";"B";"C";"D";"E";"F";"G";"H";"I";"J";"K";"L";"M";"N";"O";"P";"Q";"R";"S";"T";"U";"V";"W";"X";"Y";"Z";"+";"-"},D213)))=TRUE,D213, "")</f>
        <v xml:space="preserve">PRICE GUIDE $570,000 </v>
      </c>
      <c r="K213" s="20" t="str">
        <f t="shared" si="27"/>
        <v>570000</v>
      </c>
      <c r="L213" s="21">
        <v>570000</v>
      </c>
      <c r="N213" s="20"/>
    </row>
    <row r="214" spans="2:14" x14ac:dyDescent="0.25">
      <c r="B214" t="s">
        <v>54</v>
      </c>
      <c r="C214" t="str">
        <f t="shared" si="21"/>
        <v xml:space="preserve">$259,000 </v>
      </c>
      <c r="D214" t="s">
        <v>2964</v>
      </c>
      <c r="E214" t="b">
        <f t="shared" si="22"/>
        <v>1</v>
      </c>
      <c r="F214" t="b">
        <f t="shared" si="23"/>
        <v>0</v>
      </c>
      <c r="G214">
        <f t="shared" si="24"/>
        <v>1</v>
      </c>
      <c r="H214">
        <f t="shared" si="25"/>
        <v>9</v>
      </c>
      <c r="I214" s="13" t="str">
        <f t="shared" si="26"/>
        <v>$259,000</v>
      </c>
      <c r="J214" t="str">
        <f>IF(OR(ISNUMBER(SEARCH({"A";"B";"C";"D";"E";"F";"G";"H";"I";"J";"K";"L";"M";"N";"O";"P";"Q";"R";"S";"T";"U";"V";"W";"X";"Y";"Z";"+";"-"},D214)))=TRUE,D214, "")</f>
        <v/>
      </c>
      <c r="K214" s="20" t="str">
        <f t="shared" si="27"/>
        <v>259000</v>
      </c>
      <c r="L214" s="21">
        <v>259000</v>
      </c>
      <c r="N214" s="20"/>
    </row>
    <row r="215" spans="2:14" x14ac:dyDescent="0.25">
      <c r="B215" t="s">
        <v>817</v>
      </c>
      <c r="C215" t="str">
        <f t="shared" si="21"/>
        <v xml:space="preserve">$569,000 </v>
      </c>
      <c r="D215" t="s">
        <v>3121</v>
      </c>
      <c r="E215" t="b">
        <f t="shared" si="22"/>
        <v>1</v>
      </c>
      <c r="F215" t="b">
        <f t="shared" si="23"/>
        <v>0</v>
      </c>
      <c r="G215">
        <f t="shared" si="24"/>
        <v>1</v>
      </c>
      <c r="H215">
        <f t="shared" si="25"/>
        <v>9</v>
      </c>
      <c r="I215" s="13" t="str">
        <f t="shared" si="26"/>
        <v>$569,000</v>
      </c>
      <c r="J215" t="str">
        <f>IF(OR(ISNUMBER(SEARCH({"A";"B";"C";"D";"E";"F";"G";"H";"I";"J";"K";"L";"M";"N";"O";"P";"Q";"R";"S";"T";"U";"V";"W";"X";"Y";"Z";"+";"-"},D215)))=TRUE,D215, "")</f>
        <v/>
      </c>
      <c r="K215" s="20" t="str">
        <f t="shared" si="27"/>
        <v>569000</v>
      </c>
      <c r="L215" s="21">
        <v>569000</v>
      </c>
      <c r="N215" s="20"/>
    </row>
    <row r="216" spans="2:14" x14ac:dyDescent="0.25">
      <c r="B216" t="s">
        <v>59</v>
      </c>
      <c r="C216" t="str">
        <f t="shared" si="21"/>
        <v xml:space="preserve">$439,000 </v>
      </c>
      <c r="D216" t="s">
        <v>2965</v>
      </c>
      <c r="E216" t="b">
        <f t="shared" si="22"/>
        <v>1</v>
      </c>
      <c r="F216" t="b">
        <f t="shared" si="23"/>
        <v>0</v>
      </c>
      <c r="G216">
        <f t="shared" si="24"/>
        <v>1</v>
      </c>
      <c r="H216">
        <f t="shared" si="25"/>
        <v>9</v>
      </c>
      <c r="I216" s="13" t="str">
        <f t="shared" si="26"/>
        <v>$439,000</v>
      </c>
      <c r="J216" t="str">
        <f>IF(OR(ISNUMBER(SEARCH({"A";"B";"C";"D";"E";"F";"G";"H";"I";"J";"K";"L";"M";"N";"O";"P";"Q";"R";"S";"T";"U";"V";"W";"X";"Y";"Z";"+";"-"},D216)))=TRUE,D216, "")</f>
        <v/>
      </c>
      <c r="K216" s="20" t="str">
        <f t="shared" si="27"/>
        <v>439000</v>
      </c>
      <c r="L216" s="21">
        <v>439000</v>
      </c>
      <c r="N216" s="20"/>
    </row>
    <row r="217" spans="2:14" x14ac:dyDescent="0.25">
      <c r="B217" t="s">
        <v>191</v>
      </c>
      <c r="C217" t="str">
        <f t="shared" si="21"/>
        <v xml:space="preserve">Contact Agent </v>
      </c>
      <c r="D217" t="s">
        <v>2993</v>
      </c>
      <c r="E217" t="b">
        <f t="shared" si="22"/>
        <v>0</v>
      </c>
      <c r="F217" t="b">
        <f t="shared" si="23"/>
        <v>0</v>
      </c>
      <c r="G217" t="str">
        <f t="shared" si="24"/>
        <v>na</v>
      </c>
      <c r="H217" t="str">
        <f t="shared" si="25"/>
        <v>na</v>
      </c>
      <c r="I217" s="13" t="str">
        <f t="shared" si="26"/>
        <v/>
      </c>
      <c r="J217" t="str">
        <f>IF(OR(ISNUMBER(SEARCH({"A";"B";"C";"D";"E";"F";"G";"H";"I";"J";"K";"L";"M";"N";"O";"P";"Q";"R";"S";"T";"U";"V";"W";"X";"Y";"Z";"+";"-"},D217)))=TRUE,D217, "")</f>
        <v xml:space="preserve">Contact Agent </v>
      </c>
      <c r="K217" s="20" t="str">
        <f t="shared" si="27"/>
        <v/>
      </c>
      <c r="L217" s="21" t="s">
        <v>2934</v>
      </c>
      <c r="N217" s="20"/>
    </row>
    <row r="218" spans="2:14" x14ac:dyDescent="0.25">
      <c r="B218" t="s">
        <v>825</v>
      </c>
      <c r="C218" t="str">
        <f t="shared" si="21"/>
        <v xml:space="preserve">$739,000 </v>
      </c>
      <c r="D218" t="s">
        <v>3122</v>
      </c>
      <c r="E218" t="b">
        <f t="shared" si="22"/>
        <v>1</v>
      </c>
      <c r="F218" t="b">
        <f t="shared" si="23"/>
        <v>0</v>
      </c>
      <c r="G218">
        <f t="shared" si="24"/>
        <v>1</v>
      </c>
      <c r="H218">
        <f t="shared" si="25"/>
        <v>9</v>
      </c>
      <c r="I218" s="13" t="str">
        <f t="shared" si="26"/>
        <v>$739,000</v>
      </c>
      <c r="J218" t="str">
        <f>IF(OR(ISNUMBER(SEARCH({"A";"B";"C";"D";"E";"F";"G";"H";"I";"J";"K";"L";"M";"N";"O";"P";"Q";"R";"S";"T";"U";"V";"W";"X";"Y";"Z";"+";"-"},D218)))=TRUE,D218, "")</f>
        <v/>
      </c>
      <c r="K218" s="20" t="str">
        <f t="shared" si="27"/>
        <v>739000</v>
      </c>
      <c r="L218" s="21">
        <v>739000</v>
      </c>
      <c r="N218" s="20"/>
    </row>
    <row r="219" spans="2:14" x14ac:dyDescent="0.25">
      <c r="B219" t="s">
        <v>828</v>
      </c>
      <c r="C219" t="str">
        <f t="shared" si="21"/>
        <v xml:space="preserve">Offers Over $399,000 </v>
      </c>
      <c r="D219" t="s">
        <v>3123</v>
      </c>
      <c r="E219" t="b">
        <f t="shared" si="22"/>
        <v>1</v>
      </c>
      <c r="F219" t="b">
        <f t="shared" si="23"/>
        <v>0</v>
      </c>
      <c r="G219">
        <f t="shared" si="24"/>
        <v>13</v>
      </c>
      <c r="H219">
        <f t="shared" si="25"/>
        <v>21</v>
      </c>
      <c r="I219" s="13" t="str">
        <f t="shared" si="26"/>
        <v>$399,000</v>
      </c>
      <c r="J219" t="str">
        <f>IF(OR(ISNUMBER(SEARCH({"A";"B";"C";"D";"E";"F";"G";"H";"I";"J";"K";"L";"M";"N";"O";"P";"Q";"R";"S";"T";"U";"V";"W";"X";"Y";"Z";"+";"-"},D219)))=TRUE,D219, "")</f>
        <v xml:space="preserve">Offers Over $399,000 </v>
      </c>
      <c r="K219" s="20" t="str">
        <f t="shared" si="27"/>
        <v>399000</v>
      </c>
      <c r="L219" s="21">
        <v>399000</v>
      </c>
      <c r="N219" s="20"/>
    </row>
    <row r="220" spans="2:14" x14ac:dyDescent="0.25">
      <c r="B220" t="s">
        <v>831</v>
      </c>
      <c r="C220" t="str">
        <f t="shared" si="21"/>
        <v xml:space="preserve">Auction </v>
      </c>
      <c r="D220" t="s">
        <v>3124</v>
      </c>
      <c r="E220" t="b">
        <f t="shared" si="22"/>
        <v>0</v>
      </c>
      <c r="F220" t="b">
        <f t="shared" si="23"/>
        <v>0</v>
      </c>
      <c r="G220" t="str">
        <f t="shared" si="24"/>
        <v>na</v>
      </c>
      <c r="H220" t="str">
        <f t="shared" si="25"/>
        <v>na</v>
      </c>
      <c r="I220" s="13" t="str">
        <f t="shared" si="26"/>
        <v/>
      </c>
      <c r="J220" t="str">
        <f>IF(OR(ISNUMBER(SEARCH({"A";"B";"C";"D";"E";"F";"G";"H";"I";"J";"K";"L";"M";"N";"O";"P";"Q";"R";"S";"T";"U";"V";"W";"X";"Y";"Z";"+";"-"},D220)))=TRUE,D220, "")</f>
        <v xml:space="preserve">Auction </v>
      </c>
      <c r="K220" s="20" t="str">
        <f t="shared" si="27"/>
        <v/>
      </c>
      <c r="L220" s="21" t="s">
        <v>2934</v>
      </c>
      <c r="N220" s="20"/>
    </row>
    <row r="221" spans="2:14" x14ac:dyDescent="0.25">
      <c r="B221" t="s">
        <v>835</v>
      </c>
      <c r="C221" t="str">
        <f t="shared" si="21"/>
        <v xml:space="preserve">$599,000 </v>
      </c>
      <c r="D221" t="s">
        <v>3125</v>
      </c>
      <c r="E221" t="b">
        <f t="shared" si="22"/>
        <v>1</v>
      </c>
      <c r="F221" t="b">
        <f t="shared" si="23"/>
        <v>0</v>
      </c>
      <c r="G221">
        <f t="shared" si="24"/>
        <v>1</v>
      </c>
      <c r="H221">
        <f t="shared" si="25"/>
        <v>9</v>
      </c>
      <c r="I221" s="13" t="str">
        <f t="shared" si="26"/>
        <v>$599,000</v>
      </c>
      <c r="J221" t="str">
        <f>IF(OR(ISNUMBER(SEARCH({"A";"B";"C";"D";"E";"F";"G";"H";"I";"J";"K";"L";"M";"N";"O";"P";"Q";"R";"S";"T";"U";"V";"W";"X";"Y";"Z";"+";"-"},D221)))=TRUE,D221, "")</f>
        <v/>
      </c>
      <c r="K221" s="20" t="str">
        <f t="shared" si="27"/>
        <v>599000</v>
      </c>
      <c r="L221" s="21">
        <v>599000</v>
      </c>
      <c r="N221" s="20"/>
    </row>
    <row r="222" spans="2:14" x14ac:dyDescent="0.25">
      <c r="B222" t="s">
        <v>119</v>
      </c>
      <c r="C222" t="str">
        <f t="shared" si="21"/>
        <v xml:space="preserve">FASTRAK </v>
      </c>
      <c r="D222" t="s">
        <v>2978</v>
      </c>
      <c r="E222" t="b">
        <f t="shared" si="22"/>
        <v>0</v>
      </c>
      <c r="F222" t="b">
        <f t="shared" si="23"/>
        <v>0</v>
      </c>
      <c r="G222" t="str">
        <f t="shared" si="24"/>
        <v>na</v>
      </c>
      <c r="H222" t="str">
        <f t="shared" si="25"/>
        <v>na</v>
      </c>
      <c r="I222" s="13" t="str">
        <f t="shared" si="26"/>
        <v/>
      </c>
      <c r="J222" t="str">
        <f>IF(OR(ISNUMBER(SEARCH({"A";"B";"C";"D";"E";"F";"G";"H";"I";"J";"K";"L";"M";"N";"O";"P";"Q";"R";"S";"T";"U";"V";"W";"X";"Y";"Z";"+";"-"},D222)))=TRUE,D222, "")</f>
        <v xml:space="preserve">FASTRAK </v>
      </c>
      <c r="K222" s="20" t="str">
        <f t="shared" si="27"/>
        <v/>
      </c>
      <c r="L222" s="21" t="s">
        <v>2934</v>
      </c>
      <c r="N222" s="20"/>
    </row>
    <row r="223" spans="2:14" x14ac:dyDescent="0.25">
      <c r="B223" t="s">
        <v>841</v>
      </c>
      <c r="C223" t="str">
        <f t="shared" si="21"/>
        <v xml:space="preserve">$660,000 </v>
      </c>
      <c r="D223" t="s">
        <v>3126</v>
      </c>
      <c r="E223" t="b">
        <f t="shared" si="22"/>
        <v>1</v>
      </c>
      <c r="F223" t="b">
        <f t="shared" si="23"/>
        <v>0</v>
      </c>
      <c r="G223">
        <f t="shared" si="24"/>
        <v>1</v>
      </c>
      <c r="H223">
        <f t="shared" si="25"/>
        <v>9</v>
      </c>
      <c r="I223" s="13" t="str">
        <f t="shared" si="26"/>
        <v>$660,000</v>
      </c>
      <c r="J223" t="str">
        <f>IF(OR(ISNUMBER(SEARCH({"A";"B";"C";"D";"E";"F";"G";"H";"I";"J";"K";"L";"M";"N";"O";"P";"Q";"R";"S";"T";"U";"V";"W";"X";"Y";"Z";"+";"-"},D223)))=TRUE,D223, "")</f>
        <v/>
      </c>
      <c r="K223" s="20" t="str">
        <f t="shared" si="27"/>
        <v>660000</v>
      </c>
      <c r="L223" s="21">
        <v>660000</v>
      </c>
      <c r="N223" s="20"/>
    </row>
    <row r="224" spans="2:14" x14ac:dyDescent="0.25">
      <c r="B224" t="s">
        <v>667</v>
      </c>
      <c r="C224" t="str">
        <f t="shared" si="21"/>
        <v xml:space="preserve">$430,000 </v>
      </c>
      <c r="D224" t="s">
        <v>3101</v>
      </c>
      <c r="E224" t="b">
        <f t="shared" si="22"/>
        <v>1</v>
      </c>
      <c r="F224" t="b">
        <f t="shared" si="23"/>
        <v>0</v>
      </c>
      <c r="G224">
        <f t="shared" si="24"/>
        <v>1</v>
      </c>
      <c r="H224">
        <f t="shared" si="25"/>
        <v>9</v>
      </c>
      <c r="I224" s="13" t="str">
        <f t="shared" si="26"/>
        <v>$430,000</v>
      </c>
      <c r="J224" t="str">
        <f>IF(OR(ISNUMBER(SEARCH({"A";"B";"C";"D";"E";"F";"G";"H";"I";"J";"K";"L";"M";"N";"O";"P";"Q";"R";"S";"T";"U";"V";"W";"X";"Y";"Z";"+";"-"},D224)))=TRUE,D224, "")</f>
        <v/>
      </c>
      <c r="K224" s="20" t="str">
        <f t="shared" si="27"/>
        <v>430000</v>
      </c>
      <c r="L224" s="21">
        <v>430000</v>
      </c>
      <c r="N224" s="20"/>
    </row>
    <row r="225" spans="2:14" x14ac:dyDescent="0.25">
      <c r="B225" t="s">
        <v>831</v>
      </c>
      <c r="C225" t="str">
        <f t="shared" si="21"/>
        <v xml:space="preserve">Auction </v>
      </c>
      <c r="D225" t="s">
        <v>3124</v>
      </c>
      <c r="E225" t="b">
        <f t="shared" si="22"/>
        <v>0</v>
      </c>
      <c r="F225" t="b">
        <f t="shared" si="23"/>
        <v>0</v>
      </c>
      <c r="G225" t="str">
        <f t="shared" si="24"/>
        <v>na</v>
      </c>
      <c r="H225" t="str">
        <f t="shared" si="25"/>
        <v>na</v>
      </c>
      <c r="I225" s="13" t="str">
        <f t="shared" si="26"/>
        <v/>
      </c>
      <c r="J225" t="str">
        <f>IF(OR(ISNUMBER(SEARCH({"A";"B";"C";"D";"E";"F";"G";"H";"I";"J";"K";"L";"M";"N";"O";"P";"Q";"R";"S";"T";"U";"V";"W";"X";"Y";"Z";"+";"-"},D225)))=TRUE,D225, "")</f>
        <v xml:space="preserve">Auction </v>
      </c>
      <c r="K225" s="20" t="str">
        <f t="shared" si="27"/>
        <v/>
      </c>
      <c r="L225" s="21" t="s">
        <v>2934</v>
      </c>
      <c r="N225" s="20"/>
    </row>
    <row r="226" spans="2:14" x14ac:dyDescent="0.25">
      <c r="B226" t="s">
        <v>831</v>
      </c>
      <c r="C226" t="str">
        <f t="shared" si="21"/>
        <v xml:space="preserve">Auction </v>
      </c>
      <c r="D226" t="s">
        <v>3124</v>
      </c>
      <c r="E226" t="b">
        <f t="shared" si="22"/>
        <v>0</v>
      </c>
      <c r="F226" t="b">
        <f t="shared" si="23"/>
        <v>0</v>
      </c>
      <c r="G226" t="str">
        <f t="shared" si="24"/>
        <v>na</v>
      </c>
      <c r="H226" t="str">
        <f t="shared" si="25"/>
        <v>na</v>
      </c>
      <c r="I226" s="13" t="str">
        <f t="shared" si="26"/>
        <v/>
      </c>
      <c r="J226" t="str">
        <f>IF(OR(ISNUMBER(SEARCH({"A";"B";"C";"D";"E";"F";"G";"H";"I";"J";"K";"L";"M";"N";"O";"P";"Q";"R";"S";"T";"U";"V";"W";"X";"Y";"Z";"+";"-"},D226)))=TRUE,D226, "")</f>
        <v xml:space="preserve">Auction </v>
      </c>
      <c r="K226" s="20" t="str">
        <f t="shared" si="27"/>
        <v/>
      </c>
      <c r="L226" s="21" t="s">
        <v>2934</v>
      </c>
      <c r="N226" s="20"/>
    </row>
    <row r="227" spans="2:14" x14ac:dyDescent="0.25">
      <c r="B227" t="s">
        <v>165</v>
      </c>
      <c r="C227" t="str">
        <f t="shared" si="21"/>
        <v xml:space="preserve">$250,000 </v>
      </c>
      <c r="D227" t="s">
        <v>2988</v>
      </c>
      <c r="E227" t="b">
        <f t="shared" si="22"/>
        <v>1</v>
      </c>
      <c r="F227" t="b">
        <f t="shared" si="23"/>
        <v>0</v>
      </c>
      <c r="G227">
        <f t="shared" si="24"/>
        <v>1</v>
      </c>
      <c r="H227">
        <f t="shared" si="25"/>
        <v>9</v>
      </c>
      <c r="I227" s="13" t="str">
        <f t="shared" si="26"/>
        <v>$250,000</v>
      </c>
      <c r="J227" t="str">
        <f>IF(OR(ISNUMBER(SEARCH({"A";"B";"C";"D";"E";"F";"G";"H";"I";"J";"K";"L";"M";"N";"O";"P";"Q";"R";"S";"T";"U";"V";"W";"X";"Y";"Z";"+";"-"},D227)))=TRUE,D227, "")</f>
        <v/>
      </c>
      <c r="K227" s="20" t="str">
        <f t="shared" si="27"/>
        <v>250000</v>
      </c>
      <c r="L227" s="21">
        <v>250000</v>
      </c>
      <c r="N227" s="20"/>
    </row>
    <row r="228" spans="2:14" x14ac:dyDescent="0.25">
      <c r="B228" t="s">
        <v>89</v>
      </c>
      <c r="C228" t="str">
        <f t="shared" si="21"/>
        <v xml:space="preserve">Openn Negotiation </v>
      </c>
      <c r="D228" t="s">
        <v>2971</v>
      </c>
      <c r="E228" t="b">
        <f t="shared" si="22"/>
        <v>0</v>
      </c>
      <c r="F228" t="b">
        <f t="shared" si="23"/>
        <v>0</v>
      </c>
      <c r="G228" t="str">
        <f t="shared" si="24"/>
        <v>na</v>
      </c>
      <c r="H228" t="str">
        <f t="shared" si="25"/>
        <v>na</v>
      </c>
      <c r="I228" s="13" t="str">
        <f t="shared" si="26"/>
        <v/>
      </c>
      <c r="J228" t="str">
        <f>IF(OR(ISNUMBER(SEARCH({"A";"B";"C";"D";"E";"F";"G";"H";"I";"J";"K";"L";"M";"N";"O";"P";"Q";"R";"S";"T";"U";"V";"W";"X";"Y";"Z";"+";"-"},D228)))=TRUE,D228, "")</f>
        <v xml:space="preserve">Openn Negotiation </v>
      </c>
      <c r="K228" s="20" t="str">
        <f t="shared" si="27"/>
        <v/>
      </c>
      <c r="L228" s="21" t="s">
        <v>2934</v>
      </c>
      <c r="N228" s="20"/>
    </row>
    <row r="229" spans="2:14" x14ac:dyDescent="0.25">
      <c r="B229" t="s">
        <v>863</v>
      </c>
      <c r="C229" t="str">
        <f t="shared" si="21"/>
        <v xml:space="preserve">Offers over $800,000 </v>
      </c>
      <c r="D229" t="s">
        <v>3127</v>
      </c>
      <c r="E229" t="b">
        <f t="shared" si="22"/>
        <v>1</v>
      </c>
      <c r="F229" t="b">
        <f t="shared" si="23"/>
        <v>0</v>
      </c>
      <c r="G229">
        <f t="shared" si="24"/>
        <v>13</v>
      </c>
      <c r="H229">
        <f t="shared" si="25"/>
        <v>21</v>
      </c>
      <c r="I229" s="13" t="str">
        <f t="shared" si="26"/>
        <v>$800,000</v>
      </c>
      <c r="J229" t="str">
        <f>IF(OR(ISNUMBER(SEARCH({"A";"B";"C";"D";"E";"F";"G";"H";"I";"J";"K";"L";"M";"N";"O";"P";"Q";"R";"S";"T";"U";"V";"W";"X";"Y";"Z";"+";"-"},D229)))=TRUE,D229, "")</f>
        <v xml:space="preserve">Offers over $800,000 </v>
      </c>
      <c r="K229" s="20" t="str">
        <f t="shared" si="27"/>
        <v>800000</v>
      </c>
      <c r="L229" s="21">
        <v>800000</v>
      </c>
      <c r="N229" s="20"/>
    </row>
    <row r="230" spans="2:14" x14ac:dyDescent="0.25">
      <c r="B230" t="s">
        <v>867</v>
      </c>
      <c r="C230" t="str">
        <f t="shared" si="21"/>
        <v xml:space="preserve">$880,000 </v>
      </c>
      <c r="D230" t="s">
        <v>3128</v>
      </c>
      <c r="E230" t="b">
        <f t="shared" si="22"/>
        <v>1</v>
      </c>
      <c r="F230" t="b">
        <f t="shared" si="23"/>
        <v>0</v>
      </c>
      <c r="G230">
        <f t="shared" si="24"/>
        <v>1</v>
      </c>
      <c r="H230">
        <f t="shared" si="25"/>
        <v>9</v>
      </c>
      <c r="I230" s="13" t="str">
        <f t="shared" si="26"/>
        <v>$880,000</v>
      </c>
      <c r="J230" t="str">
        <f>IF(OR(ISNUMBER(SEARCH({"A";"B";"C";"D";"E";"F";"G";"H";"I";"J";"K";"L";"M";"N";"O";"P";"Q";"R";"S";"T";"U";"V";"W";"X";"Y";"Z";"+";"-"},D230)))=TRUE,D230, "")</f>
        <v/>
      </c>
      <c r="K230" s="20" t="str">
        <f t="shared" si="27"/>
        <v>880000</v>
      </c>
      <c r="L230" s="21">
        <v>880000</v>
      </c>
      <c r="N230" s="20"/>
    </row>
    <row r="231" spans="2:14" x14ac:dyDescent="0.25">
      <c r="B231" t="s">
        <v>119</v>
      </c>
      <c r="C231" t="str">
        <f t="shared" si="21"/>
        <v xml:space="preserve">FASTRAK </v>
      </c>
      <c r="D231" t="s">
        <v>2978</v>
      </c>
      <c r="E231" t="b">
        <f t="shared" si="22"/>
        <v>0</v>
      </c>
      <c r="F231" t="b">
        <f t="shared" si="23"/>
        <v>0</v>
      </c>
      <c r="G231" t="str">
        <f t="shared" si="24"/>
        <v>na</v>
      </c>
      <c r="H231" t="str">
        <f t="shared" si="25"/>
        <v>na</v>
      </c>
      <c r="I231" s="13" t="str">
        <f t="shared" si="26"/>
        <v/>
      </c>
      <c r="J231" t="str">
        <f>IF(OR(ISNUMBER(SEARCH({"A";"B";"C";"D";"E";"F";"G";"H";"I";"J";"K";"L";"M";"N";"O";"P";"Q";"R";"S";"T";"U";"V";"W";"X";"Y";"Z";"+";"-"},D231)))=TRUE,D231, "")</f>
        <v xml:space="preserve">FASTRAK </v>
      </c>
      <c r="K231" s="20" t="str">
        <f t="shared" si="27"/>
        <v/>
      </c>
      <c r="L231" s="21" t="s">
        <v>2934</v>
      </c>
      <c r="N231" s="20"/>
    </row>
    <row r="232" spans="2:14" x14ac:dyDescent="0.25">
      <c r="B232" t="s">
        <v>876</v>
      </c>
      <c r="C232" t="str">
        <f t="shared" si="21"/>
        <v xml:space="preserve">PRICE GUIDE $540,000 </v>
      </c>
      <c r="D232" t="s">
        <v>3129</v>
      </c>
      <c r="E232" t="b">
        <f t="shared" si="22"/>
        <v>1</v>
      </c>
      <c r="F232" t="b">
        <f t="shared" si="23"/>
        <v>0</v>
      </c>
      <c r="G232">
        <f t="shared" si="24"/>
        <v>13</v>
      </c>
      <c r="H232">
        <f t="shared" si="25"/>
        <v>21</v>
      </c>
      <c r="I232" s="13" t="str">
        <f t="shared" si="26"/>
        <v>$540,000</v>
      </c>
      <c r="J232" t="str">
        <f>IF(OR(ISNUMBER(SEARCH({"A";"B";"C";"D";"E";"F";"G";"H";"I";"J";"K";"L";"M";"N";"O";"P";"Q";"R";"S";"T";"U";"V";"W";"X";"Y";"Z";"+";"-"},D232)))=TRUE,D232, "")</f>
        <v xml:space="preserve">PRICE GUIDE $540,000 </v>
      </c>
      <c r="K232" s="20" t="str">
        <f t="shared" si="27"/>
        <v>540000</v>
      </c>
      <c r="L232" s="21">
        <v>540000</v>
      </c>
      <c r="N232" s="20"/>
    </row>
    <row r="233" spans="2:14" x14ac:dyDescent="0.25">
      <c r="B233" t="s">
        <v>65</v>
      </c>
      <c r="C233" t="str">
        <f t="shared" si="21"/>
        <v xml:space="preserve">$825,000 </v>
      </c>
      <c r="D233" t="s">
        <v>2966</v>
      </c>
      <c r="E233" t="b">
        <f t="shared" si="22"/>
        <v>1</v>
      </c>
      <c r="F233" t="b">
        <f t="shared" si="23"/>
        <v>0</v>
      </c>
      <c r="G233">
        <f t="shared" si="24"/>
        <v>1</v>
      </c>
      <c r="H233">
        <f t="shared" si="25"/>
        <v>9</v>
      </c>
      <c r="I233" s="13" t="str">
        <f t="shared" si="26"/>
        <v>$825,000</v>
      </c>
      <c r="J233" t="str">
        <f>IF(OR(ISNUMBER(SEARCH({"A";"B";"C";"D";"E";"F";"G";"H";"I";"J";"K";"L";"M";"N";"O";"P";"Q";"R";"S";"T";"U";"V";"W";"X";"Y";"Z";"+";"-"},D233)))=TRUE,D233, "")</f>
        <v/>
      </c>
      <c r="K233" s="20" t="str">
        <f t="shared" si="27"/>
        <v>825000</v>
      </c>
      <c r="L233" s="21">
        <v>825000</v>
      </c>
      <c r="N233" s="20"/>
    </row>
    <row r="234" spans="2:14" x14ac:dyDescent="0.25">
      <c r="B234" t="s">
        <v>879</v>
      </c>
      <c r="C234" t="str">
        <f t="shared" si="21"/>
        <v xml:space="preserve">Offers Over $399,000 Considered </v>
      </c>
      <c r="D234" t="s">
        <v>3130</v>
      </c>
      <c r="E234" t="b">
        <f t="shared" si="22"/>
        <v>1</v>
      </c>
      <c r="F234" t="b">
        <f t="shared" si="23"/>
        <v>0</v>
      </c>
      <c r="G234">
        <f t="shared" si="24"/>
        <v>13</v>
      </c>
      <c r="H234">
        <f t="shared" si="25"/>
        <v>21</v>
      </c>
      <c r="I234" s="13" t="str">
        <f t="shared" si="26"/>
        <v>$399,000</v>
      </c>
      <c r="J234" t="str">
        <f>IF(OR(ISNUMBER(SEARCH({"A";"B";"C";"D";"E";"F";"G";"H";"I";"J";"K";"L";"M";"N";"O";"P";"Q";"R";"S";"T";"U";"V";"W";"X";"Y";"Z";"+";"-"},D234)))=TRUE,D234, "")</f>
        <v xml:space="preserve">Offers Over $399,000 Considered </v>
      </c>
      <c r="K234" s="20" t="str">
        <f t="shared" si="27"/>
        <v>399000</v>
      </c>
      <c r="L234" s="21">
        <v>399000</v>
      </c>
      <c r="N234" s="20"/>
    </row>
    <row r="235" spans="2:14" x14ac:dyDescent="0.25">
      <c r="B235" t="s">
        <v>69</v>
      </c>
      <c r="C235" t="str">
        <f t="shared" si="21"/>
        <v xml:space="preserve">$820,000 </v>
      </c>
      <c r="D235" t="s">
        <v>2967</v>
      </c>
      <c r="E235" t="b">
        <f t="shared" si="22"/>
        <v>1</v>
      </c>
      <c r="F235" t="b">
        <f t="shared" si="23"/>
        <v>0</v>
      </c>
      <c r="G235">
        <f t="shared" si="24"/>
        <v>1</v>
      </c>
      <c r="H235">
        <f t="shared" si="25"/>
        <v>9</v>
      </c>
      <c r="I235" s="13" t="str">
        <f t="shared" si="26"/>
        <v>$820,000</v>
      </c>
      <c r="J235" t="str">
        <f>IF(OR(ISNUMBER(SEARCH({"A";"B";"C";"D";"E";"F";"G";"H";"I";"J";"K";"L";"M";"N";"O";"P";"Q";"R";"S";"T";"U";"V";"W";"X";"Y";"Z";"+";"-"},D235)))=TRUE,D235, "")</f>
        <v/>
      </c>
      <c r="K235" s="20" t="str">
        <f t="shared" si="27"/>
        <v>820000</v>
      </c>
      <c r="L235" s="21">
        <v>820000</v>
      </c>
      <c r="N235" s="20"/>
    </row>
    <row r="236" spans="2:14" x14ac:dyDescent="0.25">
      <c r="B236" t="s">
        <v>169</v>
      </c>
      <c r="C236" t="str">
        <f t="shared" si="21"/>
        <v xml:space="preserve">$549,000 </v>
      </c>
      <c r="D236" t="s">
        <v>2989</v>
      </c>
      <c r="E236" t="b">
        <f t="shared" si="22"/>
        <v>1</v>
      </c>
      <c r="F236" t="b">
        <f t="shared" si="23"/>
        <v>0</v>
      </c>
      <c r="G236">
        <f t="shared" si="24"/>
        <v>1</v>
      </c>
      <c r="H236">
        <f t="shared" si="25"/>
        <v>9</v>
      </c>
      <c r="I236" s="13" t="str">
        <f t="shared" si="26"/>
        <v>$549,000</v>
      </c>
      <c r="J236" t="str">
        <f>IF(OR(ISNUMBER(SEARCH({"A";"B";"C";"D";"E";"F";"G";"H";"I";"J";"K";"L";"M";"N";"O";"P";"Q";"R";"S";"T";"U";"V";"W";"X";"Y";"Z";"+";"-"},D236)))=TRUE,D236, "")</f>
        <v/>
      </c>
      <c r="K236" s="20" t="str">
        <f t="shared" si="27"/>
        <v>549000</v>
      </c>
      <c r="L236" s="21">
        <v>549000</v>
      </c>
      <c r="N236" s="20"/>
    </row>
    <row r="237" spans="2:14" x14ac:dyDescent="0.25">
      <c r="B237" t="s">
        <v>89</v>
      </c>
      <c r="C237" t="str">
        <f t="shared" si="21"/>
        <v xml:space="preserve">Openn Negotiation </v>
      </c>
      <c r="D237" t="s">
        <v>2971</v>
      </c>
      <c r="E237" t="b">
        <f t="shared" si="22"/>
        <v>0</v>
      </c>
      <c r="F237" t="b">
        <f t="shared" si="23"/>
        <v>0</v>
      </c>
      <c r="G237" t="str">
        <f t="shared" si="24"/>
        <v>na</v>
      </c>
      <c r="H237" t="str">
        <f t="shared" si="25"/>
        <v>na</v>
      </c>
      <c r="I237" s="13" t="str">
        <f t="shared" si="26"/>
        <v/>
      </c>
      <c r="J237" t="str">
        <f>IF(OR(ISNUMBER(SEARCH({"A";"B";"C";"D";"E";"F";"G";"H";"I";"J";"K";"L";"M";"N";"O";"P";"Q";"R";"S";"T";"U";"V";"W";"X";"Y";"Z";"+";"-"},D237)))=TRUE,D237, "")</f>
        <v xml:space="preserve">Openn Negotiation </v>
      </c>
      <c r="K237" s="20" t="str">
        <f t="shared" si="27"/>
        <v/>
      </c>
      <c r="L237" s="21" t="s">
        <v>2934</v>
      </c>
      <c r="N237" s="20"/>
    </row>
    <row r="238" spans="2:14" x14ac:dyDescent="0.25">
      <c r="B238" t="s">
        <v>890</v>
      </c>
      <c r="C238" t="str">
        <f t="shared" si="21"/>
        <v xml:space="preserve">OFFERS OVER $370,000 </v>
      </c>
      <c r="D238" t="s">
        <v>3131</v>
      </c>
      <c r="E238" t="b">
        <f t="shared" si="22"/>
        <v>1</v>
      </c>
      <c r="F238" t="b">
        <f t="shared" si="23"/>
        <v>0</v>
      </c>
      <c r="G238">
        <f t="shared" si="24"/>
        <v>13</v>
      </c>
      <c r="H238">
        <f t="shared" si="25"/>
        <v>21</v>
      </c>
      <c r="I238" s="13" t="str">
        <f t="shared" si="26"/>
        <v>$370,000</v>
      </c>
      <c r="J238" t="str">
        <f>IF(OR(ISNUMBER(SEARCH({"A";"B";"C";"D";"E";"F";"G";"H";"I";"J";"K";"L";"M";"N";"O";"P";"Q";"R";"S";"T";"U";"V";"W";"X";"Y";"Z";"+";"-"},D238)))=TRUE,D238, "")</f>
        <v xml:space="preserve">OFFERS OVER $370,000 </v>
      </c>
      <c r="K238" s="20" t="str">
        <f t="shared" si="27"/>
        <v>370000</v>
      </c>
      <c r="L238" s="21">
        <v>370000</v>
      </c>
      <c r="N238" s="20"/>
    </row>
    <row r="239" spans="2:14" x14ac:dyDescent="0.25">
      <c r="B239" t="s">
        <v>895</v>
      </c>
      <c r="C239" t="str">
        <f t="shared" si="21"/>
        <v xml:space="preserve">Offers Over $500,000 - Offers by 6.30pm 22/6/22 </v>
      </c>
      <c r="D239" t="s">
        <v>3132</v>
      </c>
      <c r="E239" t="b">
        <f t="shared" si="22"/>
        <v>1</v>
      </c>
      <c r="F239" t="b">
        <f t="shared" si="23"/>
        <v>0</v>
      </c>
      <c r="G239">
        <f t="shared" si="24"/>
        <v>13</v>
      </c>
      <c r="H239">
        <f t="shared" si="25"/>
        <v>21</v>
      </c>
      <c r="I239" s="13" t="str">
        <f t="shared" si="26"/>
        <v>$500,000</v>
      </c>
      <c r="J239" t="str">
        <f>IF(OR(ISNUMBER(SEARCH({"A";"B";"C";"D";"E";"F";"G";"H";"I";"J";"K";"L";"M";"N";"O";"P";"Q";"R";"S";"T";"U";"V";"W";"X";"Y";"Z";"+";"-"},D239)))=TRUE,D239, "")</f>
        <v xml:space="preserve">Offers Over $500,000 - Offers by 6.30pm 22/6/22 </v>
      </c>
      <c r="K239" s="20" t="str">
        <f t="shared" si="27"/>
        <v>500000</v>
      </c>
      <c r="L239" s="21">
        <v>500000</v>
      </c>
      <c r="N239" s="20"/>
    </row>
    <row r="240" spans="2:14" x14ac:dyDescent="0.25">
      <c r="B240" t="s">
        <v>290</v>
      </c>
      <c r="C240" t="str">
        <f t="shared" si="21"/>
        <v xml:space="preserve">$325,000 </v>
      </c>
      <c r="D240" t="s">
        <v>3016</v>
      </c>
      <c r="E240" t="b">
        <f t="shared" si="22"/>
        <v>1</v>
      </c>
      <c r="F240" t="b">
        <f t="shared" si="23"/>
        <v>0</v>
      </c>
      <c r="G240">
        <f t="shared" si="24"/>
        <v>1</v>
      </c>
      <c r="H240">
        <f t="shared" si="25"/>
        <v>9</v>
      </c>
      <c r="I240" s="13" t="str">
        <f t="shared" si="26"/>
        <v>$325,000</v>
      </c>
      <c r="J240" t="str">
        <f>IF(OR(ISNUMBER(SEARCH({"A";"B";"C";"D";"E";"F";"G";"H";"I";"J";"K";"L";"M";"N";"O";"P";"Q";"R";"S";"T";"U";"V";"W";"X";"Y";"Z";"+";"-"},D240)))=TRUE,D240, "")</f>
        <v/>
      </c>
      <c r="K240" s="20" t="str">
        <f t="shared" si="27"/>
        <v>325000</v>
      </c>
      <c r="L240" s="21">
        <v>325000</v>
      </c>
      <c r="N240" s="20"/>
    </row>
    <row r="241" spans="2:14" x14ac:dyDescent="0.25">
      <c r="B241" t="s">
        <v>901</v>
      </c>
      <c r="C241" t="str">
        <f t="shared" si="21"/>
        <v xml:space="preserve">OVER $450,000 </v>
      </c>
      <c r="D241" t="s">
        <v>3133</v>
      </c>
      <c r="E241" t="b">
        <f t="shared" si="22"/>
        <v>1</v>
      </c>
      <c r="F241" t="b">
        <f t="shared" si="23"/>
        <v>0</v>
      </c>
      <c r="G241">
        <f t="shared" si="24"/>
        <v>6</v>
      </c>
      <c r="H241">
        <f t="shared" si="25"/>
        <v>14</v>
      </c>
      <c r="I241" s="13" t="str">
        <f t="shared" si="26"/>
        <v>$450,000</v>
      </c>
      <c r="J241" t="str">
        <f>IF(OR(ISNUMBER(SEARCH({"A";"B";"C";"D";"E";"F";"G";"H";"I";"J";"K";"L";"M";"N";"O";"P";"Q";"R";"S";"T";"U";"V";"W";"X";"Y";"Z";"+";"-"},D241)))=TRUE,D241, "")</f>
        <v xml:space="preserve">OVER $450,000 </v>
      </c>
      <c r="K241" s="20" t="str">
        <f t="shared" si="27"/>
        <v>450000</v>
      </c>
      <c r="L241" s="21">
        <v>450000</v>
      </c>
      <c r="N241" s="20"/>
    </row>
    <row r="242" spans="2:14" x14ac:dyDescent="0.25">
      <c r="B242" t="s">
        <v>667</v>
      </c>
      <c r="C242" t="str">
        <f t="shared" si="21"/>
        <v xml:space="preserve">$430,000 </v>
      </c>
      <c r="D242" t="s">
        <v>3101</v>
      </c>
      <c r="E242" t="b">
        <f t="shared" si="22"/>
        <v>1</v>
      </c>
      <c r="F242" t="b">
        <f t="shared" si="23"/>
        <v>0</v>
      </c>
      <c r="G242">
        <f t="shared" si="24"/>
        <v>1</v>
      </c>
      <c r="H242">
        <f t="shared" si="25"/>
        <v>9</v>
      </c>
      <c r="I242" s="13" t="str">
        <f t="shared" si="26"/>
        <v>$430,000</v>
      </c>
      <c r="J242" t="str">
        <f>IF(OR(ISNUMBER(SEARCH({"A";"B";"C";"D";"E";"F";"G";"H";"I";"J";"K";"L";"M";"N";"O";"P";"Q";"R";"S";"T";"U";"V";"W";"X";"Y";"Z";"+";"-"},D242)))=TRUE,D242, "")</f>
        <v/>
      </c>
      <c r="K242" s="20" t="str">
        <f t="shared" si="27"/>
        <v>430000</v>
      </c>
      <c r="L242" s="21">
        <v>430000</v>
      </c>
      <c r="N242" s="20"/>
    </row>
    <row r="243" spans="2:14" x14ac:dyDescent="0.25">
      <c r="B243" t="s">
        <v>404</v>
      </c>
      <c r="C243" t="str">
        <f t="shared" si="21"/>
        <v xml:space="preserve">Offers over $450,000 </v>
      </c>
      <c r="D243" t="s">
        <v>3039</v>
      </c>
      <c r="E243" t="b">
        <f t="shared" si="22"/>
        <v>1</v>
      </c>
      <c r="F243" t="b">
        <f t="shared" si="23"/>
        <v>0</v>
      </c>
      <c r="G243">
        <f t="shared" si="24"/>
        <v>13</v>
      </c>
      <c r="H243">
        <f t="shared" si="25"/>
        <v>21</v>
      </c>
      <c r="I243" s="13" t="str">
        <f t="shared" si="26"/>
        <v>$450,000</v>
      </c>
      <c r="J243" t="str">
        <f>IF(OR(ISNUMBER(SEARCH({"A";"B";"C";"D";"E";"F";"G";"H";"I";"J";"K";"L";"M";"N";"O";"P";"Q";"R";"S";"T";"U";"V";"W";"X";"Y";"Z";"+";"-"},D243)))=TRUE,D243, "")</f>
        <v xml:space="preserve">Offers over $450,000 </v>
      </c>
      <c r="K243" s="20" t="str">
        <f t="shared" si="27"/>
        <v>450000</v>
      </c>
      <c r="L243" s="21">
        <v>450000</v>
      </c>
      <c r="N243" s="20"/>
    </row>
    <row r="244" spans="2:14" x14ac:dyDescent="0.25">
      <c r="B244" t="s">
        <v>910</v>
      </c>
      <c r="C244" t="str">
        <f t="shared" si="21"/>
        <v xml:space="preserve">Offers Over $470,000 </v>
      </c>
      <c r="D244" t="s">
        <v>3134</v>
      </c>
      <c r="E244" t="b">
        <f t="shared" si="22"/>
        <v>1</v>
      </c>
      <c r="F244" t="b">
        <f t="shared" si="23"/>
        <v>0</v>
      </c>
      <c r="G244">
        <f t="shared" si="24"/>
        <v>13</v>
      </c>
      <c r="H244">
        <f t="shared" si="25"/>
        <v>21</v>
      </c>
      <c r="I244" s="13" t="str">
        <f t="shared" si="26"/>
        <v>$470,000</v>
      </c>
      <c r="J244" t="str">
        <f>IF(OR(ISNUMBER(SEARCH({"A";"B";"C";"D";"E";"F";"G";"H";"I";"J";"K";"L";"M";"N";"O";"P";"Q";"R";"S";"T";"U";"V";"W";"X";"Y";"Z";"+";"-"},D244)))=TRUE,D244, "")</f>
        <v xml:space="preserve">Offers Over $470,000 </v>
      </c>
      <c r="K244" s="20" t="str">
        <f t="shared" si="27"/>
        <v>470000</v>
      </c>
      <c r="L244" s="21">
        <v>470000</v>
      </c>
      <c r="N244" s="20"/>
    </row>
    <row r="245" spans="2:14" x14ac:dyDescent="0.25">
      <c r="B245" t="s">
        <v>914</v>
      </c>
      <c r="C245" t="str">
        <f t="shared" si="21"/>
        <v xml:space="preserve">$612,300 </v>
      </c>
      <c r="D245" t="s">
        <v>3135</v>
      </c>
      <c r="E245" t="b">
        <f t="shared" si="22"/>
        <v>1</v>
      </c>
      <c r="F245" t="b">
        <f t="shared" si="23"/>
        <v>0</v>
      </c>
      <c r="G245">
        <f t="shared" si="24"/>
        <v>1</v>
      </c>
      <c r="H245">
        <f t="shared" si="25"/>
        <v>9</v>
      </c>
      <c r="I245" s="13" t="str">
        <f t="shared" si="26"/>
        <v>$612,300</v>
      </c>
      <c r="J245" t="str">
        <f>IF(OR(ISNUMBER(SEARCH({"A";"B";"C";"D";"E";"F";"G";"H";"I";"J";"K";"L";"M";"N";"O";"P";"Q";"R";"S";"T";"U";"V";"W";"X";"Y";"Z";"+";"-"},D245)))=TRUE,D245, "")</f>
        <v/>
      </c>
      <c r="K245" s="20" t="str">
        <f t="shared" si="27"/>
        <v>612300</v>
      </c>
      <c r="L245" s="21">
        <v>612300</v>
      </c>
      <c r="N245" s="20"/>
    </row>
    <row r="246" spans="2:14" x14ac:dyDescent="0.25">
      <c r="B246" t="s">
        <v>918</v>
      </c>
      <c r="C246" t="str">
        <f t="shared" si="21"/>
        <v xml:space="preserve">$592,000 </v>
      </c>
      <c r="D246" t="s">
        <v>3136</v>
      </c>
      <c r="E246" t="b">
        <f t="shared" si="22"/>
        <v>1</v>
      </c>
      <c r="F246" t="b">
        <f t="shared" si="23"/>
        <v>0</v>
      </c>
      <c r="G246">
        <f t="shared" si="24"/>
        <v>1</v>
      </c>
      <c r="H246">
        <f t="shared" si="25"/>
        <v>9</v>
      </c>
      <c r="I246" s="13" t="str">
        <f t="shared" si="26"/>
        <v>$592,000</v>
      </c>
      <c r="J246" t="str">
        <f>IF(OR(ISNUMBER(SEARCH({"A";"B";"C";"D";"E";"F";"G";"H";"I";"J";"K";"L";"M";"N";"O";"P";"Q";"R";"S";"T";"U";"V";"W";"X";"Y";"Z";"+";"-"},D246)))=TRUE,D246, "")</f>
        <v/>
      </c>
      <c r="K246" s="20" t="str">
        <f t="shared" si="27"/>
        <v>592000</v>
      </c>
      <c r="L246" s="21">
        <v>592000</v>
      </c>
      <c r="N246" s="20"/>
    </row>
    <row r="247" spans="2:14" x14ac:dyDescent="0.25">
      <c r="B247" t="s">
        <v>921</v>
      </c>
      <c r="C247" t="str">
        <f t="shared" si="21"/>
        <v xml:space="preserve">$614,000 </v>
      </c>
      <c r="D247" t="s">
        <v>3137</v>
      </c>
      <c r="E247" t="b">
        <f t="shared" si="22"/>
        <v>1</v>
      </c>
      <c r="F247" t="b">
        <f t="shared" si="23"/>
        <v>0</v>
      </c>
      <c r="G247">
        <f t="shared" si="24"/>
        <v>1</v>
      </c>
      <c r="H247">
        <f t="shared" si="25"/>
        <v>9</v>
      </c>
      <c r="I247" s="13" t="str">
        <f t="shared" si="26"/>
        <v>$614,000</v>
      </c>
      <c r="J247" t="str">
        <f>IF(OR(ISNUMBER(SEARCH({"A";"B";"C";"D";"E";"F";"G";"H";"I";"J";"K";"L";"M";"N";"O";"P";"Q";"R";"S";"T";"U";"V";"W";"X";"Y";"Z";"+";"-"},D247)))=TRUE,D247, "")</f>
        <v/>
      </c>
      <c r="K247" s="20" t="str">
        <f t="shared" si="27"/>
        <v>614000</v>
      </c>
      <c r="L247" s="21">
        <v>614000</v>
      </c>
      <c r="N247" s="20"/>
    </row>
    <row r="248" spans="2:14" x14ac:dyDescent="0.25">
      <c r="B248" t="s">
        <v>924</v>
      </c>
      <c r="C248" t="str">
        <f t="shared" si="21"/>
        <v xml:space="preserve">$218,000 </v>
      </c>
      <c r="D248" t="s">
        <v>3138</v>
      </c>
      <c r="E248" t="b">
        <f t="shared" si="22"/>
        <v>1</v>
      </c>
      <c r="F248" t="b">
        <f t="shared" si="23"/>
        <v>0</v>
      </c>
      <c r="G248">
        <f t="shared" si="24"/>
        <v>1</v>
      </c>
      <c r="H248">
        <f t="shared" si="25"/>
        <v>9</v>
      </c>
      <c r="I248" s="13" t="str">
        <f t="shared" si="26"/>
        <v>$218,000</v>
      </c>
      <c r="J248" t="str">
        <f>IF(OR(ISNUMBER(SEARCH({"A";"B";"C";"D";"E";"F";"G";"H";"I";"J";"K";"L";"M";"N";"O";"P";"Q";"R";"S";"T";"U";"V";"W";"X";"Y";"Z";"+";"-"},D248)))=TRUE,D248, "")</f>
        <v/>
      </c>
      <c r="K248" s="20" t="str">
        <f t="shared" si="27"/>
        <v>218000</v>
      </c>
      <c r="L248" s="21">
        <v>218000</v>
      </c>
      <c r="N248" s="20"/>
    </row>
    <row r="249" spans="2:14" x14ac:dyDescent="0.25">
      <c r="B249" t="s">
        <v>928</v>
      </c>
      <c r="C249" t="str">
        <f t="shared" si="21"/>
        <v xml:space="preserve">$255,000 </v>
      </c>
      <c r="D249" t="s">
        <v>3139</v>
      </c>
      <c r="E249" t="b">
        <f t="shared" si="22"/>
        <v>1</v>
      </c>
      <c r="F249" t="b">
        <f t="shared" si="23"/>
        <v>0</v>
      </c>
      <c r="G249">
        <f t="shared" si="24"/>
        <v>1</v>
      </c>
      <c r="H249">
        <f t="shared" si="25"/>
        <v>9</v>
      </c>
      <c r="I249" s="13" t="str">
        <f t="shared" si="26"/>
        <v>$255,000</v>
      </c>
      <c r="J249" t="str">
        <f>IF(OR(ISNUMBER(SEARCH({"A";"B";"C";"D";"E";"F";"G";"H";"I";"J";"K";"L";"M";"N";"O";"P";"Q";"R";"S";"T";"U";"V";"W";"X";"Y";"Z";"+";"-"},D249)))=TRUE,D249, "")</f>
        <v/>
      </c>
      <c r="K249" s="20" t="str">
        <f t="shared" si="27"/>
        <v>255000</v>
      </c>
      <c r="L249" s="21">
        <v>255000</v>
      </c>
      <c r="N249" s="20"/>
    </row>
    <row r="250" spans="2:14" x14ac:dyDescent="0.25">
      <c r="B250" t="s">
        <v>931</v>
      </c>
      <c r="C250" t="str">
        <f t="shared" si="21"/>
        <v xml:space="preserve">$425,000 </v>
      </c>
      <c r="D250" t="s">
        <v>3140</v>
      </c>
      <c r="E250" t="b">
        <f t="shared" si="22"/>
        <v>1</v>
      </c>
      <c r="F250" t="b">
        <f t="shared" si="23"/>
        <v>0</v>
      </c>
      <c r="G250">
        <f t="shared" si="24"/>
        <v>1</v>
      </c>
      <c r="H250">
        <f t="shared" si="25"/>
        <v>9</v>
      </c>
      <c r="I250" s="13" t="str">
        <f t="shared" si="26"/>
        <v>$425,000</v>
      </c>
      <c r="J250" t="str">
        <f>IF(OR(ISNUMBER(SEARCH({"A";"B";"C";"D";"E";"F";"G";"H";"I";"J";"K";"L";"M";"N";"O";"P";"Q";"R";"S";"T";"U";"V";"W";"X";"Y";"Z";"+";"-"},D250)))=TRUE,D250, "")</f>
        <v/>
      </c>
      <c r="K250" s="20" t="str">
        <f t="shared" si="27"/>
        <v>425000</v>
      </c>
      <c r="L250" s="21">
        <v>425000</v>
      </c>
      <c r="N250" s="20"/>
    </row>
    <row r="251" spans="2:14" x14ac:dyDescent="0.25">
      <c r="B251" t="s">
        <v>290</v>
      </c>
      <c r="C251" t="str">
        <f t="shared" si="21"/>
        <v xml:space="preserve">$325,000 </v>
      </c>
      <c r="D251" t="s">
        <v>3016</v>
      </c>
      <c r="E251" t="b">
        <f t="shared" si="22"/>
        <v>1</v>
      </c>
      <c r="F251" t="b">
        <f t="shared" si="23"/>
        <v>0</v>
      </c>
      <c r="G251">
        <f t="shared" si="24"/>
        <v>1</v>
      </c>
      <c r="H251">
        <f t="shared" si="25"/>
        <v>9</v>
      </c>
      <c r="I251" s="13" t="str">
        <f t="shared" si="26"/>
        <v>$325,000</v>
      </c>
      <c r="J251" t="str">
        <f>IF(OR(ISNUMBER(SEARCH({"A";"B";"C";"D";"E";"F";"G";"H";"I";"J";"K";"L";"M";"N";"O";"P";"Q";"R";"S";"T";"U";"V";"W";"X";"Y";"Z";"+";"-"},D251)))=TRUE,D251, "")</f>
        <v/>
      </c>
      <c r="K251" s="20" t="str">
        <f t="shared" si="27"/>
        <v>325000</v>
      </c>
      <c r="L251" s="21">
        <v>325000</v>
      </c>
      <c r="N251" s="20"/>
    </row>
    <row r="252" spans="2:14" x14ac:dyDescent="0.25">
      <c r="B252" t="s">
        <v>938</v>
      </c>
      <c r="C252" t="str">
        <f t="shared" si="21"/>
        <v xml:space="preserve">$779,000 </v>
      </c>
      <c r="D252" t="s">
        <v>3141</v>
      </c>
      <c r="E252" t="b">
        <f t="shared" si="22"/>
        <v>1</v>
      </c>
      <c r="F252" t="b">
        <f t="shared" si="23"/>
        <v>0</v>
      </c>
      <c r="G252">
        <f t="shared" si="24"/>
        <v>1</v>
      </c>
      <c r="H252">
        <f t="shared" si="25"/>
        <v>9</v>
      </c>
      <c r="I252" s="13" t="str">
        <f t="shared" si="26"/>
        <v>$779,000</v>
      </c>
      <c r="J252" t="str">
        <f>IF(OR(ISNUMBER(SEARCH({"A";"B";"C";"D";"E";"F";"G";"H";"I";"J";"K";"L";"M";"N";"O";"P";"Q";"R";"S";"T";"U";"V";"W";"X";"Y";"Z";"+";"-"},D252)))=TRUE,D252, "")</f>
        <v/>
      </c>
      <c r="K252" s="20" t="str">
        <f t="shared" si="27"/>
        <v>779000</v>
      </c>
      <c r="L252" s="21">
        <v>779000</v>
      </c>
      <c r="N252" s="20"/>
    </row>
    <row r="253" spans="2:14" x14ac:dyDescent="0.25">
      <c r="B253" t="s">
        <v>218</v>
      </c>
      <c r="C253" t="str">
        <f t="shared" si="21"/>
        <v xml:space="preserve">$450,000 </v>
      </c>
      <c r="D253" t="s">
        <v>3000</v>
      </c>
      <c r="E253" t="b">
        <f t="shared" si="22"/>
        <v>1</v>
      </c>
      <c r="F253" t="b">
        <f t="shared" si="23"/>
        <v>0</v>
      </c>
      <c r="G253">
        <f t="shared" si="24"/>
        <v>1</v>
      </c>
      <c r="H253">
        <f t="shared" si="25"/>
        <v>9</v>
      </c>
      <c r="I253" s="13" t="str">
        <f t="shared" si="26"/>
        <v>$450,000</v>
      </c>
      <c r="J253" t="str">
        <f>IF(OR(ISNUMBER(SEARCH({"A";"B";"C";"D";"E";"F";"G";"H";"I";"J";"K";"L";"M";"N";"O";"P";"Q";"R";"S";"T";"U";"V";"W";"X";"Y";"Z";"+";"-"},D253)))=TRUE,D253, "")</f>
        <v/>
      </c>
      <c r="K253" s="20" t="str">
        <f t="shared" si="27"/>
        <v>450000</v>
      </c>
      <c r="L253" s="21">
        <v>450000</v>
      </c>
      <c r="N253" s="20"/>
    </row>
    <row r="254" spans="2:14" x14ac:dyDescent="0.25">
      <c r="B254" t="s">
        <v>931</v>
      </c>
      <c r="C254" t="str">
        <f t="shared" si="21"/>
        <v xml:space="preserve">$425,000 </v>
      </c>
      <c r="D254" t="s">
        <v>3140</v>
      </c>
      <c r="E254" t="b">
        <f t="shared" si="22"/>
        <v>1</v>
      </c>
      <c r="F254" t="b">
        <f t="shared" si="23"/>
        <v>0</v>
      </c>
      <c r="G254">
        <f t="shared" si="24"/>
        <v>1</v>
      </c>
      <c r="H254">
        <f t="shared" si="25"/>
        <v>9</v>
      </c>
      <c r="I254" s="13" t="str">
        <f t="shared" si="26"/>
        <v>$425,000</v>
      </c>
      <c r="J254" t="str">
        <f>IF(OR(ISNUMBER(SEARCH({"A";"B";"C";"D";"E";"F";"G";"H";"I";"J";"K";"L";"M";"N";"O";"P";"Q";"R";"S";"T";"U";"V";"W";"X";"Y";"Z";"+";"-"},D254)))=TRUE,D254, "")</f>
        <v/>
      </c>
      <c r="K254" s="20" t="str">
        <f t="shared" si="27"/>
        <v>425000</v>
      </c>
      <c r="L254" s="21">
        <v>425000</v>
      </c>
      <c r="N254" s="20"/>
    </row>
    <row r="255" spans="2:14" x14ac:dyDescent="0.25">
      <c r="B255" t="s">
        <v>75</v>
      </c>
      <c r="C255" t="str">
        <f t="shared" si="21"/>
        <v xml:space="preserve">$369 000 </v>
      </c>
      <c r="D255" t="s">
        <v>2968</v>
      </c>
      <c r="E255" t="b">
        <f t="shared" si="22"/>
        <v>1</v>
      </c>
      <c r="F255" t="b">
        <f t="shared" si="23"/>
        <v>0</v>
      </c>
      <c r="G255">
        <f t="shared" si="24"/>
        <v>1</v>
      </c>
      <c r="H255">
        <f t="shared" si="25"/>
        <v>9</v>
      </c>
      <c r="I255" s="13" t="str">
        <f t="shared" si="26"/>
        <v>$369 000</v>
      </c>
      <c r="J255" t="str">
        <f>IF(OR(ISNUMBER(SEARCH({"A";"B";"C";"D";"E";"F";"G";"H";"I";"J";"K";"L";"M";"N";"O";"P";"Q";"R";"S";"T";"U";"V";"W";"X";"Y";"Z";"+";"-"},D255)))=TRUE,D255, "")</f>
        <v/>
      </c>
      <c r="K255" s="20" t="str">
        <f t="shared" si="27"/>
        <v>369 000</v>
      </c>
      <c r="L255" s="21">
        <v>369000</v>
      </c>
      <c r="N255" s="20"/>
    </row>
    <row r="256" spans="2:14" x14ac:dyDescent="0.25">
      <c r="B256" t="s">
        <v>948</v>
      </c>
      <c r="C256" t="str">
        <f t="shared" si="21"/>
        <v xml:space="preserve">$850,000 </v>
      </c>
      <c r="D256" t="s">
        <v>3142</v>
      </c>
      <c r="E256" t="b">
        <f t="shared" si="22"/>
        <v>1</v>
      </c>
      <c r="F256" t="b">
        <f t="shared" si="23"/>
        <v>0</v>
      </c>
      <c r="G256">
        <f t="shared" si="24"/>
        <v>1</v>
      </c>
      <c r="H256">
        <f t="shared" si="25"/>
        <v>9</v>
      </c>
      <c r="I256" s="13" t="str">
        <f t="shared" si="26"/>
        <v>$850,000</v>
      </c>
      <c r="J256" t="str">
        <f>IF(OR(ISNUMBER(SEARCH({"A";"B";"C";"D";"E";"F";"G";"H";"I";"J";"K";"L";"M";"N";"O";"P";"Q";"R";"S";"T";"U";"V";"W";"X";"Y";"Z";"+";"-"},D256)))=TRUE,D256, "")</f>
        <v/>
      </c>
      <c r="K256" s="20" t="str">
        <f t="shared" si="27"/>
        <v>850000</v>
      </c>
      <c r="L256" s="21">
        <v>850000</v>
      </c>
      <c r="N256" s="20"/>
    </row>
    <row r="257" spans="2:14" x14ac:dyDescent="0.25">
      <c r="B257" t="s">
        <v>448</v>
      </c>
      <c r="C257" t="str">
        <f t="shared" si="21"/>
        <v xml:space="preserve">$539,000 </v>
      </c>
      <c r="D257" t="s">
        <v>3049</v>
      </c>
      <c r="E257" t="b">
        <f t="shared" si="22"/>
        <v>1</v>
      </c>
      <c r="F257" t="b">
        <f t="shared" si="23"/>
        <v>0</v>
      </c>
      <c r="G257">
        <f t="shared" si="24"/>
        <v>1</v>
      </c>
      <c r="H257">
        <f t="shared" si="25"/>
        <v>9</v>
      </c>
      <c r="I257" s="13" t="str">
        <f t="shared" si="26"/>
        <v>$539,000</v>
      </c>
      <c r="J257" t="str">
        <f>IF(OR(ISNUMBER(SEARCH({"A";"B";"C";"D";"E";"F";"G";"H";"I";"J";"K";"L";"M";"N";"O";"P";"Q";"R";"S";"T";"U";"V";"W";"X";"Y";"Z";"+";"-"},D257)))=TRUE,D257, "")</f>
        <v/>
      </c>
      <c r="K257" s="20" t="str">
        <f t="shared" si="27"/>
        <v>539000</v>
      </c>
      <c r="L257" s="21">
        <v>539000</v>
      </c>
      <c r="N257" s="20"/>
    </row>
    <row r="258" spans="2:14" x14ac:dyDescent="0.25">
      <c r="B258" t="s">
        <v>178</v>
      </c>
      <c r="C258" t="str">
        <f t="shared" si="21"/>
        <v xml:space="preserve">$395,000 </v>
      </c>
      <c r="D258" t="s">
        <v>2991</v>
      </c>
      <c r="E258" t="b">
        <f t="shared" si="22"/>
        <v>1</v>
      </c>
      <c r="F258" t="b">
        <f t="shared" si="23"/>
        <v>0</v>
      </c>
      <c r="G258">
        <f t="shared" si="24"/>
        <v>1</v>
      </c>
      <c r="H258">
        <f t="shared" si="25"/>
        <v>9</v>
      </c>
      <c r="I258" s="13" t="str">
        <f t="shared" si="26"/>
        <v>$395,000</v>
      </c>
      <c r="J258" t="str">
        <f>IF(OR(ISNUMBER(SEARCH({"A";"B";"C";"D";"E";"F";"G";"H";"I";"J";"K";"L";"M";"N";"O";"P";"Q";"R";"S";"T";"U";"V";"W";"X";"Y";"Z";"+";"-"},D258)))=TRUE,D258, "")</f>
        <v/>
      </c>
      <c r="K258" s="20" t="str">
        <f t="shared" si="27"/>
        <v>395000</v>
      </c>
      <c r="L258" s="21">
        <v>395000</v>
      </c>
      <c r="N258" s="20"/>
    </row>
    <row r="259" spans="2:14" x14ac:dyDescent="0.25">
      <c r="B259" t="s">
        <v>957</v>
      </c>
      <c r="C259" t="str">
        <f t="shared" ref="C259:C322" si="28">B259 &amp; " "</f>
        <v xml:space="preserve">Offers under $340,000 </v>
      </c>
      <c r="D259" t="s">
        <v>3143</v>
      </c>
      <c r="E259" t="b">
        <f t="shared" ref="E259:E322" si="29">ISNUMBER(SEARCH("0 ",D259))</f>
        <v>1</v>
      </c>
      <c r="F259" t="b">
        <f t="shared" ref="F259:F322" si="30">ISNUMBER(SEARCH("0-",D259))</f>
        <v>0</v>
      </c>
      <c r="G259">
        <f t="shared" ref="G259:G322" si="31">IFERROR(FIND("$", D259), "na")</f>
        <v>14</v>
      </c>
      <c r="H259">
        <f t="shared" ref="H259:H322" si="32">IFERROR(FIND("0 ",D259) + 1, "na")</f>
        <v>22</v>
      </c>
      <c r="I259" s="13" t="str">
        <f t="shared" ref="I259:I322" si="33">IFERROR(MID(D259, G259, H259-G259), "")</f>
        <v>$340,000</v>
      </c>
      <c r="J259" t="str">
        <f>IF(OR(ISNUMBER(SEARCH({"A";"B";"C";"D";"E";"F";"G";"H";"I";"J";"K";"L";"M";"N";"O";"P";"Q";"R";"S";"T";"U";"V";"W";"X";"Y";"Z";"+";"-"},D259)))=TRUE,D259, "")</f>
        <v xml:space="preserve">Offers under $340,000 </v>
      </c>
      <c r="K259" s="20" t="str">
        <f t="shared" ref="K259:K322" si="34">SUBSTITUTE(SUBSTITUTE(SUBSTITUTE(I259, "$", ""), ",", ""), ".00", "")</f>
        <v>340000</v>
      </c>
      <c r="L259" s="21">
        <v>340000</v>
      </c>
      <c r="N259" s="20"/>
    </row>
    <row r="260" spans="2:14" x14ac:dyDescent="0.25">
      <c r="B260" t="s">
        <v>89</v>
      </c>
      <c r="C260" t="str">
        <f t="shared" si="28"/>
        <v xml:space="preserve">Openn Negotiation </v>
      </c>
      <c r="D260" t="s">
        <v>2971</v>
      </c>
      <c r="E260" t="b">
        <f t="shared" si="29"/>
        <v>0</v>
      </c>
      <c r="F260" t="b">
        <f t="shared" si="30"/>
        <v>0</v>
      </c>
      <c r="G260" t="str">
        <f t="shared" si="31"/>
        <v>na</v>
      </c>
      <c r="H260" t="str">
        <f t="shared" si="32"/>
        <v>na</v>
      </c>
      <c r="I260" s="13" t="str">
        <f t="shared" si="33"/>
        <v/>
      </c>
      <c r="J260" t="str">
        <f>IF(OR(ISNUMBER(SEARCH({"A";"B";"C";"D";"E";"F";"G";"H";"I";"J";"K";"L";"M";"N";"O";"P";"Q";"R";"S";"T";"U";"V";"W";"X";"Y";"Z";"+";"-"},D260)))=TRUE,D260, "")</f>
        <v xml:space="preserve">Openn Negotiation </v>
      </c>
      <c r="K260" s="20" t="str">
        <f t="shared" si="34"/>
        <v/>
      </c>
      <c r="L260" s="21" t="s">
        <v>2934</v>
      </c>
      <c r="N260" s="20"/>
    </row>
    <row r="261" spans="2:14" x14ac:dyDescent="0.25">
      <c r="B261" t="s">
        <v>186</v>
      </c>
      <c r="C261" t="str">
        <f t="shared" si="28"/>
        <v xml:space="preserve">$475,000 </v>
      </c>
      <c r="D261" t="s">
        <v>2992</v>
      </c>
      <c r="E261" t="b">
        <f t="shared" si="29"/>
        <v>1</v>
      </c>
      <c r="F261" t="b">
        <f t="shared" si="30"/>
        <v>0</v>
      </c>
      <c r="G261">
        <f t="shared" si="31"/>
        <v>1</v>
      </c>
      <c r="H261">
        <f t="shared" si="32"/>
        <v>9</v>
      </c>
      <c r="I261" s="13" t="str">
        <f t="shared" si="33"/>
        <v>$475,000</v>
      </c>
      <c r="J261" t="str">
        <f>IF(OR(ISNUMBER(SEARCH({"A";"B";"C";"D";"E";"F";"G";"H";"I";"J";"K";"L";"M";"N";"O";"P";"Q";"R";"S";"T";"U";"V";"W";"X";"Y";"Z";"+";"-"},D261)))=TRUE,D261, "")</f>
        <v/>
      </c>
      <c r="K261" s="20" t="str">
        <f t="shared" si="34"/>
        <v>475000</v>
      </c>
      <c r="L261" s="21">
        <v>475000</v>
      </c>
      <c r="N261" s="20"/>
    </row>
    <row r="262" spans="2:14" x14ac:dyDescent="0.25">
      <c r="B262" t="s">
        <v>210</v>
      </c>
      <c r="C262" t="str">
        <f t="shared" si="28"/>
        <v xml:space="preserve">$1,050,000 </v>
      </c>
      <c r="D262" t="s">
        <v>2998</v>
      </c>
      <c r="E262" t="b">
        <f t="shared" si="29"/>
        <v>1</v>
      </c>
      <c r="F262" t="b">
        <f t="shared" si="30"/>
        <v>0</v>
      </c>
      <c r="G262">
        <f t="shared" si="31"/>
        <v>1</v>
      </c>
      <c r="H262">
        <f t="shared" si="32"/>
        <v>11</v>
      </c>
      <c r="I262" s="13" t="str">
        <f t="shared" si="33"/>
        <v>$1,050,000</v>
      </c>
      <c r="J262" t="str">
        <f>IF(OR(ISNUMBER(SEARCH({"A";"B";"C";"D";"E";"F";"G";"H";"I";"J";"K";"L";"M";"N";"O";"P";"Q";"R";"S";"T";"U";"V";"W";"X";"Y";"Z";"+";"-"},D262)))=TRUE,D262, "")</f>
        <v/>
      </c>
      <c r="K262" s="20" t="str">
        <f t="shared" si="34"/>
        <v>1050000</v>
      </c>
      <c r="L262" s="21">
        <v>1050000</v>
      </c>
      <c r="N262" s="20"/>
    </row>
    <row r="263" spans="2:14" x14ac:dyDescent="0.25">
      <c r="B263" t="s">
        <v>970</v>
      </c>
      <c r="C263" t="str">
        <f t="shared" si="28"/>
        <v xml:space="preserve">$570,000 </v>
      </c>
      <c r="D263" t="s">
        <v>3144</v>
      </c>
      <c r="E263" t="b">
        <f t="shared" si="29"/>
        <v>1</v>
      </c>
      <c r="F263" t="b">
        <f t="shared" si="30"/>
        <v>0</v>
      </c>
      <c r="G263">
        <f t="shared" si="31"/>
        <v>1</v>
      </c>
      <c r="H263">
        <f t="shared" si="32"/>
        <v>9</v>
      </c>
      <c r="I263" s="13" t="str">
        <f t="shared" si="33"/>
        <v>$570,000</v>
      </c>
      <c r="J263" t="str">
        <f>IF(OR(ISNUMBER(SEARCH({"A";"B";"C";"D";"E";"F";"G";"H";"I";"J";"K";"L";"M";"N";"O";"P";"Q";"R";"S";"T";"U";"V";"W";"X";"Y";"Z";"+";"-"},D263)))=TRUE,D263, "")</f>
        <v/>
      </c>
      <c r="K263" s="20" t="str">
        <f t="shared" si="34"/>
        <v>570000</v>
      </c>
      <c r="L263" s="21">
        <v>570000</v>
      </c>
      <c r="N263" s="20"/>
    </row>
    <row r="264" spans="2:14" x14ac:dyDescent="0.25">
      <c r="B264" t="s">
        <v>768</v>
      </c>
      <c r="C264" t="str">
        <f t="shared" si="28"/>
        <v xml:space="preserve">$419,000 </v>
      </c>
      <c r="D264" t="s">
        <v>3115</v>
      </c>
      <c r="E264" t="b">
        <f t="shared" si="29"/>
        <v>1</v>
      </c>
      <c r="F264" t="b">
        <f t="shared" si="30"/>
        <v>0</v>
      </c>
      <c r="G264">
        <f t="shared" si="31"/>
        <v>1</v>
      </c>
      <c r="H264">
        <f t="shared" si="32"/>
        <v>9</v>
      </c>
      <c r="I264" s="13" t="str">
        <f t="shared" si="33"/>
        <v>$419,000</v>
      </c>
      <c r="J264" t="str">
        <f>IF(OR(ISNUMBER(SEARCH({"A";"B";"C";"D";"E";"F";"G";"H";"I";"J";"K";"L";"M";"N";"O";"P";"Q";"R";"S";"T";"U";"V";"W";"X";"Y";"Z";"+";"-"},D264)))=TRUE,D264, "")</f>
        <v/>
      </c>
      <c r="K264" s="20" t="str">
        <f t="shared" si="34"/>
        <v>419000</v>
      </c>
      <c r="L264" s="21">
        <v>419000</v>
      </c>
      <c r="N264" s="20"/>
    </row>
    <row r="265" spans="2:14" x14ac:dyDescent="0.25">
      <c r="B265" t="s">
        <v>979</v>
      </c>
      <c r="C265" t="str">
        <f t="shared" si="28"/>
        <v xml:space="preserve">Offers Over $285,000 </v>
      </c>
      <c r="D265" t="s">
        <v>3145</v>
      </c>
      <c r="E265" t="b">
        <f t="shared" si="29"/>
        <v>1</v>
      </c>
      <c r="F265" t="b">
        <f t="shared" si="30"/>
        <v>0</v>
      </c>
      <c r="G265">
        <f t="shared" si="31"/>
        <v>13</v>
      </c>
      <c r="H265">
        <f t="shared" si="32"/>
        <v>21</v>
      </c>
      <c r="I265" s="13" t="str">
        <f t="shared" si="33"/>
        <v>$285,000</v>
      </c>
      <c r="J265" t="str">
        <f>IF(OR(ISNUMBER(SEARCH({"A";"B";"C";"D";"E";"F";"G";"H";"I";"J";"K";"L";"M";"N";"O";"P";"Q";"R";"S";"T";"U";"V";"W";"X";"Y";"Z";"+";"-"},D265)))=TRUE,D265, "")</f>
        <v xml:space="preserve">Offers Over $285,000 </v>
      </c>
      <c r="K265" s="20" t="str">
        <f t="shared" si="34"/>
        <v>285000</v>
      </c>
      <c r="L265" s="21">
        <v>285000</v>
      </c>
      <c r="N265" s="20"/>
    </row>
    <row r="266" spans="2:14" x14ac:dyDescent="0.25">
      <c r="B266" t="s">
        <v>59</v>
      </c>
      <c r="C266" t="str">
        <f t="shared" si="28"/>
        <v xml:space="preserve">$439,000 </v>
      </c>
      <c r="D266" t="s">
        <v>2965</v>
      </c>
      <c r="E266" t="b">
        <f t="shared" si="29"/>
        <v>1</v>
      </c>
      <c r="F266" t="b">
        <f t="shared" si="30"/>
        <v>0</v>
      </c>
      <c r="G266">
        <f t="shared" si="31"/>
        <v>1</v>
      </c>
      <c r="H266">
        <f t="shared" si="32"/>
        <v>9</v>
      </c>
      <c r="I266" s="13" t="str">
        <f t="shared" si="33"/>
        <v>$439,000</v>
      </c>
      <c r="J266" t="str">
        <f>IF(OR(ISNUMBER(SEARCH({"A";"B";"C";"D";"E";"F";"G";"H";"I";"J";"K";"L";"M";"N";"O";"P";"Q";"R";"S";"T";"U";"V";"W";"X";"Y";"Z";"+";"-"},D266)))=TRUE,D266, "")</f>
        <v/>
      </c>
      <c r="K266" s="20" t="str">
        <f t="shared" si="34"/>
        <v>439000</v>
      </c>
      <c r="L266" s="21">
        <v>439000</v>
      </c>
      <c r="N266" s="20"/>
    </row>
    <row r="267" spans="2:14" x14ac:dyDescent="0.25">
      <c r="B267" t="s">
        <v>982</v>
      </c>
      <c r="C267" t="str">
        <f t="shared" si="28"/>
        <v xml:space="preserve">$470,000 Negotiable </v>
      </c>
      <c r="D267" t="s">
        <v>3146</v>
      </c>
      <c r="E267" t="b">
        <f t="shared" si="29"/>
        <v>1</v>
      </c>
      <c r="F267" t="b">
        <f t="shared" si="30"/>
        <v>0</v>
      </c>
      <c r="G267">
        <f t="shared" si="31"/>
        <v>1</v>
      </c>
      <c r="H267">
        <f t="shared" si="32"/>
        <v>9</v>
      </c>
      <c r="I267" s="13" t="str">
        <f t="shared" si="33"/>
        <v>$470,000</v>
      </c>
      <c r="J267" t="str">
        <f>IF(OR(ISNUMBER(SEARCH({"A";"B";"C";"D";"E";"F";"G";"H";"I";"J";"K";"L";"M";"N";"O";"P";"Q";"R";"S";"T";"U";"V";"W";"X";"Y";"Z";"+";"-"},D267)))=TRUE,D267, "")</f>
        <v xml:space="preserve">$470,000 Negotiable </v>
      </c>
      <c r="K267" s="20" t="str">
        <f t="shared" si="34"/>
        <v>470000</v>
      </c>
      <c r="L267" s="21">
        <v>470000</v>
      </c>
      <c r="N267" s="20"/>
    </row>
    <row r="268" spans="2:14" x14ac:dyDescent="0.25">
      <c r="B268" t="s">
        <v>986</v>
      </c>
      <c r="C268" t="str">
        <f t="shared" si="28"/>
        <v xml:space="preserve">Under Offer </v>
      </c>
      <c r="D268" t="s">
        <v>3147</v>
      </c>
      <c r="E268" t="b">
        <f t="shared" si="29"/>
        <v>0</v>
      </c>
      <c r="F268" t="b">
        <f t="shared" si="30"/>
        <v>0</v>
      </c>
      <c r="G268" t="str">
        <f t="shared" si="31"/>
        <v>na</v>
      </c>
      <c r="H268" t="str">
        <f t="shared" si="32"/>
        <v>na</v>
      </c>
      <c r="I268" s="13" t="str">
        <f t="shared" si="33"/>
        <v/>
      </c>
      <c r="J268" t="str">
        <f>IF(OR(ISNUMBER(SEARCH({"A";"B";"C";"D";"E";"F";"G";"H";"I";"J";"K";"L";"M";"N";"O";"P";"Q";"R";"S";"T";"U";"V";"W";"X";"Y";"Z";"+";"-"},D268)))=TRUE,D268, "")</f>
        <v xml:space="preserve">Under Offer </v>
      </c>
      <c r="K268" s="20" t="str">
        <f t="shared" si="34"/>
        <v/>
      </c>
      <c r="L268" s="21" t="s">
        <v>2934</v>
      </c>
      <c r="N268" s="20"/>
    </row>
    <row r="269" spans="2:14" x14ac:dyDescent="0.25">
      <c r="B269" t="s">
        <v>990</v>
      </c>
      <c r="C269" t="str">
        <f t="shared" si="28"/>
        <v xml:space="preserve">$365,000 </v>
      </c>
      <c r="D269" t="s">
        <v>3148</v>
      </c>
      <c r="E269" t="b">
        <f t="shared" si="29"/>
        <v>1</v>
      </c>
      <c r="F269" t="b">
        <f t="shared" si="30"/>
        <v>0</v>
      </c>
      <c r="G269">
        <f t="shared" si="31"/>
        <v>1</v>
      </c>
      <c r="H269">
        <f t="shared" si="32"/>
        <v>9</v>
      </c>
      <c r="I269" s="13" t="str">
        <f t="shared" si="33"/>
        <v>$365,000</v>
      </c>
      <c r="J269" t="str">
        <f>IF(OR(ISNUMBER(SEARCH({"A";"B";"C";"D";"E";"F";"G";"H";"I";"J";"K";"L";"M";"N";"O";"P";"Q";"R";"S";"T";"U";"V";"W";"X";"Y";"Z";"+";"-"},D269)))=TRUE,D269, "")</f>
        <v/>
      </c>
      <c r="K269" s="20" t="str">
        <f t="shared" si="34"/>
        <v>365000</v>
      </c>
      <c r="L269" s="21">
        <v>365000</v>
      </c>
      <c r="N269" s="20"/>
    </row>
    <row r="270" spans="2:14" x14ac:dyDescent="0.25">
      <c r="B270" t="s">
        <v>266</v>
      </c>
      <c r="C270" t="str">
        <f t="shared" si="28"/>
        <v xml:space="preserve">$299,000 </v>
      </c>
      <c r="D270" t="s">
        <v>3010</v>
      </c>
      <c r="E270" t="b">
        <f t="shared" si="29"/>
        <v>1</v>
      </c>
      <c r="F270" t="b">
        <f t="shared" si="30"/>
        <v>0</v>
      </c>
      <c r="G270">
        <f t="shared" si="31"/>
        <v>1</v>
      </c>
      <c r="H270">
        <f t="shared" si="32"/>
        <v>9</v>
      </c>
      <c r="I270" s="13" t="str">
        <f t="shared" si="33"/>
        <v>$299,000</v>
      </c>
      <c r="J270" t="str">
        <f>IF(OR(ISNUMBER(SEARCH({"A";"B";"C";"D";"E";"F";"G";"H";"I";"J";"K";"L";"M";"N";"O";"P";"Q";"R";"S";"T";"U";"V";"W";"X";"Y";"Z";"+";"-"},D270)))=TRUE,D270, "")</f>
        <v/>
      </c>
      <c r="K270" s="20" t="str">
        <f t="shared" si="34"/>
        <v>299000</v>
      </c>
      <c r="L270" s="21">
        <v>299000</v>
      </c>
      <c r="N270" s="20"/>
    </row>
    <row r="271" spans="2:14" x14ac:dyDescent="0.25">
      <c r="B271" t="s">
        <v>639</v>
      </c>
      <c r="C271" t="str">
        <f t="shared" si="28"/>
        <v xml:space="preserve">$499,000 </v>
      </c>
      <c r="D271" t="s">
        <v>3094</v>
      </c>
      <c r="E271" t="b">
        <f t="shared" si="29"/>
        <v>1</v>
      </c>
      <c r="F271" t="b">
        <f t="shared" si="30"/>
        <v>0</v>
      </c>
      <c r="G271">
        <f t="shared" si="31"/>
        <v>1</v>
      </c>
      <c r="H271">
        <f t="shared" si="32"/>
        <v>9</v>
      </c>
      <c r="I271" s="13" t="str">
        <f t="shared" si="33"/>
        <v>$499,000</v>
      </c>
      <c r="J271" t="str">
        <f>IF(OR(ISNUMBER(SEARCH({"A";"B";"C";"D";"E";"F";"G";"H";"I";"J";"K";"L";"M";"N";"O";"P";"Q";"R";"S";"T";"U";"V";"W";"X";"Y";"Z";"+";"-"},D271)))=TRUE,D271, "")</f>
        <v/>
      </c>
      <c r="K271" s="20" t="str">
        <f t="shared" si="34"/>
        <v>499000</v>
      </c>
      <c r="L271" s="21">
        <v>499000</v>
      </c>
      <c r="N271" s="20"/>
    </row>
    <row r="272" spans="2:14" x14ac:dyDescent="0.25">
      <c r="B272" t="s">
        <v>1000</v>
      </c>
      <c r="C272" t="str">
        <f t="shared" si="28"/>
        <v xml:space="preserve">$420,000 + </v>
      </c>
      <c r="D272" t="s">
        <v>3149</v>
      </c>
      <c r="E272" t="b">
        <f t="shared" si="29"/>
        <v>1</v>
      </c>
      <c r="F272" t="b">
        <f t="shared" si="30"/>
        <v>0</v>
      </c>
      <c r="G272">
        <f t="shared" si="31"/>
        <v>1</v>
      </c>
      <c r="H272">
        <f t="shared" si="32"/>
        <v>9</v>
      </c>
      <c r="I272" s="13" t="str">
        <f t="shared" si="33"/>
        <v>$420,000</v>
      </c>
      <c r="J272" t="str">
        <f>IF(OR(ISNUMBER(SEARCH({"A";"B";"C";"D";"E";"F";"G";"H";"I";"J";"K";"L";"M";"N";"O";"P";"Q";"R";"S";"T";"U";"V";"W";"X";"Y";"Z";"+";"-"},D272)))=TRUE,D272, "")</f>
        <v xml:space="preserve">$420,000 + </v>
      </c>
      <c r="K272" s="20" t="str">
        <f t="shared" si="34"/>
        <v>420000</v>
      </c>
      <c r="L272" s="21">
        <v>420000</v>
      </c>
      <c r="N272" s="20"/>
    </row>
    <row r="273" spans="2:14" x14ac:dyDescent="0.25">
      <c r="B273" t="s">
        <v>423</v>
      </c>
      <c r="C273" t="str">
        <f t="shared" si="28"/>
        <v xml:space="preserve">$270,000 </v>
      </c>
      <c r="D273" t="s">
        <v>3044</v>
      </c>
      <c r="E273" t="b">
        <f t="shared" si="29"/>
        <v>1</v>
      </c>
      <c r="F273" t="b">
        <f t="shared" si="30"/>
        <v>0</v>
      </c>
      <c r="G273">
        <f t="shared" si="31"/>
        <v>1</v>
      </c>
      <c r="H273">
        <f t="shared" si="32"/>
        <v>9</v>
      </c>
      <c r="I273" s="13" t="str">
        <f t="shared" si="33"/>
        <v>$270,000</v>
      </c>
      <c r="J273" t="str">
        <f>IF(OR(ISNUMBER(SEARCH({"A";"B";"C";"D";"E";"F";"G";"H";"I";"J";"K";"L";"M";"N";"O";"P";"Q";"R";"S";"T";"U";"V";"W";"X";"Y";"Z";"+";"-"},D273)))=TRUE,D273, "")</f>
        <v/>
      </c>
      <c r="K273" s="20" t="str">
        <f t="shared" si="34"/>
        <v>270000</v>
      </c>
      <c r="L273" s="21">
        <v>270000</v>
      </c>
      <c r="N273" s="20"/>
    </row>
    <row r="274" spans="2:14" x14ac:dyDescent="0.25">
      <c r="B274" t="s">
        <v>86</v>
      </c>
      <c r="C274" t="str">
        <f t="shared" si="28"/>
        <v xml:space="preserve">$280,000 </v>
      </c>
      <c r="D274" t="s">
        <v>2970</v>
      </c>
      <c r="E274" t="b">
        <f t="shared" si="29"/>
        <v>1</v>
      </c>
      <c r="F274" t="b">
        <f t="shared" si="30"/>
        <v>0</v>
      </c>
      <c r="G274">
        <f t="shared" si="31"/>
        <v>1</v>
      </c>
      <c r="H274">
        <f t="shared" si="32"/>
        <v>9</v>
      </c>
      <c r="I274" s="13" t="str">
        <f t="shared" si="33"/>
        <v>$280,000</v>
      </c>
      <c r="J274" t="str">
        <f>IF(OR(ISNUMBER(SEARCH({"A";"B";"C";"D";"E";"F";"G";"H";"I";"J";"K";"L";"M";"N";"O";"P";"Q";"R";"S";"T";"U";"V";"W";"X";"Y";"Z";"+";"-"},D274)))=TRUE,D274, "")</f>
        <v/>
      </c>
      <c r="K274" s="20" t="str">
        <f t="shared" si="34"/>
        <v>280000</v>
      </c>
      <c r="L274" s="21">
        <v>280000</v>
      </c>
      <c r="N274" s="20"/>
    </row>
    <row r="275" spans="2:14" x14ac:dyDescent="0.25">
      <c r="B275" t="s">
        <v>1009</v>
      </c>
      <c r="C275" t="str">
        <f t="shared" si="28"/>
        <v xml:space="preserve">Price guide-$275,000-$325,000 </v>
      </c>
      <c r="D275" t="s">
        <v>3447</v>
      </c>
      <c r="E275" t="b">
        <f t="shared" si="29"/>
        <v>1</v>
      </c>
      <c r="F275" t="b">
        <f t="shared" si="30"/>
        <v>0</v>
      </c>
      <c r="G275">
        <f t="shared" si="31"/>
        <v>15</v>
      </c>
      <c r="H275">
        <f t="shared" si="32"/>
        <v>23</v>
      </c>
      <c r="I275" s="13" t="str">
        <f t="shared" si="33"/>
        <v>$275,000</v>
      </c>
      <c r="J275" t="str">
        <f>IF(OR(ISNUMBER(SEARCH({"A";"B";"C";"D";"E";"F";"G";"H";"I";"J";"K";"L";"M";"N";"O";"P";"Q";"R";"S";"T";"U";"V";"W";"X";"Y";"Z";"+";"-"},D275)))=TRUE,D275, "")</f>
        <v xml:space="preserve">Price guide - $275,000 - $325,000 </v>
      </c>
      <c r="K275" s="20" t="str">
        <f t="shared" si="34"/>
        <v>275000</v>
      </c>
      <c r="L275" s="21">
        <v>275000</v>
      </c>
      <c r="N275" s="20"/>
    </row>
    <row r="276" spans="2:14" x14ac:dyDescent="0.25">
      <c r="B276" t="s">
        <v>1013</v>
      </c>
      <c r="C276" t="str">
        <f t="shared" si="28"/>
        <v xml:space="preserve">$269,000 </v>
      </c>
      <c r="D276" t="s">
        <v>3150</v>
      </c>
      <c r="E276" t="b">
        <f t="shared" si="29"/>
        <v>1</v>
      </c>
      <c r="F276" t="b">
        <f t="shared" si="30"/>
        <v>0</v>
      </c>
      <c r="G276">
        <f t="shared" si="31"/>
        <v>1</v>
      </c>
      <c r="H276">
        <f t="shared" si="32"/>
        <v>9</v>
      </c>
      <c r="I276" s="13" t="str">
        <f t="shared" si="33"/>
        <v>$269,000</v>
      </c>
      <c r="J276" t="str">
        <f>IF(OR(ISNUMBER(SEARCH({"A";"B";"C";"D";"E";"F";"G";"H";"I";"J";"K";"L";"M";"N";"O";"P";"Q";"R";"S";"T";"U";"V";"W";"X";"Y";"Z";"+";"-"},D276)))=TRUE,D276, "")</f>
        <v/>
      </c>
      <c r="K276" s="20" t="str">
        <f t="shared" si="34"/>
        <v>269000</v>
      </c>
      <c r="L276" s="21">
        <v>269000</v>
      </c>
      <c r="N276" s="20"/>
    </row>
    <row r="277" spans="2:14" x14ac:dyDescent="0.25">
      <c r="B277" t="s">
        <v>1018</v>
      </c>
      <c r="C277" t="str">
        <f t="shared" si="28"/>
        <v xml:space="preserve">$750,000 </v>
      </c>
      <c r="D277" t="s">
        <v>3151</v>
      </c>
      <c r="E277" t="b">
        <f t="shared" si="29"/>
        <v>1</v>
      </c>
      <c r="F277" t="b">
        <f t="shared" si="30"/>
        <v>0</v>
      </c>
      <c r="G277">
        <f t="shared" si="31"/>
        <v>1</v>
      </c>
      <c r="H277">
        <f t="shared" si="32"/>
        <v>9</v>
      </c>
      <c r="I277" s="13" t="str">
        <f t="shared" si="33"/>
        <v>$750,000</v>
      </c>
      <c r="J277" t="str">
        <f>IF(OR(ISNUMBER(SEARCH({"A";"B";"C";"D";"E";"F";"G";"H";"I";"J";"K";"L";"M";"N";"O";"P";"Q";"R";"S";"T";"U";"V";"W";"X";"Y";"Z";"+";"-"},D277)))=TRUE,D277, "")</f>
        <v/>
      </c>
      <c r="K277" s="20" t="str">
        <f t="shared" si="34"/>
        <v>750000</v>
      </c>
      <c r="L277" s="21">
        <v>750000</v>
      </c>
      <c r="N277" s="20"/>
    </row>
    <row r="278" spans="2:14" x14ac:dyDescent="0.25">
      <c r="B278" t="s">
        <v>1022</v>
      </c>
      <c r="C278" t="str">
        <f t="shared" si="28"/>
        <v xml:space="preserve">Offers above $285,000 </v>
      </c>
      <c r="D278" t="s">
        <v>3152</v>
      </c>
      <c r="E278" t="b">
        <f t="shared" si="29"/>
        <v>1</v>
      </c>
      <c r="F278" t="b">
        <f t="shared" si="30"/>
        <v>0</v>
      </c>
      <c r="G278">
        <f t="shared" si="31"/>
        <v>14</v>
      </c>
      <c r="H278">
        <f t="shared" si="32"/>
        <v>22</v>
      </c>
      <c r="I278" s="13" t="str">
        <f t="shared" si="33"/>
        <v>$285,000</v>
      </c>
      <c r="J278" t="str">
        <f>IF(OR(ISNUMBER(SEARCH({"A";"B";"C";"D";"E";"F";"G";"H";"I";"J";"K";"L";"M";"N";"O";"P";"Q";"R";"S";"T";"U";"V";"W";"X";"Y";"Z";"+";"-"},D278)))=TRUE,D278, "")</f>
        <v xml:space="preserve">Offers above $285,000 </v>
      </c>
      <c r="K278" s="20" t="str">
        <f t="shared" si="34"/>
        <v>285000</v>
      </c>
      <c r="L278" s="21">
        <v>285000</v>
      </c>
      <c r="N278" s="20"/>
    </row>
    <row r="279" spans="2:14" x14ac:dyDescent="0.25">
      <c r="B279" t="s">
        <v>835</v>
      </c>
      <c r="C279" t="str">
        <f t="shared" si="28"/>
        <v xml:space="preserve">$599,000 </v>
      </c>
      <c r="D279" t="s">
        <v>3125</v>
      </c>
      <c r="E279" t="b">
        <f t="shared" si="29"/>
        <v>1</v>
      </c>
      <c r="F279" t="b">
        <f t="shared" si="30"/>
        <v>0</v>
      </c>
      <c r="G279">
        <f t="shared" si="31"/>
        <v>1</v>
      </c>
      <c r="H279">
        <f t="shared" si="32"/>
        <v>9</v>
      </c>
      <c r="I279" s="13" t="str">
        <f t="shared" si="33"/>
        <v>$599,000</v>
      </c>
      <c r="J279" t="str">
        <f>IF(OR(ISNUMBER(SEARCH({"A";"B";"C";"D";"E";"F";"G";"H";"I";"J";"K";"L";"M";"N";"O";"P";"Q";"R";"S";"T";"U";"V";"W";"X";"Y";"Z";"+";"-"},D279)))=TRUE,D279, "")</f>
        <v/>
      </c>
      <c r="K279" s="20" t="str">
        <f t="shared" si="34"/>
        <v>599000</v>
      </c>
      <c r="L279" s="21">
        <v>599000</v>
      </c>
      <c r="N279" s="20"/>
    </row>
    <row r="280" spans="2:14" x14ac:dyDescent="0.25">
      <c r="B280" t="s">
        <v>83</v>
      </c>
      <c r="C280" t="str">
        <f t="shared" si="28"/>
        <v xml:space="preserve">$455,000 </v>
      </c>
      <c r="D280" t="s">
        <v>2969</v>
      </c>
      <c r="E280" t="b">
        <f t="shared" si="29"/>
        <v>1</v>
      </c>
      <c r="F280" t="b">
        <f t="shared" si="30"/>
        <v>0</v>
      </c>
      <c r="G280">
        <f t="shared" si="31"/>
        <v>1</v>
      </c>
      <c r="H280">
        <f t="shared" si="32"/>
        <v>9</v>
      </c>
      <c r="I280" s="13" t="str">
        <f t="shared" si="33"/>
        <v>$455,000</v>
      </c>
      <c r="J280" t="str">
        <f>IF(OR(ISNUMBER(SEARCH({"A";"B";"C";"D";"E";"F";"G";"H";"I";"J";"K";"L";"M";"N";"O";"P";"Q";"R";"S";"T";"U";"V";"W";"X";"Y";"Z";"+";"-"},D280)))=TRUE,D280, "")</f>
        <v/>
      </c>
      <c r="K280" s="20" t="str">
        <f t="shared" si="34"/>
        <v>455000</v>
      </c>
      <c r="L280" s="21">
        <v>455000</v>
      </c>
      <c r="N280" s="20"/>
    </row>
    <row r="281" spans="2:14" x14ac:dyDescent="0.25">
      <c r="B281" t="s">
        <v>89</v>
      </c>
      <c r="C281" t="str">
        <f t="shared" si="28"/>
        <v xml:space="preserve">Openn Negotiation </v>
      </c>
      <c r="D281" t="s">
        <v>2971</v>
      </c>
      <c r="E281" t="b">
        <f t="shared" si="29"/>
        <v>0</v>
      </c>
      <c r="F281" t="b">
        <f t="shared" si="30"/>
        <v>0</v>
      </c>
      <c r="G281" t="str">
        <f t="shared" si="31"/>
        <v>na</v>
      </c>
      <c r="H281" t="str">
        <f t="shared" si="32"/>
        <v>na</v>
      </c>
      <c r="I281" s="13" t="str">
        <f t="shared" si="33"/>
        <v/>
      </c>
      <c r="J281" t="str">
        <f>IF(OR(ISNUMBER(SEARCH({"A";"B";"C";"D";"E";"F";"G";"H";"I";"J";"K";"L";"M";"N";"O";"P";"Q";"R";"S";"T";"U";"V";"W";"X";"Y";"Z";"+";"-"},D281)))=TRUE,D281, "")</f>
        <v xml:space="preserve">Openn Negotiation </v>
      </c>
      <c r="K281" s="20" t="str">
        <f t="shared" si="34"/>
        <v/>
      </c>
      <c r="L281" s="21" t="s">
        <v>2934</v>
      </c>
      <c r="N281" s="20"/>
    </row>
    <row r="282" spans="2:14" x14ac:dyDescent="0.25">
      <c r="B282" t="s">
        <v>1031</v>
      </c>
      <c r="C282" t="str">
        <f t="shared" si="28"/>
        <v xml:space="preserve">Expression of Interest </v>
      </c>
      <c r="D282" t="s">
        <v>3153</v>
      </c>
      <c r="E282" t="b">
        <f t="shared" si="29"/>
        <v>0</v>
      </c>
      <c r="F282" t="b">
        <f t="shared" si="30"/>
        <v>0</v>
      </c>
      <c r="G282" t="str">
        <f t="shared" si="31"/>
        <v>na</v>
      </c>
      <c r="H282" t="str">
        <f t="shared" si="32"/>
        <v>na</v>
      </c>
      <c r="I282" s="13" t="str">
        <f t="shared" si="33"/>
        <v/>
      </c>
      <c r="J282" t="str">
        <f>IF(OR(ISNUMBER(SEARCH({"A";"B";"C";"D";"E";"F";"G";"H";"I";"J";"K";"L";"M";"N";"O";"P";"Q";"R";"S";"T";"U";"V";"W";"X";"Y";"Z";"+";"-"},D282)))=TRUE,D282, "")</f>
        <v xml:space="preserve">Expression of Interest </v>
      </c>
      <c r="K282" s="20" t="str">
        <f t="shared" si="34"/>
        <v/>
      </c>
      <c r="L282" s="21" t="s">
        <v>2934</v>
      </c>
      <c r="N282" s="20"/>
    </row>
    <row r="283" spans="2:14" x14ac:dyDescent="0.25">
      <c r="B283" t="s">
        <v>713</v>
      </c>
      <c r="C283" t="str">
        <f t="shared" si="28"/>
        <v xml:space="preserve">PRICE GUIDE $575,000 </v>
      </c>
      <c r="D283" t="s">
        <v>3108</v>
      </c>
      <c r="E283" t="b">
        <f t="shared" si="29"/>
        <v>1</v>
      </c>
      <c r="F283" t="b">
        <f t="shared" si="30"/>
        <v>0</v>
      </c>
      <c r="G283">
        <f t="shared" si="31"/>
        <v>13</v>
      </c>
      <c r="H283">
        <f t="shared" si="32"/>
        <v>21</v>
      </c>
      <c r="I283" s="13" t="str">
        <f t="shared" si="33"/>
        <v>$575,000</v>
      </c>
      <c r="J283" t="str">
        <f>IF(OR(ISNUMBER(SEARCH({"A";"B";"C";"D";"E";"F";"G";"H";"I";"J";"K";"L";"M";"N";"O";"P";"Q";"R";"S";"T";"U";"V";"W";"X";"Y";"Z";"+";"-"},D283)))=TRUE,D283, "")</f>
        <v xml:space="preserve">PRICE GUIDE $575,000 </v>
      </c>
      <c r="K283" s="20" t="str">
        <f t="shared" si="34"/>
        <v>575000</v>
      </c>
      <c r="L283" s="21">
        <v>575000</v>
      </c>
      <c r="N283" s="20"/>
    </row>
    <row r="284" spans="2:14" x14ac:dyDescent="0.25">
      <c r="B284" t="s">
        <v>1038</v>
      </c>
      <c r="C284" t="str">
        <f t="shared" si="28"/>
        <v xml:space="preserve">UNDER OFFER </v>
      </c>
      <c r="D284" t="s">
        <v>3154</v>
      </c>
      <c r="E284" t="b">
        <f t="shared" si="29"/>
        <v>0</v>
      </c>
      <c r="F284" t="b">
        <f t="shared" si="30"/>
        <v>0</v>
      </c>
      <c r="G284" t="str">
        <f t="shared" si="31"/>
        <v>na</v>
      </c>
      <c r="H284" t="str">
        <f t="shared" si="32"/>
        <v>na</v>
      </c>
      <c r="I284" s="13" t="str">
        <f t="shared" si="33"/>
        <v/>
      </c>
      <c r="J284" t="str">
        <f>IF(OR(ISNUMBER(SEARCH({"A";"B";"C";"D";"E";"F";"G";"H";"I";"J";"K";"L";"M";"N";"O";"P";"Q";"R";"S";"T";"U";"V";"W";"X";"Y";"Z";"+";"-"},D284)))=TRUE,D284, "")</f>
        <v xml:space="preserve">UNDER OFFER </v>
      </c>
      <c r="K284" s="20" t="str">
        <f t="shared" si="34"/>
        <v/>
      </c>
      <c r="L284" s="21" t="s">
        <v>2934</v>
      </c>
      <c r="N284" s="20"/>
    </row>
    <row r="285" spans="2:14" x14ac:dyDescent="0.25">
      <c r="B285" t="s">
        <v>86</v>
      </c>
      <c r="C285" t="str">
        <f t="shared" si="28"/>
        <v xml:space="preserve">$280,000 </v>
      </c>
      <c r="D285" t="s">
        <v>2970</v>
      </c>
      <c r="E285" t="b">
        <f t="shared" si="29"/>
        <v>1</v>
      </c>
      <c r="F285" t="b">
        <f t="shared" si="30"/>
        <v>0</v>
      </c>
      <c r="G285">
        <f t="shared" si="31"/>
        <v>1</v>
      </c>
      <c r="H285">
        <f t="shared" si="32"/>
        <v>9</v>
      </c>
      <c r="I285" s="13" t="str">
        <f t="shared" si="33"/>
        <v>$280,000</v>
      </c>
      <c r="J285" t="str">
        <f>IF(OR(ISNUMBER(SEARCH({"A";"B";"C";"D";"E";"F";"G";"H";"I";"J";"K";"L";"M";"N";"O";"P";"Q";"R";"S";"T";"U";"V";"W";"X";"Y";"Z";"+";"-"},D285)))=TRUE,D285, "")</f>
        <v/>
      </c>
      <c r="K285" s="20" t="str">
        <f t="shared" si="34"/>
        <v>280000</v>
      </c>
      <c r="L285" s="21">
        <v>280000</v>
      </c>
      <c r="N285" s="20"/>
    </row>
    <row r="286" spans="2:14" x14ac:dyDescent="0.25">
      <c r="B286" t="s">
        <v>831</v>
      </c>
      <c r="C286" t="str">
        <f t="shared" si="28"/>
        <v xml:space="preserve">Auction </v>
      </c>
      <c r="D286" t="s">
        <v>3124</v>
      </c>
      <c r="E286" t="b">
        <f t="shared" si="29"/>
        <v>0</v>
      </c>
      <c r="F286" t="b">
        <f t="shared" si="30"/>
        <v>0</v>
      </c>
      <c r="G286" t="str">
        <f t="shared" si="31"/>
        <v>na</v>
      </c>
      <c r="H286" t="str">
        <f t="shared" si="32"/>
        <v>na</v>
      </c>
      <c r="I286" s="13" t="str">
        <f t="shared" si="33"/>
        <v/>
      </c>
      <c r="J286" t="str">
        <f>IF(OR(ISNUMBER(SEARCH({"A";"B";"C";"D";"E";"F";"G";"H";"I";"J";"K";"L";"M";"N";"O";"P";"Q";"R";"S";"T";"U";"V";"W";"X";"Y";"Z";"+";"-"},D286)))=TRUE,D286, "")</f>
        <v xml:space="preserve">Auction </v>
      </c>
      <c r="K286" s="20" t="str">
        <f t="shared" si="34"/>
        <v/>
      </c>
      <c r="L286" s="21" t="s">
        <v>2934</v>
      </c>
      <c r="N286" s="20"/>
    </row>
    <row r="287" spans="2:14" x14ac:dyDescent="0.25">
      <c r="B287" t="s">
        <v>1043</v>
      </c>
      <c r="C287" t="str">
        <f t="shared" si="28"/>
        <v xml:space="preserve">$579,000 </v>
      </c>
      <c r="D287" t="s">
        <v>3155</v>
      </c>
      <c r="E287" t="b">
        <f t="shared" si="29"/>
        <v>1</v>
      </c>
      <c r="F287" t="b">
        <f t="shared" si="30"/>
        <v>0</v>
      </c>
      <c r="G287">
        <f t="shared" si="31"/>
        <v>1</v>
      </c>
      <c r="H287">
        <f t="shared" si="32"/>
        <v>9</v>
      </c>
      <c r="I287" s="13" t="str">
        <f t="shared" si="33"/>
        <v>$579,000</v>
      </c>
      <c r="J287" t="str">
        <f>IF(OR(ISNUMBER(SEARCH({"A";"B";"C";"D";"E";"F";"G";"H";"I";"J";"K";"L";"M";"N";"O";"P";"Q";"R";"S";"T";"U";"V";"W";"X";"Y";"Z";"+";"-"},D287)))=TRUE,D287, "")</f>
        <v/>
      </c>
      <c r="K287" s="20" t="str">
        <f t="shared" si="34"/>
        <v>579000</v>
      </c>
      <c r="L287" s="21">
        <v>579000</v>
      </c>
      <c r="N287" s="20"/>
    </row>
    <row r="288" spans="2:14" x14ac:dyDescent="0.25">
      <c r="B288" t="s">
        <v>1047</v>
      </c>
      <c r="C288" t="str">
        <f t="shared" si="28"/>
        <v xml:space="preserve">Expressions Of Interest </v>
      </c>
      <c r="D288" t="s">
        <v>3156</v>
      </c>
      <c r="E288" t="b">
        <f t="shared" si="29"/>
        <v>0</v>
      </c>
      <c r="F288" t="b">
        <f t="shared" si="30"/>
        <v>0</v>
      </c>
      <c r="G288" t="str">
        <f t="shared" si="31"/>
        <v>na</v>
      </c>
      <c r="H288" t="str">
        <f t="shared" si="32"/>
        <v>na</v>
      </c>
      <c r="I288" s="13" t="str">
        <f t="shared" si="33"/>
        <v/>
      </c>
      <c r="J288" t="str">
        <f>IF(OR(ISNUMBER(SEARCH({"A";"B";"C";"D";"E";"F";"G";"H";"I";"J";"K";"L";"M";"N";"O";"P";"Q";"R";"S";"T";"U";"V";"W";"X";"Y";"Z";"+";"-"},D288)))=TRUE,D288, "")</f>
        <v xml:space="preserve">Expressions Of Interest </v>
      </c>
      <c r="K288" s="20" t="str">
        <f t="shared" si="34"/>
        <v/>
      </c>
      <c r="L288" s="21" t="s">
        <v>2934</v>
      </c>
      <c r="N288" s="20"/>
    </row>
    <row r="289" spans="2:14" x14ac:dyDescent="0.25">
      <c r="B289" t="s">
        <v>1050</v>
      </c>
      <c r="C289" t="str">
        <f t="shared" si="28"/>
        <v xml:space="preserve">PRICE GUIDE $530,000 </v>
      </c>
      <c r="D289" t="s">
        <v>3157</v>
      </c>
      <c r="E289" t="b">
        <f t="shared" si="29"/>
        <v>1</v>
      </c>
      <c r="F289" t="b">
        <f t="shared" si="30"/>
        <v>0</v>
      </c>
      <c r="G289">
        <f t="shared" si="31"/>
        <v>13</v>
      </c>
      <c r="H289">
        <f t="shared" si="32"/>
        <v>21</v>
      </c>
      <c r="I289" s="13" t="str">
        <f t="shared" si="33"/>
        <v>$530,000</v>
      </c>
      <c r="J289" t="str">
        <f>IF(OR(ISNUMBER(SEARCH({"A";"B";"C";"D";"E";"F";"G";"H";"I";"J";"K";"L";"M";"N";"O";"P";"Q";"R";"S";"T";"U";"V";"W";"X";"Y";"Z";"+";"-"},D289)))=TRUE,D289, "")</f>
        <v xml:space="preserve">PRICE GUIDE $530,000 </v>
      </c>
      <c r="K289" s="20" t="str">
        <f t="shared" si="34"/>
        <v>530000</v>
      </c>
      <c r="L289" s="21">
        <v>530000</v>
      </c>
      <c r="N289" s="20"/>
    </row>
    <row r="290" spans="2:14" x14ac:dyDescent="0.25">
      <c r="B290" t="s">
        <v>1038</v>
      </c>
      <c r="C290" t="str">
        <f t="shared" si="28"/>
        <v xml:space="preserve">UNDER OFFER </v>
      </c>
      <c r="D290" t="s">
        <v>3154</v>
      </c>
      <c r="E290" t="b">
        <f t="shared" si="29"/>
        <v>0</v>
      </c>
      <c r="F290" t="b">
        <f t="shared" si="30"/>
        <v>0</v>
      </c>
      <c r="G290" t="str">
        <f t="shared" si="31"/>
        <v>na</v>
      </c>
      <c r="H290" t="str">
        <f t="shared" si="32"/>
        <v>na</v>
      </c>
      <c r="I290" s="13" t="str">
        <f t="shared" si="33"/>
        <v/>
      </c>
      <c r="J290" t="str">
        <f>IF(OR(ISNUMBER(SEARCH({"A";"B";"C";"D";"E";"F";"G";"H";"I";"J";"K";"L";"M";"N";"O";"P";"Q";"R";"S";"T";"U";"V";"W";"X";"Y";"Z";"+";"-"},D290)))=TRUE,D290, "")</f>
        <v xml:space="preserve">UNDER OFFER </v>
      </c>
      <c r="K290" s="20" t="str">
        <f t="shared" si="34"/>
        <v/>
      </c>
      <c r="L290" s="21" t="s">
        <v>2934</v>
      </c>
      <c r="N290" s="20"/>
    </row>
    <row r="291" spans="2:14" x14ac:dyDescent="0.25">
      <c r="B291" t="s">
        <v>89</v>
      </c>
      <c r="C291" t="str">
        <f t="shared" si="28"/>
        <v xml:space="preserve">Openn Negotiation </v>
      </c>
      <c r="D291" t="s">
        <v>2971</v>
      </c>
      <c r="E291" t="b">
        <f t="shared" si="29"/>
        <v>0</v>
      </c>
      <c r="F291" t="b">
        <f t="shared" si="30"/>
        <v>0</v>
      </c>
      <c r="G291" t="str">
        <f t="shared" si="31"/>
        <v>na</v>
      </c>
      <c r="H291" t="str">
        <f t="shared" si="32"/>
        <v>na</v>
      </c>
      <c r="I291" s="13" t="str">
        <f t="shared" si="33"/>
        <v/>
      </c>
      <c r="J291" t="str">
        <f>IF(OR(ISNUMBER(SEARCH({"A";"B";"C";"D";"E";"F";"G";"H";"I";"J";"K";"L";"M";"N";"O";"P";"Q";"R";"S";"T";"U";"V";"W";"X";"Y";"Z";"+";"-"},D291)))=TRUE,D291, "")</f>
        <v xml:space="preserve">Openn Negotiation </v>
      </c>
      <c r="K291" s="20" t="str">
        <f t="shared" si="34"/>
        <v/>
      </c>
      <c r="L291" s="21" t="s">
        <v>2934</v>
      </c>
      <c r="N291" s="20"/>
    </row>
    <row r="292" spans="2:14" x14ac:dyDescent="0.25">
      <c r="B292" t="s">
        <v>1058</v>
      </c>
      <c r="C292" t="str">
        <f t="shared" si="28"/>
        <v xml:space="preserve">JUST LIKE THAT: UNDER CONTRACT IN 5 DAYS </v>
      </c>
      <c r="D292" t="s">
        <v>3158</v>
      </c>
      <c r="E292" t="b">
        <f t="shared" si="29"/>
        <v>0</v>
      </c>
      <c r="F292" t="b">
        <f t="shared" si="30"/>
        <v>0</v>
      </c>
      <c r="G292" t="str">
        <f t="shared" si="31"/>
        <v>na</v>
      </c>
      <c r="H292" t="str">
        <f t="shared" si="32"/>
        <v>na</v>
      </c>
      <c r="I292" s="13" t="str">
        <f t="shared" si="33"/>
        <v/>
      </c>
      <c r="J292" t="str">
        <f>IF(OR(ISNUMBER(SEARCH({"A";"B";"C";"D";"E";"F";"G";"H";"I";"J";"K";"L";"M";"N";"O";"P";"Q";"R";"S";"T";"U";"V";"W";"X";"Y";"Z";"+";"-"},D292)))=TRUE,D292, "")</f>
        <v xml:space="preserve">JUST LIKE THAT: UNDER CONTRACT IN 5 DAYS </v>
      </c>
      <c r="K292" s="20" t="str">
        <f t="shared" si="34"/>
        <v/>
      </c>
      <c r="L292" s="21" t="s">
        <v>2934</v>
      </c>
      <c r="N292" s="20"/>
    </row>
    <row r="293" spans="2:14" x14ac:dyDescent="0.25">
      <c r="B293" t="s">
        <v>825</v>
      </c>
      <c r="C293" t="str">
        <f t="shared" si="28"/>
        <v xml:space="preserve">$739,000 </v>
      </c>
      <c r="D293" t="s">
        <v>3122</v>
      </c>
      <c r="E293" t="b">
        <f t="shared" si="29"/>
        <v>1</v>
      </c>
      <c r="F293" t="b">
        <f t="shared" si="30"/>
        <v>0</v>
      </c>
      <c r="G293">
        <f t="shared" si="31"/>
        <v>1</v>
      </c>
      <c r="H293">
        <f t="shared" si="32"/>
        <v>9</v>
      </c>
      <c r="I293" s="13" t="str">
        <f t="shared" si="33"/>
        <v>$739,000</v>
      </c>
      <c r="J293" t="str">
        <f>IF(OR(ISNUMBER(SEARCH({"A";"B";"C";"D";"E";"F";"G";"H";"I";"J";"K";"L";"M";"N";"O";"P";"Q";"R";"S";"T";"U";"V";"W";"X";"Y";"Z";"+";"-"},D293)))=TRUE,D293, "")</f>
        <v/>
      </c>
      <c r="K293" s="20" t="str">
        <f t="shared" si="34"/>
        <v>739000</v>
      </c>
      <c r="L293" s="21">
        <v>739000</v>
      </c>
      <c r="N293" s="20"/>
    </row>
    <row r="294" spans="2:14" x14ac:dyDescent="0.25">
      <c r="B294" t="s">
        <v>1068</v>
      </c>
      <c r="C294" t="str">
        <f t="shared" si="28"/>
        <v xml:space="preserve">PRICE GUIDE $750,000 </v>
      </c>
      <c r="D294" t="s">
        <v>3159</v>
      </c>
      <c r="E294" t="b">
        <f t="shared" si="29"/>
        <v>1</v>
      </c>
      <c r="F294" t="b">
        <f t="shared" si="30"/>
        <v>0</v>
      </c>
      <c r="G294">
        <f t="shared" si="31"/>
        <v>13</v>
      </c>
      <c r="H294">
        <f t="shared" si="32"/>
        <v>21</v>
      </c>
      <c r="I294" s="13" t="str">
        <f t="shared" si="33"/>
        <v>$750,000</v>
      </c>
      <c r="J294" t="str">
        <f>IF(OR(ISNUMBER(SEARCH({"A";"B";"C";"D";"E";"F";"G";"H";"I";"J";"K";"L";"M";"N";"O";"P";"Q";"R";"S";"T";"U";"V";"W";"X";"Y";"Z";"+";"-"},D294)))=TRUE,D294, "")</f>
        <v xml:space="preserve">PRICE GUIDE $750,000 </v>
      </c>
      <c r="K294" s="20" t="str">
        <f t="shared" si="34"/>
        <v>750000</v>
      </c>
      <c r="L294" s="21">
        <v>750000</v>
      </c>
      <c r="N294" s="20"/>
    </row>
    <row r="295" spans="2:14" x14ac:dyDescent="0.25">
      <c r="B295" t="s">
        <v>127</v>
      </c>
      <c r="C295" t="str">
        <f t="shared" si="28"/>
        <v xml:space="preserve">UNDER CONTRACT </v>
      </c>
      <c r="D295" t="s">
        <v>2979</v>
      </c>
      <c r="E295" t="b">
        <f t="shared" si="29"/>
        <v>0</v>
      </c>
      <c r="F295" t="b">
        <f t="shared" si="30"/>
        <v>0</v>
      </c>
      <c r="G295" t="str">
        <f t="shared" si="31"/>
        <v>na</v>
      </c>
      <c r="H295" t="str">
        <f t="shared" si="32"/>
        <v>na</v>
      </c>
      <c r="I295" s="13" t="str">
        <f t="shared" si="33"/>
        <v/>
      </c>
      <c r="J295" t="str">
        <f>IF(OR(ISNUMBER(SEARCH({"A";"B";"C";"D";"E";"F";"G";"H";"I";"J";"K";"L";"M";"N";"O";"P";"Q";"R";"S";"T";"U";"V";"W";"X";"Y";"Z";"+";"-"},D295)))=TRUE,D295, "")</f>
        <v xml:space="preserve">UNDER CONTRACT </v>
      </c>
      <c r="K295" s="20" t="str">
        <f t="shared" si="34"/>
        <v/>
      </c>
      <c r="L295" s="21" t="s">
        <v>2934</v>
      </c>
      <c r="N295" s="20"/>
    </row>
    <row r="296" spans="2:14" x14ac:dyDescent="0.25">
      <c r="B296" t="s">
        <v>1075</v>
      </c>
      <c r="C296" t="str">
        <f t="shared" si="28"/>
        <v xml:space="preserve">$535,000 + </v>
      </c>
      <c r="D296" t="s">
        <v>3160</v>
      </c>
      <c r="E296" t="b">
        <f t="shared" si="29"/>
        <v>1</v>
      </c>
      <c r="F296" t="b">
        <f t="shared" si="30"/>
        <v>0</v>
      </c>
      <c r="G296">
        <f t="shared" si="31"/>
        <v>1</v>
      </c>
      <c r="H296">
        <f t="shared" si="32"/>
        <v>9</v>
      </c>
      <c r="I296" s="13" t="str">
        <f t="shared" si="33"/>
        <v>$535,000</v>
      </c>
      <c r="J296" t="str">
        <f>IF(OR(ISNUMBER(SEARCH({"A";"B";"C";"D";"E";"F";"G";"H";"I";"J";"K";"L";"M";"N";"O";"P";"Q";"R";"S";"T";"U";"V";"W";"X";"Y";"Z";"+";"-"},D296)))=TRUE,D296, "")</f>
        <v xml:space="preserve">$535,000 + </v>
      </c>
      <c r="K296" s="20" t="str">
        <f t="shared" si="34"/>
        <v>535000</v>
      </c>
      <c r="L296" s="21">
        <v>535000</v>
      </c>
      <c r="N296" s="20"/>
    </row>
    <row r="297" spans="2:14" x14ac:dyDescent="0.25">
      <c r="B297" t="s">
        <v>1080</v>
      </c>
      <c r="C297" t="str">
        <f t="shared" si="28"/>
        <v xml:space="preserve">$629,000 </v>
      </c>
      <c r="D297" t="s">
        <v>3161</v>
      </c>
      <c r="E297" t="b">
        <f t="shared" si="29"/>
        <v>1</v>
      </c>
      <c r="F297" t="b">
        <f t="shared" si="30"/>
        <v>0</v>
      </c>
      <c r="G297">
        <f t="shared" si="31"/>
        <v>1</v>
      </c>
      <c r="H297">
        <f t="shared" si="32"/>
        <v>9</v>
      </c>
      <c r="I297" s="13" t="str">
        <f t="shared" si="33"/>
        <v>$629,000</v>
      </c>
      <c r="J297" t="str">
        <f>IF(OR(ISNUMBER(SEARCH({"A";"B";"C";"D";"E";"F";"G";"H";"I";"J";"K";"L";"M";"N";"O";"P";"Q";"R";"S";"T";"U";"V";"W";"X";"Y";"Z";"+";"-"},D297)))=TRUE,D297, "")</f>
        <v/>
      </c>
      <c r="K297" s="20" t="str">
        <f t="shared" si="34"/>
        <v>629000</v>
      </c>
      <c r="L297" s="21">
        <v>629000</v>
      </c>
      <c r="N297" s="20"/>
    </row>
    <row r="298" spans="2:14" x14ac:dyDescent="0.25">
      <c r="B298" t="s">
        <v>1083</v>
      </c>
      <c r="C298" t="str">
        <f t="shared" si="28"/>
        <v xml:space="preserve">$275,000 + </v>
      </c>
      <c r="D298" t="s">
        <v>3162</v>
      </c>
      <c r="E298" t="b">
        <f t="shared" si="29"/>
        <v>1</v>
      </c>
      <c r="F298" t="b">
        <f t="shared" si="30"/>
        <v>0</v>
      </c>
      <c r="G298">
        <f t="shared" si="31"/>
        <v>1</v>
      </c>
      <c r="H298">
        <f t="shared" si="32"/>
        <v>9</v>
      </c>
      <c r="I298" s="13" t="str">
        <f t="shared" si="33"/>
        <v>$275,000</v>
      </c>
      <c r="J298" t="str">
        <f>IF(OR(ISNUMBER(SEARCH({"A";"B";"C";"D";"E";"F";"G";"H";"I";"J";"K";"L";"M";"N";"O";"P";"Q";"R";"S";"T";"U";"V";"W";"X";"Y";"Z";"+";"-"},D298)))=TRUE,D298, "")</f>
        <v xml:space="preserve">$275,000 + </v>
      </c>
      <c r="K298" s="20" t="str">
        <f t="shared" si="34"/>
        <v>275000</v>
      </c>
      <c r="L298" s="21">
        <v>275000</v>
      </c>
      <c r="N298" s="20"/>
    </row>
    <row r="299" spans="2:14" x14ac:dyDescent="0.25">
      <c r="B299" t="s">
        <v>1086</v>
      </c>
      <c r="C299" t="str">
        <f t="shared" si="28"/>
        <v xml:space="preserve">PROPERTY PREVIEW </v>
      </c>
      <c r="D299" t="s">
        <v>3163</v>
      </c>
      <c r="E299" t="b">
        <f t="shared" si="29"/>
        <v>0</v>
      </c>
      <c r="F299" t="b">
        <f t="shared" si="30"/>
        <v>0</v>
      </c>
      <c r="G299" t="str">
        <f t="shared" si="31"/>
        <v>na</v>
      </c>
      <c r="H299" t="str">
        <f t="shared" si="32"/>
        <v>na</v>
      </c>
      <c r="I299" s="13" t="str">
        <f t="shared" si="33"/>
        <v/>
      </c>
      <c r="J299" t="str">
        <f>IF(OR(ISNUMBER(SEARCH({"A";"B";"C";"D";"E";"F";"G";"H";"I";"J";"K";"L";"M";"N";"O";"P";"Q";"R";"S";"T";"U";"V";"W";"X";"Y";"Z";"+";"-"},D299)))=TRUE,D299, "")</f>
        <v xml:space="preserve">PROPERTY PREVIEW </v>
      </c>
      <c r="K299" s="20" t="str">
        <f t="shared" si="34"/>
        <v/>
      </c>
      <c r="L299" s="21" t="s">
        <v>2934</v>
      </c>
      <c r="N299" s="20"/>
    </row>
    <row r="300" spans="2:14" x14ac:dyDescent="0.25">
      <c r="B300" t="s">
        <v>1089</v>
      </c>
      <c r="C300" t="str">
        <f t="shared" si="28"/>
        <v xml:space="preserve">Offers Over $550,000 </v>
      </c>
      <c r="D300" t="s">
        <v>3164</v>
      </c>
      <c r="E300" t="b">
        <f t="shared" si="29"/>
        <v>1</v>
      </c>
      <c r="F300" t="b">
        <f t="shared" si="30"/>
        <v>0</v>
      </c>
      <c r="G300">
        <f t="shared" si="31"/>
        <v>13</v>
      </c>
      <c r="H300">
        <f t="shared" si="32"/>
        <v>21</v>
      </c>
      <c r="I300" s="13" t="str">
        <f t="shared" si="33"/>
        <v>$550,000</v>
      </c>
      <c r="J300" t="str">
        <f>IF(OR(ISNUMBER(SEARCH({"A";"B";"C";"D";"E";"F";"G";"H";"I";"J";"K";"L";"M";"N";"O";"P";"Q";"R";"S";"T";"U";"V";"W";"X";"Y";"Z";"+";"-"},D300)))=TRUE,D300, "")</f>
        <v xml:space="preserve">Offers Over $550,000 </v>
      </c>
      <c r="K300" s="20" t="str">
        <f t="shared" si="34"/>
        <v>550000</v>
      </c>
      <c r="L300" s="21">
        <v>550000</v>
      </c>
      <c r="N300" s="20"/>
    </row>
    <row r="301" spans="2:14" x14ac:dyDescent="0.25">
      <c r="B301" t="s">
        <v>1094</v>
      </c>
      <c r="C301" t="str">
        <f t="shared" si="28"/>
        <v xml:space="preserve">$639,000 </v>
      </c>
      <c r="D301" t="s">
        <v>3165</v>
      </c>
      <c r="E301" t="b">
        <f t="shared" si="29"/>
        <v>1</v>
      </c>
      <c r="F301" t="b">
        <f t="shared" si="30"/>
        <v>0</v>
      </c>
      <c r="G301">
        <f t="shared" si="31"/>
        <v>1</v>
      </c>
      <c r="H301">
        <f t="shared" si="32"/>
        <v>9</v>
      </c>
      <c r="I301" s="13" t="str">
        <f t="shared" si="33"/>
        <v>$639,000</v>
      </c>
      <c r="J301" t="str">
        <f>IF(OR(ISNUMBER(SEARCH({"A";"B";"C";"D";"E";"F";"G";"H";"I";"J";"K";"L";"M";"N";"O";"P";"Q";"R";"S";"T";"U";"V";"W";"X";"Y";"Z";"+";"-"},D301)))=TRUE,D301, "")</f>
        <v/>
      </c>
      <c r="K301" s="20" t="str">
        <f t="shared" si="34"/>
        <v>639000</v>
      </c>
      <c r="L301" s="21">
        <v>639000</v>
      </c>
      <c r="N301" s="20"/>
    </row>
    <row r="302" spans="2:14" x14ac:dyDescent="0.25">
      <c r="B302" t="s">
        <v>119</v>
      </c>
      <c r="C302" t="str">
        <f t="shared" si="28"/>
        <v xml:space="preserve">FASTRAK </v>
      </c>
      <c r="D302" t="s">
        <v>2978</v>
      </c>
      <c r="E302" t="b">
        <f t="shared" si="29"/>
        <v>0</v>
      </c>
      <c r="F302" t="b">
        <f t="shared" si="30"/>
        <v>0</v>
      </c>
      <c r="G302" t="str">
        <f t="shared" si="31"/>
        <v>na</v>
      </c>
      <c r="H302" t="str">
        <f t="shared" si="32"/>
        <v>na</v>
      </c>
      <c r="I302" s="13" t="str">
        <f t="shared" si="33"/>
        <v/>
      </c>
      <c r="J302" t="str">
        <f>IF(OR(ISNUMBER(SEARCH({"A";"B";"C";"D";"E";"F";"G";"H";"I";"J";"K";"L";"M";"N";"O";"P";"Q";"R";"S";"T";"U";"V";"W";"X";"Y";"Z";"+";"-"},D302)))=TRUE,D302, "")</f>
        <v xml:space="preserve">FASTRAK </v>
      </c>
      <c r="K302" s="20" t="str">
        <f t="shared" si="34"/>
        <v/>
      </c>
      <c r="L302" s="21" t="s">
        <v>2934</v>
      </c>
      <c r="N302" s="20"/>
    </row>
    <row r="303" spans="2:14" x14ac:dyDescent="0.25">
      <c r="B303" t="s">
        <v>1102</v>
      </c>
      <c r="C303" t="str">
        <f t="shared" si="28"/>
        <v xml:space="preserve">Offers over $650,000 </v>
      </c>
      <c r="D303" t="s">
        <v>3166</v>
      </c>
      <c r="E303" t="b">
        <f t="shared" si="29"/>
        <v>1</v>
      </c>
      <c r="F303" t="b">
        <f t="shared" si="30"/>
        <v>0</v>
      </c>
      <c r="G303">
        <f t="shared" si="31"/>
        <v>13</v>
      </c>
      <c r="H303">
        <f t="shared" si="32"/>
        <v>21</v>
      </c>
      <c r="I303" s="13" t="str">
        <f t="shared" si="33"/>
        <v>$650,000</v>
      </c>
      <c r="J303" t="str">
        <f>IF(OR(ISNUMBER(SEARCH({"A";"B";"C";"D";"E";"F";"G";"H";"I";"J";"K";"L";"M";"N";"O";"P";"Q";"R";"S";"T";"U";"V";"W";"X";"Y";"Z";"+";"-"},D303)))=TRUE,D303, "")</f>
        <v xml:space="preserve">Offers over $650,000 </v>
      </c>
      <c r="K303" s="20" t="str">
        <f t="shared" si="34"/>
        <v>650000</v>
      </c>
      <c r="L303" s="21">
        <v>650000</v>
      </c>
      <c r="N303" s="20"/>
    </row>
    <row r="304" spans="2:14" x14ac:dyDescent="0.25">
      <c r="B304" t="s">
        <v>831</v>
      </c>
      <c r="C304" t="str">
        <f t="shared" si="28"/>
        <v xml:space="preserve">Auction </v>
      </c>
      <c r="D304" t="s">
        <v>3124</v>
      </c>
      <c r="E304" t="b">
        <f t="shared" si="29"/>
        <v>0</v>
      </c>
      <c r="F304" t="b">
        <f t="shared" si="30"/>
        <v>0</v>
      </c>
      <c r="G304" t="str">
        <f t="shared" si="31"/>
        <v>na</v>
      </c>
      <c r="H304" t="str">
        <f t="shared" si="32"/>
        <v>na</v>
      </c>
      <c r="I304" s="13" t="str">
        <f t="shared" si="33"/>
        <v/>
      </c>
      <c r="J304" t="str">
        <f>IF(OR(ISNUMBER(SEARCH({"A";"B";"C";"D";"E";"F";"G";"H";"I";"J";"K";"L";"M";"N";"O";"P";"Q";"R";"S";"T";"U";"V";"W";"X";"Y";"Z";"+";"-"},D304)))=TRUE,D304, "")</f>
        <v xml:space="preserve">Auction </v>
      </c>
      <c r="K304" s="20" t="str">
        <f t="shared" si="34"/>
        <v/>
      </c>
      <c r="L304" s="21" t="s">
        <v>2934</v>
      </c>
      <c r="N304" s="20"/>
    </row>
    <row r="305" spans="2:14" x14ac:dyDescent="0.25">
      <c r="B305" t="s">
        <v>127</v>
      </c>
      <c r="C305" t="str">
        <f t="shared" si="28"/>
        <v xml:space="preserve">UNDER CONTRACT </v>
      </c>
      <c r="D305" t="s">
        <v>2979</v>
      </c>
      <c r="E305" t="b">
        <f t="shared" si="29"/>
        <v>0</v>
      </c>
      <c r="F305" t="b">
        <f t="shared" si="30"/>
        <v>0</v>
      </c>
      <c r="G305" t="str">
        <f t="shared" si="31"/>
        <v>na</v>
      </c>
      <c r="H305" t="str">
        <f t="shared" si="32"/>
        <v>na</v>
      </c>
      <c r="I305" s="13" t="str">
        <f t="shared" si="33"/>
        <v/>
      </c>
      <c r="J305" t="str">
        <f>IF(OR(ISNUMBER(SEARCH({"A";"B";"C";"D";"E";"F";"G";"H";"I";"J";"K";"L";"M";"N";"O";"P";"Q";"R";"S";"T";"U";"V";"W";"X";"Y";"Z";"+";"-"},D305)))=TRUE,D305, "")</f>
        <v xml:space="preserve">UNDER CONTRACT </v>
      </c>
      <c r="K305" s="20" t="str">
        <f t="shared" si="34"/>
        <v/>
      </c>
      <c r="L305" s="21" t="s">
        <v>2934</v>
      </c>
      <c r="N305" s="20"/>
    </row>
    <row r="306" spans="2:14" x14ac:dyDescent="0.25">
      <c r="B306" t="s">
        <v>1110</v>
      </c>
      <c r="C306" t="str">
        <f t="shared" si="28"/>
        <v xml:space="preserve">Under Contract </v>
      </c>
      <c r="D306" t="s">
        <v>3167</v>
      </c>
      <c r="E306" t="b">
        <f t="shared" si="29"/>
        <v>0</v>
      </c>
      <c r="F306" t="b">
        <f t="shared" si="30"/>
        <v>0</v>
      </c>
      <c r="G306" t="str">
        <f t="shared" si="31"/>
        <v>na</v>
      </c>
      <c r="H306" t="str">
        <f t="shared" si="32"/>
        <v>na</v>
      </c>
      <c r="I306" s="13" t="str">
        <f t="shared" si="33"/>
        <v/>
      </c>
      <c r="J306" t="str">
        <f>IF(OR(ISNUMBER(SEARCH({"A";"B";"C";"D";"E";"F";"G";"H";"I";"J";"K";"L";"M";"N";"O";"P";"Q";"R";"S";"T";"U";"V";"W";"X";"Y";"Z";"+";"-"},D306)))=TRUE,D306, "")</f>
        <v xml:space="preserve">Under Contract </v>
      </c>
      <c r="K306" s="20" t="str">
        <f t="shared" si="34"/>
        <v/>
      </c>
      <c r="L306" s="21" t="s">
        <v>2934</v>
      </c>
      <c r="N306" s="20"/>
    </row>
    <row r="307" spans="2:14" x14ac:dyDescent="0.25">
      <c r="B307" t="s">
        <v>573</v>
      </c>
      <c r="C307" t="str">
        <f t="shared" si="28"/>
        <v xml:space="preserve">$329,000 </v>
      </c>
      <c r="D307" t="s">
        <v>3080</v>
      </c>
      <c r="E307" t="b">
        <f t="shared" si="29"/>
        <v>1</v>
      </c>
      <c r="F307" t="b">
        <f t="shared" si="30"/>
        <v>0</v>
      </c>
      <c r="G307">
        <f t="shared" si="31"/>
        <v>1</v>
      </c>
      <c r="H307">
        <f t="shared" si="32"/>
        <v>9</v>
      </c>
      <c r="I307" s="13" t="str">
        <f t="shared" si="33"/>
        <v>$329,000</v>
      </c>
      <c r="J307" t="str">
        <f>IF(OR(ISNUMBER(SEARCH({"A";"B";"C";"D";"E";"F";"G";"H";"I";"J";"K";"L";"M";"N";"O";"P";"Q";"R";"S";"T";"U";"V";"W";"X";"Y";"Z";"+";"-"},D307)))=TRUE,D307, "")</f>
        <v/>
      </c>
      <c r="K307" s="20" t="str">
        <f t="shared" si="34"/>
        <v>329000</v>
      </c>
      <c r="L307" s="21">
        <v>329000</v>
      </c>
      <c r="N307" s="20"/>
    </row>
    <row r="308" spans="2:14" x14ac:dyDescent="0.25">
      <c r="B308" t="s">
        <v>89</v>
      </c>
      <c r="C308" t="str">
        <f t="shared" si="28"/>
        <v xml:space="preserve">Openn Negotiation </v>
      </c>
      <c r="D308" t="s">
        <v>2971</v>
      </c>
      <c r="E308" t="b">
        <f t="shared" si="29"/>
        <v>0</v>
      </c>
      <c r="F308" t="b">
        <f t="shared" si="30"/>
        <v>0</v>
      </c>
      <c r="G308" t="str">
        <f t="shared" si="31"/>
        <v>na</v>
      </c>
      <c r="H308" t="str">
        <f t="shared" si="32"/>
        <v>na</v>
      </c>
      <c r="I308" s="13" t="str">
        <f t="shared" si="33"/>
        <v/>
      </c>
      <c r="J308" t="str">
        <f>IF(OR(ISNUMBER(SEARCH({"A";"B";"C";"D";"E";"F";"G";"H";"I";"J";"K";"L";"M";"N";"O";"P";"Q";"R";"S";"T";"U";"V";"W";"X";"Y";"Z";"+";"-"},D308)))=TRUE,D308, "")</f>
        <v xml:space="preserve">Openn Negotiation </v>
      </c>
      <c r="K308" s="20" t="str">
        <f t="shared" si="34"/>
        <v/>
      </c>
      <c r="L308" s="21" t="s">
        <v>2934</v>
      </c>
      <c r="N308" s="20"/>
    </row>
    <row r="309" spans="2:14" x14ac:dyDescent="0.25">
      <c r="B309" t="s">
        <v>1118</v>
      </c>
      <c r="C309" t="str">
        <f t="shared" si="28"/>
        <v xml:space="preserve">$385,000 </v>
      </c>
      <c r="D309" t="s">
        <v>3168</v>
      </c>
      <c r="E309" t="b">
        <f t="shared" si="29"/>
        <v>1</v>
      </c>
      <c r="F309" t="b">
        <f t="shared" si="30"/>
        <v>0</v>
      </c>
      <c r="G309">
        <f t="shared" si="31"/>
        <v>1</v>
      </c>
      <c r="H309">
        <f t="shared" si="32"/>
        <v>9</v>
      </c>
      <c r="I309" s="13" t="str">
        <f t="shared" si="33"/>
        <v>$385,000</v>
      </c>
      <c r="J309" t="str">
        <f>IF(OR(ISNUMBER(SEARCH({"A";"B";"C";"D";"E";"F";"G";"H";"I";"J";"K";"L";"M";"N";"O";"P";"Q";"R";"S";"T";"U";"V";"W";"X";"Y";"Z";"+";"-"},D309)))=TRUE,D309, "")</f>
        <v/>
      </c>
      <c r="K309" s="20" t="str">
        <f t="shared" si="34"/>
        <v>385000</v>
      </c>
      <c r="L309" s="21">
        <v>385000</v>
      </c>
      <c r="N309" s="20"/>
    </row>
    <row r="310" spans="2:14" x14ac:dyDescent="0.25">
      <c r="B310" t="s">
        <v>1122</v>
      </c>
      <c r="C310" t="str">
        <f t="shared" si="28"/>
        <v xml:space="preserve">$550,000 </v>
      </c>
      <c r="D310" t="s">
        <v>3169</v>
      </c>
      <c r="E310" t="b">
        <f t="shared" si="29"/>
        <v>1</v>
      </c>
      <c r="F310" t="b">
        <f t="shared" si="30"/>
        <v>0</v>
      </c>
      <c r="G310">
        <f t="shared" si="31"/>
        <v>1</v>
      </c>
      <c r="H310">
        <f t="shared" si="32"/>
        <v>9</v>
      </c>
      <c r="I310" s="13" t="str">
        <f t="shared" si="33"/>
        <v>$550,000</v>
      </c>
      <c r="J310" t="str">
        <f>IF(OR(ISNUMBER(SEARCH({"A";"B";"C";"D";"E";"F";"G";"H";"I";"J";"K";"L";"M";"N";"O";"P";"Q";"R";"S";"T";"U";"V";"W";"X";"Y";"Z";"+";"-"},D310)))=TRUE,D310, "")</f>
        <v/>
      </c>
      <c r="K310" s="20" t="str">
        <f t="shared" si="34"/>
        <v>550000</v>
      </c>
      <c r="L310" s="21">
        <v>550000</v>
      </c>
      <c r="N310" s="20"/>
    </row>
    <row r="311" spans="2:14" x14ac:dyDescent="0.25">
      <c r="B311" t="s">
        <v>1126</v>
      </c>
      <c r="C311" t="str">
        <f t="shared" si="28"/>
        <v xml:space="preserve">Offers over $549,000 </v>
      </c>
      <c r="D311" t="s">
        <v>3170</v>
      </c>
      <c r="E311" t="b">
        <f t="shared" si="29"/>
        <v>1</v>
      </c>
      <c r="F311" t="b">
        <f t="shared" si="30"/>
        <v>0</v>
      </c>
      <c r="G311">
        <f t="shared" si="31"/>
        <v>13</v>
      </c>
      <c r="H311">
        <f t="shared" si="32"/>
        <v>21</v>
      </c>
      <c r="I311" s="13" t="str">
        <f t="shared" si="33"/>
        <v>$549,000</v>
      </c>
      <c r="J311" t="str">
        <f>IF(OR(ISNUMBER(SEARCH({"A";"B";"C";"D";"E";"F";"G";"H";"I";"J";"K";"L";"M";"N";"O";"P";"Q";"R";"S";"T";"U";"V";"W";"X";"Y";"Z";"+";"-"},D311)))=TRUE,D311, "")</f>
        <v xml:space="preserve">Offers over $549,000 </v>
      </c>
      <c r="K311" s="20" t="str">
        <f t="shared" si="34"/>
        <v>549000</v>
      </c>
      <c r="L311" s="21">
        <v>549000</v>
      </c>
      <c r="N311" s="20"/>
    </row>
    <row r="312" spans="2:14" x14ac:dyDescent="0.25">
      <c r="B312" t="s">
        <v>1129</v>
      </c>
      <c r="C312" t="str">
        <f t="shared" si="28"/>
        <v xml:space="preserve">Offer Over $300,000 </v>
      </c>
      <c r="D312" t="s">
        <v>3171</v>
      </c>
      <c r="E312" t="b">
        <f t="shared" si="29"/>
        <v>1</v>
      </c>
      <c r="F312" t="b">
        <f t="shared" si="30"/>
        <v>0</v>
      </c>
      <c r="G312">
        <f t="shared" si="31"/>
        <v>12</v>
      </c>
      <c r="H312">
        <f t="shared" si="32"/>
        <v>20</v>
      </c>
      <c r="I312" s="13" t="str">
        <f t="shared" si="33"/>
        <v>$300,000</v>
      </c>
      <c r="J312" t="str">
        <f>IF(OR(ISNUMBER(SEARCH({"A";"B";"C";"D";"E";"F";"G";"H";"I";"J";"K";"L";"M";"N";"O";"P";"Q";"R";"S";"T";"U";"V";"W";"X";"Y";"Z";"+";"-"},D312)))=TRUE,D312, "")</f>
        <v xml:space="preserve">Offer Over $300,000 </v>
      </c>
      <c r="K312" s="20" t="str">
        <f t="shared" si="34"/>
        <v>300000</v>
      </c>
      <c r="L312" s="21">
        <v>300000</v>
      </c>
      <c r="N312" s="20"/>
    </row>
    <row r="313" spans="2:14" x14ac:dyDescent="0.25">
      <c r="B313" t="s">
        <v>1132</v>
      </c>
      <c r="C313" t="str">
        <f t="shared" si="28"/>
        <v xml:space="preserve">$387,000 </v>
      </c>
      <c r="D313" t="s">
        <v>3172</v>
      </c>
      <c r="E313" t="b">
        <f t="shared" si="29"/>
        <v>1</v>
      </c>
      <c r="F313" t="b">
        <f t="shared" si="30"/>
        <v>0</v>
      </c>
      <c r="G313">
        <f t="shared" si="31"/>
        <v>1</v>
      </c>
      <c r="H313">
        <f t="shared" si="32"/>
        <v>9</v>
      </c>
      <c r="I313" s="13" t="str">
        <f t="shared" si="33"/>
        <v>$387,000</v>
      </c>
      <c r="J313" t="str">
        <f>IF(OR(ISNUMBER(SEARCH({"A";"B";"C";"D";"E";"F";"G";"H";"I";"J";"K";"L";"M";"N";"O";"P";"Q";"R";"S";"T";"U";"V";"W";"X";"Y";"Z";"+";"-"},D313)))=TRUE,D313, "")</f>
        <v/>
      </c>
      <c r="K313" s="20" t="str">
        <f t="shared" si="34"/>
        <v>387000</v>
      </c>
      <c r="L313" s="21">
        <v>387000</v>
      </c>
      <c r="N313" s="20"/>
    </row>
    <row r="314" spans="2:14" x14ac:dyDescent="0.25">
      <c r="B314" t="s">
        <v>347</v>
      </c>
      <c r="C314" t="str">
        <f t="shared" si="28"/>
        <v xml:space="preserve">$420,000 </v>
      </c>
      <c r="D314" t="s">
        <v>3026</v>
      </c>
      <c r="E314" t="b">
        <f t="shared" si="29"/>
        <v>1</v>
      </c>
      <c r="F314" t="b">
        <f t="shared" si="30"/>
        <v>0</v>
      </c>
      <c r="G314">
        <f t="shared" si="31"/>
        <v>1</v>
      </c>
      <c r="H314">
        <f t="shared" si="32"/>
        <v>9</v>
      </c>
      <c r="I314" s="13" t="str">
        <f t="shared" si="33"/>
        <v>$420,000</v>
      </c>
      <c r="J314" t="str">
        <f>IF(OR(ISNUMBER(SEARCH({"A";"B";"C";"D";"E";"F";"G";"H";"I";"J";"K";"L";"M";"N";"O";"P";"Q";"R";"S";"T";"U";"V";"W";"X";"Y";"Z";"+";"-"},D314)))=TRUE,D314, "")</f>
        <v/>
      </c>
      <c r="K314" s="20" t="str">
        <f t="shared" si="34"/>
        <v>420000</v>
      </c>
      <c r="L314" s="21">
        <v>420000</v>
      </c>
      <c r="N314" s="20"/>
    </row>
    <row r="315" spans="2:14" x14ac:dyDescent="0.25">
      <c r="B315" t="s">
        <v>89</v>
      </c>
      <c r="C315" t="str">
        <f t="shared" si="28"/>
        <v xml:space="preserve">Openn Negotiation </v>
      </c>
      <c r="D315" t="s">
        <v>2971</v>
      </c>
      <c r="E315" t="b">
        <f t="shared" si="29"/>
        <v>0</v>
      </c>
      <c r="F315" t="b">
        <f t="shared" si="30"/>
        <v>0</v>
      </c>
      <c r="G315" t="str">
        <f t="shared" si="31"/>
        <v>na</v>
      </c>
      <c r="H315" t="str">
        <f t="shared" si="32"/>
        <v>na</v>
      </c>
      <c r="I315" s="13" t="str">
        <f t="shared" si="33"/>
        <v/>
      </c>
      <c r="J315" t="str">
        <f>IF(OR(ISNUMBER(SEARCH({"A";"B";"C";"D";"E";"F";"G";"H";"I";"J";"K";"L";"M";"N";"O";"P";"Q";"R";"S";"T";"U";"V";"W";"X";"Y";"Z";"+";"-"},D315)))=TRUE,D315, "")</f>
        <v xml:space="preserve">Openn Negotiation </v>
      </c>
      <c r="K315" s="20" t="str">
        <f t="shared" si="34"/>
        <v/>
      </c>
      <c r="L315" s="21" t="s">
        <v>2934</v>
      </c>
      <c r="N315" s="20"/>
    </row>
    <row r="316" spans="2:14" x14ac:dyDescent="0.25">
      <c r="B316" t="s">
        <v>1142</v>
      </c>
      <c r="C316" t="str">
        <f t="shared" si="28"/>
        <v xml:space="preserve">$590,000 </v>
      </c>
      <c r="D316" t="s">
        <v>3173</v>
      </c>
      <c r="E316" t="b">
        <f t="shared" si="29"/>
        <v>1</v>
      </c>
      <c r="F316" t="b">
        <f t="shared" si="30"/>
        <v>0</v>
      </c>
      <c r="G316">
        <f t="shared" si="31"/>
        <v>1</v>
      </c>
      <c r="H316">
        <f t="shared" si="32"/>
        <v>9</v>
      </c>
      <c r="I316" s="13" t="str">
        <f t="shared" si="33"/>
        <v>$590,000</v>
      </c>
      <c r="J316" t="str">
        <f>IF(OR(ISNUMBER(SEARCH({"A";"B";"C";"D";"E";"F";"G";"H";"I";"J";"K";"L";"M";"N";"O";"P";"Q";"R";"S";"T";"U";"V";"W";"X";"Y";"Z";"+";"-"},D316)))=TRUE,D316, "")</f>
        <v/>
      </c>
      <c r="K316" s="20" t="str">
        <f t="shared" si="34"/>
        <v>590000</v>
      </c>
      <c r="L316" s="21">
        <v>590000</v>
      </c>
      <c r="N316" s="20"/>
    </row>
    <row r="317" spans="2:14" x14ac:dyDescent="0.25">
      <c r="B317" t="s">
        <v>1146</v>
      </c>
      <c r="C317" t="str">
        <f t="shared" si="28"/>
        <v xml:space="preserve">Offers over $489,000 </v>
      </c>
      <c r="D317" t="s">
        <v>3174</v>
      </c>
      <c r="E317" t="b">
        <f t="shared" si="29"/>
        <v>1</v>
      </c>
      <c r="F317" t="b">
        <f t="shared" si="30"/>
        <v>0</v>
      </c>
      <c r="G317">
        <f t="shared" si="31"/>
        <v>13</v>
      </c>
      <c r="H317">
        <f t="shared" si="32"/>
        <v>21</v>
      </c>
      <c r="I317" s="13" t="str">
        <f t="shared" si="33"/>
        <v>$489,000</v>
      </c>
      <c r="J317" t="str">
        <f>IF(OR(ISNUMBER(SEARCH({"A";"B";"C";"D";"E";"F";"G";"H";"I";"J";"K";"L";"M";"N";"O";"P";"Q";"R";"S";"T";"U";"V";"W";"X";"Y";"Z";"+";"-"},D317)))=TRUE,D317, "")</f>
        <v xml:space="preserve">Offers over $489,000 </v>
      </c>
      <c r="K317" s="20" t="str">
        <f t="shared" si="34"/>
        <v>489000</v>
      </c>
      <c r="L317" s="21">
        <v>489000</v>
      </c>
      <c r="N317" s="20"/>
    </row>
    <row r="318" spans="2:14" x14ac:dyDescent="0.25">
      <c r="B318" t="s">
        <v>1150</v>
      </c>
      <c r="C318" t="str">
        <f t="shared" si="28"/>
        <v xml:space="preserve">Offers over $569,000 </v>
      </c>
      <c r="D318" t="s">
        <v>3175</v>
      </c>
      <c r="E318" t="b">
        <f t="shared" si="29"/>
        <v>1</v>
      </c>
      <c r="F318" t="b">
        <f t="shared" si="30"/>
        <v>0</v>
      </c>
      <c r="G318">
        <f t="shared" si="31"/>
        <v>13</v>
      </c>
      <c r="H318">
        <f t="shared" si="32"/>
        <v>21</v>
      </c>
      <c r="I318" s="13" t="str">
        <f t="shared" si="33"/>
        <v>$569,000</v>
      </c>
      <c r="J318" t="str">
        <f>IF(OR(ISNUMBER(SEARCH({"A";"B";"C";"D";"E";"F";"G";"H";"I";"J";"K";"L";"M";"N";"O";"P";"Q";"R";"S";"T";"U";"V";"W";"X";"Y";"Z";"+";"-"},D318)))=TRUE,D318, "")</f>
        <v xml:space="preserve">Offers over $569,000 </v>
      </c>
      <c r="K318" s="20" t="str">
        <f t="shared" si="34"/>
        <v>569000</v>
      </c>
      <c r="L318" s="21">
        <v>569000</v>
      </c>
      <c r="N318" s="20"/>
    </row>
    <row r="319" spans="2:14" x14ac:dyDescent="0.25">
      <c r="B319" t="s">
        <v>1154</v>
      </c>
      <c r="C319" t="str">
        <f t="shared" si="28"/>
        <v xml:space="preserve">Offers Over $435,000 Considered </v>
      </c>
      <c r="D319" t="s">
        <v>3176</v>
      </c>
      <c r="E319" t="b">
        <f t="shared" si="29"/>
        <v>1</v>
      </c>
      <c r="F319" t="b">
        <f t="shared" si="30"/>
        <v>0</v>
      </c>
      <c r="G319">
        <f t="shared" si="31"/>
        <v>13</v>
      </c>
      <c r="H319">
        <f t="shared" si="32"/>
        <v>21</v>
      </c>
      <c r="I319" s="13" t="str">
        <f t="shared" si="33"/>
        <v>$435,000</v>
      </c>
      <c r="J319" t="str">
        <f>IF(OR(ISNUMBER(SEARCH({"A";"B";"C";"D";"E";"F";"G";"H";"I";"J";"K";"L";"M";"N";"O";"P";"Q";"R";"S";"T";"U";"V";"W";"X";"Y";"Z";"+";"-"},D319)))=TRUE,D319, "")</f>
        <v xml:space="preserve">Offers Over $435,000 Considered </v>
      </c>
      <c r="K319" s="20" t="str">
        <f t="shared" si="34"/>
        <v>435000</v>
      </c>
      <c r="L319" s="21">
        <v>435000</v>
      </c>
      <c r="N319" s="20"/>
    </row>
    <row r="320" spans="2:14" x14ac:dyDescent="0.25">
      <c r="B320" t="s">
        <v>1159</v>
      </c>
      <c r="C320" t="str">
        <f t="shared" si="28"/>
        <v xml:space="preserve">$1,650,000 </v>
      </c>
      <c r="D320" t="s">
        <v>3177</v>
      </c>
      <c r="E320" t="b">
        <f t="shared" si="29"/>
        <v>1</v>
      </c>
      <c r="F320" t="b">
        <f t="shared" si="30"/>
        <v>0</v>
      </c>
      <c r="G320">
        <f t="shared" si="31"/>
        <v>1</v>
      </c>
      <c r="H320">
        <f t="shared" si="32"/>
        <v>11</v>
      </c>
      <c r="I320" s="13" t="str">
        <f t="shared" si="33"/>
        <v>$1,650,000</v>
      </c>
      <c r="J320" t="str">
        <f>IF(OR(ISNUMBER(SEARCH({"A";"B";"C";"D";"E";"F";"G";"H";"I";"J";"K";"L";"M";"N";"O";"P";"Q";"R";"S";"T";"U";"V";"W";"X";"Y";"Z";"+";"-"},D320)))=TRUE,D320, "")</f>
        <v/>
      </c>
      <c r="K320" s="20" t="str">
        <f t="shared" si="34"/>
        <v>1650000</v>
      </c>
      <c r="L320" s="21">
        <v>1650000</v>
      </c>
      <c r="N320" s="20"/>
    </row>
    <row r="321" spans="2:14" x14ac:dyDescent="0.25">
      <c r="B321" t="s">
        <v>1164</v>
      </c>
      <c r="C321" t="str">
        <f t="shared" si="28"/>
        <v xml:space="preserve">$293,000 </v>
      </c>
      <c r="D321" t="s">
        <v>3178</v>
      </c>
      <c r="E321" t="b">
        <f t="shared" si="29"/>
        <v>1</v>
      </c>
      <c r="F321" t="b">
        <f t="shared" si="30"/>
        <v>0</v>
      </c>
      <c r="G321">
        <f t="shared" si="31"/>
        <v>1</v>
      </c>
      <c r="H321">
        <f t="shared" si="32"/>
        <v>9</v>
      </c>
      <c r="I321" s="13" t="str">
        <f t="shared" si="33"/>
        <v>$293,000</v>
      </c>
      <c r="J321" t="str">
        <f>IF(OR(ISNUMBER(SEARCH({"A";"B";"C";"D";"E";"F";"G";"H";"I";"J";"K";"L";"M";"N";"O";"P";"Q";"R";"S";"T";"U";"V";"W";"X";"Y";"Z";"+";"-"},D321)))=TRUE,D321, "")</f>
        <v/>
      </c>
      <c r="K321" s="20" t="str">
        <f t="shared" si="34"/>
        <v>293000</v>
      </c>
      <c r="L321" s="21">
        <v>293000</v>
      </c>
      <c r="N321" s="20"/>
    </row>
    <row r="322" spans="2:14" x14ac:dyDescent="0.25">
      <c r="B322" t="s">
        <v>1164</v>
      </c>
      <c r="C322" t="str">
        <f t="shared" si="28"/>
        <v xml:space="preserve">$293,000 </v>
      </c>
      <c r="D322" t="s">
        <v>3178</v>
      </c>
      <c r="E322" t="b">
        <f t="shared" si="29"/>
        <v>1</v>
      </c>
      <c r="F322" t="b">
        <f t="shared" si="30"/>
        <v>0</v>
      </c>
      <c r="G322">
        <f t="shared" si="31"/>
        <v>1</v>
      </c>
      <c r="H322">
        <f t="shared" si="32"/>
        <v>9</v>
      </c>
      <c r="I322" s="13" t="str">
        <f t="shared" si="33"/>
        <v>$293,000</v>
      </c>
      <c r="J322" t="str">
        <f>IF(OR(ISNUMBER(SEARCH({"A";"B";"C";"D";"E";"F";"G";"H";"I";"J";"K";"L";"M";"N";"O";"P";"Q";"R";"S";"T";"U";"V";"W";"X";"Y";"Z";"+";"-"},D322)))=TRUE,D322, "")</f>
        <v/>
      </c>
      <c r="K322" s="20" t="str">
        <f t="shared" si="34"/>
        <v>293000</v>
      </c>
      <c r="L322" s="21">
        <v>293000</v>
      </c>
      <c r="N322" s="20"/>
    </row>
    <row r="323" spans="2:14" x14ac:dyDescent="0.25">
      <c r="B323" t="s">
        <v>1164</v>
      </c>
      <c r="C323" t="str">
        <f t="shared" ref="C323:C386" si="35">B323 &amp; " "</f>
        <v xml:space="preserve">$293,000 </v>
      </c>
      <c r="D323" t="s">
        <v>3178</v>
      </c>
      <c r="E323" t="b">
        <f t="shared" ref="E323:E386" si="36">ISNUMBER(SEARCH("0 ",D323))</f>
        <v>1</v>
      </c>
      <c r="F323" t="b">
        <f t="shared" ref="F323:F386" si="37">ISNUMBER(SEARCH("0-",D323))</f>
        <v>0</v>
      </c>
      <c r="G323">
        <f t="shared" ref="G323:G386" si="38">IFERROR(FIND("$", D323), "na")</f>
        <v>1</v>
      </c>
      <c r="H323">
        <f t="shared" ref="H323:H386" si="39">IFERROR(FIND("0 ",D323) + 1, "na")</f>
        <v>9</v>
      </c>
      <c r="I323" s="13" t="str">
        <f t="shared" ref="I323:I386" si="40">IFERROR(MID(D323, G323, H323-G323), "")</f>
        <v>$293,000</v>
      </c>
      <c r="J323" t="str">
        <f>IF(OR(ISNUMBER(SEARCH({"A";"B";"C";"D";"E";"F";"G";"H";"I";"J";"K";"L";"M";"N";"O";"P";"Q";"R";"S";"T";"U";"V";"W";"X";"Y";"Z";"+";"-"},D323)))=TRUE,D323, "")</f>
        <v/>
      </c>
      <c r="K323" s="20" t="str">
        <f t="shared" ref="K323:K386" si="41">SUBSTITUTE(SUBSTITUTE(SUBSTITUTE(I323, "$", ""), ",", ""), ".00", "")</f>
        <v>293000</v>
      </c>
      <c r="L323" s="21">
        <v>293000</v>
      </c>
      <c r="N323" s="20"/>
    </row>
    <row r="324" spans="2:14" x14ac:dyDescent="0.25">
      <c r="B324" t="s">
        <v>1169</v>
      </c>
      <c r="C324" t="str">
        <f t="shared" si="35"/>
        <v xml:space="preserve">$495,000 </v>
      </c>
      <c r="D324" t="s">
        <v>3179</v>
      </c>
      <c r="E324" t="b">
        <f t="shared" si="36"/>
        <v>1</v>
      </c>
      <c r="F324" t="b">
        <f t="shared" si="37"/>
        <v>0</v>
      </c>
      <c r="G324">
        <f t="shared" si="38"/>
        <v>1</v>
      </c>
      <c r="H324">
        <f t="shared" si="39"/>
        <v>9</v>
      </c>
      <c r="I324" s="13" t="str">
        <f t="shared" si="40"/>
        <v>$495,000</v>
      </c>
      <c r="J324" t="str">
        <f>IF(OR(ISNUMBER(SEARCH({"A";"B";"C";"D";"E";"F";"G";"H";"I";"J";"K";"L";"M";"N";"O";"P";"Q";"R";"S";"T";"U";"V";"W";"X";"Y";"Z";"+";"-"},D324)))=TRUE,D324, "")</f>
        <v/>
      </c>
      <c r="K324" s="20" t="str">
        <f t="shared" si="41"/>
        <v>495000</v>
      </c>
      <c r="L324" s="21">
        <v>495000</v>
      </c>
      <c r="N324" s="20"/>
    </row>
    <row r="325" spans="2:14" x14ac:dyDescent="0.25">
      <c r="B325" t="s">
        <v>94</v>
      </c>
      <c r="C325" t="str">
        <f t="shared" si="35"/>
        <v xml:space="preserve">PRICE GUIDE $439,000 </v>
      </c>
      <c r="D325" t="s">
        <v>2972</v>
      </c>
      <c r="E325" t="b">
        <f t="shared" si="36"/>
        <v>1</v>
      </c>
      <c r="F325" t="b">
        <f t="shared" si="37"/>
        <v>0</v>
      </c>
      <c r="G325">
        <f t="shared" si="38"/>
        <v>13</v>
      </c>
      <c r="H325">
        <f t="shared" si="39"/>
        <v>21</v>
      </c>
      <c r="I325" s="13" t="str">
        <f t="shared" si="40"/>
        <v>$439,000</v>
      </c>
      <c r="J325" t="str">
        <f>IF(OR(ISNUMBER(SEARCH({"A";"B";"C";"D";"E";"F";"G";"H";"I";"J";"K";"L";"M";"N";"O";"P";"Q";"R";"S";"T";"U";"V";"W";"X";"Y";"Z";"+";"-"},D325)))=TRUE,D325, "")</f>
        <v xml:space="preserve">PRICE GUIDE $439,000 </v>
      </c>
      <c r="K325" s="20" t="str">
        <f t="shared" si="41"/>
        <v>439000</v>
      </c>
      <c r="L325" s="21">
        <v>439000</v>
      </c>
      <c r="N325" s="20"/>
    </row>
    <row r="326" spans="2:14" x14ac:dyDescent="0.25">
      <c r="B326" t="s">
        <v>1172</v>
      </c>
      <c r="C326" t="str">
        <f t="shared" si="35"/>
        <v xml:space="preserve">$875,000 negotiable </v>
      </c>
      <c r="D326" t="s">
        <v>3180</v>
      </c>
      <c r="E326" t="b">
        <f t="shared" si="36"/>
        <v>1</v>
      </c>
      <c r="F326" t="b">
        <f t="shared" si="37"/>
        <v>0</v>
      </c>
      <c r="G326">
        <f t="shared" si="38"/>
        <v>1</v>
      </c>
      <c r="H326">
        <f t="shared" si="39"/>
        <v>9</v>
      </c>
      <c r="I326" s="13" t="str">
        <f t="shared" si="40"/>
        <v>$875,000</v>
      </c>
      <c r="J326" t="str">
        <f>IF(OR(ISNUMBER(SEARCH({"A";"B";"C";"D";"E";"F";"G";"H";"I";"J";"K";"L";"M";"N";"O";"P";"Q";"R";"S";"T";"U";"V";"W";"X";"Y";"Z";"+";"-"},D326)))=TRUE,D326, "")</f>
        <v xml:space="preserve">$875,000 negotiable </v>
      </c>
      <c r="K326" s="20" t="str">
        <f t="shared" si="41"/>
        <v>875000</v>
      </c>
      <c r="L326" s="21">
        <v>875000</v>
      </c>
      <c r="N326" s="20"/>
    </row>
    <row r="327" spans="2:14" x14ac:dyDescent="0.25">
      <c r="B327" t="s">
        <v>1175</v>
      </c>
      <c r="C327" t="str">
        <f t="shared" si="35"/>
        <v xml:space="preserve">Auction Action </v>
      </c>
      <c r="D327" t="s">
        <v>3181</v>
      </c>
      <c r="E327" t="b">
        <f t="shared" si="36"/>
        <v>0</v>
      </c>
      <c r="F327" t="b">
        <f t="shared" si="37"/>
        <v>0</v>
      </c>
      <c r="G327" t="str">
        <f t="shared" si="38"/>
        <v>na</v>
      </c>
      <c r="H327" t="str">
        <f t="shared" si="39"/>
        <v>na</v>
      </c>
      <c r="I327" s="13" t="str">
        <f t="shared" si="40"/>
        <v/>
      </c>
      <c r="J327" t="str">
        <f>IF(OR(ISNUMBER(SEARCH({"A";"B";"C";"D";"E";"F";"G";"H";"I";"J";"K";"L";"M";"N";"O";"P";"Q";"R";"S";"T";"U";"V";"W";"X";"Y";"Z";"+";"-"},D327)))=TRUE,D327, "")</f>
        <v xml:space="preserve">Auction Action </v>
      </c>
      <c r="K327" s="20" t="str">
        <f t="shared" si="41"/>
        <v/>
      </c>
      <c r="L327" s="21" t="s">
        <v>2934</v>
      </c>
      <c r="N327" s="20"/>
    </row>
    <row r="328" spans="2:14" x14ac:dyDescent="0.25">
      <c r="B328" t="s">
        <v>127</v>
      </c>
      <c r="C328" t="str">
        <f t="shared" si="35"/>
        <v xml:space="preserve">UNDER CONTRACT </v>
      </c>
      <c r="D328" t="s">
        <v>2979</v>
      </c>
      <c r="E328" t="b">
        <f t="shared" si="36"/>
        <v>0</v>
      </c>
      <c r="F328" t="b">
        <f t="shared" si="37"/>
        <v>0</v>
      </c>
      <c r="G328" t="str">
        <f t="shared" si="38"/>
        <v>na</v>
      </c>
      <c r="H328" t="str">
        <f t="shared" si="39"/>
        <v>na</v>
      </c>
      <c r="I328" s="13" t="str">
        <f t="shared" si="40"/>
        <v/>
      </c>
      <c r="J328" t="str">
        <f>IF(OR(ISNUMBER(SEARCH({"A";"B";"C";"D";"E";"F";"G";"H";"I";"J";"K";"L";"M";"N";"O";"P";"Q";"R";"S";"T";"U";"V";"W";"X";"Y";"Z";"+";"-"},D328)))=TRUE,D328, "")</f>
        <v xml:space="preserve">UNDER CONTRACT </v>
      </c>
      <c r="K328" s="20" t="str">
        <f t="shared" si="41"/>
        <v/>
      </c>
      <c r="L328" s="21" t="s">
        <v>2934</v>
      </c>
      <c r="N328" s="20"/>
    </row>
    <row r="329" spans="2:14" x14ac:dyDescent="0.25">
      <c r="B329" t="s">
        <v>413</v>
      </c>
      <c r="C329" t="str">
        <f t="shared" si="35"/>
        <v xml:space="preserve">$380,000 </v>
      </c>
      <c r="D329" t="s">
        <v>3041</v>
      </c>
      <c r="E329" t="b">
        <f t="shared" si="36"/>
        <v>1</v>
      </c>
      <c r="F329" t="b">
        <f t="shared" si="37"/>
        <v>0</v>
      </c>
      <c r="G329">
        <f t="shared" si="38"/>
        <v>1</v>
      </c>
      <c r="H329">
        <f t="shared" si="39"/>
        <v>9</v>
      </c>
      <c r="I329" s="13" t="str">
        <f t="shared" si="40"/>
        <v>$380,000</v>
      </c>
      <c r="J329" t="str">
        <f>IF(OR(ISNUMBER(SEARCH({"A";"B";"C";"D";"E";"F";"G";"H";"I";"J";"K";"L";"M";"N";"O";"P";"Q";"R";"S";"T";"U";"V";"W";"X";"Y";"Z";"+";"-"},D329)))=TRUE,D329, "")</f>
        <v/>
      </c>
      <c r="K329" s="20" t="str">
        <f t="shared" si="41"/>
        <v>380000</v>
      </c>
      <c r="L329" s="21">
        <v>380000</v>
      </c>
      <c r="N329" s="20"/>
    </row>
    <row r="330" spans="2:14" x14ac:dyDescent="0.25">
      <c r="B330" t="s">
        <v>1184</v>
      </c>
      <c r="C330" t="str">
        <f t="shared" si="35"/>
        <v xml:space="preserve">$240,000 </v>
      </c>
      <c r="D330" t="s">
        <v>3182</v>
      </c>
      <c r="E330" t="b">
        <f t="shared" si="36"/>
        <v>1</v>
      </c>
      <c r="F330" t="b">
        <f t="shared" si="37"/>
        <v>0</v>
      </c>
      <c r="G330">
        <f t="shared" si="38"/>
        <v>1</v>
      </c>
      <c r="H330">
        <f t="shared" si="39"/>
        <v>9</v>
      </c>
      <c r="I330" s="13" t="str">
        <f t="shared" si="40"/>
        <v>$240,000</v>
      </c>
      <c r="J330" t="str">
        <f>IF(OR(ISNUMBER(SEARCH({"A";"B";"C";"D";"E";"F";"G";"H";"I";"J";"K";"L";"M";"N";"O";"P";"Q";"R";"S";"T";"U";"V";"W";"X";"Y";"Z";"+";"-"},D330)))=TRUE,D330, "")</f>
        <v/>
      </c>
      <c r="K330" s="20" t="str">
        <f t="shared" si="41"/>
        <v>240000</v>
      </c>
      <c r="L330" s="21">
        <v>240000</v>
      </c>
      <c r="N330" s="20"/>
    </row>
    <row r="331" spans="2:14" x14ac:dyDescent="0.25">
      <c r="B331" t="s">
        <v>400</v>
      </c>
      <c r="C331" t="str">
        <f t="shared" si="35"/>
        <v xml:space="preserve">$315,000 </v>
      </c>
      <c r="D331" t="s">
        <v>3038</v>
      </c>
      <c r="E331" t="b">
        <f t="shared" si="36"/>
        <v>1</v>
      </c>
      <c r="F331" t="b">
        <f t="shared" si="37"/>
        <v>0</v>
      </c>
      <c r="G331">
        <f t="shared" si="38"/>
        <v>1</v>
      </c>
      <c r="H331">
        <f t="shared" si="39"/>
        <v>9</v>
      </c>
      <c r="I331" s="13" t="str">
        <f t="shared" si="40"/>
        <v>$315,000</v>
      </c>
      <c r="J331" t="str">
        <f>IF(OR(ISNUMBER(SEARCH({"A";"B";"C";"D";"E";"F";"G";"H";"I";"J";"K";"L";"M";"N";"O";"P";"Q";"R";"S";"T";"U";"V";"W";"X";"Y";"Z";"+";"-"},D331)))=TRUE,D331, "")</f>
        <v/>
      </c>
      <c r="K331" s="20" t="str">
        <f t="shared" si="41"/>
        <v>315000</v>
      </c>
      <c r="L331" s="21">
        <v>315000</v>
      </c>
      <c r="N331" s="20"/>
    </row>
    <row r="332" spans="2:14" x14ac:dyDescent="0.25">
      <c r="B332" t="s">
        <v>1192</v>
      </c>
      <c r="C332" t="str">
        <f t="shared" si="35"/>
        <v xml:space="preserve">Price Guide $570,000 </v>
      </c>
      <c r="D332" t="s">
        <v>3183</v>
      </c>
      <c r="E332" t="b">
        <f t="shared" si="36"/>
        <v>1</v>
      </c>
      <c r="F332" t="b">
        <f t="shared" si="37"/>
        <v>0</v>
      </c>
      <c r="G332">
        <f t="shared" si="38"/>
        <v>13</v>
      </c>
      <c r="H332">
        <f t="shared" si="39"/>
        <v>21</v>
      </c>
      <c r="I332" s="13" t="str">
        <f t="shared" si="40"/>
        <v>$570,000</v>
      </c>
      <c r="J332" t="str">
        <f>IF(OR(ISNUMBER(SEARCH({"A";"B";"C";"D";"E";"F";"G";"H";"I";"J";"K";"L";"M";"N";"O";"P";"Q";"R";"S";"T";"U";"V";"W";"X";"Y";"Z";"+";"-"},D332)))=TRUE,D332, "")</f>
        <v xml:space="preserve">Price Guide $570,000 </v>
      </c>
      <c r="K332" s="20" t="str">
        <f t="shared" si="41"/>
        <v>570000</v>
      </c>
      <c r="L332" s="21">
        <v>570000</v>
      </c>
      <c r="N332" s="20"/>
    </row>
    <row r="333" spans="2:14" x14ac:dyDescent="0.25">
      <c r="B333" t="s">
        <v>502</v>
      </c>
      <c r="C333" t="str">
        <f t="shared" si="35"/>
        <v xml:space="preserve">$460,000 </v>
      </c>
      <c r="D333" t="s">
        <v>3062</v>
      </c>
      <c r="E333" t="b">
        <f t="shared" si="36"/>
        <v>1</v>
      </c>
      <c r="F333" t="b">
        <f t="shared" si="37"/>
        <v>0</v>
      </c>
      <c r="G333">
        <f t="shared" si="38"/>
        <v>1</v>
      </c>
      <c r="H333">
        <f t="shared" si="39"/>
        <v>9</v>
      </c>
      <c r="I333" s="13" t="str">
        <f t="shared" si="40"/>
        <v>$460,000</v>
      </c>
      <c r="J333" t="str">
        <f>IF(OR(ISNUMBER(SEARCH({"A";"B";"C";"D";"E";"F";"G";"H";"I";"J";"K";"L";"M";"N";"O";"P";"Q";"R";"S";"T";"U";"V";"W";"X";"Y";"Z";"+";"-"},D333)))=TRUE,D333, "")</f>
        <v/>
      </c>
      <c r="K333" s="20" t="str">
        <f t="shared" si="41"/>
        <v>460000</v>
      </c>
      <c r="L333" s="21">
        <v>460000</v>
      </c>
      <c r="N333" s="20"/>
    </row>
    <row r="334" spans="2:14" x14ac:dyDescent="0.25">
      <c r="B334" t="s">
        <v>1198</v>
      </c>
      <c r="C334" t="str">
        <f t="shared" si="35"/>
        <v xml:space="preserve">Offers over $685,000 </v>
      </c>
      <c r="D334" t="s">
        <v>3184</v>
      </c>
      <c r="E334" t="b">
        <f t="shared" si="36"/>
        <v>1</v>
      </c>
      <c r="F334" t="b">
        <f t="shared" si="37"/>
        <v>0</v>
      </c>
      <c r="G334">
        <f t="shared" si="38"/>
        <v>13</v>
      </c>
      <c r="H334">
        <f t="shared" si="39"/>
        <v>21</v>
      </c>
      <c r="I334" s="13" t="str">
        <f t="shared" si="40"/>
        <v>$685,000</v>
      </c>
      <c r="J334" t="str">
        <f>IF(OR(ISNUMBER(SEARCH({"A";"B";"C";"D";"E";"F";"G";"H";"I";"J";"K";"L";"M";"N";"O";"P";"Q";"R";"S";"T";"U";"V";"W";"X";"Y";"Z";"+";"-"},D334)))=TRUE,D334, "")</f>
        <v xml:space="preserve">Offers over $685,000 </v>
      </c>
      <c r="K334" s="20" t="str">
        <f t="shared" si="41"/>
        <v>685000</v>
      </c>
      <c r="L334" s="21">
        <v>685000</v>
      </c>
      <c r="N334" s="20"/>
    </row>
    <row r="335" spans="2:14" x14ac:dyDescent="0.25">
      <c r="B335" t="s">
        <v>99</v>
      </c>
      <c r="C335" t="str">
        <f t="shared" si="35"/>
        <v xml:space="preserve">$775,000 </v>
      </c>
      <c r="D335" t="s">
        <v>2973</v>
      </c>
      <c r="E335" t="b">
        <f t="shared" si="36"/>
        <v>1</v>
      </c>
      <c r="F335" t="b">
        <f t="shared" si="37"/>
        <v>0</v>
      </c>
      <c r="G335">
        <f t="shared" si="38"/>
        <v>1</v>
      </c>
      <c r="H335">
        <f t="shared" si="39"/>
        <v>9</v>
      </c>
      <c r="I335" s="13" t="str">
        <f t="shared" si="40"/>
        <v>$775,000</v>
      </c>
      <c r="J335" t="str">
        <f>IF(OR(ISNUMBER(SEARCH({"A";"B";"C";"D";"E";"F";"G";"H";"I";"J";"K";"L";"M";"N";"O";"P";"Q";"R";"S";"T";"U";"V";"W";"X";"Y";"Z";"+";"-"},D335)))=TRUE,D335, "")</f>
        <v/>
      </c>
      <c r="K335" s="20" t="str">
        <f t="shared" si="41"/>
        <v>775000</v>
      </c>
      <c r="L335" s="21">
        <v>775000</v>
      </c>
      <c r="N335" s="20"/>
    </row>
    <row r="336" spans="2:14" x14ac:dyDescent="0.25">
      <c r="B336" t="s">
        <v>614</v>
      </c>
      <c r="C336" t="str">
        <f t="shared" si="35"/>
        <v xml:space="preserve">$429,000 </v>
      </c>
      <c r="D336" t="s">
        <v>3090</v>
      </c>
      <c r="E336" t="b">
        <f t="shared" si="36"/>
        <v>1</v>
      </c>
      <c r="F336" t="b">
        <f t="shared" si="37"/>
        <v>0</v>
      </c>
      <c r="G336">
        <f t="shared" si="38"/>
        <v>1</v>
      </c>
      <c r="H336">
        <f t="shared" si="39"/>
        <v>9</v>
      </c>
      <c r="I336" s="13" t="str">
        <f t="shared" si="40"/>
        <v>$429,000</v>
      </c>
      <c r="J336" t="str">
        <f>IF(OR(ISNUMBER(SEARCH({"A";"B";"C";"D";"E";"F";"G";"H";"I";"J";"K";"L";"M";"N";"O";"P";"Q";"R";"S";"T";"U";"V";"W";"X";"Y";"Z";"+";"-"},D336)))=TRUE,D336, "")</f>
        <v/>
      </c>
      <c r="K336" s="20" t="str">
        <f t="shared" si="41"/>
        <v>429000</v>
      </c>
      <c r="L336" s="21">
        <v>429000</v>
      </c>
      <c r="N336" s="20"/>
    </row>
    <row r="337" spans="2:14" x14ac:dyDescent="0.25">
      <c r="B337" t="s">
        <v>1206</v>
      </c>
      <c r="C337" t="str">
        <f t="shared" si="35"/>
        <v xml:space="preserve">Offers over $635,000 </v>
      </c>
      <c r="D337" t="s">
        <v>3185</v>
      </c>
      <c r="E337" t="b">
        <f t="shared" si="36"/>
        <v>1</v>
      </c>
      <c r="F337" t="b">
        <f t="shared" si="37"/>
        <v>0</v>
      </c>
      <c r="G337">
        <f t="shared" si="38"/>
        <v>13</v>
      </c>
      <c r="H337">
        <f t="shared" si="39"/>
        <v>21</v>
      </c>
      <c r="I337" s="13" t="str">
        <f t="shared" si="40"/>
        <v>$635,000</v>
      </c>
      <c r="J337" t="str">
        <f>IF(OR(ISNUMBER(SEARCH({"A";"B";"C";"D";"E";"F";"G";"H";"I";"J";"K";"L";"M";"N";"O";"P";"Q";"R";"S";"T";"U";"V";"W";"X";"Y";"Z";"+";"-"},D337)))=TRUE,D337, "")</f>
        <v xml:space="preserve">Offers over $635,000 </v>
      </c>
      <c r="K337" s="20" t="str">
        <f t="shared" si="41"/>
        <v>635000</v>
      </c>
      <c r="L337" s="21">
        <v>635000</v>
      </c>
      <c r="N337" s="20"/>
    </row>
    <row r="338" spans="2:14" x14ac:dyDescent="0.25">
      <c r="B338" t="s">
        <v>104</v>
      </c>
      <c r="C338" t="str">
        <f t="shared" si="35"/>
        <v xml:space="preserve">$625,000 </v>
      </c>
      <c r="D338" t="s">
        <v>2974</v>
      </c>
      <c r="E338" t="b">
        <f t="shared" si="36"/>
        <v>1</v>
      </c>
      <c r="F338" t="b">
        <f t="shared" si="37"/>
        <v>0</v>
      </c>
      <c r="G338">
        <f t="shared" si="38"/>
        <v>1</v>
      </c>
      <c r="H338">
        <f t="shared" si="39"/>
        <v>9</v>
      </c>
      <c r="I338" s="13" t="str">
        <f t="shared" si="40"/>
        <v>$625,000</v>
      </c>
      <c r="J338" t="str">
        <f>IF(OR(ISNUMBER(SEARCH({"A";"B";"C";"D";"E";"F";"G";"H";"I";"J";"K";"L";"M";"N";"O";"P";"Q";"R";"S";"T";"U";"V";"W";"X";"Y";"Z";"+";"-"},D338)))=TRUE,D338, "")</f>
        <v/>
      </c>
      <c r="K338" s="20" t="str">
        <f t="shared" si="41"/>
        <v>625000</v>
      </c>
      <c r="L338" s="21">
        <v>625000</v>
      </c>
      <c r="N338" s="20"/>
    </row>
    <row r="339" spans="2:14" x14ac:dyDescent="0.25">
      <c r="B339" t="s">
        <v>271</v>
      </c>
      <c r="C339" t="str">
        <f t="shared" si="35"/>
        <v xml:space="preserve">$580,000 </v>
      </c>
      <c r="D339" t="s">
        <v>3011</v>
      </c>
      <c r="E339" t="b">
        <f t="shared" si="36"/>
        <v>1</v>
      </c>
      <c r="F339" t="b">
        <f t="shared" si="37"/>
        <v>0</v>
      </c>
      <c r="G339">
        <f t="shared" si="38"/>
        <v>1</v>
      </c>
      <c r="H339">
        <f t="shared" si="39"/>
        <v>9</v>
      </c>
      <c r="I339" s="13" t="str">
        <f t="shared" si="40"/>
        <v>$580,000</v>
      </c>
      <c r="J339" t="str">
        <f>IF(OR(ISNUMBER(SEARCH({"A";"B";"C";"D";"E";"F";"G";"H";"I";"J";"K";"L";"M";"N";"O";"P";"Q";"R";"S";"T";"U";"V";"W";"X";"Y";"Z";"+";"-"},D339)))=TRUE,D339, "")</f>
        <v/>
      </c>
      <c r="K339" s="20" t="str">
        <f t="shared" si="41"/>
        <v>580000</v>
      </c>
      <c r="L339" s="21">
        <v>580000</v>
      </c>
      <c r="N339" s="20"/>
    </row>
    <row r="340" spans="2:14" x14ac:dyDescent="0.25">
      <c r="B340" t="s">
        <v>1211</v>
      </c>
      <c r="C340" t="str">
        <f t="shared" si="35"/>
        <v xml:space="preserve">Auction - Bidding from $700,000 </v>
      </c>
      <c r="D340" t="s">
        <v>2960</v>
      </c>
      <c r="E340" t="b">
        <f t="shared" si="36"/>
        <v>1</v>
      </c>
      <c r="F340" t="b">
        <f t="shared" si="37"/>
        <v>0</v>
      </c>
      <c r="G340">
        <f t="shared" si="38"/>
        <v>24</v>
      </c>
      <c r="H340">
        <f t="shared" si="39"/>
        <v>32</v>
      </c>
      <c r="I340" s="13" t="str">
        <f t="shared" si="40"/>
        <v>$700,000</v>
      </c>
      <c r="J340" t="str">
        <f>IF(OR(ISNUMBER(SEARCH({"A";"B";"C";"D";"E";"F";"G";"H";"I";"J";"K";"L";"M";"N";"O";"P";"Q";"R";"S";"T";"U";"V";"W";"X";"Y";"Z";"+";"-"},D340)))=TRUE,D340, "")</f>
        <v xml:space="preserve">Auction - Bidding from $700,000 </v>
      </c>
      <c r="K340" s="20" t="str">
        <f t="shared" si="41"/>
        <v>700000</v>
      </c>
      <c r="L340" s="21">
        <v>700000</v>
      </c>
      <c r="N340" s="20"/>
    </row>
    <row r="341" spans="2:14" x14ac:dyDescent="0.25">
      <c r="B341" t="s">
        <v>1215</v>
      </c>
      <c r="C341" t="str">
        <f t="shared" si="35"/>
        <v xml:space="preserve">AUCTION: Saturday 4th Jun @11am On-Site </v>
      </c>
      <c r="D341" t="s">
        <v>3186</v>
      </c>
      <c r="E341" t="b">
        <f t="shared" si="36"/>
        <v>0</v>
      </c>
      <c r="F341" t="b">
        <f t="shared" si="37"/>
        <v>0</v>
      </c>
      <c r="G341" t="str">
        <f t="shared" si="38"/>
        <v>na</v>
      </c>
      <c r="H341" t="str">
        <f t="shared" si="39"/>
        <v>na</v>
      </c>
      <c r="I341" s="13" t="str">
        <f t="shared" si="40"/>
        <v/>
      </c>
      <c r="J341" t="str">
        <f>IF(OR(ISNUMBER(SEARCH({"A";"B";"C";"D";"E";"F";"G";"H";"I";"J";"K";"L";"M";"N";"O";"P";"Q";"R";"S";"T";"U";"V";"W";"X";"Y";"Z";"+";"-"},D341)))=TRUE,D341, "")</f>
        <v xml:space="preserve">AUCTION: Saturday 4th Jun @11am On-Site </v>
      </c>
      <c r="K341" s="20" t="str">
        <f t="shared" si="41"/>
        <v/>
      </c>
      <c r="L341" s="21" t="s">
        <v>2934</v>
      </c>
      <c r="N341" s="20"/>
    </row>
    <row r="342" spans="2:14" x14ac:dyDescent="0.25">
      <c r="B342" t="s">
        <v>241</v>
      </c>
      <c r="C342" t="str">
        <f t="shared" si="35"/>
        <v xml:space="preserve">$399,000 </v>
      </c>
      <c r="D342" t="s">
        <v>3004</v>
      </c>
      <c r="E342" t="b">
        <f t="shared" si="36"/>
        <v>1</v>
      </c>
      <c r="F342" t="b">
        <f t="shared" si="37"/>
        <v>0</v>
      </c>
      <c r="G342">
        <f t="shared" si="38"/>
        <v>1</v>
      </c>
      <c r="H342">
        <f t="shared" si="39"/>
        <v>9</v>
      </c>
      <c r="I342" s="13" t="str">
        <f t="shared" si="40"/>
        <v>$399,000</v>
      </c>
      <c r="J342" t="str">
        <f>IF(OR(ISNUMBER(SEARCH({"A";"B";"C";"D";"E";"F";"G";"H";"I";"J";"K";"L";"M";"N";"O";"P";"Q";"R";"S";"T";"U";"V";"W";"X";"Y";"Z";"+";"-"},D342)))=TRUE,D342, "")</f>
        <v/>
      </c>
      <c r="K342" s="20" t="str">
        <f t="shared" si="41"/>
        <v>399000</v>
      </c>
      <c r="L342" s="21">
        <v>399000</v>
      </c>
      <c r="N342" s="20"/>
    </row>
    <row r="343" spans="2:14" x14ac:dyDescent="0.25">
      <c r="B343" t="s">
        <v>1018</v>
      </c>
      <c r="C343" t="str">
        <f t="shared" si="35"/>
        <v xml:space="preserve">$750,000 </v>
      </c>
      <c r="D343" t="s">
        <v>3151</v>
      </c>
      <c r="E343" t="b">
        <f t="shared" si="36"/>
        <v>1</v>
      </c>
      <c r="F343" t="b">
        <f t="shared" si="37"/>
        <v>0</v>
      </c>
      <c r="G343">
        <f t="shared" si="38"/>
        <v>1</v>
      </c>
      <c r="H343">
        <f t="shared" si="39"/>
        <v>9</v>
      </c>
      <c r="I343" s="13" t="str">
        <f t="shared" si="40"/>
        <v>$750,000</v>
      </c>
      <c r="J343" t="str">
        <f>IF(OR(ISNUMBER(SEARCH({"A";"B";"C";"D";"E";"F";"G";"H";"I";"J";"K";"L";"M";"N";"O";"P";"Q";"R";"S";"T";"U";"V";"W";"X";"Y";"Z";"+";"-"},D343)))=TRUE,D343, "")</f>
        <v/>
      </c>
      <c r="K343" s="20" t="str">
        <f t="shared" si="41"/>
        <v>750000</v>
      </c>
      <c r="L343" s="21">
        <v>750000</v>
      </c>
      <c r="N343" s="20"/>
    </row>
    <row r="344" spans="2:14" x14ac:dyDescent="0.25">
      <c r="B344" t="s">
        <v>644</v>
      </c>
      <c r="C344" t="str">
        <f t="shared" si="35"/>
        <v xml:space="preserve">$480,000 </v>
      </c>
      <c r="D344" t="s">
        <v>3096</v>
      </c>
      <c r="E344" t="b">
        <f t="shared" si="36"/>
        <v>1</v>
      </c>
      <c r="F344" t="b">
        <f t="shared" si="37"/>
        <v>0</v>
      </c>
      <c r="G344">
        <f t="shared" si="38"/>
        <v>1</v>
      </c>
      <c r="H344">
        <f t="shared" si="39"/>
        <v>9</v>
      </c>
      <c r="I344" s="13" t="str">
        <f t="shared" si="40"/>
        <v>$480,000</v>
      </c>
      <c r="J344" t="str">
        <f>IF(OR(ISNUMBER(SEARCH({"A";"B";"C";"D";"E";"F";"G";"H";"I";"J";"K";"L";"M";"N";"O";"P";"Q";"R";"S";"T";"U";"V";"W";"X";"Y";"Z";"+";"-"},D344)))=TRUE,D344, "")</f>
        <v/>
      </c>
      <c r="K344" s="20" t="str">
        <f t="shared" si="41"/>
        <v>480000</v>
      </c>
      <c r="L344" s="21">
        <v>480000</v>
      </c>
      <c r="N344" s="20"/>
    </row>
    <row r="345" spans="2:14" x14ac:dyDescent="0.25">
      <c r="B345" t="s">
        <v>89</v>
      </c>
      <c r="C345" t="str">
        <f t="shared" si="35"/>
        <v xml:space="preserve">Openn Negotiation </v>
      </c>
      <c r="D345" t="s">
        <v>2971</v>
      </c>
      <c r="E345" t="b">
        <f t="shared" si="36"/>
        <v>0</v>
      </c>
      <c r="F345" t="b">
        <f t="shared" si="37"/>
        <v>0</v>
      </c>
      <c r="G345" t="str">
        <f t="shared" si="38"/>
        <v>na</v>
      </c>
      <c r="H345" t="str">
        <f t="shared" si="39"/>
        <v>na</v>
      </c>
      <c r="I345" s="13" t="str">
        <f t="shared" si="40"/>
        <v/>
      </c>
      <c r="J345" t="str">
        <f>IF(OR(ISNUMBER(SEARCH({"A";"B";"C";"D";"E";"F";"G";"H";"I";"J";"K";"L";"M";"N";"O";"P";"Q";"R";"S";"T";"U";"V";"W";"X";"Y";"Z";"+";"-"},D345)))=TRUE,D345, "")</f>
        <v xml:space="preserve">Openn Negotiation </v>
      </c>
      <c r="K345" s="20" t="str">
        <f t="shared" si="41"/>
        <v/>
      </c>
      <c r="L345" s="21" t="s">
        <v>2934</v>
      </c>
      <c r="N345" s="20"/>
    </row>
    <row r="346" spans="2:14" x14ac:dyDescent="0.25">
      <c r="B346" t="s">
        <v>127</v>
      </c>
      <c r="C346" t="str">
        <f t="shared" si="35"/>
        <v xml:space="preserve">UNDER CONTRACT </v>
      </c>
      <c r="D346" t="s">
        <v>2979</v>
      </c>
      <c r="E346" t="b">
        <f t="shared" si="36"/>
        <v>0</v>
      </c>
      <c r="F346" t="b">
        <f t="shared" si="37"/>
        <v>0</v>
      </c>
      <c r="G346" t="str">
        <f t="shared" si="38"/>
        <v>na</v>
      </c>
      <c r="H346" t="str">
        <f t="shared" si="39"/>
        <v>na</v>
      </c>
      <c r="I346" s="13" t="str">
        <f t="shared" si="40"/>
        <v/>
      </c>
      <c r="J346" t="str">
        <f>IF(OR(ISNUMBER(SEARCH({"A";"B";"C";"D";"E";"F";"G";"H";"I";"J";"K";"L";"M";"N";"O";"P";"Q";"R";"S";"T";"U";"V";"W";"X";"Y";"Z";"+";"-"},D346)))=TRUE,D346, "")</f>
        <v xml:space="preserve">UNDER CONTRACT </v>
      </c>
      <c r="K346" s="20" t="str">
        <f t="shared" si="41"/>
        <v/>
      </c>
      <c r="L346" s="21" t="s">
        <v>2934</v>
      </c>
      <c r="N346" s="20"/>
    </row>
    <row r="347" spans="2:14" x14ac:dyDescent="0.25">
      <c r="B347" t="s">
        <v>1233</v>
      </c>
      <c r="C347" t="str">
        <f t="shared" si="35"/>
        <v xml:space="preserve">$529,000 </v>
      </c>
      <c r="D347" t="s">
        <v>3187</v>
      </c>
      <c r="E347" t="b">
        <f t="shared" si="36"/>
        <v>1</v>
      </c>
      <c r="F347" t="b">
        <f t="shared" si="37"/>
        <v>0</v>
      </c>
      <c r="G347">
        <f t="shared" si="38"/>
        <v>1</v>
      </c>
      <c r="H347">
        <f t="shared" si="39"/>
        <v>9</v>
      </c>
      <c r="I347" s="13" t="str">
        <f t="shared" si="40"/>
        <v>$529,000</v>
      </c>
      <c r="J347" t="str">
        <f>IF(OR(ISNUMBER(SEARCH({"A";"B";"C";"D";"E";"F";"G";"H";"I";"J";"K";"L";"M";"N";"O";"P";"Q";"R";"S";"T";"U";"V";"W";"X";"Y";"Z";"+";"-"},D347)))=TRUE,D347, "")</f>
        <v/>
      </c>
      <c r="K347" s="20" t="str">
        <f t="shared" si="41"/>
        <v>529000</v>
      </c>
      <c r="L347" s="21">
        <v>529000</v>
      </c>
      <c r="N347" s="20"/>
    </row>
    <row r="348" spans="2:14" x14ac:dyDescent="0.25">
      <c r="B348" t="s">
        <v>1238</v>
      </c>
      <c r="C348" t="str">
        <f t="shared" si="35"/>
        <v xml:space="preserve">Under  Contract </v>
      </c>
      <c r="D348" t="s">
        <v>3188</v>
      </c>
      <c r="E348" t="b">
        <f t="shared" si="36"/>
        <v>0</v>
      </c>
      <c r="F348" t="b">
        <f t="shared" si="37"/>
        <v>0</v>
      </c>
      <c r="G348" t="str">
        <f t="shared" si="38"/>
        <v>na</v>
      </c>
      <c r="H348" t="str">
        <f t="shared" si="39"/>
        <v>na</v>
      </c>
      <c r="I348" s="13" t="str">
        <f t="shared" si="40"/>
        <v/>
      </c>
      <c r="J348" t="str">
        <f>IF(OR(ISNUMBER(SEARCH({"A";"B";"C";"D";"E";"F";"G";"H";"I";"J";"K";"L";"M";"N";"O";"P";"Q";"R";"S";"T";"U";"V";"W";"X";"Y";"Z";"+";"-"},D348)))=TRUE,D348, "")</f>
        <v xml:space="preserve">Under  Contract </v>
      </c>
      <c r="K348" s="20" t="str">
        <f t="shared" si="41"/>
        <v/>
      </c>
      <c r="L348" s="21" t="s">
        <v>2934</v>
      </c>
      <c r="N348" s="20"/>
    </row>
    <row r="349" spans="2:14" x14ac:dyDescent="0.25">
      <c r="B349" t="s">
        <v>1241</v>
      </c>
      <c r="C349" t="str">
        <f t="shared" si="35"/>
        <v xml:space="preserve">Current Bid $650,000 </v>
      </c>
      <c r="D349" t="s">
        <v>3189</v>
      </c>
      <c r="E349" t="b">
        <f t="shared" si="36"/>
        <v>1</v>
      </c>
      <c r="F349" t="b">
        <f t="shared" si="37"/>
        <v>0</v>
      </c>
      <c r="G349">
        <f t="shared" si="38"/>
        <v>13</v>
      </c>
      <c r="H349">
        <f t="shared" si="39"/>
        <v>21</v>
      </c>
      <c r="I349" s="13" t="str">
        <f t="shared" si="40"/>
        <v>$650,000</v>
      </c>
      <c r="J349" t="str">
        <f>IF(OR(ISNUMBER(SEARCH({"A";"B";"C";"D";"E";"F";"G";"H";"I";"J";"K";"L";"M";"N";"O";"P";"Q";"R";"S";"T";"U";"V";"W";"X";"Y";"Z";"+";"-"},D349)))=TRUE,D349, "")</f>
        <v xml:space="preserve">Current Bid $650,000 </v>
      </c>
      <c r="K349" s="20" t="str">
        <f t="shared" si="41"/>
        <v>650000</v>
      </c>
      <c r="L349" s="21">
        <v>650000</v>
      </c>
      <c r="N349" s="20"/>
    </row>
    <row r="350" spans="2:14" x14ac:dyDescent="0.25">
      <c r="B350" t="s">
        <v>108</v>
      </c>
      <c r="C350" t="str">
        <f t="shared" si="35"/>
        <v xml:space="preserve">Overs Over $599,000 Considered </v>
      </c>
      <c r="D350" t="s">
        <v>2975</v>
      </c>
      <c r="E350" t="b">
        <f t="shared" si="36"/>
        <v>1</v>
      </c>
      <c r="F350" t="b">
        <f t="shared" si="37"/>
        <v>0</v>
      </c>
      <c r="G350">
        <f t="shared" si="38"/>
        <v>12</v>
      </c>
      <c r="H350">
        <f t="shared" si="39"/>
        <v>20</v>
      </c>
      <c r="I350" s="13" t="str">
        <f t="shared" si="40"/>
        <v>$599,000</v>
      </c>
      <c r="J350" t="str">
        <f>IF(OR(ISNUMBER(SEARCH({"A";"B";"C";"D";"E";"F";"G";"H";"I";"J";"K";"L";"M";"N";"O";"P";"Q";"R";"S";"T";"U";"V";"W";"X";"Y";"Z";"+";"-"},D350)))=TRUE,D350, "")</f>
        <v xml:space="preserve">Overs Over $599,000 Considered </v>
      </c>
      <c r="K350" s="20" t="str">
        <f t="shared" si="41"/>
        <v>599000</v>
      </c>
      <c r="L350" s="21">
        <v>599000</v>
      </c>
      <c r="N350" s="20"/>
    </row>
    <row r="351" spans="2:14" x14ac:dyDescent="0.25">
      <c r="B351" t="s">
        <v>1244</v>
      </c>
      <c r="C351" t="str">
        <f t="shared" si="35"/>
        <v xml:space="preserve">$659,000 </v>
      </c>
      <c r="D351" t="s">
        <v>3190</v>
      </c>
      <c r="E351" t="b">
        <f t="shared" si="36"/>
        <v>1</v>
      </c>
      <c r="F351" t="b">
        <f t="shared" si="37"/>
        <v>0</v>
      </c>
      <c r="G351">
        <f t="shared" si="38"/>
        <v>1</v>
      </c>
      <c r="H351">
        <f t="shared" si="39"/>
        <v>9</v>
      </c>
      <c r="I351" s="13" t="str">
        <f t="shared" si="40"/>
        <v>$659,000</v>
      </c>
      <c r="J351" t="str">
        <f>IF(OR(ISNUMBER(SEARCH({"A";"B";"C";"D";"E";"F";"G";"H";"I";"J";"K";"L";"M";"N";"O";"P";"Q";"R";"S";"T";"U";"V";"W";"X";"Y";"Z";"+";"-"},D351)))=TRUE,D351, "")</f>
        <v/>
      </c>
      <c r="K351" s="20" t="str">
        <f t="shared" si="41"/>
        <v>659000</v>
      </c>
      <c r="L351" s="21">
        <v>659000</v>
      </c>
      <c r="N351" s="20"/>
    </row>
    <row r="352" spans="2:14" x14ac:dyDescent="0.25">
      <c r="B352" t="s">
        <v>1086</v>
      </c>
      <c r="C352" t="str">
        <f t="shared" si="35"/>
        <v xml:space="preserve">PROPERTY PREVIEW </v>
      </c>
      <c r="D352" t="s">
        <v>3163</v>
      </c>
      <c r="E352" t="b">
        <f t="shared" si="36"/>
        <v>0</v>
      </c>
      <c r="F352" t="b">
        <f t="shared" si="37"/>
        <v>0</v>
      </c>
      <c r="G352" t="str">
        <f t="shared" si="38"/>
        <v>na</v>
      </c>
      <c r="H352" t="str">
        <f t="shared" si="39"/>
        <v>na</v>
      </c>
      <c r="I352" s="13" t="str">
        <f t="shared" si="40"/>
        <v/>
      </c>
      <c r="J352" t="str">
        <f>IF(OR(ISNUMBER(SEARCH({"A";"B";"C";"D";"E";"F";"G";"H";"I";"J";"K";"L";"M";"N";"O";"P";"Q";"R";"S";"T";"U";"V";"W";"X";"Y";"Z";"+";"-"},D352)))=TRUE,D352, "")</f>
        <v xml:space="preserve">PROPERTY PREVIEW </v>
      </c>
      <c r="K352" s="20" t="str">
        <f t="shared" si="41"/>
        <v/>
      </c>
      <c r="L352" s="21" t="s">
        <v>2934</v>
      </c>
      <c r="N352" s="20"/>
    </row>
    <row r="353" spans="2:14" x14ac:dyDescent="0.25">
      <c r="B353" t="s">
        <v>112</v>
      </c>
      <c r="C353" t="str">
        <f t="shared" si="35"/>
        <v xml:space="preserve">$490,000 </v>
      </c>
      <c r="D353" t="s">
        <v>2976</v>
      </c>
      <c r="E353" t="b">
        <f t="shared" si="36"/>
        <v>1</v>
      </c>
      <c r="F353" t="b">
        <f t="shared" si="37"/>
        <v>0</v>
      </c>
      <c r="G353">
        <f t="shared" si="38"/>
        <v>1</v>
      </c>
      <c r="H353">
        <f t="shared" si="39"/>
        <v>9</v>
      </c>
      <c r="I353" s="13" t="str">
        <f t="shared" si="40"/>
        <v>$490,000</v>
      </c>
      <c r="J353" t="str">
        <f>IF(OR(ISNUMBER(SEARCH({"A";"B";"C";"D";"E";"F";"G";"H";"I";"J";"K";"L";"M";"N";"O";"P";"Q";"R";"S";"T";"U";"V";"W";"X";"Y";"Z";"+";"-"},D353)))=TRUE,D353, "")</f>
        <v/>
      </c>
      <c r="K353" s="20" t="str">
        <f t="shared" si="41"/>
        <v>490000</v>
      </c>
      <c r="L353" s="21">
        <v>490000</v>
      </c>
      <c r="N353" s="20"/>
    </row>
    <row r="354" spans="2:14" x14ac:dyDescent="0.25">
      <c r="B354" t="s">
        <v>1249</v>
      </c>
      <c r="C354" t="str">
        <f t="shared" si="35"/>
        <v xml:space="preserve">Price Guide High $500,000 </v>
      </c>
      <c r="D354" t="s">
        <v>3191</v>
      </c>
      <c r="E354" t="b">
        <f t="shared" si="36"/>
        <v>1</v>
      </c>
      <c r="F354" t="b">
        <f t="shared" si="37"/>
        <v>0</v>
      </c>
      <c r="G354">
        <f t="shared" si="38"/>
        <v>18</v>
      </c>
      <c r="H354">
        <f t="shared" si="39"/>
        <v>26</v>
      </c>
      <c r="I354" s="13" t="str">
        <f t="shared" si="40"/>
        <v>$500,000</v>
      </c>
      <c r="J354" t="str">
        <f>IF(OR(ISNUMBER(SEARCH({"A";"B";"C";"D";"E";"F";"G";"H";"I";"J";"K";"L";"M";"N";"O";"P";"Q";"R";"S";"T";"U";"V";"W";"X";"Y";"Z";"+";"-"},D354)))=TRUE,D354, "")</f>
        <v xml:space="preserve">Price Guide High $500,000 </v>
      </c>
      <c r="K354" s="20" t="str">
        <f t="shared" si="41"/>
        <v>500000</v>
      </c>
      <c r="L354" s="21">
        <v>500000</v>
      </c>
      <c r="N354" s="20"/>
    </row>
    <row r="355" spans="2:14" x14ac:dyDescent="0.25">
      <c r="B355" t="s">
        <v>1253</v>
      </c>
      <c r="C355" t="str">
        <f t="shared" si="35"/>
        <v xml:space="preserve">Offers over $405,000 </v>
      </c>
      <c r="D355" t="s">
        <v>3192</v>
      </c>
      <c r="E355" t="b">
        <f t="shared" si="36"/>
        <v>1</v>
      </c>
      <c r="F355" t="b">
        <f t="shared" si="37"/>
        <v>0</v>
      </c>
      <c r="G355">
        <f t="shared" si="38"/>
        <v>13</v>
      </c>
      <c r="H355">
        <f t="shared" si="39"/>
        <v>21</v>
      </c>
      <c r="I355" s="13" t="str">
        <f t="shared" si="40"/>
        <v>$405,000</v>
      </c>
      <c r="J355" t="str">
        <f>IF(OR(ISNUMBER(SEARCH({"A";"B";"C";"D";"E";"F";"G";"H";"I";"J";"K";"L";"M";"N";"O";"P";"Q";"R";"S";"T";"U";"V";"W";"X";"Y";"Z";"+";"-"},D355)))=TRUE,D355, "")</f>
        <v xml:space="preserve">Offers over $405,000 </v>
      </c>
      <c r="K355" s="20" t="str">
        <f t="shared" si="41"/>
        <v>405000</v>
      </c>
      <c r="L355" s="21">
        <v>405000</v>
      </c>
      <c r="N355" s="20"/>
    </row>
    <row r="356" spans="2:14" x14ac:dyDescent="0.25">
      <c r="B356" t="s">
        <v>1258</v>
      </c>
      <c r="C356" t="str">
        <f t="shared" si="35"/>
        <v xml:space="preserve">PRICE GUIDE $545,000 </v>
      </c>
      <c r="D356" t="s">
        <v>3193</v>
      </c>
      <c r="E356" t="b">
        <f t="shared" si="36"/>
        <v>1</v>
      </c>
      <c r="F356" t="b">
        <f t="shared" si="37"/>
        <v>0</v>
      </c>
      <c r="G356">
        <f t="shared" si="38"/>
        <v>13</v>
      </c>
      <c r="H356">
        <f t="shared" si="39"/>
        <v>21</v>
      </c>
      <c r="I356" s="13" t="str">
        <f t="shared" si="40"/>
        <v>$545,000</v>
      </c>
      <c r="J356" t="str">
        <f>IF(OR(ISNUMBER(SEARCH({"A";"B";"C";"D";"E";"F";"G";"H";"I";"J";"K";"L";"M";"N";"O";"P";"Q";"R";"S";"T";"U";"V";"W";"X";"Y";"Z";"+";"-"},D356)))=TRUE,D356, "")</f>
        <v xml:space="preserve">PRICE GUIDE $545,000 </v>
      </c>
      <c r="K356" s="20" t="str">
        <f t="shared" si="41"/>
        <v>545000</v>
      </c>
      <c r="L356" s="21">
        <v>545000</v>
      </c>
      <c r="N356" s="20"/>
    </row>
    <row r="357" spans="2:14" x14ac:dyDescent="0.25">
      <c r="B357" t="s">
        <v>347</v>
      </c>
      <c r="C357" t="str">
        <f t="shared" si="35"/>
        <v xml:space="preserve">$420,000 </v>
      </c>
      <c r="D357" t="s">
        <v>3026</v>
      </c>
      <c r="E357" t="b">
        <f t="shared" si="36"/>
        <v>1</v>
      </c>
      <c r="F357" t="b">
        <f t="shared" si="37"/>
        <v>0</v>
      </c>
      <c r="G357">
        <f t="shared" si="38"/>
        <v>1</v>
      </c>
      <c r="H357">
        <f t="shared" si="39"/>
        <v>9</v>
      </c>
      <c r="I357" s="13" t="str">
        <f t="shared" si="40"/>
        <v>$420,000</v>
      </c>
      <c r="J357" t="str">
        <f>IF(OR(ISNUMBER(SEARCH({"A";"B";"C";"D";"E";"F";"G";"H";"I";"J";"K";"L";"M";"N";"O";"P";"Q";"R";"S";"T";"U";"V";"W";"X";"Y";"Z";"+";"-"},D357)))=TRUE,D357, "")</f>
        <v/>
      </c>
      <c r="K357" s="20" t="str">
        <f t="shared" si="41"/>
        <v>420000</v>
      </c>
      <c r="L357" s="21">
        <v>420000</v>
      </c>
      <c r="N357" s="20"/>
    </row>
    <row r="358" spans="2:14" x14ac:dyDescent="0.25">
      <c r="B358" t="s">
        <v>1263</v>
      </c>
      <c r="C358" t="str">
        <f t="shared" si="35"/>
        <v xml:space="preserve">Auction - Wednesday 15th June 2022 at 5.30pm </v>
      </c>
      <c r="D358" t="s">
        <v>3194</v>
      </c>
      <c r="E358" t="b">
        <f t="shared" si="36"/>
        <v>0</v>
      </c>
      <c r="F358" t="b">
        <f t="shared" si="37"/>
        <v>0</v>
      </c>
      <c r="G358" t="str">
        <f t="shared" si="38"/>
        <v>na</v>
      </c>
      <c r="H358" t="str">
        <f t="shared" si="39"/>
        <v>na</v>
      </c>
      <c r="I358" s="13" t="str">
        <f t="shared" si="40"/>
        <v/>
      </c>
      <c r="J358" t="str">
        <f>IF(OR(ISNUMBER(SEARCH({"A";"B";"C";"D";"E";"F";"G";"H";"I";"J";"K";"L";"M";"N";"O";"P";"Q";"R";"S";"T";"U";"V";"W";"X";"Y";"Z";"+";"-"},D358)))=TRUE,D358, "")</f>
        <v xml:space="preserve">Auction - Wednesday 15th June 2022 at 5.30pm </v>
      </c>
      <c r="K358" s="20" t="str">
        <f t="shared" si="41"/>
        <v/>
      </c>
      <c r="L358" s="21" t="s">
        <v>2934</v>
      </c>
      <c r="N358" s="20"/>
    </row>
    <row r="359" spans="2:14" x14ac:dyDescent="0.25">
      <c r="B359" t="s">
        <v>1266</v>
      </c>
      <c r="C359" t="str">
        <f t="shared" si="35"/>
        <v xml:space="preserve">OFFERS OVER $690,000 </v>
      </c>
      <c r="D359" t="s">
        <v>3195</v>
      </c>
      <c r="E359" t="b">
        <f t="shared" si="36"/>
        <v>1</v>
      </c>
      <c r="F359" t="b">
        <f t="shared" si="37"/>
        <v>0</v>
      </c>
      <c r="G359">
        <f t="shared" si="38"/>
        <v>13</v>
      </c>
      <c r="H359">
        <f t="shared" si="39"/>
        <v>21</v>
      </c>
      <c r="I359" s="13" t="str">
        <f t="shared" si="40"/>
        <v>$690,000</v>
      </c>
      <c r="J359" t="str">
        <f>IF(OR(ISNUMBER(SEARCH({"A";"B";"C";"D";"E";"F";"G";"H";"I";"J";"K";"L";"M";"N";"O";"P";"Q";"R";"S";"T";"U";"V";"W";"X";"Y";"Z";"+";"-"},D359)))=TRUE,D359, "")</f>
        <v xml:space="preserve">OFFERS OVER $690,000 </v>
      </c>
      <c r="K359" s="20" t="str">
        <f t="shared" si="41"/>
        <v>690000</v>
      </c>
      <c r="L359" s="21">
        <v>690000</v>
      </c>
      <c r="N359" s="20"/>
    </row>
    <row r="360" spans="2:14" x14ac:dyDescent="0.25">
      <c r="B360" t="s">
        <v>1270</v>
      </c>
      <c r="C360" t="str">
        <f t="shared" si="35"/>
        <v xml:space="preserve">New to Market </v>
      </c>
      <c r="D360" t="s">
        <v>3196</v>
      </c>
      <c r="E360" t="b">
        <f t="shared" si="36"/>
        <v>0</v>
      </c>
      <c r="F360" t="b">
        <f t="shared" si="37"/>
        <v>0</v>
      </c>
      <c r="G360" t="str">
        <f t="shared" si="38"/>
        <v>na</v>
      </c>
      <c r="H360" t="str">
        <f t="shared" si="39"/>
        <v>na</v>
      </c>
      <c r="I360" s="13" t="str">
        <f t="shared" si="40"/>
        <v/>
      </c>
      <c r="J360" t="str">
        <f>IF(OR(ISNUMBER(SEARCH({"A";"B";"C";"D";"E";"F";"G";"H";"I";"J";"K";"L";"M";"N";"O";"P";"Q";"R";"S";"T";"U";"V";"W";"X";"Y";"Z";"+";"-"},D360)))=TRUE,D360, "")</f>
        <v xml:space="preserve">New to Market </v>
      </c>
      <c r="K360" s="20" t="str">
        <f t="shared" si="41"/>
        <v/>
      </c>
      <c r="L360" s="21" t="s">
        <v>2934</v>
      </c>
      <c r="N360" s="20"/>
    </row>
    <row r="361" spans="2:14" x14ac:dyDescent="0.25">
      <c r="B361" t="s">
        <v>1274</v>
      </c>
      <c r="C361" t="str">
        <f t="shared" si="35"/>
        <v xml:space="preserve">PRICE GUIDE $1,200,000 </v>
      </c>
      <c r="D361" t="s">
        <v>3197</v>
      </c>
      <c r="E361" t="b">
        <f t="shared" si="36"/>
        <v>1</v>
      </c>
      <c r="F361" t="b">
        <f t="shared" si="37"/>
        <v>0</v>
      </c>
      <c r="G361">
        <f t="shared" si="38"/>
        <v>13</v>
      </c>
      <c r="H361">
        <f t="shared" si="39"/>
        <v>23</v>
      </c>
      <c r="I361" s="13" t="str">
        <f t="shared" si="40"/>
        <v>$1,200,000</v>
      </c>
      <c r="J361" t="str">
        <f>IF(OR(ISNUMBER(SEARCH({"A";"B";"C";"D";"E";"F";"G";"H";"I";"J";"K";"L";"M";"N";"O";"P";"Q";"R";"S";"T";"U";"V";"W";"X";"Y";"Z";"+";"-"},D361)))=TRUE,D361, "")</f>
        <v xml:space="preserve">PRICE GUIDE $1,200,000 </v>
      </c>
      <c r="K361" s="20" t="str">
        <f t="shared" si="41"/>
        <v>1200000</v>
      </c>
      <c r="L361" s="21">
        <v>1200000</v>
      </c>
      <c r="N361" s="20"/>
    </row>
    <row r="362" spans="2:14" x14ac:dyDescent="0.25">
      <c r="B362" t="s">
        <v>89</v>
      </c>
      <c r="C362" t="str">
        <f t="shared" si="35"/>
        <v xml:space="preserve">Openn Negotiation </v>
      </c>
      <c r="D362" t="s">
        <v>2971</v>
      </c>
      <c r="E362" t="b">
        <f t="shared" si="36"/>
        <v>0</v>
      </c>
      <c r="F362" t="b">
        <f t="shared" si="37"/>
        <v>0</v>
      </c>
      <c r="G362" t="str">
        <f t="shared" si="38"/>
        <v>na</v>
      </c>
      <c r="H362" t="str">
        <f t="shared" si="39"/>
        <v>na</v>
      </c>
      <c r="I362" s="13" t="str">
        <f t="shared" si="40"/>
        <v/>
      </c>
      <c r="J362" t="str">
        <f>IF(OR(ISNUMBER(SEARCH({"A";"B";"C";"D";"E";"F";"G";"H";"I";"J";"K";"L";"M";"N";"O";"P";"Q";"R";"S";"T";"U";"V";"W";"X";"Y";"Z";"+";"-"},D362)))=TRUE,D362, "")</f>
        <v xml:space="preserve">Openn Negotiation </v>
      </c>
      <c r="K362" s="20" t="str">
        <f t="shared" si="41"/>
        <v/>
      </c>
      <c r="L362" s="21" t="s">
        <v>2934</v>
      </c>
      <c r="N362" s="20"/>
    </row>
    <row r="363" spans="2:14" x14ac:dyDescent="0.25">
      <c r="B363" t="s">
        <v>831</v>
      </c>
      <c r="C363" t="str">
        <f t="shared" si="35"/>
        <v xml:space="preserve">Auction </v>
      </c>
      <c r="D363" t="s">
        <v>3124</v>
      </c>
      <c r="E363" t="b">
        <f t="shared" si="36"/>
        <v>0</v>
      </c>
      <c r="F363" t="b">
        <f t="shared" si="37"/>
        <v>0</v>
      </c>
      <c r="G363" t="str">
        <f t="shared" si="38"/>
        <v>na</v>
      </c>
      <c r="H363" t="str">
        <f t="shared" si="39"/>
        <v>na</v>
      </c>
      <c r="I363" s="13" t="str">
        <f t="shared" si="40"/>
        <v/>
      </c>
      <c r="J363" t="str">
        <f>IF(OR(ISNUMBER(SEARCH({"A";"B";"C";"D";"E";"F";"G";"H";"I";"J";"K";"L";"M";"N";"O";"P";"Q";"R";"S";"T";"U";"V";"W";"X";"Y";"Z";"+";"-"},D363)))=TRUE,D363, "")</f>
        <v xml:space="preserve">Auction </v>
      </c>
      <c r="K363" s="20" t="str">
        <f t="shared" si="41"/>
        <v/>
      </c>
      <c r="L363" s="21" t="s">
        <v>2934</v>
      </c>
      <c r="N363" s="20"/>
    </row>
    <row r="364" spans="2:14" x14ac:dyDescent="0.25">
      <c r="B364" t="s">
        <v>1283</v>
      </c>
      <c r="C364" t="str">
        <f t="shared" si="35"/>
        <v xml:space="preserve">PRICE GUIDE $510,000 </v>
      </c>
      <c r="D364" t="s">
        <v>3198</v>
      </c>
      <c r="E364" t="b">
        <f t="shared" si="36"/>
        <v>1</v>
      </c>
      <c r="F364" t="b">
        <f t="shared" si="37"/>
        <v>0</v>
      </c>
      <c r="G364">
        <f t="shared" si="38"/>
        <v>13</v>
      </c>
      <c r="H364">
        <f t="shared" si="39"/>
        <v>21</v>
      </c>
      <c r="I364" s="13" t="str">
        <f t="shared" si="40"/>
        <v>$510,000</v>
      </c>
      <c r="J364" t="str">
        <f>IF(OR(ISNUMBER(SEARCH({"A";"B";"C";"D";"E";"F";"G";"H";"I";"J";"K";"L";"M";"N";"O";"P";"Q";"R";"S";"T";"U";"V";"W";"X";"Y";"Z";"+";"-"},D364)))=TRUE,D364, "")</f>
        <v xml:space="preserve">PRICE GUIDE $510,000 </v>
      </c>
      <c r="K364" s="20" t="str">
        <f t="shared" si="41"/>
        <v>510000</v>
      </c>
      <c r="L364" s="21">
        <v>510000</v>
      </c>
      <c r="N364" s="20"/>
    </row>
    <row r="365" spans="2:14" x14ac:dyDescent="0.25">
      <c r="B365" t="s">
        <v>127</v>
      </c>
      <c r="C365" t="str">
        <f t="shared" si="35"/>
        <v xml:space="preserve">UNDER CONTRACT </v>
      </c>
      <c r="D365" t="s">
        <v>2979</v>
      </c>
      <c r="E365" t="b">
        <f t="shared" si="36"/>
        <v>0</v>
      </c>
      <c r="F365" t="b">
        <f t="shared" si="37"/>
        <v>0</v>
      </c>
      <c r="G365" t="str">
        <f t="shared" si="38"/>
        <v>na</v>
      </c>
      <c r="H365" t="str">
        <f t="shared" si="39"/>
        <v>na</v>
      </c>
      <c r="I365" s="13" t="str">
        <f t="shared" si="40"/>
        <v/>
      </c>
      <c r="J365" t="str">
        <f>IF(OR(ISNUMBER(SEARCH({"A";"B";"C";"D";"E";"F";"G";"H";"I";"J";"K";"L";"M";"N";"O";"P";"Q";"R";"S";"T";"U";"V";"W";"X";"Y";"Z";"+";"-"},D365)))=TRUE,D365, "")</f>
        <v xml:space="preserve">UNDER CONTRACT </v>
      </c>
      <c r="K365" s="20" t="str">
        <f t="shared" si="41"/>
        <v/>
      </c>
      <c r="L365" s="21" t="s">
        <v>2934</v>
      </c>
      <c r="N365" s="20"/>
    </row>
    <row r="366" spans="2:14" x14ac:dyDescent="0.25">
      <c r="B366" t="s">
        <v>1290</v>
      </c>
      <c r="C366" t="str">
        <f t="shared" si="35"/>
        <v xml:space="preserve">Offers Over $750,000 </v>
      </c>
      <c r="D366" t="s">
        <v>3199</v>
      </c>
      <c r="E366" t="b">
        <f t="shared" si="36"/>
        <v>1</v>
      </c>
      <c r="F366" t="b">
        <f t="shared" si="37"/>
        <v>0</v>
      </c>
      <c r="G366">
        <f t="shared" si="38"/>
        <v>13</v>
      </c>
      <c r="H366">
        <f t="shared" si="39"/>
        <v>21</v>
      </c>
      <c r="I366" s="13" t="str">
        <f t="shared" si="40"/>
        <v>$750,000</v>
      </c>
      <c r="J366" t="str">
        <f>IF(OR(ISNUMBER(SEARCH({"A";"B";"C";"D";"E";"F";"G";"H";"I";"J";"K";"L";"M";"N";"O";"P";"Q";"R";"S";"T";"U";"V";"W";"X";"Y";"Z";"+";"-"},D366)))=TRUE,D366, "")</f>
        <v xml:space="preserve">Offers Over $750,000 </v>
      </c>
      <c r="K366" s="20" t="str">
        <f t="shared" si="41"/>
        <v>750000</v>
      </c>
      <c r="L366" s="21">
        <v>750000</v>
      </c>
      <c r="N366" s="20"/>
    </row>
    <row r="367" spans="2:14" x14ac:dyDescent="0.25">
      <c r="B367" t="s">
        <v>1038</v>
      </c>
      <c r="C367" t="str">
        <f t="shared" si="35"/>
        <v xml:space="preserve">UNDER OFFER </v>
      </c>
      <c r="D367" t="s">
        <v>3154</v>
      </c>
      <c r="E367" t="b">
        <f t="shared" si="36"/>
        <v>0</v>
      </c>
      <c r="F367" t="b">
        <f t="shared" si="37"/>
        <v>0</v>
      </c>
      <c r="G367" t="str">
        <f t="shared" si="38"/>
        <v>na</v>
      </c>
      <c r="H367" t="str">
        <f t="shared" si="39"/>
        <v>na</v>
      </c>
      <c r="I367" s="13" t="str">
        <f t="shared" si="40"/>
        <v/>
      </c>
      <c r="J367" t="str">
        <f>IF(OR(ISNUMBER(SEARCH({"A";"B";"C";"D";"E";"F";"G";"H";"I";"J";"K";"L";"M";"N";"O";"P";"Q";"R";"S";"T";"U";"V";"W";"X";"Y";"Z";"+";"-"},D367)))=TRUE,D367, "")</f>
        <v xml:space="preserve">UNDER OFFER </v>
      </c>
      <c r="K367" s="20" t="str">
        <f t="shared" si="41"/>
        <v/>
      </c>
      <c r="L367" s="21" t="s">
        <v>2934</v>
      </c>
      <c r="N367" s="20"/>
    </row>
    <row r="368" spans="2:14" x14ac:dyDescent="0.25">
      <c r="B368" t="s">
        <v>116</v>
      </c>
      <c r="C368" t="str">
        <f t="shared" si="35"/>
        <v xml:space="preserve">$337,500 </v>
      </c>
      <c r="D368" t="s">
        <v>2977</v>
      </c>
      <c r="E368" t="b">
        <f t="shared" si="36"/>
        <v>1</v>
      </c>
      <c r="F368" t="b">
        <f t="shared" si="37"/>
        <v>0</v>
      </c>
      <c r="G368">
        <f t="shared" si="38"/>
        <v>1</v>
      </c>
      <c r="H368">
        <f t="shared" si="39"/>
        <v>9</v>
      </c>
      <c r="I368" s="13" t="str">
        <f t="shared" si="40"/>
        <v>$337,500</v>
      </c>
      <c r="J368" t="str">
        <f>IF(OR(ISNUMBER(SEARCH({"A";"B";"C";"D";"E";"F";"G";"H";"I";"J";"K";"L";"M";"N";"O";"P";"Q";"R";"S";"T";"U";"V";"W";"X";"Y";"Z";"+";"-"},D368)))=TRUE,D368, "")</f>
        <v/>
      </c>
      <c r="K368" s="20" t="str">
        <f t="shared" si="41"/>
        <v>337500</v>
      </c>
      <c r="L368" s="21">
        <v>337500</v>
      </c>
      <c r="N368" s="20"/>
    </row>
    <row r="369" spans="2:14" x14ac:dyDescent="0.25">
      <c r="B369" t="s">
        <v>119</v>
      </c>
      <c r="C369" t="str">
        <f t="shared" si="35"/>
        <v xml:space="preserve">FASTRAK </v>
      </c>
      <c r="D369" t="s">
        <v>2978</v>
      </c>
      <c r="E369" t="b">
        <f t="shared" si="36"/>
        <v>0</v>
      </c>
      <c r="F369" t="b">
        <f t="shared" si="37"/>
        <v>0</v>
      </c>
      <c r="G369" t="str">
        <f t="shared" si="38"/>
        <v>na</v>
      </c>
      <c r="H369" t="str">
        <f t="shared" si="39"/>
        <v>na</v>
      </c>
      <c r="I369" s="13" t="str">
        <f t="shared" si="40"/>
        <v/>
      </c>
      <c r="J369" t="str">
        <f>IF(OR(ISNUMBER(SEARCH({"A";"B";"C";"D";"E";"F";"G";"H";"I";"J";"K";"L";"M";"N";"O";"P";"Q";"R";"S";"T";"U";"V";"W";"X";"Y";"Z";"+";"-"},D369)))=TRUE,D369, "")</f>
        <v xml:space="preserve">FASTRAK </v>
      </c>
      <c r="K369" s="20" t="str">
        <f t="shared" si="41"/>
        <v/>
      </c>
      <c r="L369" s="21" t="s">
        <v>2934</v>
      </c>
      <c r="N369" s="20"/>
    </row>
    <row r="370" spans="2:14" x14ac:dyDescent="0.25">
      <c r="B370" t="s">
        <v>59</v>
      </c>
      <c r="C370" t="str">
        <f t="shared" si="35"/>
        <v xml:space="preserve">$439,000 </v>
      </c>
      <c r="D370" t="s">
        <v>2965</v>
      </c>
      <c r="E370" t="b">
        <f t="shared" si="36"/>
        <v>1</v>
      </c>
      <c r="F370" t="b">
        <f t="shared" si="37"/>
        <v>0</v>
      </c>
      <c r="G370">
        <f t="shared" si="38"/>
        <v>1</v>
      </c>
      <c r="H370">
        <f t="shared" si="39"/>
        <v>9</v>
      </c>
      <c r="I370" s="13" t="str">
        <f t="shared" si="40"/>
        <v>$439,000</v>
      </c>
      <c r="J370" t="str">
        <f>IF(OR(ISNUMBER(SEARCH({"A";"B";"C";"D";"E";"F";"G";"H";"I";"J";"K";"L";"M";"N";"O";"P";"Q";"R";"S";"T";"U";"V";"W";"X";"Y";"Z";"+";"-"},D370)))=TRUE,D370, "")</f>
        <v/>
      </c>
      <c r="K370" s="20" t="str">
        <f t="shared" si="41"/>
        <v>439000</v>
      </c>
      <c r="L370" s="21">
        <v>439000</v>
      </c>
      <c r="N370" s="20"/>
    </row>
    <row r="371" spans="2:14" x14ac:dyDescent="0.25">
      <c r="B371" t="s">
        <v>127</v>
      </c>
      <c r="C371" t="str">
        <f t="shared" si="35"/>
        <v xml:space="preserve">UNDER CONTRACT </v>
      </c>
      <c r="D371" t="s">
        <v>2979</v>
      </c>
      <c r="E371" t="b">
        <f t="shared" si="36"/>
        <v>0</v>
      </c>
      <c r="F371" t="b">
        <f t="shared" si="37"/>
        <v>0</v>
      </c>
      <c r="G371" t="str">
        <f t="shared" si="38"/>
        <v>na</v>
      </c>
      <c r="H371" t="str">
        <f t="shared" si="39"/>
        <v>na</v>
      </c>
      <c r="I371" s="13" t="str">
        <f t="shared" si="40"/>
        <v/>
      </c>
      <c r="J371" t="str">
        <f>IF(OR(ISNUMBER(SEARCH({"A";"B";"C";"D";"E";"F";"G";"H";"I";"J";"K";"L";"M";"N";"O";"P";"Q";"R";"S";"T";"U";"V";"W";"X";"Y";"Z";"+";"-"},D371)))=TRUE,D371, "")</f>
        <v xml:space="preserve">UNDER CONTRACT </v>
      </c>
      <c r="K371" s="20" t="str">
        <f t="shared" si="41"/>
        <v/>
      </c>
      <c r="L371" s="21" t="s">
        <v>2934</v>
      </c>
      <c r="N371" s="20"/>
    </row>
    <row r="372" spans="2:14" x14ac:dyDescent="0.25">
      <c r="B372" t="s">
        <v>173</v>
      </c>
      <c r="C372" t="str">
        <f t="shared" si="35"/>
        <v xml:space="preserve">Offers over $299,000 </v>
      </c>
      <c r="D372" t="s">
        <v>2990</v>
      </c>
      <c r="E372" t="b">
        <f t="shared" si="36"/>
        <v>1</v>
      </c>
      <c r="F372" t="b">
        <f t="shared" si="37"/>
        <v>0</v>
      </c>
      <c r="G372">
        <f t="shared" si="38"/>
        <v>13</v>
      </c>
      <c r="H372">
        <f t="shared" si="39"/>
        <v>21</v>
      </c>
      <c r="I372" s="13" t="str">
        <f t="shared" si="40"/>
        <v>$299,000</v>
      </c>
      <c r="J372" t="str">
        <f>IF(OR(ISNUMBER(SEARCH({"A";"B";"C";"D";"E";"F";"G";"H";"I";"J";"K";"L";"M";"N";"O";"P";"Q";"R";"S";"T";"U";"V";"W";"X";"Y";"Z";"+";"-"},D372)))=TRUE,D372, "")</f>
        <v xml:space="preserve">Offers over $299,000 </v>
      </c>
      <c r="K372" s="20" t="str">
        <f t="shared" si="41"/>
        <v>299000</v>
      </c>
      <c r="L372" s="21">
        <v>299000</v>
      </c>
      <c r="N372" s="20"/>
    </row>
    <row r="373" spans="2:14" x14ac:dyDescent="0.25">
      <c r="B373" t="s">
        <v>1301</v>
      </c>
      <c r="C373" t="str">
        <f t="shared" si="35"/>
        <v xml:space="preserve">PRICE GUIDE $490,000 </v>
      </c>
      <c r="D373" t="s">
        <v>3200</v>
      </c>
      <c r="E373" t="b">
        <f t="shared" si="36"/>
        <v>1</v>
      </c>
      <c r="F373" t="b">
        <f t="shared" si="37"/>
        <v>0</v>
      </c>
      <c r="G373">
        <f t="shared" si="38"/>
        <v>13</v>
      </c>
      <c r="H373">
        <f t="shared" si="39"/>
        <v>21</v>
      </c>
      <c r="I373" s="13" t="str">
        <f t="shared" si="40"/>
        <v>$490,000</v>
      </c>
      <c r="J373" t="str">
        <f>IF(OR(ISNUMBER(SEARCH({"A";"B";"C";"D";"E";"F";"G";"H";"I";"J";"K";"L";"M";"N";"O";"P";"Q";"R";"S";"T";"U";"V";"W";"X";"Y";"Z";"+";"-"},D373)))=TRUE,D373, "")</f>
        <v xml:space="preserve">PRICE GUIDE $490,000 </v>
      </c>
      <c r="K373" s="20" t="str">
        <f t="shared" si="41"/>
        <v>490000</v>
      </c>
      <c r="L373" s="21">
        <v>490000</v>
      </c>
      <c r="N373" s="20"/>
    </row>
    <row r="374" spans="2:14" x14ac:dyDescent="0.25">
      <c r="B374" t="s">
        <v>249</v>
      </c>
      <c r="C374" t="str">
        <f t="shared" si="35"/>
        <v xml:space="preserve">$649,000 </v>
      </c>
      <c r="D374" t="s">
        <v>3006</v>
      </c>
      <c r="E374" t="b">
        <f t="shared" si="36"/>
        <v>1</v>
      </c>
      <c r="F374" t="b">
        <f t="shared" si="37"/>
        <v>0</v>
      </c>
      <c r="G374">
        <f t="shared" si="38"/>
        <v>1</v>
      </c>
      <c r="H374">
        <f t="shared" si="39"/>
        <v>9</v>
      </c>
      <c r="I374" s="13" t="str">
        <f t="shared" si="40"/>
        <v>$649,000</v>
      </c>
      <c r="J374" t="str">
        <f>IF(OR(ISNUMBER(SEARCH({"A";"B";"C";"D";"E";"F";"G";"H";"I";"J";"K";"L";"M";"N";"O";"P";"Q";"R";"S";"T";"U";"V";"W";"X";"Y";"Z";"+";"-"},D374)))=TRUE,D374, "")</f>
        <v/>
      </c>
      <c r="K374" s="20" t="str">
        <f t="shared" si="41"/>
        <v>649000</v>
      </c>
      <c r="L374" s="21">
        <v>649000</v>
      </c>
      <c r="N374" s="20"/>
    </row>
    <row r="375" spans="2:14" x14ac:dyDescent="0.25">
      <c r="B375" t="s">
        <v>1308</v>
      </c>
      <c r="C375" t="str">
        <f t="shared" si="35"/>
        <v xml:space="preserve">Auction on site </v>
      </c>
      <c r="D375" t="s">
        <v>3201</v>
      </c>
      <c r="E375" t="b">
        <f t="shared" si="36"/>
        <v>0</v>
      </c>
      <c r="F375" t="b">
        <f t="shared" si="37"/>
        <v>0</v>
      </c>
      <c r="G375" t="str">
        <f t="shared" si="38"/>
        <v>na</v>
      </c>
      <c r="H375" t="str">
        <f t="shared" si="39"/>
        <v>na</v>
      </c>
      <c r="I375" s="13" t="str">
        <f t="shared" si="40"/>
        <v/>
      </c>
      <c r="J375" t="str">
        <f>IF(OR(ISNUMBER(SEARCH({"A";"B";"C";"D";"E";"F";"G";"H";"I";"J";"K";"L";"M";"N";"O";"P";"Q";"R";"S";"T";"U";"V";"W";"X";"Y";"Z";"+";"-"},D375)))=TRUE,D375, "")</f>
        <v xml:space="preserve">Auction on site </v>
      </c>
      <c r="K375" s="20" t="str">
        <f t="shared" si="41"/>
        <v/>
      </c>
      <c r="L375" s="21" t="s">
        <v>2934</v>
      </c>
      <c r="N375" s="20"/>
    </row>
    <row r="376" spans="2:14" x14ac:dyDescent="0.25">
      <c r="B376" t="s">
        <v>1311</v>
      </c>
      <c r="C376" t="str">
        <f t="shared" si="35"/>
        <v xml:space="preserve">Auction 8th June on site </v>
      </c>
      <c r="D376" t="s">
        <v>3202</v>
      </c>
      <c r="E376" t="b">
        <f t="shared" si="36"/>
        <v>0</v>
      </c>
      <c r="F376" t="b">
        <f t="shared" si="37"/>
        <v>0</v>
      </c>
      <c r="G376" t="str">
        <f t="shared" si="38"/>
        <v>na</v>
      </c>
      <c r="H376" t="str">
        <f t="shared" si="39"/>
        <v>na</v>
      </c>
      <c r="I376" s="13" t="str">
        <f t="shared" si="40"/>
        <v/>
      </c>
      <c r="J376" t="str">
        <f>IF(OR(ISNUMBER(SEARCH({"A";"B";"C";"D";"E";"F";"G";"H";"I";"J";"K";"L";"M";"N";"O";"P";"Q";"R";"S";"T";"U";"V";"W";"X";"Y";"Z";"+";"-"},D376)))=TRUE,D376, "")</f>
        <v xml:space="preserve">Auction 8th June on site </v>
      </c>
      <c r="K376" s="20" t="str">
        <f t="shared" si="41"/>
        <v/>
      </c>
      <c r="L376" s="21" t="s">
        <v>2934</v>
      </c>
      <c r="N376" s="20"/>
    </row>
    <row r="377" spans="2:14" x14ac:dyDescent="0.25">
      <c r="B377" t="s">
        <v>127</v>
      </c>
      <c r="C377" t="str">
        <f t="shared" si="35"/>
        <v xml:space="preserve">UNDER CONTRACT </v>
      </c>
      <c r="D377" t="s">
        <v>2979</v>
      </c>
      <c r="E377" t="b">
        <f t="shared" si="36"/>
        <v>0</v>
      </c>
      <c r="F377" t="b">
        <f t="shared" si="37"/>
        <v>0</v>
      </c>
      <c r="G377" t="str">
        <f t="shared" si="38"/>
        <v>na</v>
      </c>
      <c r="H377" t="str">
        <f t="shared" si="39"/>
        <v>na</v>
      </c>
      <c r="I377" s="13" t="str">
        <f t="shared" si="40"/>
        <v/>
      </c>
      <c r="J377" t="str">
        <f>IF(OR(ISNUMBER(SEARCH({"A";"B";"C";"D";"E";"F";"G";"H";"I";"J";"K";"L";"M";"N";"O";"P";"Q";"R";"S";"T";"U";"V";"W";"X";"Y";"Z";"+";"-"},D377)))=TRUE,D377, "")</f>
        <v xml:space="preserve">UNDER CONTRACT </v>
      </c>
      <c r="K377" s="20" t="str">
        <f t="shared" si="41"/>
        <v/>
      </c>
      <c r="L377" s="21" t="s">
        <v>2934</v>
      </c>
      <c r="N377" s="20"/>
    </row>
    <row r="378" spans="2:14" x14ac:dyDescent="0.25">
      <c r="B378" t="s">
        <v>1238</v>
      </c>
      <c r="C378" t="str">
        <f t="shared" si="35"/>
        <v xml:space="preserve">Under  Contract </v>
      </c>
      <c r="D378" t="s">
        <v>3188</v>
      </c>
      <c r="E378" t="b">
        <f t="shared" si="36"/>
        <v>0</v>
      </c>
      <c r="F378" t="b">
        <f t="shared" si="37"/>
        <v>0</v>
      </c>
      <c r="G378" t="str">
        <f t="shared" si="38"/>
        <v>na</v>
      </c>
      <c r="H378" t="str">
        <f t="shared" si="39"/>
        <v>na</v>
      </c>
      <c r="I378" s="13" t="str">
        <f t="shared" si="40"/>
        <v/>
      </c>
      <c r="J378" t="str">
        <f>IF(OR(ISNUMBER(SEARCH({"A";"B";"C";"D";"E";"F";"G";"H";"I";"J";"K";"L";"M";"N";"O";"P";"Q";"R";"S";"T";"U";"V";"W";"X";"Y";"Z";"+";"-"},D378)))=TRUE,D378, "")</f>
        <v xml:space="preserve">Under  Contract </v>
      </c>
      <c r="K378" s="20" t="str">
        <f t="shared" si="41"/>
        <v/>
      </c>
      <c r="L378" s="21" t="s">
        <v>2934</v>
      </c>
      <c r="N378" s="20"/>
    </row>
    <row r="379" spans="2:14" x14ac:dyDescent="0.25">
      <c r="B379" t="s">
        <v>132</v>
      </c>
      <c r="C379" t="str">
        <f t="shared" si="35"/>
        <v xml:space="preserve">Offers Over $440,000 </v>
      </c>
      <c r="D379" t="s">
        <v>2980</v>
      </c>
      <c r="E379" t="b">
        <f t="shared" si="36"/>
        <v>1</v>
      </c>
      <c r="F379" t="b">
        <f t="shared" si="37"/>
        <v>0</v>
      </c>
      <c r="G379">
        <f t="shared" si="38"/>
        <v>13</v>
      </c>
      <c r="H379">
        <f t="shared" si="39"/>
        <v>21</v>
      </c>
      <c r="I379" s="13" t="str">
        <f t="shared" si="40"/>
        <v>$440,000</v>
      </c>
      <c r="J379" t="str">
        <f>IF(OR(ISNUMBER(SEARCH({"A";"B";"C";"D";"E";"F";"G";"H";"I";"J";"K";"L";"M";"N";"O";"P";"Q";"R";"S";"T";"U";"V";"W";"X";"Y";"Z";"+";"-"},D379)))=TRUE,D379, "")</f>
        <v xml:space="preserve">Offers Over $440,000 </v>
      </c>
      <c r="K379" s="20" t="str">
        <f t="shared" si="41"/>
        <v>440000</v>
      </c>
      <c r="L379" s="21">
        <v>440000</v>
      </c>
      <c r="N379" s="20"/>
    </row>
    <row r="380" spans="2:14" x14ac:dyDescent="0.25">
      <c r="B380" t="s">
        <v>581</v>
      </c>
      <c r="C380" t="str">
        <f t="shared" si="35"/>
        <v xml:space="preserve">Expressions of Interest </v>
      </c>
      <c r="D380" t="s">
        <v>3082</v>
      </c>
      <c r="E380" t="b">
        <f t="shared" si="36"/>
        <v>0</v>
      </c>
      <c r="F380" t="b">
        <f t="shared" si="37"/>
        <v>0</v>
      </c>
      <c r="G380" t="str">
        <f t="shared" si="38"/>
        <v>na</v>
      </c>
      <c r="H380" t="str">
        <f t="shared" si="39"/>
        <v>na</v>
      </c>
      <c r="I380" s="13" t="str">
        <f t="shared" si="40"/>
        <v/>
      </c>
      <c r="J380" t="str">
        <f>IF(OR(ISNUMBER(SEARCH({"A";"B";"C";"D";"E";"F";"G";"H";"I";"J";"K";"L";"M";"N";"O";"P";"Q";"R";"S";"T";"U";"V";"W";"X";"Y";"Z";"+";"-"},D380)))=TRUE,D380, "")</f>
        <v xml:space="preserve">Expressions of Interest </v>
      </c>
      <c r="K380" s="20" t="str">
        <f t="shared" si="41"/>
        <v/>
      </c>
      <c r="L380" s="21" t="s">
        <v>2934</v>
      </c>
      <c r="N380" s="20"/>
    </row>
    <row r="381" spans="2:14" x14ac:dyDescent="0.25">
      <c r="B381" t="s">
        <v>1323</v>
      </c>
      <c r="C381" t="str">
        <f t="shared" si="35"/>
        <v xml:space="preserve">$320,000 </v>
      </c>
      <c r="D381" t="s">
        <v>3203</v>
      </c>
      <c r="E381" t="b">
        <f t="shared" si="36"/>
        <v>1</v>
      </c>
      <c r="F381" t="b">
        <f t="shared" si="37"/>
        <v>0</v>
      </c>
      <c r="G381">
        <f t="shared" si="38"/>
        <v>1</v>
      </c>
      <c r="H381">
        <f t="shared" si="39"/>
        <v>9</v>
      </c>
      <c r="I381" s="13" t="str">
        <f t="shared" si="40"/>
        <v>$320,000</v>
      </c>
      <c r="J381" t="str">
        <f>IF(OR(ISNUMBER(SEARCH({"A";"B";"C";"D";"E";"F";"G";"H";"I";"J";"K";"L";"M";"N";"O";"P";"Q";"R";"S";"T";"U";"V";"W";"X";"Y";"Z";"+";"-"},D381)))=TRUE,D381, "")</f>
        <v/>
      </c>
      <c r="K381" s="20" t="str">
        <f t="shared" si="41"/>
        <v>320000</v>
      </c>
      <c r="L381" s="21">
        <v>320000</v>
      </c>
      <c r="N381" s="20"/>
    </row>
    <row r="382" spans="2:14" x14ac:dyDescent="0.25">
      <c r="B382" t="s">
        <v>1326</v>
      </c>
      <c r="C382" t="str">
        <f t="shared" si="35"/>
        <v xml:space="preserve">Current Bid $490,000 </v>
      </c>
      <c r="D382" t="s">
        <v>3204</v>
      </c>
      <c r="E382" t="b">
        <f t="shared" si="36"/>
        <v>1</v>
      </c>
      <c r="F382" t="b">
        <f t="shared" si="37"/>
        <v>0</v>
      </c>
      <c r="G382">
        <f t="shared" si="38"/>
        <v>13</v>
      </c>
      <c r="H382">
        <f t="shared" si="39"/>
        <v>21</v>
      </c>
      <c r="I382" s="13" t="str">
        <f t="shared" si="40"/>
        <v>$490,000</v>
      </c>
      <c r="J382" t="str">
        <f>IF(OR(ISNUMBER(SEARCH({"A";"B";"C";"D";"E";"F";"G";"H";"I";"J";"K";"L";"M";"N";"O";"P";"Q";"R";"S";"T";"U";"V";"W";"X";"Y";"Z";"+";"-"},D382)))=TRUE,D382, "")</f>
        <v xml:space="preserve">Current Bid $490,000 </v>
      </c>
      <c r="K382" s="20" t="str">
        <f t="shared" si="41"/>
        <v>490000</v>
      </c>
      <c r="L382" s="21">
        <v>490000</v>
      </c>
      <c r="N382" s="20"/>
    </row>
    <row r="383" spans="2:14" x14ac:dyDescent="0.25">
      <c r="B383" t="s">
        <v>127</v>
      </c>
      <c r="C383" t="str">
        <f t="shared" si="35"/>
        <v xml:space="preserve">UNDER CONTRACT </v>
      </c>
      <c r="D383" t="s">
        <v>2979</v>
      </c>
      <c r="E383" t="b">
        <f t="shared" si="36"/>
        <v>0</v>
      </c>
      <c r="F383" t="b">
        <f t="shared" si="37"/>
        <v>0</v>
      </c>
      <c r="G383" t="str">
        <f t="shared" si="38"/>
        <v>na</v>
      </c>
      <c r="H383" t="str">
        <f t="shared" si="39"/>
        <v>na</v>
      </c>
      <c r="I383" s="13" t="str">
        <f t="shared" si="40"/>
        <v/>
      </c>
      <c r="J383" t="str">
        <f>IF(OR(ISNUMBER(SEARCH({"A";"B";"C";"D";"E";"F";"G";"H";"I";"J";"K";"L";"M";"N";"O";"P";"Q";"R";"S";"T";"U";"V";"W";"X";"Y";"Z";"+";"-"},D383)))=TRUE,D383, "")</f>
        <v xml:space="preserve">UNDER CONTRACT </v>
      </c>
      <c r="K383" s="20" t="str">
        <f t="shared" si="41"/>
        <v/>
      </c>
      <c r="L383" s="21" t="s">
        <v>2934</v>
      </c>
      <c r="N383" s="20"/>
    </row>
    <row r="384" spans="2:14" x14ac:dyDescent="0.25">
      <c r="B384" t="s">
        <v>279</v>
      </c>
      <c r="C384" t="str">
        <f t="shared" si="35"/>
        <v xml:space="preserve">$489,000 </v>
      </c>
      <c r="D384" t="s">
        <v>3013</v>
      </c>
      <c r="E384" t="b">
        <f t="shared" si="36"/>
        <v>1</v>
      </c>
      <c r="F384" t="b">
        <f t="shared" si="37"/>
        <v>0</v>
      </c>
      <c r="G384">
        <f t="shared" si="38"/>
        <v>1</v>
      </c>
      <c r="H384">
        <f t="shared" si="39"/>
        <v>9</v>
      </c>
      <c r="I384" s="13" t="str">
        <f t="shared" si="40"/>
        <v>$489,000</v>
      </c>
      <c r="J384" t="str">
        <f>IF(OR(ISNUMBER(SEARCH({"A";"B";"C";"D";"E";"F";"G";"H";"I";"J";"K";"L";"M";"N";"O";"P";"Q";"R";"S";"T";"U";"V";"W";"X";"Y";"Z";"+";"-"},D384)))=TRUE,D384, "")</f>
        <v/>
      </c>
      <c r="K384" s="20" t="str">
        <f t="shared" si="41"/>
        <v>489000</v>
      </c>
      <c r="L384" s="21">
        <v>489000</v>
      </c>
      <c r="N384" s="20"/>
    </row>
    <row r="385" spans="2:14" x14ac:dyDescent="0.25">
      <c r="B385" t="s">
        <v>1333</v>
      </c>
      <c r="C385" t="str">
        <f t="shared" si="35"/>
        <v xml:space="preserve">$665,000 </v>
      </c>
      <c r="D385" t="s">
        <v>3205</v>
      </c>
      <c r="E385" t="b">
        <f t="shared" si="36"/>
        <v>1</v>
      </c>
      <c r="F385" t="b">
        <f t="shared" si="37"/>
        <v>0</v>
      </c>
      <c r="G385">
        <f t="shared" si="38"/>
        <v>1</v>
      </c>
      <c r="H385">
        <f t="shared" si="39"/>
        <v>9</v>
      </c>
      <c r="I385" s="13" t="str">
        <f t="shared" si="40"/>
        <v>$665,000</v>
      </c>
      <c r="J385" t="str">
        <f>IF(OR(ISNUMBER(SEARCH({"A";"B";"C";"D";"E";"F";"G";"H";"I";"J";"K";"L";"M";"N";"O";"P";"Q";"R";"S";"T";"U";"V";"W";"X";"Y";"Z";"+";"-"},D385)))=TRUE,D385, "")</f>
        <v/>
      </c>
      <c r="K385" s="20" t="str">
        <f t="shared" si="41"/>
        <v>665000</v>
      </c>
      <c r="L385" s="21">
        <v>665000</v>
      </c>
      <c r="N385" s="20"/>
    </row>
    <row r="386" spans="2:14" x14ac:dyDescent="0.25">
      <c r="B386" t="s">
        <v>1337</v>
      </c>
      <c r="C386" t="str">
        <f t="shared" si="35"/>
        <v xml:space="preserve">AUCTION - Bids from $630K </v>
      </c>
      <c r="D386" t="s">
        <v>3434</v>
      </c>
      <c r="E386" t="b">
        <f t="shared" si="36"/>
        <v>1</v>
      </c>
      <c r="F386" t="b">
        <f t="shared" si="37"/>
        <v>0</v>
      </c>
      <c r="G386">
        <f t="shared" si="38"/>
        <v>21</v>
      </c>
      <c r="H386">
        <f t="shared" si="39"/>
        <v>29</v>
      </c>
      <c r="I386" s="13" t="str">
        <f t="shared" si="40"/>
        <v>$630,000</v>
      </c>
      <c r="J386" t="str">
        <f>IF(OR(ISNUMBER(SEARCH({"A";"B";"C";"D";"E";"F";"G";"H";"I";"J";"K";"L";"M";"N";"O";"P";"Q";"R";"S";"T";"U";"V";"W";"X";"Y";"Z";"+";"-"},D386)))=TRUE,D386, "")</f>
        <v xml:space="preserve">AUCTION - Bids from $630,000 </v>
      </c>
      <c r="K386" s="20" t="str">
        <f t="shared" si="41"/>
        <v>630000</v>
      </c>
      <c r="L386" s="21">
        <v>630000</v>
      </c>
      <c r="N386" s="20"/>
    </row>
    <row r="387" spans="2:14" x14ac:dyDescent="0.25">
      <c r="B387" t="s">
        <v>1341</v>
      </c>
      <c r="C387" t="str">
        <f t="shared" ref="C387:C450" si="42">B387 &amp; " "</f>
        <v xml:space="preserve">$290,000 </v>
      </c>
      <c r="D387" t="s">
        <v>3206</v>
      </c>
      <c r="E387" t="b">
        <f t="shared" ref="E387:E450" si="43">ISNUMBER(SEARCH("0 ",D387))</f>
        <v>1</v>
      </c>
      <c r="F387" t="b">
        <f t="shared" ref="F387:F450" si="44">ISNUMBER(SEARCH("0-",D387))</f>
        <v>0</v>
      </c>
      <c r="G387">
        <f t="shared" ref="G387:G450" si="45">IFERROR(FIND("$", D387), "na")</f>
        <v>1</v>
      </c>
      <c r="H387">
        <f t="shared" ref="H387:H450" si="46">IFERROR(FIND("0 ",D387) + 1, "na")</f>
        <v>9</v>
      </c>
      <c r="I387" s="13" t="str">
        <f t="shared" ref="I387:I450" si="47">IFERROR(MID(D387, G387, H387-G387), "")</f>
        <v>$290,000</v>
      </c>
      <c r="J387" t="str">
        <f>IF(OR(ISNUMBER(SEARCH({"A";"B";"C";"D";"E";"F";"G";"H";"I";"J";"K";"L";"M";"N";"O";"P";"Q";"R";"S";"T";"U";"V";"W";"X";"Y";"Z";"+";"-"},D387)))=TRUE,D387, "")</f>
        <v/>
      </c>
      <c r="K387" s="20" t="str">
        <f t="shared" ref="K387:K450" si="48">SUBSTITUTE(SUBSTITUTE(SUBSTITUTE(I387, "$", ""), ",", ""), ".00", "")</f>
        <v>290000</v>
      </c>
      <c r="L387" s="21">
        <v>290000</v>
      </c>
      <c r="N387" s="20"/>
    </row>
    <row r="388" spans="2:14" x14ac:dyDescent="0.25">
      <c r="B388" t="s">
        <v>1345</v>
      </c>
      <c r="C388" t="str">
        <f t="shared" si="42"/>
        <v xml:space="preserve">PRICE GUIDE $298,000 </v>
      </c>
      <c r="D388" t="s">
        <v>3207</v>
      </c>
      <c r="E388" t="b">
        <f t="shared" si="43"/>
        <v>1</v>
      </c>
      <c r="F388" t="b">
        <f t="shared" si="44"/>
        <v>0</v>
      </c>
      <c r="G388">
        <f t="shared" si="45"/>
        <v>13</v>
      </c>
      <c r="H388">
        <f t="shared" si="46"/>
        <v>21</v>
      </c>
      <c r="I388" s="13" t="str">
        <f t="shared" si="47"/>
        <v>$298,000</v>
      </c>
      <c r="J388" t="str">
        <f>IF(OR(ISNUMBER(SEARCH({"A";"B";"C";"D";"E";"F";"G";"H";"I";"J";"K";"L";"M";"N";"O";"P";"Q";"R";"S";"T";"U";"V";"W";"X";"Y";"Z";"+";"-"},D388)))=TRUE,D388, "")</f>
        <v xml:space="preserve">PRICE GUIDE $298,000 </v>
      </c>
      <c r="K388" s="20" t="str">
        <f t="shared" si="48"/>
        <v>298000</v>
      </c>
      <c r="L388" s="21">
        <v>298000</v>
      </c>
      <c r="N388" s="20"/>
    </row>
    <row r="389" spans="2:14" x14ac:dyDescent="0.25">
      <c r="B389" t="s">
        <v>119</v>
      </c>
      <c r="C389" t="str">
        <f t="shared" si="42"/>
        <v xml:space="preserve">FASTRAK </v>
      </c>
      <c r="D389" t="s">
        <v>2978</v>
      </c>
      <c r="E389" t="b">
        <f t="shared" si="43"/>
        <v>0</v>
      </c>
      <c r="F389" t="b">
        <f t="shared" si="44"/>
        <v>0</v>
      </c>
      <c r="G389" t="str">
        <f t="shared" si="45"/>
        <v>na</v>
      </c>
      <c r="H389" t="str">
        <f t="shared" si="46"/>
        <v>na</v>
      </c>
      <c r="I389" s="13" t="str">
        <f t="shared" si="47"/>
        <v/>
      </c>
      <c r="J389" t="str">
        <f>IF(OR(ISNUMBER(SEARCH({"A";"B";"C";"D";"E";"F";"G";"H";"I";"J";"K";"L";"M";"N";"O";"P";"Q";"R";"S";"T";"U";"V";"W";"X";"Y";"Z";"+";"-"},D389)))=TRUE,D389, "")</f>
        <v xml:space="preserve">FASTRAK </v>
      </c>
      <c r="K389" s="20" t="str">
        <f t="shared" si="48"/>
        <v/>
      </c>
      <c r="L389" s="21" t="s">
        <v>2934</v>
      </c>
      <c r="N389" s="20"/>
    </row>
    <row r="390" spans="2:14" x14ac:dyDescent="0.25">
      <c r="B390" t="s">
        <v>841</v>
      </c>
      <c r="C390" t="str">
        <f t="shared" si="42"/>
        <v xml:space="preserve">$660,000 </v>
      </c>
      <c r="D390" t="s">
        <v>3126</v>
      </c>
      <c r="E390" t="b">
        <f t="shared" si="43"/>
        <v>1</v>
      </c>
      <c r="F390" t="b">
        <f t="shared" si="44"/>
        <v>0</v>
      </c>
      <c r="G390">
        <f t="shared" si="45"/>
        <v>1</v>
      </c>
      <c r="H390">
        <f t="shared" si="46"/>
        <v>9</v>
      </c>
      <c r="I390" s="13" t="str">
        <f t="shared" si="47"/>
        <v>$660,000</v>
      </c>
      <c r="J390" t="str">
        <f>IF(OR(ISNUMBER(SEARCH({"A";"B";"C";"D";"E";"F";"G";"H";"I";"J";"K";"L";"M";"N";"O";"P";"Q";"R";"S";"T";"U";"V";"W";"X";"Y";"Z";"+";"-"},D390)))=TRUE,D390, "")</f>
        <v/>
      </c>
      <c r="K390" s="20" t="str">
        <f t="shared" si="48"/>
        <v>660000</v>
      </c>
      <c r="L390" s="21">
        <v>660000</v>
      </c>
      <c r="N390" s="20"/>
    </row>
    <row r="391" spans="2:14" x14ac:dyDescent="0.25">
      <c r="B391" t="s">
        <v>1354</v>
      </c>
      <c r="C391" t="str">
        <f t="shared" si="42"/>
        <v xml:space="preserve">PRICE GUIDE $690,000 </v>
      </c>
      <c r="D391" t="s">
        <v>3208</v>
      </c>
      <c r="E391" t="b">
        <f t="shared" si="43"/>
        <v>1</v>
      </c>
      <c r="F391" t="b">
        <f t="shared" si="44"/>
        <v>0</v>
      </c>
      <c r="G391">
        <f t="shared" si="45"/>
        <v>13</v>
      </c>
      <c r="H391">
        <f t="shared" si="46"/>
        <v>21</v>
      </c>
      <c r="I391" s="13" t="str">
        <f t="shared" si="47"/>
        <v>$690,000</v>
      </c>
      <c r="J391" t="str">
        <f>IF(OR(ISNUMBER(SEARCH({"A";"B";"C";"D";"E";"F";"G";"H";"I";"J";"K";"L";"M";"N";"O";"P";"Q";"R";"S";"T";"U";"V";"W";"X";"Y";"Z";"+";"-"},D391)))=TRUE,D391, "")</f>
        <v xml:space="preserve">PRICE GUIDE $690,000 </v>
      </c>
      <c r="K391" s="20" t="str">
        <f t="shared" si="48"/>
        <v>690000</v>
      </c>
      <c r="L391" s="21">
        <v>690000</v>
      </c>
      <c r="N391" s="20"/>
    </row>
    <row r="392" spans="2:14" x14ac:dyDescent="0.25">
      <c r="B392" t="s">
        <v>1358</v>
      </c>
      <c r="C392" t="str">
        <f t="shared" si="42"/>
        <v xml:space="preserve">PRICE GUIDE $590,000 </v>
      </c>
      <c r="D392" t="s">
        <v>3209</v>
      </c>
      <c r="E392" t="b">
        <f t="shared" si="43"/>
        <v>1</v>
      </c>
      <c r="F392" t="b">
        <f t="shared" si="44"/>
        <v>0</v>
      </c>
      <c r="G392">
        <f t="shared" si="45"/>
        <v>13</v>
      </c>
      <c r="H392">
        <f t="shared" si="46"/>
        <v>21</v>
      </c>
      <c r="I392" s="13" t="str">
        <f t="shared" si="47"/>
        <v>$590,000</v>
      </c>
      <c r="J392" t="str">
        <f>IF(OR(ISNUMBER(SEARCH({"A";"B";"C";"D";"E";"F";"G";"H";"I";"J";"K";"L";"M";"N";"O";"P";"Q";"R";"S";"T";"U";"V";"W";"X";"Y";"Z";"+";"-"},D392)))=TRUE,D392, "")</f>
        <v xml:space="preserve">PRICE GUIDE $590,000 </v>
      </c>
      <c r="K392" s="20" t="str">
        <f t="shared" si="48"/>
        <v>590000</v>
      </c>
      <c r="L392" s="21">
        <v>590000</v>
      </c>
      <c r="N392" s="20"/>
    </row>
    <row r="393" spans="2:14" x14ac:dyDescent="0.25">
      <c r="B393" t="s">
        <v>1361</v>
      </c>
      <c r="C393" t="str">
        <f t="shared" si="42"/>
        <v xml:space="preserve">Current Bid - $510,000 </v>
      </c>
      <c r="D393" t="s">
        <v>3210</v>
      </c>
      <c r="E393" t="b">
        <f t="shared" si="43"/>
        <v>1</v>
      </c>
      <c r="F393" t="b">
        <f t="shared" si="44"/>
        <v>0</v>
      </c>
      <c r="G393">
        <f t="shared" si="45"/>
        <v>15</v>
      </c>
      <c r="H393">
        <f t="shared" si="46"/>
        <v>23</v>
      </c>
      <c r="I393" s="13" t="str">
        <f t="shared" si="47"/>
        <v>$510,000</v>
      </c>
      <c r="J393" t="str">
        <f>IF(OR(ISNUMBER(SEARCH({"A";"B";"C";"D";"E";"F";"G";"H";"I";"J";"K";"L";"M";"N";"O";"P";"Q";"R";"S";"T";"U";"V";"W";"X";"Y";"Z";"+";"-"},D393)))=TRUE,D393, "")</f>
        <v xml:space="preserve">Current Bid - $510,000 </v>
      </c>
      <c r="K393" s="20" t="str">
        <f t="shared" si="48"/>
        <v>510000</v>
      </c>
      <c r="L393" s="21">
        <v>510000</v>
      </c>
      <c r="N393" s="20"/>
    </row>
    <row r="394" spans="2:14" x14ac:dyDescent="0.25">
      <c r="B394" t="s">
        <v>256</v>
      </c>
      <c r="C394" t="str">
        <f t="shared" si="42"/>
        <v xml:space="preserve">$400,000 </v>
      </c>
      <c r="D394" t="s">
        <v>3008</v>
      </c>
      <c r="E394" t="b">
        <f t="shared" si="43"/>
        <v>1</v>
      </c>
      <c r="F394" t="b">
        <f t="shared" si="44"/>
        <v>0</v>
      </c>
      <c r="G394">
        <f t="shared" si="45"/>
        <v>1</v>
      </c>
      <c r="H394">
        <f t="shared" si="46"/>
        <v>9</v>
      </c>
      <c r="I394" s="13" t="str">
        <f t="shared" si="47"/>
        <v>$400,000</v>
      </c>
      <c r="J394" t="str">
        <f>IF(OR(ISNUMBER(SEARCH({"A";"B";"C";"D";"E";"F";"G";"H";"I";"J";"K";"L";"M";"N";"O";"P";"Q";"R";"S";"T";"U";"V";"W";"X";"Y";"Z";"+";"-"},D394)))=TRUE,D394, "")</f>
        <v/>
      </c>
      <c r="K394" s="20" t="str">
        <f t="shared" si="48"/>
        <v>400000</v>
      </c>
      <c r="L394" s="21">
        <v>400000</v>
      </c>
      <c r="N394" s="20"/>
    </row>
    <row r="395" spans="2:14" x14ac:dyDescent="0.25">
      <c r="B395" t="s">
        <v>1366</v>
      </c>
      <c r="C395" t="str">
        <f t="shared" si="42"/>
        <v xml:space="preserve">Offers above $420,000 </v>
      </c>
      <c r="D395" t="s">
        <v>3211</v>
      </c>
      <c r="E395" t="b">
        <f t="shared" si="43"/>
        <v>1</v>
      </c>
      <c r="F395" t="b">
        <f t="shared" si="44"/>
        <v>0</v>
      </c>
      <c r="G395">
        <f t="shared" si="45"/>
        <v>14</v>
      </c>
      <c r="H395">
        <f t="shared" si="46"/>
        <v>22</v>
      </c>
      <c r="I395" s="13" t="str">
        <f t="shared" si="47"/>
        <v>$420,000</v>
      </c>
      <c r="J395" t="str">
        <f>IF(OR(ISNUMBER(SEARCH({"A";"B";"C";"D";"E";"F";"G";"H";"I";"J";"K";"L";"M";"N";"O";"P";"Q";"R";"S";"T";"U";"V";"W";"X";"Y";"Z";"+";"-"},D395)))=TRUE,D395, "")</f>
        <v xml:space="preserve">Offers above $420,000 </v>
      </c>
      <c r="K395" s="20" t="str">
        <f t="shared" si="48"/>
        <v>420000</v>
      </c>
      <c r="L395" s="21">
        <v>420000</v>
      </c>
      <c r="N395" s="20"/>
    </row>
    <row r="396" spans="2:14" x14ac:dyDescent="0.25">
      <c r="B396" t="s">
        <v>137</v>
      </c>
      <c r="C396" t="str">
        <f t="shared" si="42"/>
        <v xml:space="preserve">$640,000 </v>
      </c>
      <c r="D396" t="s">
        <v>2981</v>
      </c>
      <c r="E396" t="b">
        <f t="shared" si="43"/>
        <v>1</v>
      </c>
      <c r="F396" t="b">
        <f t="shared" si="44"/>
        <v>0</v>
      </c>
      <c r="G396">
        <f t="shared" si="45"/>
        <v>1</v>
      </c>
      <c r="H396">
        <f t="shared" si="46"/>
        <v>9</v>
      </c>
      <c r="I396" s="13" t="str">
        <f t="shared" si="47"/>
        <v>$640,000</v>
      </c>
      <c r="J396" t="str">
        <f>IF(OR(ISNUMBER(SEARCH({"A";"B";"C";"D";"E";"F";"G";"H";"I";"J";"K";"L";"M";"N";"O";"P";"Q";"R";"S";"T";"U";"V";"W";"X";"Y";"Z";"+";"-"},D396)))=TRUE,D396, "")</f>
        <v/>
      </c>
      <c r="K396" s="20" t="str">
        <f t="shared" si="48"/>
        <v>640000</v>
      </c>
      <c r="L396" s="21">
        <v>640000</v>
      </c>
      <c r="N396" s="20"/>
    </row>
    <row r="397" spans="2:14" x14ac:dyDescent="0.25">
      <c r="B397" t="s">
        <v>1323</v>
      </c>
      <c r="C397" t="str">
        <f t="shared" si="42"/>
        <v xml:space="preserve">$320,000 </v>
      </c>
      <c r="D397" t="s">
        <v>3203</v>
      </c>
      <c r="E397" t="b">
        <f t="shared" si="43"/>
        <v>1</v>
      </c>
      <c r="F397" t="b">
        <f t="shared" si="44"/>
        <v>0</v>
      </c>
      <c r="G397">
        <f t="shared" si="45"/>
        <v>1</v>
      </c>
      <c r="H397">
        <f t="shared" si="46"/>
        <v>9</v>
      </c>
      <c r="I397" s="13" t="str">
        <f t="shared" si="47"/>
        <v>$320,000</v>
      </c>
      <c r="J397" t="str">
        <f>IF(OR(ISNUMBER(SEARCH({"A";"B";"C";"D";"E";"F";"G";"H";"I";"J";"K";"L";"M";"N";"O";"P";"Q";"R";"S";"T";"U";"V";"W";"X";"Y";"Z";"+";"-"},D397)))=TRUE,D397, "")</f>
        <v/>
      </c>
      <c r="K397" s="20" t="str">
        <f t="shared" si="48"/>
        <v>320000</v>
      </c>
      <c r="L397" s="21">
        <v>320000</v>
      </c>
      <c r="N397" s="20"/>
    </row>
    <row r="398" spans="2:14" x14ac:dyDescent="0.25">
      <c r="B398" t="s">
        <v>1372</v>
      </c>
      <c r="C398" t="str">
        <f t="shared" si="42"/>
        <v xml:space="preserve">$695,000 </v>
      </c>
      <c r="D398" t="s">
        <v>3212</v>
      </c>
      <c r="E398" t="b">
        <f t="shared" si="43"/>
        <v>1</v>
      </c>
      <c r="F398" t="b">
        <f t="shared" si="44"/>
        <v>0</v>
      </c>
      <c r="G398">
        <f t="shared" si="45"/>
        <v>1</v>
      </c>
      <c r="H398">
        <f t="shared" si="46"/>
        <v>9</v>
      </c>
      <c r="I398" s="13" t="str">
        <f t="shared" si="47"/>
        <v>$695,000</v>
      </c>
      <c r="J398" t="str">
        <f>IF(OR(ISNUMBER(SEARCH({"A";"B";"C";"D";"E";"F";"G";"H";"I";"J";"K";"L";"M";"N";"O";"P";"Q";"R";"S";"T";"U";"V";"W";"X";"Y";"Z";"+";"-"},D398)))=TRUE,D398, "")</f>
        <v/>
      </c>
      <c r="K398" s="20" t="str">
        <f t="shared" si="48"/>
        <v>695000</v>
      </c>
      <c r="L398" s="21">
        <v>695000</v>
      </c>
      <c r="N398" s="20"/>
    </row>
    <row r="399" spans="2:14" x14ac:dyDescent="0.25">
      <c r="B399" t="s">
        <v>89</v>
      </c>
      <c r="C399" t="str">
        <f t="shared" si="42"/>
        <v xml:space="preserve">Openn Negotiation </v>
      </c>
      <c r="D399" t="s">
        <v>2971</v>
      </c>
      <c r="E399" t="b">
        <f t="shared" si="43"/>
        <v>0</v>
      </c>
      <c r="F399" t="b">
        <f t="shared" si="44"/>
        <v>0</v>
      </c>
      <c r="G399" t="str">
        <f t="shared" si="45"/>
        <v>na</v>
      </c>
      <c r="H399" t="str">
        <f t="shared" si="46"/>
        <v>na</v>
      </c>
      <c r="I399" s="13" t="str">
        <f t="shared" si="47"/>
        <v/>
      </c>
      <c r="J399" t="str">
        <f>IF(OR(ISNUMBER(SEARCH({"A";"B";"C";"D";"E";"F";"G";"H";"I";"J";"K";"L";"M";"N";"O";"P";"Q";"R";"S";"T";"U";"V";"W";"X";"Y";"Z";"+";"-"},D399)))=TRUE,D399, "")</f>
        <v xml:space="preserve">Openn Negotiation </v>
      </c>
      <c r="K399" s="20" t="str">
        <f t="shared" si="48"/>
        <v/>
      </c>
      <c r="L399" s="21" t="s">
        <v>2934</v>
      </c>
      <c r="N399" s="20"/>
    </row>
    <row r="400" spans="2:14" x14ac:dyDescent="0.25">
      <c r="B400" t="s">
        <v>127</v>
      </c>
      <c r="C400" t="str">
        <f t="shared" si="42"/>
        <v xml:space="preserve">UNDER CONTRACT </v>
      </c>
      <c r="D400" t="s">
        <v>2979</v>
      </c>
      <c r="E400" t="b">
        <f t="shared" si="43"/>
        <v>0</v>
      </c>
      <c r="F400" t="b">
        <f t="shared" si="44"/>
        <v>0</v>
      </c>
      <c r="G400" t="str">
        <f t="shared" si="45"/>
        <v>na</v>
      </c>
      <c r="H400" t="str">
        <f t="shared" si="46"/>
        <v>na</v>
      </c>
      <c r="I400" s="13" t="str">
        <f t="shared" si="47"/>
        <v/>
      </c>
      <c r="J400" t="str">
        <f>IF(OR(ISNUMBER(SEARCH({"A";"B";"C";"D";"E";"F";"G";"H";"I";"J";"K";"L";"M";"N";"O";"P";"Q";"R";"S";"T";"U";"V";"W";"X";"Y";"Z";"+";"-"},D400)))=TRUE,D400, "")</f>
        <v xml:space="preserve">UNDER CONTRACT </v>
      </c>
      <c r="K400" s="20" t="str">
        <f t="shared" si="48"/>
        <v/>
      </c>
      <c r="L400" s="21" t="s">
        <v>2934</v>
      </c>
      <c r="N400" s="20"/>
    </row>
    <row r="401" spans="2:14" x14ac:dyDescent="0.25">
      <c r="B401" t="s">
        <v>416</v>
      </c>
      <c r="C401" t="str">
        <f t="shared" si="42"/>
        <v xml:space="preserve">$275,000 </v>
      </c>
      <c r="D401" t="s">
        <v>3042</v>
      </c>
      <c r="E401" t="b">
        <f t="shared" si="43"/>
        <v>1</v>
      </c>
      <c r="F401" t="b">
        <f t="shared" si="44"/>
        <v>0</v>
      </c>
      <c r="G401">
        <f t="shared" si="45"/>
        <v>1</v>
      </c>
      <c r="H401">
        <f t="shared" si="46"/>
        <v>9</v>
      </c>
      <c r="I401" s="13" t="str">
        <f t="shared" si="47"/>
        <v>$275,000</v>
      </c>
      <c r="J401" t="str">
        <f>IF(OR(ISNUMBER(SEARCH({"A";"B";"C";"D";"E";"F";"G";"H";"I";"J";"K";"L";"M";"N";"O";"P";"Q";"R";"S";"T";"U";"V";"W";"X";"Y";"Z";"+";"-"},D401)))=TRUE,D401, "")</f>
        <v/>
      </c>
      <c r="K401" s="20" t="str">
        <f t="shared" si="48"/>
        <v>275000</v>
      </c>
      <c r="L401" s="21">
        <v>275000</v>
      </c>
      <c r="N401" s="20"/>
    </row>
    <row r="402" spans="2:14" x14ac:dyDescent="0.25">
      <c r="B402" t="s">
        <v>1382</v>
      </c>
      <c r="C402" t="str">
        <f t="shared" si="42"/>
        <v xml:space="preserve">Offers over $285,000 </v>
      </c>
      <c r="D402" t="s">
        <v>3213</v>
      </c>
      <c r="E402" t="b">
        <f t="shared" si="43"/>
        <v>1</v>
      </c>
      <c r="F402" t="b">
        <f t="shared" si="44"/>
        <v>0</v>
      </c>
      <c r="G402">
        <f t="shared" si="45"/>
        <v>13</v>
      </c>
      <c r="H402">
        <f t="shared" si="46"/>
        <v>21</v>
      </c>
      <c r="I402" s="13" t="str">
        <f t="shared" si="47"/>
        <v>$285,000</v>
      </c>
      <c r="J402" t="str">
        <f>IF(OR(ISNUMBER(SEARCH({"A";"B";"C";"D";"E";"F";"G";"H";"I";"J";"K";"L";"M";"N";"O";"P";"Q";"R";"S";"T";"U";"V";"W";"X";"Y";"Z";"+";"-"},D402)))=TRUE,D402, "")</f>
        <v xml:space="preserve">Offers over $285,000 </v>
      </c>
      <c r="K402" s="20" t="str">
        <f t="shared" si="48"/>
        <v>285000</v>
      </c>
      <c r="L402" s="21">
        <v>285000</v>
      </c>
      <c r="N402" s="20"/>
    </row>
    <row r="403" spans="2:14" x14ac:dyDescent="0.25">
      <c r="B403" t="s">
        <v>1386</v>
      </c>
      <c r="C403" t="str">
        <f t="shared" si="42"/>
        <v xml:space="preserve">Offers over $660,000 considered </v>
      </c>
      <c r="D403" t="s">
        <v>3214</v>
      </c>
      <c r="E403" t="b">
        <f t="shared" si="43"/>
        <v>1</v>
      </c>
      <c r="F403" t="b">
        <f t="shared" si="44"/>
        <v>0</v>
      </c>
      <c r="G403">
        <f t="shared" si="45"/>
        <v>13</v>
      </c>
      <c r="H403">
        <f t="shared" si="46"/>
        <v>21</v>
      </c>
      <c r="I403" s="13" t="str">
        <f t="shared" si="47"/>
        <v>$660,000</v>
      </c>
      <c r="J403" t="str">
        <f>IF(OR(ISNUMBER(SEARCH({"A";"B";"C";"D";"E";"F";"G";"H";"I";"J";"K";"L";"M";"N";"O";"P";"Q";"R";"S";"T";"U";"V";"W";"X";"Y";"Z";"+";"-"},D403)))=TRUE,D403, "")</f>
        <v xml:space="preserve">Offers over $660,000 considered </v>
      </c>
      <c r="K403" s="20" t="str">
        <f t="shared" si="48"/>
        <v>660000</v>
      </c>
      <c r="L403" s="21">
        <v>660000</v>
      </c>
      <c r="N403" s="20"/>
    </row>
    <row r="404" spans="2:14" x14ac:dyDescent="0.25">
      <c r="B404" t="s">
        <v>32</v>
      </c>
      <c r="C404" t="str">
        <f t="shared" si="42"/>
        <v xml:space="preserve">$435,000 </v>
      </c>
      <c r="D404" t="s">
        <v>2961</v>
      </c>
      <c r="E404" t="b">
        <f t="shared" si="43"/>
        <v>1</v>
      </c>
      <c r="F404" t="b">
        <f t="shared" si="44"/>
        <v>0</v>
      </c>
      <c r="G404">
        <f t="shared" si="45"/>
        <v>1</v>
      </c>
      <c r="H404">
        <f t="shared" si="46"/>
        <v>9</v>
      </c>
      <c r="I404" s="13" t="str">
        <f t="shared" si="47"/>
        <v>$435,000</v>
      </c>
      <c r="J404" t="str">
        <f>IF(OR(ISNUMBER(SEARCH({"A";"B";"C";"D";"E";"F";"G";"H";"I";"J";"K";"L";"M";"N";"O";"P";"Q";"R";"S";"T";"U";"V";"W";"X";"Y";"Z";"+";"-"},D404)))=TRUE,D404, "")</f>
        <v/>
      </c>
      <c r="K404" s="20" t="str">
        <f t="shared" si="48"/>
        <v>435000</v>
      </c>
      <c r="L404" s="21">
        <v>435000</v>
      </c>
      <c r="N404" s="20"/>
    </row>
    <row r="405" spans="2:14" x14ac:dyDescent="0.25">
      <c r="B405" t="s">
        <v>1392</v>
      </c>
      <c r="C405" t="str">
        <f t="shared" si="42"/>
        <v xml:space="preserve">$685,000 ONO </v>
      </c>
      <c r="D405" t="s">
        <v>3215</v>
      </c>
      <c r="E405" t="b">
        <f t="shared" si="43"/>
        <v>1</v>
      </c>
      <c r="F405" t="b">
        <f t="shared" si="44"/>
        <v>0</v>
      </c>
      <c r="G405">
        <f t="shared" si="45"/>
        <v>1</v>
      </c>
      <c r="H405">
        <f t="shared" si="46"/>
        <v>9</v>
      </c>
      <c r="I405" s="13" t="str">
        <f t="shared" si="47"/>
        <v>$685,000</v>
      </c>
      <c r="J405" t="str">
        <f>IF(OR(ISNUMBER(SEARCH({"A";"B";"C";"D";"E";"F";"G";"H";"I";"J";"K";"L";"M";"N";"O";"P";"Q";"R";"S";"T";"U";"V";"W";"X";"Y";"Z";"+";"-"},D405)))=TRUE,D405, "")</f>
        <v xml:space="preserve">$685,000 ONO </v>
      </c>
      <c r="K405" s="20" t="str">
        <f t="shared" si="48"/>
        <v>685000</v>
      </c>
      <c r="L405" s="21">
        <v>685000</v>
      </c>
      <c r="N405" s="20"/>
    </row>
    <row r="406" spans="2:14" x14ac:dyDescent="0.25">
      <c r="B406" t="s">
        <v>1398</v>
      </c>
      <c r="C406" t="str">
        <f t="shared" si="42"/>
        <v xml:space="preserve">$950,000 </v>
      </c>
      <c r="D406" t="s">
        <v>3216</v>
      </c>
      <c r="E406" t="b">
        <f t="shared" si="43"/>
        <v>1</v>
      </c>
      <c r="F406" t="b">
        <f t="shared" si="44"/>
        <v>0</v>
      </c>
      <c r="G406">
        <f t="shared" si="45"/>
        <v>1</v>
      </c>
      <c r="H406">
        <f t="shared" si="46"/>
        <v>9</v>
      </c>
      <c r="I406" s="13" t="str">
        <f t="shared" si="47"/>
        <v>$950,000</v>
      </c>
      <c r="J406" t="str">
        <f>IF(OR(ISNUMBER(SEARCH({"A";"B";"C";"D";"E";"F";"G";"H";"I";"J";"K";"L";"M";"N";"O";"P";"Q";"R";"S";"T";"U";"V";"W";"X";"Y";"Z";"+";"-"},D406)))=TRUE,D406, "")</f>
        <v/>
      </c>
      <c r="K406" s="20" t="str">
        <f t="shared" si="48"/>
        <v>950000</v>
      </c>
      <c r="L406" s="21">
        <v>950000</v>
      </c>
      <c r="N406" s="20"/>
    </row>
    <row r="407" spans="2:14" x14ac:dyDescent="0.25">
      <c r="B407" t="s">
        <v>141</v>
      </c>
      <c r="C407" t="str">
        <f t="shared" si="42"/>
        <v xml:space="preserve">$500,000 </v>
      </c>
      <c r="D407" t="s">
        <v>2982</v>
      </c>
      <c r="E407" t="b">
        <f t="shared" si="43"/>
        <v>1</v>
      </c>
      <c r="F407" t="b">
        <f t="shared" si="44"/>
        <v>0</v>
      </c>
      <c r="G407">
        <f t="shared" si="45"/>
        <v>1</v>
      </c>
      <c r="H407">
        <f t="shared" si="46"/>
        <v>9</v>
      </c>
      <c r="I407" s="13" t="str">
        <f t="shared" si="47"/>
        <v>$500,000</v>
      </c>
      <c r="J407" t="str">
        <f>IF(OR(ISNUMBER(SEARCH({"A";"B";"C";"D";"E";"F";"G";"H";"I";"J";"K";"L";"M";"N";"O";"P";"Q";"R";"S";"T";"U";"V";"W";"X";"Y";"Z";"+";"-"},D407)))=TRUE,D407, "")</f>
        <v/>
      </c>
      <c r="K407" s="20" t="str">
        <f t="shared" si="48"/>
        <v>500000</v>
      </c>
      <c r="L407" s="21">
        <v>500000</v>
      </c>
      <c r="N407" s="20"/>
    </row>
    <row r="408" spans="2:14" x14ac:dyDescent="0.25">
      <c r="B408" t="s">
        <v>1402</v>
      </c>
      <c r="C408" t="str">
        <f t="shared" si="42"/>
        <v xml:space="preserve">$498,000 </v>
      </c>
      <c r="D408" t="s">
        <v>3217</v>
      </c>
      <c r="E408" t="b">
        <f t="shared" si="43"/>
        <v>1</v>
      </c>
      <c r="F408" t="b">
        <f t="shared" si="44"/>
        <v>0</v>
      </c>
      <c r="G408">
        <f t="shared" si="45"/>
        <v>1</v>
      </c>
      <c r="H408">
        <f t="shared" si="46"/>
        <v>9</v>
      </c>
      <c r="I408" s="13" t="str">
        <f t="shared" si="47"/>
        <v>$498,000</v>
      </c>
      <c r="J408" t="str">
        <f>IF(OR(ISNUMBER(SEARCH({"A";"B";"C";"D";"E";"F";"G";"H";"I";"J";"K";"L";"M";"N";"O";"P";"Q";"R";"S";"T";"U";"V";"W";"X";"Y";"Z";"+";"-"},D408)))=TRUE,D408, "")</f>
        <v/>
      </c>
      <c r="K408" s="20" t="str">
        <f t="shared" si="48"/>
        <v>498000</v>
      </c>
      <c r="L408" s="21">
        <v>498000</v>
      </c>
      <c r="N408" s="20"/>
    </row>
    <row r="409" spans="2:14" x14ac:dyDescent="0.25">
      <c r="B409" t="s">
        <v>1405</v>
      </c>
      <c r="C409" t="str">
        <f t="shared" si="42"/>
        <v xml:space="preserve">Current Bid $740,000 </v>
      </c>
      <c r="D409" t="s">
        <v>3218</v>
      </c>
      <c r="E409" t="b">
        <f t="shared" si="43"/>
        <v>1</v>
      </c>
      <c r="F409" t="b">
        <f t="shared" si="44"/>
        <v>0</v>
      </c>
      <c r="G409">
        <f t="shared" si="45"/>
        <v>13</v>
      </c>
      <c r="H409">
        <f t="shared" si="46"/>
        <v>21</v>
      </c>
      <c r="I409" s="13" t="str">
        <f t="shared" si="47"/>
        <v>$740,000</v>
      </c>
      <c r="J409" t="str">
        <f>IF(OR(ISNUMBER(SEARCH({"A";"B";"C";"D";"E";"F";"G";"H";"I";"J";"K";"L";"M";"N";"O";"P";"Q";"R";"S";"T";"U";"V";"W";"X";"Y";"Z";"+";"-"},D409)))=TRUE,D409, "")</f>
        <v xml:space="preserve">Current Bid $740,000 </v>
      </c>
      <c r="K409" s="20" t="str">
        <f t="shared" si="48"/>
        <v>740000</v>
      </c>
      <c r="L409" s="21">
        <v>740000</v>
      </c>
      <c r="N409" s="20"/>
    </row>
    <row r="410" spans="2:14" x14ac:dyDescent="0.25">
      <c r="B410" t="s">
        <v>218</v>
      </c>
      <c r="C410" t="str">
        <f t="shared" si="42"/>
        <v xml:space="preserve">$450,000 </v>
      </c>
      <c r="D410" t="s">
        <v>3000</v>
      </c>
      <c r="E410" t="b">
        <f t="shared" si="43"/>
        <v>1</v>
      </c>
      <c r="F410" t="b">
        <f t="shared" si="44"/>
        <v>0</v>
      </c>
      <c r="G410">
        <f t="shared" si="45"/>
        <v>1</v>
      </c>
      <c r="H410">
        <f t="shared" si="46"/>
        <v>9</v>
      </c>
      <c r="I410" s="13" t="str">
        <f t="shared" si="47"/>
        <v>$450,000</v>
      </c>
      <c r="J410" t="str">
        <f>IF(OR(ISNUMBER(SEARCH({"A";"B";"C";"D";"E";"F";"G";"H";"I";"J";"K";"L";"M";"N";"O";"P";"Q";"R";"S";"T";"U";"V";"W";"X";"Y";"Z";"+";"-"},D410)))=TRUE,D410, "")</f>
        <v/>
      </c>
      <c r="K410" s="20" t="str">
        <f t="shared" si="48"/>
        <v>450000</v>
      </c>
      <c r="L410" s="21">
        <v>450000</v>
      </c>
      <c r="N410" s="20"/>
    </row>
    <row r="411" spans="2:14" x14ac:dyDescent="0.25">
      <c r="B411" t="s">
        <v>756</v>
      </c>
      <c r="C411" t="str">
        <f t="shared" si="42"/>
        <v xml:space="preserve">OFFERS OVER $700,000 </v>
      </c>
      <c r="D411" t="s">
        <v>3114</v>
      </c>
      <c r="E411" t="b">
        <f t="shared" si="43"/>
        <v>1</v>
      </c>
      <c r="F411" t="b">
        <f t="shared" si="44"/>
        <v>0</v>
      </c>
      <c r="G411">
        <f t="shared" si="45"/>
        <v>13</v>
      </c>
      <c r="H411">
        <f t="shared" si="46"/>
        <v>21</v>
      </c>
      <c r="I411" s="13" t="str">
        <f t="shared" si="47"/>
        <v>$700,000</v>
      </c>
      <c r="J411" t="str">
        <f>IF(OR(ISNUMBER(SEARCH({"A";"B";"C";"D";"E";"F";"G";"H";"I";"J";"K";"L";"M";"N";"O";"P";"Q";"R";"S";"T";"U";"V";"W";"X";"Y";"Z";"+";"-"},D411)))=TRUE,D411, "")</f>
        <v xml:space="preserve">OFFERS OVER $700,000 </v>
      </c>
      <c r="K411" s="20" t="str">
        <f t="shared" si="48"/>
        <v>700000</v>
      </c>
      <c r="L411" s="21">
        <v>700000</v>
      </c>
      <c r="N411" s="20"/>
    </row>
    <row r="412" spans="2:14" x14ac:dyDescent="0.25">
      <c r="B412" t="s">
        <v>146</v>
      </c>
      <c r="C412" t="str">
        <f t="shared" si="42"/>
        <v xml:space="preserve">$305,000 + </v>
      </c>
      <c r="D412" t="s">
        <v>2983</v>
      </c>
      <c r="E412" t="b">
        <f t="shared" si="43"/>
        <v>1</v>
      </c>
      <c r="F412" t="b">
        <f t="shared" si="44"/>
        <v>0</v>
      </c>
      <c r="G412">
        <f t="shared" si="45"/>
        <v>1</v>
      </c>
      <c r="H412">
        <f t="shared" si="46"/>
        <v>9</v>
      </c>
      <c r="I412" s="13" t="str">
        <f t="shared" si="47"/>
        <v>$305,000</v>
      </c>
      <c r="J412" t="str">
        <f>IF(OR(ISNUMBER(SEARCH({"A";"B";"C";"D";"E";"F";"G";"H";"I";"J";"K";"L";"M";"N";"O";"P";"Q";"R";"S";"T";"U";"V";"W";"X";"Y";"Z";"+";"-"},D412)))=TRUE,D412, "")</f>
        <v xml:space="preserve">$305,000 + </v>
      </c>
      <c r="K412" s="20" t="str">
        <f t="shared" si="48"/>
        <v>305000</v>
      </c>
      <c r="L412" s="21">
        <v>305000</v>
      </c>
      <c r="N412" s="20"/>
    </row>
    <row r="413" spans="2:14" x14ac:dyDescent="0.25">
      <c r="B413" t="s">
        <v>149</v>
      </c>
      <c r="C413" t="str">
        <f t="shared" si="42"/>
        <v xml:space="preserve">$295,000 + </v>
      </c>
      <c r="D413" t="s">
        <v>2984</v>
      </c>
      <c r="E413" t="b">
        <f t="shared" si="43"/>
        <v>1</v>
      </c>
      <c r="F413" t="b">
        <f t="shared" si="44"/>
        <v>0</v>
      </c>
      <c r="G413">
        <f t="shared" si="45"/>
        <v>1</v>
      </c>
      <c r="H413">
        <f t="shared" si="46"/>
        <v>9</v>
      </c>
      <c r="I413" s="13" t="str">
        <f t="shared" si="47"/>
        <v>$295,000</v>
      </c>
      <c r="J413" t="str">
        <f>IF(OR(ISNUMBER(SEARCH({"A";"B";"C";"D";"E";"F";"G";"H";"I";"J";"K";"L";"M";"N";"O";"P";"Q";"R";"S";"T";"U";"V";"W";"X";"Y";"Z";"+";"-"},D413)))=TRUE,D413, "")</f>
        <v xml:space="preserve">$295,000 + </v>
      </c>
      <c r="K413" s="20" t="str">
        <f t="shared" si="48"/>
        <v>295000</v>
      </c>
      <c r="L413" s="21">
        <v>295000</v>
      </c>
      <c r="N413" s="20"/>
    </row>
    <row r="414" spans="2:14" x14ac:dyDescent="0.25">
      <c r="B414" t="s">
        <v>154</v>
      </c>
      <c r="C414" t="str">
        <f t="shared" si="42"/>
        <v xml:space="preserve">$795,000 </v>
      </c>
      <c r="D414" t="s">
        <v>2985</v>
      </c>
      <c r="E414" t="b">
        <f t="shared" si="43"/>
        <v>1</v>
      </c>
      <c r="F414" t="b">
        <f t="shared" si="44"/>
        <v>0</v>
      </c>
      <c r="G414">
        <f t="shared" si="45"/>
        <v>1</v>
      </c>
      <c r="H414">
        <f t="shared" si="46"/>
        <v>9</v>
      </c>
      <c r="I414" s="13" t="str">
        <f t="shared" si="47"/>
        <v>$795,000</v>
      </c>
      <c r="J414" t="str">
        <f>IF(OR(ISNUMBER(SEARCH({"A";"B";"C";"D";"E";"F";"G";"H";"I";"J";"K";"L";"M";"N";"O";"P";"Q";"R";"S";"T";"U";"V";"W";"X";"Y";"Z";"+";"-"},D414)))=TRUE,D414, "")</f>
        <v/>
      </c>
      <c r="K414" s="20" t="str">
        <f t="shared" si="48"/>
        <v>795000</v>
      </c>
      <c r="L414" s="21">
        <v>795000</v>
      </c>
      <c r="N414" s="20"/>
    </row>
    <row r="415" spans="2:14" x14ac:dyDescent="0.25">
      <c r="B415" t="s">
        <v>931</v>
      </c>
      <c r="C415" t="str">
        <f t="shared" si="42"/>
        <v xml:space="preserve">$425,000 </v>
      </c>
      <c r="D415" t="s">
        <v>3140</v>
      </c>
      <c r="E415" t="b">
        <f t="shared" si="43"/>
        <v>1</v>
      </c>
      <c r="F415" t="b">
        <f t="shared" si="44"/>
        <v>0</v>
      </c>
      <c r="G415">
        <f t="shared" si="45"/>
        <v>1</v>
      </c>
      <c r="H415">
        <f t="shared" si="46"/>
        <v>9</v>
      </c>
      <c r="I415" s="13" t="str">
        <f t="shared" si="47"/>
        <v>$425,000</v>
      </c>
      <c r="J415" t="str">
        <f>IF(OR(ISNUMBER(SEARCH({"A";"B";"C";"D";"E";"F";"G";"H";"I";"J";"K";"L";"M";"N";"O";"P";"Q";"R";"S";"T";"U";"V";"W";"X";"Y";"Z";"+";"-"},D415)))=TRUE,D415, "")</f>
        <v/>
      </c>
      <c r="K415" s="20" t="str">
        <f t="shared" si="48"/>
        <v>425000</v>
      </c>
      <c r="L415" s="21">
        <v>425000</v>
      </c>
      <c r="N415" s="20"/>
    </row>
    <row r="416" spans="2:14" x14ac:dyDescent="0.25">
      <c r="B416" t="s">
        <v>1417</v>
      </c>
      <c r="C416" t="str">
        <f t="shared" si="42"/>
        <v xml:space="preserve">Price Guide: $700,000 - $720,000 </v>
      </c>
      <c r="D416" t="s">
        <v>3219</v>
      </c>
      <c r="E416" t="b">
        <f t="shared" si="43"/>
        <v>1</v>
      </c>
      <c r="F416" t="b">
        <f t="shared" si="44"/>
        <v>0</v>
      </c>
      <c r="G416">
        <f t="shared" si="45"/>
        <v>14</v>
      </c>
      <c r="H416">
        <f t="shared" si="46"/>
        <v>22</v>
      </c>
      <c r="I416" s="13" t="str">
        <f t="shared" si="47"/>
        <v>$700,000</v>
      </c>
      <c r="J416" t="str">
        <f>IF(OR(ISNUMBER(SEARCH({"A";"B";"C";"D";"E";"F";"G";"H";"I";"J";"K";"L";"M";"N";"O";"P";"Q";"R";"S";"T";"U";"V";"W";"X";"Y";"Z";"+";"-"},D416)))=TRUE,D416, "")</f>
        <v xml:space="preserve">Price Guide: $700,000 - $720,000 </v>
      </c>
      <c r="K416" s="20" t="str">
        <f t="shared" si="48"/>
        <v>700000</v>
      </c>
      <c r="L416" s="21">
        <v>700000</v>
      </c>
      <c r="N416" s="20"/>
    </row>
    <row r="417" spans="2:14" x14ac:dyDescent="0.25">
      <c r="B417" t="s">
        <v>1420</v>
      </c>
      <c r="C417" t="str">
        <f t="shared" si="42"/>
        <v xml:space="preserve">$485,000 </v>
      </c>
      <c r="D417" t="s">
        <v>3220</v>
      </c>
      <c r="E417" t="b">
        <f t="shared" si="43"/>
        <v>1</v>
      </c>
      <c r="F417" t="b">
        <f t="shared" si="44"/>
        <v>0</v>
      </c>
      <c r="G417">
        <f t="shared" si="45"/>
        <v>1</v>
      </c>
      <c r="H417">
        <f t="shared" si="46"/>
        <v>9</v>
      </c>
      <c r="I417" s="13" t="str">
        <f t="shared" si="47"/>
        <v>$485,000</v>
      </c>
      <c r="J417" t="str">
        <f>IF(OR(ISNUMBER(SEARCH({"A";"B";"C";"D";"E";"F";"G";"H";"I";"J";"K";"L";"M";"N";"O";"P";"Q";"R";"S";"T";"U";"V";"W";"X";"Y";"Z";"+";"-"},D417)))=TRUE,D417, "")</f>
        <v/>
      </c>
      <c r="K417" s="20" t="str">
        <f t="shared" si="48"/>
        <v>485000</v>
      </c>
      <c r="L417" s="21">
        <v>485000</v>
      </c>
      <c r="N417" s="20"/>
    </row>
    <row r="418" spans="2:14" x14ac:dyDescent="0.25">
      <c r="B418" t="s">
        <v>127</v>
      </c>
      <c r="C418" t="str">
        <f t="shared" si="42"/>
        <v xml:space="preserve">UNDER CONTRACT </v>
      </c>
      <c r="D418" t="s">
        <v>2979</v>
      </c>
      <c r="E418" t="b">
        <f t="shared" si="43"/>
        <v>0</v>
      </c>
      <c r="F418" t="b">
        <f t="shared" si="44"/>
        <v>0</v>
      </c>
      <c r="G418" t="str">
        <f t="shared" si="45"/>
        <v>na</v>
      </c>
      <c r="H418" t="str">
        <f t="shared" si="46"/>
        <v>na</v>
      </c>
      <c r="I418" s="13" t="str">
        <f t="shared" si="47"/>
        <v/>
      </c>
      <c r="J418" t="str">
        <f>IF(OR(ISNUMBER(SEARCH({"A";"B";"C";"D";"E";"F";"G";"H";"I";"J";"K";"L";"M";"N";"O";"P";"Q";"R";"S";"T";"U";"V";"W";"X";"Y";"Z";"+";"-"},D418)))=TRUE,D418, "")</f>
        <v xml:space="preserve">UNDER CONTRACT </v>
      </c>
      <c r="K418" s="20" t="str">
        <f t="shared" si="48"/>
        <v/>
      </c>
      <c r="L418" s="21" t="s">
        <v>2934</v>
      </c>
      <c r="N418" s="20"/>
    </row>
    <row r="419" spans="2:14" x14ac:dyDescent="0.25">
      <c r="B419" t="s">
        <v>249</v>
      </c>
      <c r="C419" t="str">
        <f t="shared" si="42"/>
        <v xml:space="preserve">$649,000 </v>
      </c>
      <c r="D419" t="s">
        <v>3006</v>
      </c>
      <c r="E419" t="b">
        <f t="shared" si="43"/>
        <v>1</v>
      </c>
      <c r="F419" t="b">
        <f t="shared" si="44"/>
        <v>0</v>
      </c>
      <c r="G419">
        <f t="shared" si="45"/>
        <v>1</v>
      </c>
      <c r="H419">
        <f t="shared" si="46"/>
        <v>9</v>
      </c>
      <c r="I419" s="13" t="str">
        <f t="shared" si="47"/>
        <v>$649,000</v>
      </c>
      <c r="J419" t="str">
        <f>IF(OR(ISNUMBER(SEARCH({"A";"B";"C";"D";"E";"F";"G";"H";"I";"J";"K";"L";"M";"N";"O";"P";"Q";"R";"S";"T";"U";"V";"W";"X";"Y";"Z";"+";"-"},D419)))=TRUE,D419, "")</f>
        <v/>
      </c>
      <c r="K419" s="20" t="str">
        <f t="shared" si="48"/>
        <v>649000</v>
      </c>
      <c r="L419" s="21">
        <v>649000</v>
      </c>
      <c r="N419" s="20"/>
    </row>
    <row r="420" spans="2:14" x14ac:dyDescent="0.25">
      <c r="B420" t="s">
        <v>1432</v>
      </c>
      <c r="C420" t="str">
        <f t="shared" si="42"/>
        <v xml:space="preserve">$665,000 ONO </v>
      </c>
      <c r="D420" t="s">
        <v>3221</v>
      </c>
      <c r="E420" t="b">
        <f t="shared" si="43"/>
        <v>1</v>
      </c>
      <c r="F420" t="b">
        <f t="shared" si="44"/>
        <v>0</v>
      </c>
      <c r="G420">
        <f t="shared" si="45"/>
        <v>1</v>
      </c>
      <c r="H420">
        <f t="shared" si="46"/>
        <v>9</v>
      </c>
      <c r="I420" s="13" t="str">
        <f t="shared" si="47"/>
        <v>$665,000</v>
      </c>
      <c r="J420" t="str">
        <f>IF(OR(ISNUMBER(SEARCH({"A";"B";"C";"D";"E";"F";"G";"H";"I";"J";"K";"L";"M";"N";"O";"P";"Q";"R";"S";"T";"U";"V";"W";"X";"Y";"Z";"+";"-"},D420)))=TRUE,D420, "")</f>
        <v xml:space="preserve">$665,000 ONO </v>
      </c>
      <c r="K420" s="20" t="str">
        <f t="shared" si="48"/>
        <v>665000</v>
      </c>
      <c r="L420" s="21">
        <v>665000</v>
      </c>
      <c r="N420" s="20"/>
    </row>
    <row r="421" spans="2:14" x14ac:dyDescent="0.25">
      <c r="B421" t="s">
        <v>1436</v>
      </c>
      <c r="C421" t="str">
        <f t="shared" si="42"/>
        <v xml:space="preserve">Auction ON SITE </v>
      </c>
      <c r="D421" t="s">
        <v>3222</v>
      </c>
      <c r="E421" t="b">
        <f t="shared" si="43"/>
        <v>0</v>
      </c>
      <c r="F421" t="b">
        <f t="shared" si="44"/>
        <v>0</v>
      </c>
      <c r="G421" t="str">
        <f t="shared" si="45"/>
        <v>na</v>
      </c>
      <c r="H421" t="str">
        <f t="shared" si="46"/>
        <v>na</v>
      </c>
      <c r="I421" s="13" t="str">
        <f t="shared" si="47"/>
        <v/>
      </c>
      <c r="J421" t="str">
        <f>IF(OR(ISNUMBER(SEARCH({"A";"B";"C";"D";"E";"F";"G";"H";"I";"J";"K";"L";"M";"N";"O";"P";"Q";"R";"S";"T";"U";"V";"W";"X";"Y";"Z";"+";"-"},D421)))=TRUE,D421, "")</f>
        <v xml:space="preserve">Auction ON SITE </v>
      </c>
      <c r="K421" s="20" t="str">
        <f t="shared" si="48"/>
        <v/>
      </c>
      <c r="L421" s="21" t="s">
        <v>2934</v>
      </c>
      <c r="N421" s="20"/>
    </row>
    <row r="422" spans="2:14" x14ac:dyDescent="0.25">
      <c r="B422" t="s">
        <v>308</v>
      </c>
      <c r="C422" t="str">
        <f t="shared" si="42"/>
        <v xml:space="preserve">$215,000 </v>
      </c>
      <c r="D422" t="s">
        <v>3020</v>
      </c>
      <c r="E422" t="b">
        <f t="shared" si="43"/>
        <v>1</v>
      </c>
      <c r="F422" t="b">
        <f t="shared" si="44"/>
        <v>0</v>
      </c>
      <c r="G422">
        <f t="shared" si="45"/>
        <v>1</v>
      </c>
      <c r="H422">
        <f t="shared" si="46"/>
        <v>9</v>
      </c>
      <c r="I422" s="13" t="str">
        <f t="shared" si="47"/>
        <v>$215,000</v>
      </c>
      <c r="J422" t="str">
        <f>IF(OR(ISNUMBER(SEARCH({"A";"B";"C";"D";"E";"F";"G";"H";"I";"J";"K";"L";"M";"N";"O";"P";"Q";"R";"S";"T";"U";"V";"W";"X";"Y";"Z";"+";"-"},D422)))=TRUE,D422, "")</f>
        <v/>
      </c>
      <c r="K422" s="20" t="str">
        <f t="shared" si="48"/>
        <v>215000</v>
      </c>
      <c r="L422" s="21">
        <v>215000</v>
      </c>
      <c r="N422" s="20"/>
    </row>
    <row r="423" spans="2:14" x14ac:dyDescent="0.25">
      <c r="B423" t="s">
        <v>127</v>
      </c>
      <c r="C423" t="str">
        <f t="shared" si="42"/>
        <v xml:space="preserve">UNDER CONTRACT </v>
      </c>
      <c r="D423" t="s">
        <v>2979</v>
      </c>
      <c r="E423" t="b">
        <f t="shared" si="43"/>
        <v>0</v>
      </c>
      <c r="F423" t="b">
        <f t="shared" si="44"/>
        <v>0</v>
      </c>
      <c r="G423" t="str">
        <f t="shared" si="45"/>
        <v>na</v>
      </c>
      <c r="H423" t="str">
        <f t="shared" si="46"/>
        <v>na</v>
      </c>
      <c r="I423" s="13" t="str">
        <f t="shared" si="47"/>
        <v/>
      </c>
      <c r="J423" t="str">
        <f>IF(OR(ISNUMBER(SEARCH({"A";"B";"C";"D";"E";"F";"G";"H";"I";"J";"K";"L";"M";"N";"O";"P";"Q";"R";"S";"T";"U";"V";"W";"X";"Y";"Z";"+";"-"},D423)))=TRUE,D423, "")</f>
        <v xml:space="preserve">UNDER CONTRACT </v>
      </c>
      <c r="K423" s="20" t="str">
        <f t="shared" si="48"/>
        <v/>
      </c>
      <c r="L423" s="21" t="s">
        <v>2934</v>
      </c>
      <c r="N423" s="20"/>
    </row>
    <row r="424" spans="2:14" x14ac:dyDescent="0.25">
      <c r="B424" t="s">
        <v>127</v>
      </c>
      <c r="C424" t="str">
        <f t="shared" si="42"/>
        <v xml:space="preserve">UNDER CONTRACT </v>
      </c>
      <c r="D424" t="s">
        <v>2979</v>
      </c>
      <c r="E424" t="b">
        <f t="shared" si="43"/>
        <v>0</v>
      </c>
      <c r="F424" t="b">
        <f t="shared" si="44"/>
        <v>0</v>
      </c>
      <c r="G424" t="str">
        <f t="shared" si="45"/>
        <v>na</v>
      </c>
      <c r="H424" t="str">
        <f t="shared" si="46"/>
        <v>na</v>
      </c>
      <c r="I424" s="13" t="str">
        <f t="shared" si="47"/>
        <v/>
      </c>
      <c r="J424" t="str">
        <f>IF(OR(ISNUMBER(SEARCH({"A";"B";"C";"D";"E";"F";"G";"H";"I";"J";"K";"L";"M";"N";"O";"P";"Q";"R";"S";"T";"U";"V";"W";"X";"Y";"Z";"+";"-"},D424)))=TRUE,D424, "")</f>
        <v xml:space="preserve">UNDER CONTRACT </v>
      </c>
      <c r="K424" s="20" t="str">
        <f t="shared" si="48"/>
        <v/>
      </c>
      <c r="L424" s="21" t="s">
        <v>2934</v>
      </c>
      <c r="N424" s="20"/>
    </row>
    <row r="425" spans="2:14" x14ac:dyDescent="0.25">
      <c r="B425" t="s">
        <v>89</v>
      </c>
      <c r="C425" t="str">
        <f t="shared" si="42"/>
        <v xml:space="preserve">Openn Negotiation </v>
      </c>
      <c r="D425" t="s">
        <v>2971</v>
      </c>
      <c r="E425" t="b">
        <f t="shared" si="43"/>
        <v>0</v>
      </c>
      <c r="F425" t="b">
        <f t="shared" si="44"/>
        <v>0</v>
      </c>
      <c r="G425" t="str">
        <f t="shared" si="45"/>
        <v>na</v>
      </c>
      <c r="H425" t="str">
        <f t="shared" si="46"/>
        <v>na</v>
      </c>
      <c r="I425" s="13" t="str">
        <f t="shared" si="47"/>
        <v/>
      </c>
      <c r="J425" t="str">
        <f>IF(OR(ISNUMBER(SEARCH({"A";"B";"C";"D";"E";"F";"G";"H";"I";"J";"K";"L";"M";"N";"O";"P";"Q";"R";"S";"T";"U";"V";"W";"X";"Y";"Z";"+";"-"},D425)))=TRUE,D425, "")</f>
        <v xml:space="preserve">Openn Negotiation </v>
      </c>
      <c r="K425" s="20" t="str">
        <f t="shared" si="48"/>
        <v/>
      </c>
      <c r="L425" s="21" t="s">
        <v>2934</v>
      </c>
      <c r="N425" s="20"/>
    </row>
    <row r="426" spans="2:14" x14ac:dyDescent="0.25">
      <c r="B426" t="s">
        <v>1448</v>
      </c>
      <c r="C426" t="str">
        <f t="shared" si="42"/>
        <v xml:space="preserve">$339,000 </v>
      </c>
      <c r="D426" t="s">
        <v>3223</v>
      </c>
      <c r="E426" t="b">
        <f t="shared" si="43"/>
        <v>1</v>
      </c>
      <c r="F426" t="b">
        <f t="shared" si="44"/>
        <v>0</v>
      </c>
      <c r="G426">
        <f t="shared" si="45"/>
        <v>1</v>
      </c>
      <c r="H426">
        <f t="shared" si="46"/>
        <v>9</v>
      </c>
      <c r="I426" s="13" t="str">
        <f t="shared" si="47"/>
        <v>$339,000</v>
      </c>
      <c r="J426" t="str">
        <f>IF(OR(ISNUMBER(SEARCH({"A";"B";"C";"D";"E";"F";"G";"H";"I";"J";"K";"L";"M";"N";"O";"P";"Q";"R";"S";"T";"U";"V";"W";"X";"Y";"Z";"+";"-"},D426)))=TRUE,D426, "")</f>
        <v/>
      </c>
      <c r="K426" s="20" t="str">
        <f t="shared" si="48"/>
        <v>339000</v>
      </c>
      <c r="L426" s="21">
        <v>339000</v>
      </c>
      <c r="N426" s="20"/>
    </row>
    <row r="427" spans="2:14" x14ac:dyDescent="0.25">
      <c r="B427" t="s">
        <v>1452</v>
      </c>
      <c r="C427" t="str">
        <f t="shared" si="42"/>
        <v xml:space="preserve">Offers above $399,000 </v>
      </c>
      <c r="D427" t="s">
        <v>3224</v>
      </c>
      <c r="E427" t="b">
        <f t="shared" si="43"/>
        <v>1</v>
      </c>
      <c r="F427" t="b">
        <f t="shared" si="44"/>
        <v>0</v>
      </c>
      <c r="G427">
        <f t="shared" si="45"/>
        <v>14</v>
      </c>
      <c r="H427">
        <f t="shared" si="46"/>
        <v>22</v>
      </c>
      <c r="I427" s="13" t="str">
        <f t="shared" si="47"/>
        <v>$399,000</v>
      </c>
      <c r="J427" t="str">
        <f>IF(OR(ISNUMBER(SEARCH({"A";"B";"C";"D";"E";"F";"G";"H";"I";"J";"K";"L";"M";"N";"O";"P";"Q";"R";"S";"T";"U";"V";"W";"X";"Y";"Z";"+";"-"},D427)))=TRUE,D427, "")</f>
        <v xml:space="preserve">Offers above $399,000 </v>
      </c>
      <c r="K427" s="20" t="str">
        <f t="shared" si="48"/>
        <v>399000</v>
      </c>
      <c r="L427" s="21">
        <v>399000</v>
      </c>
      <c r="N427" s="20"/>
    </row>
    <row r="428" spans="2:14" x14ac:dyDescent="0.25">
      <c r="B428" t="s">
        <v>1456</v>
      </c>
      <c r="C428" t="str">
        <f t="shared" si="42"/>
        <v xml:space="preserve">$735,000 </v>
      </c>
      <c r="D428" t="s">
        <v>3225</v>
      </c>
      <c r="E428" t="b">
        <f t="shared" si="43"/>
        <v>1</v>
      </c>
      <c r="F428" t="b">
        <f t="shared" si="44"/>
        <v>0</v>
      </c>
      <c r="G428">
        <f t="shared" si="45"/>
        <v>1</v>
      </c>
      <c r="H428">
        <f t="shared" si="46"/>
        <v>9</v>
      </c>
      <c r="I428" s="13" t="str">
        <f t="shared" si="47"/>
        <v>$735,000</v>
      </c>
      <c r="J428" t="str">
        <f>IF(OR(ISNUMBER(SEARCH({"A";"B";"C";"D";"E";"F";"G";"H";"I";"J";"K";"L";"M";"N";"O";"P";"Q";"R";"S";"T";"U";"V";"W";"X";"Y";"Z";"+";"-"},D428)))=TRUE,D428, "")</f>
        <v/>
      </c>
      <c r="K428" s="20" t="str">
        <f t="shared" si="48"/>
        <v>735000</v>
      </c>
      <c r="L428" s="21">
        <v>735000</v>
      </c>
      <c r="N428" s="20"/>
    </row>
    <row r="429" spans="2:14" x14ac:dyDescent="0.25">
      <c r="B429" t="s">
        <v>1461</v>
      </c>
      <c r="C429" t="str">
        <f t="shared" si="42"/>
        <v xml:space="preserve">$975,000 </v>
      </c>
      <c r="D429" t="s">
        <v>3226</v>
      </c>
      <c r="E429" t="b">
        <f t="shared" si="43"/>
        <v>1</v>
      </c>
      <c r="F429" t="b">
        <f t="shared" si="44"/>
        <v>0</v>
      </c>
      <c r="G429">
        <f t="shared" si="45"/>
        <v>1</v>
      </c>
      <c r="H429">
        <f t="shared" si="46"/>
        <v>9</v>
      </c>
      <c r="I429" s="13" t="str">
        <f t="shared" si="47"/>
        <v>$975,000</v>
      </c>
      <c r="J429" t="str">
        <f>IF(OR(ISNUMBER(SEARCH({"A";"B";"C";"D";"E";"F";"G";"H";"I";"J";"K";"L";"M";"N";"O";"P";"Q";"R";"S";"T";"U";"V";"W";"X";"Y";"Z";"+";"-"},D429)))=TRUE,D429, "")</f>
        <v/>
      </c>
      <c r="K429" s="20" t="str">
        <f t="shared" si="48"/>
        <v>975000</v>
      </c>
      <c r="L429" s="21">
        <v>975000</v>
      </c>
      <c r="N429" s="20"/>
    </row>
    <row r="430" spans="2:14" x14ac:dyDescent="0.25">
      <c r="B430" t="s">
        <v>512</v>
      </c>
      <c r="C430" t="str">
        <f t="shared" si="42"/>
        <v xml:space="preserve">$295,000 </v>
      </c>
      <c r="D430" t="s">
        <v>3065</v>
      </c>
      <c r="E430" t="b">
        <f t="shared" si="43"/>
        <v>1</v>
      </c>
      <c r="F430" t="b">
        <f t="shared" si="44"/>
        <v>0</v>
      </c>
      <c r="G430">
        <f t="shared" si="45"/>
        <v>1</v>
      </c>
      <c r="H430">
        <f t="shared" si="46"/>
        <v>9</v>
      </c>
      <c r="I430" s="13" t="str">
        <f t="shared" si="47"/>
        <v>$295,000</v>
      </c>
      <c r="J430" t="str">
        <f>IF(OR(ISNUMBER(SEARCH({"A";"B";"C";"D";"E";"F";"G";"H";"I";"J";"K";"L";"M";"N";"O";"P";"Q";"R";"S";"T";"U";"V";"W";"X";"Y";"Z";"+";"-"},D430)))=TRUE,D430, "")</f>
        <v/>
      </c>
      <c r="K430" s="20" t="str">
        <f t="shared" si="48"/>
        <v>295000</v>
      </c>
      <c r="L430" s="21">
        <v>295000</v>
      </c>
      <c r="N430" s="20"/>
    </row>
    <row r="431" spans="2:14" x14ac:dyDescent="0.25">
      <c r="B431" t="s">
        <v>1110</v>
      </c>
      <c r="C431" t="str">
        <f t="shared" si="42"/>
        <v xml:space="preserve">Under Contract </v>
      </c>
      <c r="D431" t="s">
        <v>3167</v>
      </c>
      <c r="E431" t="b">
        <f t="shared" si="43"/>
        <v>0</v>
      </c>
      <c r="F431" t="b">
        <f t="shared" si="44"/>
        <v>0</v>
      </c>
      <c r="G431" t="str">
        <f t="shared" si="45"/>
        <v>na</v>
      </c>
      <c r="H431" t="str">
        <f t="shared" si="46"/>
        <v>na</v>
      </c>
      <c r="I431" s="13" t="str">
        <f t="shared" si="47"/>
        <v/>
      </c>
      <c r="J431" t="str">
        <f>IF(OR(ISNUMBER(SEARCH({"A";"B";"C";"D";"E";"F";"G";"H";"I";"J";"K";"L";"M";"N";"O";"P";"Q";"R";"S";"T";"U";"V";"W";"X";"Y";"Z";"+";"-"},D431)))=TRUE,D431, "")</f>
        <v xml:space="preserve">Under Contract </v>
      </c>
      <c r="K431" s="20" t="str">
        <f t="shared" si="48"/>
        <v/>
      </c>
      <c r="L431" s="21" t="s">
        <v>2934</v>
      </c>
      <c r="N431" s="20"/>
    </row>
    <row r="432" spans="2:14" x14ac:dyDescent="0.25">
      <c r="B432" t="s">
        <v>1470</v>
      </c>
      <c r="C432" t="str">
        <f t="shared" si="42"/>
        <v xml:space="preserve">Auction Wednesday 1st of June 2022 </v>
      </c>
      <c r="D432" t="s">
        <v>3227</v>
      </c>
      <c r="E432" t="b">
        <f t="shared" si="43"/>
        <v>0</v>
      </c>
      <c r="F432" t="b">
        <f t="shared" si="44"/>
        <v>0</v>
      </c>
      <c r="G432" t="str">
        <f t="shared" si="45"/>
        <v>na</v>
      </c>
      <c r="H432" t="str">
        <f t="shared" si="46"/>
        <v>na</v>
      </c>
      <c r="I432" s="13" t="str">
        <f t="shared" si="47"/>
        <v/>
      </c>
      <c r="J432" t="str">
        <f>IF(OR(ISNUMBER(SEARCH({"A";"B";"C";"D";"E";"F";"G";"H";"I";"J";"K";"L";"M";"N";"O";"P";"Q";"R";"S";"T";"U";"V";"W";"X";"Y";"Z";"+";"-"},D432)))=TRUE,D432, "")</f>
        <v xml:space="preserve">Auction Wednesday 1st of June 2022 </v>
      </c>
      <c r="K432" s="20" t="str">
        <f t="shared" si="48"/>
        <v/>
      </c>
      <c r="L432" s="21" t="s">
        <v>2934</v>
      </c>
      <c r="N432" s="20"/>
    </row>
    <row r="433" spans="2:14" x14ac:dyDescent="0.25">
      <c r="B433" t="s">
        <v>1473</v>
      </c>
      <c r="C433" t="str">
        <f t="shared" si="42"/>
        <v xml:space="preserve">Offers over $725,000 </v>
      </c>
      <c r="D433" t="s">
        <v>3228</v>
      </c>
      <c r="E433" t="b">
        <f t="shared" si="43"/>
        <v>1</v>
      </c>
      <c r="F433" t="b">
        <f t="shared" si="44"/>
        <v>0</v>
      </c>
      <c r="G433">
        <f t="shared" si="45"/>
        <v>13</v>
      </c>
      <c r="H433">
        <f t="shared" si="46"/>
        <v>21</v>
      </c>
      <c r="I433" s="13" t="str">
        <f t="shared" si="47"/>
        <v>$725,000</v>
      </c>
      <c r="J433" t="str">
        <f>IF(OR(ISNUMBER(SEARCH({"A";"B";"C";"D";"E";"F";"G";"H";"I";"J";"K";"L";"M";"N";"O";"P";"Q";"R";"S";"T";"U";"V";"W";"X";"Y";"Z";"+";"-"},D433)))=TRUE,D433, "")</f>
        <v xml:space="preserve">Offers over $725,000 </v>
      </c>
      <c r="K433" s="20" t="str">
        <f t="shared" si="48"/>
        <v>725000</v>
      </c>
      <c r="L433" s="21">
        <v>725000</v>
      </c>
      <c r="N433" s="20"/>
    </row>
    <row r="434" spans="2:14" x14ac:dyDescent="0.25">
      <c r="B434" t="s">
        <v>1420</v>
      </c>
      <c r="C434" t="str">
        <f t="shared" si="42"/>
        <v xml:space="preserve">$485,000 </v>
      </c>
      <c r="D434" t="s">
        <v>3220</v>
      </c>
      <c r="E434" t="b">
        <f t="shared" si="43"/>
        <v>1</v>
      </c>
      <c r="F434" t="b">
        <f t="shared" si="44"/>
        <v>0</v>
      </c>
      <c r="G434">
        <f t="shared" si="45"/>
        <v>1</v>
      </c>
      <c r="H434">
        <f t="shared" si="46"/>
        <v>9</v>
      </c>
      <c r="I434" s="13" t="str">
        <f t="shared" si="47"/>
        <v>$485,000</v>
      </c>
      <c r="J434" t="str">
        <f>IF(OR(ISNUMBER(SEARCH({"A";"B";"C";"D";"E";"F";"G";"H";"I";"J";"K";"L";"M";"N";"O";"P";"Q";"R";"S";"T";"U";"V";"W";"X";"Y";"Z";"+";"-"},D434)))=TRUE,D434, "")</f>
        <v/>
      </c>
      <c r="K434" s="20" t="str">
        <f t="shared" si="48"/>
        <v>485000</v>
      </c>
      <c r="L434" s="21">
        <v>485000</v>
      </c>
      <c r="N434" s="20"/>
    </row>
    <row r="435" spans="2:14" x14ac:dyDescent="0.25">
      <c r="B435" t="s">
        <v>1420</v>
      </c>
      <c r="C435" t="str">
        <f t="shared" si="42"/>
        <v xml:space="preserve">$485,000 </v>
      </c>
      <c r="D435" t="s">
        <v>3220</v>
      </c>
      <c r="E435" t="b">
        <f t="shared" si="43"/>
        <v>1</v>
      </c>
      <c r="F435" t="b">
        <f t="shared" si="44"/>
        <v>0</v>
      </c>
      <c r="G435">
        <f t="shared" si="45"/>
        <v>1</v>
      </c>
      <c r="H435">
        <f t="shared" si="46"/>
        <v>9</v>
      </c>
      <c r="I435" s="13" t="str">
        <f t="shared" si="47"/>
        <v>$485,000</v>
      </c>
      <c r="J435" t="str">
        <f>IF(OR(ISNUMBER(SEARCH({"A";"B";"C";"D";"E";"F";"G";"H";"I";"J";"K";"L";"M";"N";"O";"P";"Q";"R";"S";"T";"U";"V";"W";"X";"Y";"Z";"+";"-"},D435)))=TRUE,D435, "")</f>
        <v/>
      </c>
      <c r="K435" s="20" t="str">
        <f t="shared" si="48"/>
        <v>485000</v>
      </c>
      <c r="L435" s="21">
        <v>485000</v>
      </c>
      <c r="N435" s="20"/>
    </row>
    <row r="436" spans="2:14" x14ac:dyDescent="0.25">
      <c r="B436" t="s">
        <v>158</v>
      </c>
      <c r="C436" t="str">
        <f t="shared" si="42"/>
        <v xml:space="preserve">Offers Over $950,000 </v>
      </c>
      <c r="D436" t="s">
        <v>2986</v>
      </c>
      <c r="E436" t="b">
        <f t="shared" si="43"/>
        <v>1</v>
      </c>
      <c r="F436" t="b">
        <f t="shared" si="44"/>
        <v>0</v>
      </c>
      <c r="G436">
        <f t="shared" si="45"/>
        <v>13</v>
      </c>
      <c r="H436">
        <f t="shared" si="46"/>
        <v>21</v>
      </c>
      <c r="I436" s="13" t="str">
        <f t="shared" si="47"/>
        <v>$950,000</v>
      </c>
      <c r="J436" t="str">
        <f>IF(OR(ISNUMBER(SEARCH({"A";"B";"C";"D";"E";"F";"G";"H";"I";"J";"K";"L";"M";"N";"O";"P";"Q";"R";"S";"T";"U";"V";"W";"X";"Y";"Z";"+";"-"},D436)))=TRUE,D436, "")</f>
        <v xml:space="preserve">Offers Over $950,000 </v>
      </c>
      <c r="K436" s="20" t="str">
        <f t="shared" si="48"/>
        <v>950000</v>
      </c>
      <c r="L436" s="21">
        <v>950000</v>
      </c>
      <c r="N436" s="20"/>
    </row>
    <row r="437" spans="2:14" x14ac:dyDescent="0.25">
      <c r="B437" t="s">
        <v>127</v>
      </c>
      <c r="C437" t="str">
        <f t="shared" si="42"/>
        <v xml:space="preserve">UNDER CONTRACT </v>
      </c>
      <c r="D437" t="s">
        <v>2979</v>
      </c>
      <c r="E437" t="b">
        <f t="shared" si="43"/>
        <v>0</v>
      </c>
      <c r="F437" t="b">
        <f t="shared" si="44"/>
        <v>0</v>
      </c>
      <c r="G437" t="str">
        <f t="shared" si="45"/>
        <v>na</v>
      </c>
      <c r="H437" t="str">
        <f t="shared" si="46"/>
        <v>na</v>
      </c>
      <c r="I437" s="13" t="str">
        <f t="shared" si="47"/>
        <v/>
      </c>
      <c r="J437" t="str">
        <f>IF(OR(ISNUMBER(SEARCH({"A";"B";"C";"D";"E";"F";"G";"H";"I";"J";"K";"L";"M";"N";"O";"P";"Q";"R";"S";"T";"U";"V";"W";"X";"Y";"Z";"+";"-"},D437)))=TRUE,D437, "")</f>
        <v xml:space="preserve">UNDER CONTRACT </v>
      </c>
      <c r="K437" s="20" t="str">
        <f t="shared" si="48"/>
        <v/>
      </c>
      <c r="L437" s="21" t="s">
        <v>2934</v>
      </c>
      <c r="N437" s="20"/>
    </row>
    <row r="438" spans="2:14" x14ac:dyDescent="0.25">
      <c r="B438" t="s">
        <v>1485</v>
      </c>
      <c r="C438" t="str">
        <f t="shared" si="42"/>
        <v xml:space="preserve">$610,000 </v>
      </c>
      <c r="D438" t="s">
        <v>3229</v>
      </c>
      <c r="E438" t="b">
        <f t="shared" si="43"/>
        <v>1</v>
      </c>
      <c r="F438" t="b">
        <f t="shared" si="44"/>
        <v>0</v>
      </c>
      <c r="G438">
        <f t="shared" si="45"/>
        <v>1</v>
      </c>
      <c r="H438">
        <f t="shared" si="46"/>
        <v>9</v>
      </c>
      <c r="I438" s="13" t="str">
        <f t="shared" si="47"/>
        <v>$610,000</v>
      </c>
      <c r="J438" t="str">
        <f>IF(OR(ISNUMBER(SEARCH({"A";"B";"C";"D";"E";"F";"G";"H";"I";"J";"K";"L";"M";"N";"O";"P";"Q";"R";"S";"T";"U";"V";"W";"X";"Y";"Z";"+";"-"},D438)))=TRUE,D438, "")</f>
        <v/>
      </c>
      <c r="K438" s="20" t="str">
        <f t="shared" si="48"/>
        <v>610000</v>
      </c>
      <c r="L438" s="21">
        <v>610000</v>
      </c>
      <c r="N438" s="20"/>
    </row>
    <row r="439" spans="2:14" x14ac:dyDescent="0.25">
      <c r="B439" t="s">
        <v>89</v>
      </c>
      <c r="C439" t="str">
        <f t="shared" si="42"/>
        <v xml:space="preserve">Openn Negotiation </v>
      </c>
      <c r="D439" t="s">
        <v>2971</v>
      </c>
      <c r="E439" t="b">
        <f t="shared" si="43"/>
        <v>0</v>
      </c>
      <c r="F439" t="b">
        <f t="shared" si="44"/>
        <v>0</v>
      </c>
      <c r="G439" t="str">
        <f t="shared" si="45"/>
        <v>na</v>
      </c>
      <c r="H439" t="str">
        <f t="shared" si="46"/>
        <v>na</v>
      </c>
      <c r="I439" s="13" t="str">
        <f t="shared" si="47"/>
        <v/>
      </c>
      <c r="J439" t="str">
        <f>IF(OR(ISNUMBER(SEARCH({"A";"B";"C";"D";"E";"F";"G";"H";"I";"J";"K";"L";"M";"N";"O";"P";"Q";"R";"S";"T";"U";"V";"W";"X";"Y";"Z";"+";"-"},D439)))=TRUE,D439, "")</f>
        <v xml:space="preserve">Openn Negotiation </v>
      </c>
      <c r="K439" s="20" t="str">
        <f t="shared" si="48"/>
        <v/>
      </c>
      <c r="L439" s="21" t="s">
        <v>2934</v>
      </c>
      <c r="N439" s="20"/>
    </row>
    <row r="440" spans="2:14" x14ac:dyDescent="0.25">
      <c r="B440" t="s">
        <v>1491</v>
      </c>
      <c r="C440" t="str">
        <f t="shared" si="42"/>
        <v xml:space="preserve">Current Bid $500,000 </v>
      </c>
      <c r="D440" t="s">
        <v>3230</v>
      </c>
      <c r="E440" t="b">
        <f t="shared" si="43"/>
        <v>1</v>
      </c>
      <c r="F440" t="b">
        <f t="shared" si="44"/>
        <v>0</v>
      </c>
      <c r="G440">
        <f t="shared" si="45"/>
        <v>13</v>
      </c>
      <c r="H440">
        <f t="shared" si="46"/>
        <v>21</v>
      </c>
      <c r="I440" s="13" t="str">
        <f t="shared" si="47"/>
        <v>$500,000</v>
      </c>
      <c r="J440" t="str">
        <f>IF(OR(ISNUMBER(SEARCH({"A";"B";"C";"D";"E";"F";"G";"H";"I";"J";"K";"L";"M";"N";"O";"P";"Q";"R";"S";"T";"U";"V";"W";"X";"Y";"Z";"+";"-"},D440)))=TRUE,D440, "")</f>
        <v xml:space="preserve">Current Bid $500,000 </v>
      </c>
      <c r="K440" s="20" t="str">
        <f t="shared" si="48"/>
        <v>500000</v>
      </c>
      <c r="L440" s="21">
        <v>500000</v>
      </c>
      <c r="N440" s="20"/>
    </row>
    <row r="441" spans="2:14" x14ac:dyDescent="0.25">
      <c r="B441" t="s">
        <v>1495</v>
      </c>
      <c r="C441" t="str">
        <f t="shared" si="42"/>
        <v xml:space="preserve">PRICE GUIDE $480,000 </v>
      </c>
      <c r="D441" t="s">
        <v>3231</v>
      </c>
      <c r="E441" t="b">
        <f t="shared" si="43"/>
        <v>1</v>
      </c>
      <c r="F441" t="b">
        <f t="shared" si="44"/>
        <v>0</v>
      </c>
      <c r="G441">
        <f t="shared" si="45"/>
        <v>13</v>
      </c>
      <c r="H441">
        <f t="shared" si="46"/>
        <v>21</v>
      </c>
      <c r="I441" s="13" t="str">
        <f t="shared" si="47"/>
        <v>$480,000</v>
      </c>
      <c r="J441" t="str">
        <f>IF(OR(ISNUMBER(SEARCH({"A";"B";"C";"D";"E";"F";"G";"H";"I";"J";"K";"L";"M";"N";"O";"P";"Q";"R";"S";"T";"U";"V";"W";"X";"Y";"Z";"+";"-"},D441)))=TRUE,D441, "")</f>
        <v xml:space="preserve">PRICE GUIDE $480,000 </v>
      </c>
      <c r="K441" s="20" t="str">
        <f t="shared" si="48"/>
        <v>480000</v>
      </c>
      <c r="L441" s="21">
        <v>480000</v>
      </c>
      <c r="N441" s="20"/>
    </row>
    <row r="442" spans="2:14" x14ac:dyDescent="0.25">
      <c r="B442" t="s">
        <v>524</v>
      </c>
      <c r="C442" t="str">
        <f t="shared" si="42"/>
        <v xml:space="preserve">$449,000 </v>
      </c>
      <c r="D442" t="s">
        <v>3069</v>
      </c>
      <c r="E442" t="b">
        <f t="shared" si="43"/>
        <v>1</v>
      </c>
      <c r="F442" t="b">
        <f t="shared" si="44"/>
        <v>0</v>
      </c>
      <c r="G442">
        <f t="shared" si="45"/>
        <v>1</v>
      </c>
      <c r="H442">
        <f t="shared" si="46"/>
        <v>9</v>
      </c>
      <c r="I442" s="13" t="str">
        <f t="shared" si="47"/>
        <v>$449,000</v>
      </c>
      <c r="J442" t="str">
        <f>IF(OR(ISNUMBER(SEARCH({"A";"B";"C";"D";"E";"F";"G";"H";"I";"J";"K";"L";"M";"N";"O";"P";"Q";"R";"S";"T";"U";"V";"W";"X";"Y";"Z";"+";"-"},D442)))=TRUE,D442, "")</f>
        <v/>
      </c>
      <c r="K442" s="20" t="str">
        <f t="shared" si="48"/>
        <v>449000</v>
      </c>
      <c r="L442" s="21">
        <v>449000</v>
      </c>
      <c r="N442" s="20"/>
    </row>
    <row r="443" spans="2:14" x14ac:dyDescent="0.25">
      <c r="B443" t="s">
        <v>154</v>
      </c>
      <c r="C443" t="str">
        <f t="shared" si="42"/>
        <v xml:space="preserve">$795,000 </v>
      </c>
      <c r="D443" t="s">
        <v>2985</v>
      </c>
      <c r="E443" t="b">
        <f t="shared" si="43"/>
        <v>1</v>
      </c>
      <c r="F443" t="b">
        <f t="shared" si="44"/>
        <v>0</v>
      </c>
      <c r="G443">
        <f t="shared" si="45"/>
        <v>1</v>
      </c>
      <c r="H443">
        <f t="shared" si="46"/>
        <v>9</v>
      </c>
      <c r="I443" s="13" t="str">
        <f t="shared" si="47"/>
        <v>$795,000</v>
      </c>
      <c r="J443" t="str">
        <f>IF(OR(ISNUMBER(SEARCH({"A";"B";"C";"D";"E";"F";"G";"H";"I";"J";"K";"L";"M";"N";"O";"P";"Q";"R";"S";"T";"U";"V";"W";"X";"Y";"Z";"+";"-"},D443)))=TRUE,D443, "")</f>
        <v/>
      </c>
      <c r="K443" s="20" t="str">
        <f t="shared" si="48"/>
        <v>795000</v>
      </c>
      <c r="L443" s="21">
        <v>795000</v>
      </c>
      <c r="N443" s="20"/>
    </row>
    <row r="444" spans="2:14" x14ac:dyDescent="0.25">
      <c r="B444" t="s">
        <v>1505</v>
      </c>
      <c r="C444" t="str">
        <f t="shared" si="42"/>
        <v xml:space="preserve">Price Guide: $520,000 - $550,000 </v>
      </c>
      <c r="D444" t="s">
        <v>3232</v>
      </c>
      <c r="E444" t="b">
        <f t="shared" si="43"/>
        <v>1</v>
      </c>
      <c r="F444" t="b">
        <f t="shared" si="44"/>
        <v>0</v>
      </c>
      <c r="G444">
        <f t="shared" si="45"/>
        <v>14</v>
      </c>
      <c r="H444">
        <f t="shared" si="46"/>
        <v>22</v>
      </c>
      <c r="I444" s="13" t="str">
        <f t="shared" si="47"/>
        <v>$520,000</v>
      </c>
      <c r="J444" t="str">
        <f>IF(OR(ISNUMBER(SEARCH({"A";"B";"C";"D";"E";"F";"G";"H";"I";"J";"K";"L";"M";"N";"O";"P";"Q";"R";"S";"T";"U";"V";"W";"X";"Y";"Z";"+";"-"},D444)))=TRUE,D444, "")</f>
        <v xml:space="preserve">Price Guide: $520,000 - $550,000 </v>
      </c>
      <c r="K444" s="20" t="str">
        <f t="shared" si="48"/>
        <v>520000</v>
      </c>
      <c r="L444" s="21">
        <v>520000</v>
      </c>
      <c r="N444" s="20"/>
    </row>
    <row r="445" spans="2:14" x14ac:dyDescent="0.25">
      <c r="B445" t="s">
        <v>1508</v>
      </c>
      <c r="C445" t="str">
        <f t="shared" si="42"/>
        <v xml:space="preserve">Offers Over $620,000 </v>
      </c>
      <c r="D445" t="s">
        <v>3233</v>
      </c>
      <c r="E445" t="b">
        <f t="shared" si="43"/>
        <v>1</v>
      </c>
      <c r="F445" t="b">
        <f t="shared" si="44"/>
        <v>0</v>
      </c>
      <c r="G445">
        <f t="shared" si="45"/>
        <v>13</v>
      </c>
      <c r="H445">
        <f t="shared" si="46"/>
        <v>21</v>
      </c>
      <c r="I445" s="13" t="str">
        <f t="shared" si="47"/>
        <v>$620,000</v>
      </c>
      <c r="J445" t="str">
        <f>IF(OR(ISNUMBER(SEARCH({"A";"B";"C";"D";"E";"F";"G";"H";"I";"J";"K";"L";"M";"N";"O";"P";"Q";"R";"S";"T";"U";"V";"W";"X";"Y";"Z";"+";"-"},D445)))=TRUE,D445, "")</f>
        <v xml:space="preserve">Offers Over $620,000 </v>
      </c>
      <c r="K445" s="20" t="str">
        <f t="shared" si="48"/>
        <v>620000</v>
      </c>
      <c r="L445" s="21">
        <v>620000</v>
      </c>
      <c r="N445" s="20"/>
    </row>
    <row r="446" spans="2:14" x14ac:dyDescent="0.25">
      <c r="B446" t="s">
        <v>1038</v>
      </c>
      <c r="C446" t="str">
        <f t="shared" si="42"/>
        <v xml:space="preserve">UNDER OFFER </v>
      </c>
      <c r="D446" t="s">
        <v>3154</v>
      </c>
      <c r="E446" t="b">
        <f t="shared" si="43"/>
        <v>0</v>
      </c>
      <c r="F446" t="b">
        <f t="shared" si="44"/>
        <v>0</v>
      </c>
      <c r="G446" t="str">
        <f t="shared" si="45"/>
        <v>na</v>
      </c>
      <c r="H446" t="str">
        <f t="shared" si="46"/>
        <v>na</v>
      </c>
      <c r="I446" s="13" t="str">
        <f t="shared" si="47"/>
        <v/>
      </c>
      <c r="J446" t="str">
        <f>IF(OR(ISNUMBER(SEARCH({"A";"B";"C";"D";"E";"F";"G";"H";"I";"J";"K";"L";"M";"N";"O";"P";"Q";"R";"S";"T";"U";"V";"W";"X";"Y";"Z";"+";"-"},D446)))=TRUE,D446, "")</f>
        <v xml:space="preserve">UNDER OFFER </v>
      </c>
      <c r="K446" s="20" t="str">
        <f t="shared" si="48"/>
        <v/>
      </c>
      <c r="L446" s="21" t="s">
        <v>2934</v>
      </c>
      <c r="N446" s="20"/>
    </row>
    <row r="447" spans="2:14" x14ac:dyDescent="0.25">
      <c r="B447" t="s">
        <v>127</v>
      </c>
      <c r="C447" t="str">
        <f t="shared" si="42"/>
        <v xml:space="preserve">UNDER CONTRACT </v>
      </c>
      <c r="D447" t="s">
        <v>2979</v>
      </c>
      <c r="E447" t="b">
        <f t="shared" si="43"/>
        <v>0</v>
      </c>
      <c r="F447" t="b">
        <f t="shared" si="44"/>
        <v>0</v>
      </c>
      <c r="G447" t="str">
        <f t="shared" si="45"/>
        <v>na</v>
      </c>
      <c r="H447" t="str">
        <f t="shared" si="46"/>
        <v>na</v>
      </c>
      <c r="I447" s="13" t="str">
        <f t="shared" si="47"/>
        <v/>
      </c>
      <c r="J447" t="str">
        <f>IF(OR(ISNUMBER(SEARCH({"A";"B";"C";"D";"E";"F";"G";"H";"I";"J";"K";"L";"M";"N";"O";"P";"Q";"R";"S";"T";"U";"V";"W";"X";"Y";"Z";"+";"-"},D447)))=TRUE,D447, "")</f>
        <v xml:space="preserve">UNDER CONTRACT </v>
      </c>
      <c r="K447" s="20" t="str">
        <f t="shared" si="48"/>
        <v/>
      </c>
      <c r="L447" s="21" t="s">
        <v>2934</v>
      </c>
      <c r="N447" s="20"/>
    </row>
    <row r="448" spans="2:14" x14ac:dyDescent="0.25">
      <c r="B448" t="s">
        <v>127</v>
      </c>
      <c r="C448" t="str">
        <f t="shared" si="42"/>
        <v xml:space="preserve">UNDER CONTRACT </v>
      </c>
      <c r="D448" t="s">
        <v>2979</v>
      </c>
      <c r="E448" t="b">
        <f t="shared" si="43"/>
        <v>0</v>
      </c>
      <c r="F448" t="b">
        <f t="shared" si="44"/>
        <v>0</v>
      </c>
      <c r="G448" t="str">
        <f t="shared" si="45"/>
        <v>na</v>
      </c>
      <c r="H448" t="str">
        <f t="shared" si="46"/>
        <v>na</v>
      </c>
      <c r="I448" s="13" t="str">
        <f t="shared" si="47"/>
        <v/>
      </c>
      <c r="J448" t="str">
        <f>IF(OR(ISNUMBER(SEARCH({"A";"B";"C";"D";"E";"F";"G";"H";"I";"J";"K";"L";"M";"N";"O";"P";"Q";"R";"S";"T";"U";"V";"W";"X";"Y";"Z";"+";"-"},D448)))=TRUE,D448, "")</f>
        <v xml:space="preserve">UNDER CONTRACT </v>
      </c>
      <c r="K448" s="20" t="str">
        <f t="shared" si="48"/>
        <v/>
      </c>
      <c r="L448" s="21" t="s">
        <v>2934</v>
      </c>
      <c r="N448" s="20"/>
    </row>
    <row r="449" spans="2:14" x14ac:dyDescent="0.25">
      <c r="B449" t="s">
        <v>127</v>
      </c>
      <c r="C449" t="str">
        <f t="shared" si="42"/>
        <v xml:space="preserve">UNDER CONTRACT </v>
      </c>
      <c r="D449" t="s">
        <v>2979</v>
      </c>
      <c r="E449" t="b">
        <f t="shared" si="43"/>
        <v>0</v>
      </c>
      <c r="F449" t="b">
        <f t="shared" si="44"/>
        <v>0</v>
      </c>
      <c r="G449" t="str">
        <f t="shared" si="45"/>
        <v>na</v>
      </c>
      <c r="H449" t="str">
        <f t="shared" si="46"/>
        <v>na</v>
      </c>
      <c r="I449" s="13" t="str">
        <f t="shared" si="47"/>
        <v/>
      </c>
      <c r="J449" t="str">
        <f>IF(OR(ISNUMBER(SEARCH({"A";"B";"C";"D";"E";"F";"G";"H";"I";"J";"K";"L";"M";"N";"O";"P";"Q";"R";"S";"T";"U";"V";"W";"X";"Y";"Z";"+";"-"},D449)))=TRUE,D449, "")</f>
        <v xml:space="preserve">UNDER CONTRACT </v>
      </c>
      <c r="K449" s="20" t="str">
        <f t="shared" si="48"/>
        <v/>
      </c>
      <c r="L449" s="21" t="s">
        <v>2934</v>
      </c>
      <c r="N449" s="20"/>
    </row>
    <row r="450" spans="2:14" x14ac:dyDescent="0.25">
      <c r="B450" t="s">
        <v>1086</v>
      </c>
      <c r="C450" t="str">
        <f t="shared" si="42"/>
        <v xml:space="preserve">PROPERTY PREVIEW </v>
      </c>
      <c r="D450" t="s">
        <v>3163</v>
      </c>
      <c r="E450" t="b">
        <f t="shared" si="43"/>
        <v>0</v>
      </c>
      <c r="F450" t="b">
        <f t="shared" si="44"/>
        <v>0</v>
      </c>
      <c r="G450" t="str">
        <f t="shared" si="45"/>
        <v>na</v>
      </c>
      <c r="H450" t="str">
        <f t="shared" si="46"/>
        <v>na</v>
      </c>
      <c r="I450" s="13" t="str">
        <f t="shared" si="47"/>
        <v/>
      </c>
      <c r="J450" t="str">
        <f>IF(OR(ISNUMBER(SEARCH({"A";"B";"C";"D";"E";"F";"G";"H";"I";"J";"K";"L";"M";"N";"O";"P";"Q";"R";"S";"T";"U";"V";"W";"X";"Y";"Z";"+";"-"},D450)))=TRUE,D450, "")</f>
        <v xml:space="preserve">PROPERTY PREVIEW </v>
      </c>
      <c r="K450" s="20" t="str">
        <f t="shared" si="48"/>
        <v/>
      </c>
      <c r="L450" s="21" t="s">
        <v>2934</v>
      </c>
      <c r="N450" s="20"/>
    </row>
    <row r="451" spans="2:14" x14ac:dyDescent="0.25">
      <c r="B451" t="s">
        <v>127</v>
      </c>
      <c r="C451" t="str">
        <f t="shared" ref="C451:C514" si="49">B451 &amp; " "</f>
        <v xml:space="preserve">UNDER CONTRACT </v>
      </c>
      <c r="D451" t="s">
        <v>2979</v>
      </c>
      <c r="E451" t="b">
        <f t="shared" ref="E451:E514" si="50">ISNUMBER(SEARCH("0 ",D451))</f>
        <v>0</v>
      </c>
      <c r="F451" t="b">
        <f t="shared" ref="F451:F514" si="51">ISNUMBER(SEARCH("0-",D451))</f>
        <v>0</v>
      </c>
      <c r="G451" t="str">
        <f t="shared" ref="G451:G514" si="52">IFERROR(FIND("$", D451), "na")</f>
        <v>na</v>
      </c>
      <c r="H451" t="str">
        <f t="shared" ref="H451:H514" si="53">IFERROR(FIND("0 ",D451) + 1, "na")</f>
        <v>na</v>
      </c>
      <c r="I451" s="13" t="str">
        <f t="shared" ref="I451:I514" si="54">IFERROR(MID(D451, G451, H451-G451), "")</f>
        <v/>
      </c>
      <c r="J451" t="str">
        <f>IF(OR(ISNUMBER(SEARCH({"A";"B";"C";"D";"E";"F";"G";"H";"I";"J";"K";"L";"M";"N";"O";"P";"Q";"R";"S";"T";"U";"V";"W";"X";"Y";"Z";"+";"-"},D451)))=TRUE,D451, "")</f>
        <v xml:space="preserve">UNDER CONTRACT </v>
      </c>
      <c r="K451" s="20" t="str">
        <f t="shared" ref="K451:K514" si="55">SUBSTITUTE(SUBSTITUTE(SUBSTITUTE(I451, "$", ""), ",", ""), ".00", "")</f>
        <v/>
      </c>
      <c r="L451" s="21" t="s">
        <v>2934</v>
      </c>
      <c r="N451" s="20"/>
    </row>
    <row r="452" spans="2:14" x14ac:dyDescent="0.25">
      <c r="B452" t="s">
        <v>581</v>
      </c>
      <c r="C452" t="str">
        <f t="shared" si="49"/>
        <v xml:space="preserve">Expressions of Interest </v>
      </c>
      <c r="D452" t="s">
        <v>3082</v>
      </c>
      <c r="E452" t="b">
        <f t="shared" si="50"/>
        <v>0</v>
      </c>
      <c r="F452" t="b">
        <f t="shared" si="51"/>
        <v>0</v>
      </c>
      <c r="G452" t="str">
        <f t="shared" si="52"/>
        <v>na</v>
      </c>
      <c r="H452" t="str">
        <f t="shared" si="53"/>
        <v>na</v>
      </c>
      <c r="I452" s="13" t="str">
        <f t="shared" si="54"/>
        <v/>
      </c>
      <c r="J452" t="str">
        <f>IF(OR(ISNUMBER(SEARCH({"A";"B";"C";"D";"E";"F";"G";"H";"I";"J";"K";"L";"M";"N";"O";"P";"Q";"R";"S";"T";"U";"V";"W";"X";"Y";"Z";"+";"-"},D452)))=TRUE,D452, "")</f>
        <v xml:space="preserve">Expressions of Interest </v>
      </c>
      <c r="K452" s="20" t="str">
        <f t="shared" si="55"/>
        <v/>
      </c>
      <c r="L452" s="21" t="s">
        <v>2934</v>
      </c>
      <c r="N452" s="20"/>
    </row>
    <row r="453" spans="2:14" x14ac:dyDescent="0.25">
      <c r="B453" t="s">
        <v>1122</v>
      </c>
      <c r="C453" t="str">
        <f t="shared" si="49"/>
        <v xml:space="preserve">$550,000 </v>
      </c>
      <c r="D453" t="s">
        <v>3169</v>
      </c>
      <c r="E453" t="b">
        <f t="shared" si="50"/>
        <v>1</v>
      </c>
      <c r="F453" t="b">
        <f t="shared" si="51"/>
        <v>0</v>
      </c>
      <c r="G453">
        <f t="shared" si="52"/>
        <v>1</v>
      </c>
      <c r="H453">
        <f t="shared" si="53"/>
        <v>9</v>
      </c>
      <c r="I453" s="13" t="str">
        <f t="shared" si="54"/>
        <v>$550,000</v>
      </c>
      <c r="J453" t="str">
        <f>IF(OR(ISNUMBER(SEARCH({"A";"B";"C";"D";"E";"F";"G";"H";"I";"J";"K";"L";"M";"N";"O";"P";"Q";"R";"S";"T";"U";"V";"W";"X";"Y";"Z";"+";"-"},D453)))=TRUE,D453, "")</f>
        <v/>
      </c>
      <c r="K453" s="20" t="str">
        <f t="shared" si="55"/>
        <v>550000</v>
      </c>
      <c r="L453" s="21">
        <v>550000</v>
      </c>
      <c r="N453" s="20"/>
    </row>
    <row r="454" spans="2:14" x14ac:dyDescent="0.25">
      <c r="B454" t="s">
        <v>1536</v>
      </c>
      <c r="C454" t="str">
        <f t="shared" si="49"/>
        <v xml:space="preserve">$1,490,000 </v>
      </c>
      <c r="D454" t="s">
        <v>3234</v>
      </c>
      <c r="E454" t="b">
        <f t="shared" si="50"/>
        <v>1</v>
      </c>
      <c r="F454" t="b">
        <f t="shared" si="51"/>
        <v>0</v>
      </c>
      <c r="G454">
        <f t="shared" si="52"/>
        <v>1</v>
      </c>
      <c r="H454">
        <f t="shared" si="53"/>
        <v>11</v>
      </c>
      <c r="I454" s="13" t="str">
        <f t="shared" si="54"/>
        <v>$1,490,000</v>
      </c>
      <c r="J454" t="str">
        <f>IF(OR(ISNUMBER(SEARCH({"A";"B";"C";"D";"E";"F";"G";"H";"I";"J";"K";"L";"M";"N";"O";"P";"Q";"R";"S";"T";"U";"V";"W";"X";"Y";"Z";"+";"-"},D454)))=TRUE,D454, "")</f>
        <v/>
      </c>
      <c r="K454" s="20" t="str">
        <f t="shared" si="55"/>
        <v>1490000</v>
      </c>
      <c r="L454" s="21">
        <v>1490000</v>
      </c>
      <c r="N454" s="20"/>
    </row>
    <row r="455" spans="2:14" x14ac:dyDescent="0.25">
      <c r="B455" t="s">
        <v>127</v>
      </c>
      <c r="C455" t="str">
        <f t="shared" si="49"/>
        <v xml:space="preserve">UNDER CONTRACT </v>
      </c>
      <c r="D455" t="s">
        <v>2979</v>
      </c>
      <c r="E455" t="b">
        <f t="shared" si="50"/>
        <v>0</v>
      </c>
      <c r="F455" t="b">
        <f t="shared" si="51"/>
        <v>0</v>
      </c>
      <c r="G455" t="str">
        <f t="shared" si="52"/>
        <v>na</v>
      </c>
      <c r="H455" t="str">
        <f t="shared" si="53"/>
        <v>na</v>
      </c>
      <c r="I455" s="13" t="str">
        <f t="shared" si="54"/>
        <v/>
      </c>
      <c r="J455" t="str">
        <f>IF(OR(ISNUMBER(SEARCH({"A";"B";"C";"D";"E";"F";"G";"H";"I";"J";"K";"L";"M";"N";"O";"P";"Q";"R";"S";"T";"U";"V";"W";"X";"Y";"Z";"+";"-"},D455)))=TRUE,D455, "")</f>
        <v xml:space="preserve">UNDER CONTRACT </v>
      </c>
      <c r="K455" s="20" t="str">
        <f t="shared" si="55"/>
        <v/>
      </c>
      <c r="L455" s="21" t="s">
        <v>2934</v>
      </c>
      <c r="N455" s="20"/>
    </row>
    <row r="456" spans="2:14" x14ac:dyDescent="0.25">
      <c r="B456" t="s">
        <v>1542</v>
      </c>
      <c r="C456" t="str">
        <f t="shared" si="49"/>
        <v xml:space="preserve">$292,000 </v>
      </c>
      <c r="D456" t="s">
        <v>3235</v>
      </c>
      <c r="E456" t="b">
        <f t="shared" si="50"/>
        <v>1</v>
      </c>
      <c r="F456" t="b">
        <f t="shared" si="51"/>
        <v>0</v>
      </c>
      <c r="G456">
        <f t="shared" si="52"/>
        <v>1</v>
      </c>
      <c r="H456">
        <f t="shared" si="53"/>
        <v>9</v>
      </c>
      <c r="I456" s="13" t="str">
        <f t="shared" si="54"/>
        <v>$292,000</v>
      </c>
      <c r="J456" t="str">
        <f>IF(OR(ISNUMBER(SEARCH({"A";"B";"C";"D";"E";"F";"G";"H";"I";"J";"K";"L";"M";"N";"O";"P";"Q";"R";"S";"T";"U";"V";"W";"X";"Y";"Z";"+";"-"},D456)))=TRUE,D456, "")</f>
        <v/>
      </c>
      <c r="K456" s="20" t="str">
        <f t="shared" si="55"/>
        <v>292000</v>
      </c>
      <c r="L456" s="21">
        <v>292000</v>
      </c>
      <c r="N456" s="20"/>
    </row>
    <row r="457" spans="2:14" x14ac:dyDescent="0.25">
      <c r="B457" t="s">
        <v>1175</v>
      </c>
      <c r="C457" t="str">
        <f t="shared" si="49"/>
        <v xml:space="preserve">Auction Action </v>
      </c>
      <c r="D457" t="s">
        <v>3181</v>
      </c>
      <c r="E457" t="b">
        <f t="shared" si="50"/>
        <v>0</v>
      </c>
      <c r="F457" t="b">
        <f t="shared" si="51"/>
        <v>0</v>
      </c>
      <c r="G457" t="str">
        <f t="shared" si="52"/>
        <v>na</v>
      </c>
      <c r="H457" t="str">
        <f t="shared" si="53"/>
        <v>na</v>
      </c>
      <c r="I457" s="13" t="str">
        <f t="shared" si="54"/>
        <v/>
      </c>
      <c r="J457" t="str">
        <f>IF(OR(ISNUMBER(SEARCH({"A";"B";"C";"D";"E";"F";"G";"H";"I";"J";"K";"L";"M";"N";"O";"P";"Q";"R";"S";"T";"U";"V";"W";"X";"Y";"Z";"+";"-"},D457)))=TRUE,D457, "")</f>
        <v xml:space="preserve">Auction Action </v>
      </c>
      <c r="K457" s="20" t="str">
        <f t="shared" si="55"/>
        <v/>
      </c>
      <c r="L457" s="21" t="s">
        <v>2934</v>
      </c>
      <c r="N457" s="20"/>
    </row>
    <row r="458" spans="2:14" x14ac:dyDescent="0.25">
      <c r="B458" t="s">
        <v>186</v>
      </c>
      <c r="C458" t="str">
        <f t="shared" si="49"/>
        <v xml:space="preserve">$475,000 </v>
      </c>
      <c r="D458" t="s">
        <v>2992</v>
      </c>
      <c r="E458" t="b">
        <f t="shared" si="50"/>
        <v>1</v>
      </c>
      <c r="F458" t="b">
        <f t="shared" si="51"/>
        <v>0</v>
      </c>
      <c r="G458">
        <f t="shared" si="52"/>
        <v>1</v>
      </c>
      <c r="H458">
        <f t="shared" si="53"/>
        <v>9</v>
      </c>
      <c r="I458" s="13" t="str">
        <f t="shared" si="54"/>
        <v>$475,000</v>
      </c>
      <c r="J458" t="str">
        <f>IF(OR(ISNUMBER(SEARCH({"A";"B";"C";"D";"E";"F";"G";"H";"I";"J";"K";"L";"M";"N";"O";"P";"Q";"R";"S";"T";"U";"V";"W";"X";"Y";"Z";"+";"-"},D458)))=TRUE,D458, "")</f>
        <v/>
      </c>
      <c r="K458" s="20" t="str">
        <f t="shared" si="55"/>
        <v>475000</v>
      </c>
      <c r="L458" s="21">
        <v>475000</v>
      </c>
      <c r="N458" s="20"/>
    </row>
    <row r="459" spans="2:14" x14ac:dyDescent="0.25">
      <c r="B459" t="s">
        <v>828</v>
      </c>
      <c r="C459" t="str">
        <f t="shared" si="49"/>
        <v xml:space="preserve">Offers Over $399,000 </v>
      </c>
      <c r="D459" t="s">
        <v>3123</v>
      </c>
      <c r="E459" t="b">
        <f t="shared" si="50"/>
        <v>1</v>
      </c>
      <c r="F459" t="b">
        <f t="shared" si="51"/>
        <v>0</v>
      </c>
      <c r="G459">
        <f t="shared" si="52"/>
        <v>13</v>
      </c>
      <c r="H459">
        <f t="shared" si="53"/>
        <v>21</v>
      </c>
      <c r="I459" s="13" t="str">
        <f t="shared" si="54"/>
        <v>$399,000</v>
      </c>
      <c r="J459" t="str">
        <f>IF(OR(ISNUMBER(SEARCH({"A";"B";"C";"D";"E";"F";"G";"H";"I";"J";"K";"L";"M";"N";"O";"P";"Q";"R";"S";"T";"U";"V";"W";"X";"Y";"Z";"+";"-"},D459)))=TRUE,D459, "")</f>
        <v xml:space="preserve">Offers Over $399,000 </v>
      </c>
      <c r="K459" s="20" t="str">
        <f t="shared" si="55"/>
        <v>399000</v>
      </c>
      <c r="L459" s="21">
        <v>399000</v>
      </c>
      <c r="N459" s="20"/>
    </row>
    <row r="460" spans="2:14" x14ac:dyDescent="0.25">
      <c r="B460" t="s">
        <v>1553</v>
      </c>
      <c r="C460" t="str">
        <f t="shared" si="49"/>
        <v xml:space="preserve">$520,000 </v>
      </c>
      <c r="D460" t="s">
        <v>3236</v>
      </c>
      <c r="E460" t="b">
        <f t="shared" si="50"/>
        <v>1</v>
      </c>
      <c r="F460" t="b">
        <f t="shared" si="51"/>
        <v>0</v>
      </c>
      <c r="G460">
        <f t="shared" si="52"/>
        <v>1</v>
      </c>
      <c r="H460">
        <f t="shared" si="53"/>
        <v>9</v>
      </c>
      <c r="I460" s="13" t="str">
        <f t="shared" si="54"/>
        <v>$520,000</v>
      </c>
      <c r="J460" t="str">
        <f>IF(OR(ISNUMBER(SEARCH({"A";"B";"C";"D";"E";"F";"G";"H";"I";"J";"K";"L";"M";"N";"O";"P";"Q";"R";"S";"T";"U";"V";"W";"X";"Y";"Z";"+";"-"},D460)))=TRUE,D460, "")</f>
        <v/>
      </c>
      <c r="K460" s="20" t="str">
        <f t="shared" si="55"/>
        <v>520000</v>
      </c>
      <c r="L460" s="21">
        <v>520000</v>
      </c>
      <c r="N460" s="20"/>
    </row>
    <row r="461" spans="2:14" x14ac:dyDescent="0.25">
      <c r="B461" t="s">
        <v>1557</v>
      </c>
      <c r="C461" t="str">
        <f t="shared" si="49"/>
        <v xml:space="preserve">Offers over 295,000 </v>
      </c>
      <c r="D461" t="s">
        <v>3237</v>
      </c>
      <c r="E461" t="b">
        <f t="shared" si="50"/>
        <v>1</v>
      </c>
      <c r="F461" t="b">
        <f t="shared" si="51"/>
        <v>0</v>
      </c>
      <c r="G461" t="str">
        <f t="shared" si="52"/>
        <v>na</v>
      </c>
      <c r="H461">
        <f t="shared" si="53"/>
        <v>20</v>
      </c>
      <c r="I461" s="13" t="str">
        <f t="shared" si="54"/>
        <v/>
      </c>
      <c r="J461" t="str">
        <f>IF(OR(ISNUMBER(SEARCH({"A";"B";"C";"D";"E";"F";"G";"H";"I";"J";"K";"L";"M";"N";"O";"P";"Q";"R";"S";"T";"U";"V";"W";"X";"Y";"Z";"+";"-"},D461)))=TRUE,D461, "")</f>
        <v xml:space="preserve">Offers over 295,000 </v>
      </c>
      <c r="K461" s="20" t="str">
        <f t="shared" si="55"/>
        <v/>
      </c>
      <c r="L461" s="21" t="s">
        <v>2934</v>
      </c>
      <c r="N461" s="20"/>
    </row>
    <row r="462" spans="2:14" x14ac:dyDescent="0.25">
      <c r="B462" t="s">
        <v>1561</v>
      </c>
      <c r="C462" t="str">
        <f t="shared" si="49"/>
        <v xml:space="preserve">Offers over $820,000 </v>
      </c>
      <c r="D462" t="s">
        <v>3238</v>
      </c>
      <c r="E462" t="b">
        <f t="shared" si="50"/>
        <v>1</v>
      </c>
      <c r="F462" t="b">
        <f t="shared" si="51"/>
        <v>0</v>
      </c>
      <c r="G462">
        <f t="shared" si="52"/>
        <v>13</v>
      </c>
      <c r="H462">
        <f t="shared" si="53"/>
        <v>21</v>
      </c>
      <c r="I462" s="13" t="str">
        <f t="shared" si="54"/>
        <v>$820,000</v>
      </c>
      <c r="J462" t="str">
        <f>IF(OR(ISNUMBER(SEARCH({"A";"B";"C";"D";"E";"F";"G";"H";"I";"J";"K";"L";"M";"N";"O";"P";"Q";"R";"S";"T";"U";"V";"W";"X";"Y";"Z";"+";"-"},D462)))=TRUE,D462, "")</f>
        <v xml:space="preserve">Offers over $820,000 </v>
      </c>
      <c r="K462" s="20" t="str">
        <f t="shared" si="55"/>
        <v>820000</v>
      </c>
      <c r="L462" s="21">
        <v>820000</v>
      </c>
      <c r="N462" s="20"/>
    </row>
    <row r="463" spans="2:14" x14ac:dyDescent="0.25">
      <c r="B463" t="s">
        <v>1565</v>
      </c>
      <c r="C463" t="str">
        <f t="shared" si="49"/>
        <v xml:space="preserve">Offers over $460,000 </v>
      </c>
      <c r="D463" t="s">
        <v>3239</v>
      </c>
      <c r="E463" t="b">
        <f t="shared" si="50"/>
        <v>1</v>
      </c>
      <c r="F463" t="b">
        <f t="shared" si="51"/>
        <v>0</v>
      </c>
      <c r="G463">
        <f t="shared" si="52"/>
        <v>13</v>
      </c>
      <c r="H463">
        <f t="shared" si="53"/>
        <v>21</v>
      </c>
      <c r="I463" s="13" t="str">
        <f t="shared" si="54"/>
        <v>$460,000</v>
      </c>
      <c r="J463" t="str">
        <f>IF(OR(ISNUMBER(SEARCH({"A";"B";"C";"D";"E";"F";"G";"H";"I";"J";"K";"L";"M";"N";"O";"P";"Q";"R";"S";"T";"U";"V";"W";"X";"Y";"Z";"+";"-"},D463)))=TRUE,D463, "")</f>
        <v xml:space="preserve">Offers over $460,000 </v>
      </c>
      <c r="K463" s="20" t="str">
        <f t="shared" si="55"/>
        <v>460000</v>
      </c>
      <c r="L463" s="21">
        <v>460000</v>
      </c>
      <c r="N463" s="20"/>
    </row>
    <row r="464" spans="2:14" x14ac:dyDescent="0.25">
      <c r="B464" t="s">
        <v>524</v>
      </c>
      <c r="C464" t="str">
        <f t="shared" si="49"/>
        <v xml:space="preserve">$449,000 </v>
      </c>
      <c r="D464" t="s">
        <v>3069</v>
      </c>
      <c r="E464" t="b">
        <f t="shared" si="50"/>
        <v>1</v>
      </c>
      <c r="F464" t="b">
        <f t="shared" si="51"/>
        <v>0</v>
      </c>
      <c r="G464">
        <f t="shared" si="52"/>
        <v>1</v>
      </c>
      <c r="H464">
        <f t="shared" si="53"/>
        <v>9</v>
      </c>
      <c r="I464" s="13" t="str">
        <f t="shared" si="54"/>
        <v>$449,000</v>
      </c>
      <c r="J464" t="str">
        <f>IF(OR(ISNUMBER(SEARCH({"A";"B";"C";"D";"E";"F";"G";"H";"I";"J";"K";"L";"M";"N";"O";"P";"Q";"R";"S";"T";"U";"V";"W";"X";"Y";"Z";"+";"-"},D464)))=TRUE,D464, "")</f>
        <v/>
      </c>
      <c r="K464" s="20" t="str">
        <f t="shared" si="55"/>
        <v>449000</v>
      </c>
      <c r="L464" s="21">
        <v>449000</v>
      </c>
      <c r="N464" s="20"/>
    </row>
    <row r="465" spans="2:14" x14ac:dyDescent="0.25">
      <c r="B465" t="s">
        <v>1571</v>
      </c>
      <c r="C465" t="str">
        <f t="shared" si="49"/>
        <v xml:space="preserve">$220,000 </v>
      </c>
      <c r="D465" t="s">
        <v>3240</v>
      </c>
      <c r="E465" t="b">
        <f t="shared" si="50"/>
        <v>1</v>
      </c>
      <c r="F465" t="b">
        <f t="shared" si="51"/>
        <v>0</v>
      </c>
      <c r="G465">
        <f t="shared" si="52"/>
        <v>1</v>
      </c>
      <c r="H465">
        <f t="shared" si="53"/>
        <v>9</v>
      </c>
      <c r="I465" s="13" t="str">
        <f t="shared" si="54"/>
        <v>$220,000</v>
      </c>
      <c r="J465" t="str">
        <f>IF(OR(ISNUMBER(SEARCH({"A";"B";"C";"D";"E";"F";"G";"H";"I";"J";"K";"L";"M";"N";"O";"P";"Q";"R";"S";"T";"U";"V";"W";"X";"Y";"Z";"+";"-"},D465)))=TRUE,D465, "")</f>
        <v/>
      </c>
      <c r="K465" s="20" t="str">
        <f t="shared" si="55"/>
        <v>220000</v>
      </c>
      <c r="L465" s="21">
        <v>220000</v>
      </c>
      <c r="N465" s="20"/>
    </row>
    <row r="466" spans="2:14" x14ac:dyDescent="0.25">
      <c r="B466" t="s">
        <v>1575</v>
      </c>
      <c r="C466" t="str">
        <f t="shared" si="49"/>
        <v xml:space="preserve">$575,000 </v>
      </c>
      <c r="D466" t="s">
        <v>3241</v>
      </c>
      <c r="E466" t="b">
        <f t="shared" si="50"/>
        <v>1</v>
      </c>
      <c r="F466" t="b">
        <f t="shared" si="51"/>
        <v>0</v>
      </c>
      <c r="G466">
        <f t="shared" si="52"/>
        <v>1</v>
      </c>
      <c r="H466">
        <f t="shared" si="53"/>
        <v>9</v>
      </c>
      <c r="I466" s="13" t="str">
        <f t="shared" si="54"/>
        <v>$575,000</v>
      </c>
      <c r="J466" t="str">
        <f>IF(OR(ISNUMBER(SEARCH({"A";"B";"C";"D";"E";"F";"G";"H";"I";"J";"K";"L";"M";"N";"O";"P";"Q";"R";"S";"T";"U";"V";"W";"X";"Y";"Z";"+";"-"},D466)))=TRUE,D466, "")</f>
        <v/>
      </c>
      <c r="K466" s="20" t="str">
        <f t="shared" si="55"/>
        <v>575000</v>
      </c>
      <c r="L466" s="21">
        <v>575000</v>
      </c>
      <c r="N466" s="20"/>
    </row>
    <row r="467" spans="2:14" x14ac:dyDescent="0.25">
      <c r="B467" t="s">
        <v>573</v>
      </c>
      <c r="C467" t="str">
        <f t="shared" si="49"/>
        <v xml:space="preserve">$329,000 </v>
      </c>
      <c r="D467" t="s">
        <v>3080</v>
      </c>
      <c r="E467" t="b">
        <f t="shared" si="50"/>
        <v>1</v>
      </c>
      <c r="F467" t="b">
        <f t="shared" si="51"/>
        <v>0</v>
      </c>
      <c r="G467">
        <f t="shared" si="52"/>
        <v>1</v>
      </c>
      <c r="H467">
        <f t="shared" si="53"/>
        <v>9</v>
      </c>
      <c r="I467" s="13" t="str">
        <f t="shared" si="54"/>
        <v>$329,000</v>
      </c>
      <c r="J467" t="str">
        <f>IF(OR(ISNUMBER(SEARCH({"A";"B";"C";"D";"E";"F";"G";"H";"I";"J";"K";"L";"M";"N";"O";"P";"Q";"R";"S";"T";"U";"V";"W";"X";"Y";"Z";"+";"-"},D467)))=TRUE,D467, "")</f>
        <v/>
      </c>
      <c r="K467" s="20" t="str">
        <f t="shared" si="55"/>
        <v>329000</v>
      </c>
      <c r="L467" s="21">
        <v>329000</v>
      </c>
      <c r="N467" s="20"/>
    </row>
    <row r="468" spans="2:14" x14ac:dyDescent="0.25">
      <c r="B468" t="s">
        <v>1233</v>
      </c>
      <c r="C468" t="str">
        <f t="shared" si="49"/>
        <v xml:space="preserve">$529,000 </v>
      </c>
      <c r="D468" t="s">
        <v>3187</v>
      </c>
      <c r="E468" t="b">
        <f t="shared" si="50"/>
        <v>1</v>
      </c>
      <c r="F468" t="b">
        <f t="shared" si="51"/>
        <v>0</v>
      </c>
      <c r="G468">
        <f t="shared" si="52"/>
        <v>1</v>
      </c>
      <c r="H468">
        <f t="shared" si="53"/>
        <v>9</v>
      </c>
      <c r="I468" s="13" t="str">
        <f t="shared" si="54"/>
        <v>$529,000</v>
      </c>
      <c r="J468" t="str">
        <f>IF(OR(ISNUMBER(SEARCH({"A";"B";"C";"D";"E";"F";"G";"H";"I";"J";"K";"L";"M";"N";"O";"P";"Q";"R";"S";"T";"U";"V";"W";"X";"Y";"Z";"+";"-"},D468)))=TRUE,D468, "")</f>
        <v/>
      </c>
      <c r="K468" s="20" t="str">
        <f t="shared" si="55"/>
        <v>529000</v>
      </c>
      <c r="L468" s="21">
        <v>529000</v>
      </c>
      <c r="N468" s="20"/>
    </row>
    <row r="469" spans="2:14" x14ac:dyDescent="0.25">
      <c r="B469" t="s">
        <v>1584</v>
      </c>
      <c r="C469" t="str">
        <f t="shared" si="49"/>
        <v xml:space="preserve">$349,000 </v>
      </c>
      <c r="D469" t="s">
        <v>3242</v>
      </c>
      <c r="E469" t="b">
        <f t="shared" si="50"/>
        <v>1</v>
      </c>
      <c r="F469" t="b">
        <f t="shared" si="51"/>
        <v>0</v>
      </c>
      <c r="G469">
        <f t="shared" si="52"/>
        <v>1</v>
      </c>
      <c r="H469">
        <f t="shared" si="53"/>
        <v>9</v>
      </c>
      <c r="I469" s="13" t="str">
        <f t="shared" si="54"/>
        <v>$349,000</v>
      </c>
      <c r="J469" t="str">
        <f>IF(OR(ISNUMBER(SEARCH({"A";"B";"C";"D";"E";"F";"G";"H";"I";"J";"K";"L";"M";"N";"O";"P";"Q";"R";"S";"T";"U";"V";"W";"X";"Y";"Z";"+";"-"},D469)))=TRUE,D469, "")</f>
        <v/>
      </c>
      <c r="K469" s="20" t="str">
        <f t="shared" si="55"/>
        <v>349000</v>
      </c>
      <c r="L469" s="21">
        <v>349000</v>
      </c>
      <c r="N469" s="20"/>
    </row>
    <row r="470" spans="2:14" x14ac:dyDescent="0.25">
      <c r="B470" t="s">
        <v>161</v>
      </c>
      <c r="C470" t="str">
        <f t="shared" si="49"/>
        <v xml:space="preserve">Offers Over $485,000 </v>
      </c>
      <c r="D470" t="s">
        <v>2987</v>
      </c>
      <c r="E470" t="b">
        <f t="shared" si="50"/>
        <v>1</v>
      </c>
      <c r="F470" t="b">
        <f t="shared" si="51"/>
        <v>0</v>
      </c>
      <c r="G470">
        <f t="shared" si="52"/>
        <v>13</v>
      </c>
      <c r="H470">
        <f t="shared" si="53"/>
        <v>21</v>
      </c>
      <c r="I470" s="13" t="str">
        <f t="shared" si="54"/>
        <v>$485,000</v>
      </c>
      <c r="J470" t="str">
        <f>IF(OR(ISNUMBER(SEARCH({"A";"B";"C";"D";"E";"F";"G";"H";"I";"J";"K";"L";"M";"N";"O";"P";"Q";"R";"S";"T";"U";"V";"W";"X";"Y";"Z";"+";"-"},D470)))=TRUE,D470, "")</f>
        <v xml:space="preserve">Offers Over $485,000 </v>
      </c>
      <c r="K470" s="20" t="str">
        <f t="shared" si="55"/>
        <v>485000</v>
      </c>
      <c r="L470" s="21">
        <v>485000</v>
      </c>
      <c r="N470" s="20"/>
    </row>
    <row r="471" spans="2:14" x14ac:dyDescent="0.25">
      <c r="B471" t="s">
        <v>1589</v>
      </c>
      <c r="C471" t="str">
        <f t="shared" si="49"/>
        <v xml:space="preserve">$389000 </v>
      </c>
      <c r="D471" t="s">
        <v>3243</v>
      </c>
      <c r="E471" t="b">
        <f t="shared" si="50"/>
        <v>1</v>
      </c>
      <c r="F471" t="b">
        <f t="shared" si="51"/>
        <v>0</v>
      </c>
      <c r="G471">
        <f t="shared" si="52"/>
        <v>1</v>
      </c>
      <c r="H471">
        <f t="shared" si="53"/>
        <v>8</v>
      </c>
      <c r="I471" s="13" t="str">
        <f t="shared" si="54"/>
        <v>$389000</v>
      </c>
      <c r="J471" t="str">
        <f>IF(OR(ISNUMBER(SEARCH({"A";"B";"C";"D";"E";"F";"G";"H";"I";"J";"K";"L";"M";"N";"O";"P";"Q";"R";"S";"T";"U";"V";"W";"X";"Y";"Z";"+";"-"},D471)))=TRUE,D471, "")</f>
        <v/>
      </c>
      <c r="K471" s="20" t="str">
        <f t="shared" si="55"/>
        <v>389000</v>
      </c>
      <c r="L471" s="21">
        <v>389000</v>
      </c>
      <c r="N471" s="20"/>
    </row>
    <row r="472" spans="2:14" x14ac:dyDescent="0.25">
      <c r="B472" t="s">
        <v>1593</v>
      </c>
      <c r="C472" t="str">
        <f t="shared" si="49"/>
        <v xml:space="preserve">JUST LIKE THAT: UNDER CONTRACT PRIOR TO AUCTION </v>
      </c>
      <c r="D472" t="s">
        <v>3244</v>
      </c>
      <c r="E472" t="b">
        <f t="shared" si="50"/>
        <v>0</v>
      </c>
      <c r="F472" t="b">
        <f t="shared" si="51"/>
        <v>0</v>
      </c>
      <c r="G472" t="str">
        <f t="shared" si="52"/>
        <v>na</v>
      </c>
      <c r="H472" t="str">
        <f t="shared" si="53"/>
        <v>na</v>
      </c>
      <c r="I472" s="13" t="str">
        <f t="shared" si="54"/>
        <v/>
      </c>
      <c r="J472" t="str">
        <f>IF(OR(ISNUMBER(SEARCH({"A";"B";"C";"D";"E";"F";"G";"H";"I";"J";"K";"L";"M";"N";"O";"P";"Q";"R";"S";"T";"U";"V";"W";"X";"Y";"Z";"+";"-"},D472)))=TRUE,D472, "")</f>
        <v xml:space="preserve">JUST LIKE THAT: UNDER CONTRACT PRIOR TO AUCTION </v>
      </c>
      <c r="K472" s="20" t="str">
        <f t="shared" si="55"/>
        <v/>
      </c>
      <c r="L472" s="21" t="s">
        <v>2934</v>
      </c>
      <c r="N472" s="20"/>
    </row>
    <row r="473" spans="2:14" x14ac:dyDescent="0.25">
      <c r="B473" t="s">
        <v>165</v>
      </c>
      <c r="C473" t="str">
        <f t="shared" si="49"/>
        <v xml:space="preserve">$250,000 </v>
      </c>
      <c r="D473" t="s">
        <v>2988</v>
      </c>
      <c r="E473" t="b">
        <f t="shared" si="50"/>
        <v>1</v>
      </c>
      <c r="F473" t="b">
        <f t="shared" si="51"/>
        <v>0</v>
      </c>
      <c r="G473">
        <f t="shared" si="52"/>
        <v>1</v>
      </c>
      <c r="H473">
        <f t="shared" si="53"/>
        <v>9</v>
      </c>
      <c r="I473" s="13" t="str">
        <f t="shared" si="54"/>
        <v>$250,000</v>
      </c>
      <c r="J473" t="str">
        <f>IF(OR(ISNUMBER(SEARCH({"A";"B";"C";"D";"E";"F";"G";"H";"I";"J";"K";"L";"M";"N";"O";"P";"Q";"R";"S";"T";"U";"V";"W";"X";"Y";"Z";"+";"-"},D473)))=TRUE,D473, "")</f>
        <v/>
      </c>
      <c r="K473" s="20" t="str">
        <f t="shared" si="55"/>
        <v>250000</v>
      </c>
      <c r="L473" s="21">
        <v>250000</v>
      </c>
      <c r="N473" s="20"/>
    </row>
    <row r="474" spans="2:14" x14ac:dyDescent="0.25">
      <c r="B474" t="s">
        <v>1372</v>
      </c>
      <c r="C474" t="str">
        <f t="shared" si="49"/>
        <v xml:space="preserve">$695,000 </v>
      </c>
      <c r="D474" t="s">
        <v>3212</v>
      </c>
      <c r="E474" t="b">
        <f t="shared" si="50"/>
        <v>1</v>
      </c>
      <c r="F474" t="b">
        <f t="shared" si="51"/>
        <v>0</v>
      </c>
      <c r="G474">
        <f t="shared" si="52"/>
        <v>1</v>
      </c>
      <c r="H474">
        <f t="shared" si="53"/>
        <v>9</v>
      </c>
      <c r="I474" s="13" t="str">
        <f t="shared" si="54"/>
        <v>$695,000</v>
      </c>
      <c r="J474" t="str">
        <f>IF(OR(ISNUMBER(SEARCH({"A";"B";"C";"D";"E";"F";"G";"H";"I";"J";"K";"L";"M";"N";"O";"P";"Q";"R";"S";"T";"U";"V";"W";"X";"Y";"Z";"+";"-"},D474)))=TRUE,D474, "")</f>
        <v/>
      </c>
      <c r="K474" s="20" t="str">
        <f t="shared" si="55"/>
        <v>695000</v>
      </c>
      <c r="L474" s="21">
        <v>695000</v>
      </c>
      <c r="N474" s="20"/>
    </row>
    <row r="475" spans="2:14" x14ac:dyDescent="0.25">
      <c r="B475" t="s">
        <v>1456</v>
      </c>
      <c r="C475" t="str">
        <f t="shared" si="49"/>
        <v xml:space="preserve">$735,000 </v>
      </c>
      <c r="D475" t="s">
        <v>3225</v>
      </c>
      <c r="E475" t="b">
        <f t="shared" si="50"/>
        <v>1</v>
      </c>
      <c r="F475" t="b">
        <f t="shared" si="51"/>
        <v>0</v>
      </c>
      <c r="G475">
        <f t="shared" si="52"/>
        <v>1</v>
      </c>
      <c r="H475">
        <f t="shared" si="53"/>
        <v>9</v>
      </c>
      <c r="I475" s="13" t="str">
        <f t="shared" si="54"/>
        <v>$735,000</v>
      </c>
      <c r="J475" t="str">
        <f>IF(OR(ISNUMBER(SEARCH({"A";"B";"C";"D";"E";"F";"G";"H";"I";"J";"K";"L";"M";"N";"O";"P";"Q";"R";"S";"T";"U";"V";"W";"X";"Y";"Z";"+";"-"},D475)))=TRUE,D475, "")</f>
        <v/>
      </c>
      <c r="K475" s="20" t="str">
        <f t="shared" si="55"/>
        <v>735000</v>
      </c>
      <c r="L475" s="21">
        <v>735000</v>
      </c>
      <c r="N475" s="20"/>
    </row>
    <row r="476" spans="2:14" x14ac:dyDescent="0.25">
      <c r="B476" t="s">
        <v>1604</v>
      </c>
      <c r="C476" t="str">
        <f t="shared" si="49"/>
        <v xml:space="preserve">OFFERS OVER $760,000 </v>
      </c>
      <c r="D476" t="s">
        <v>3245</v>
      </c>
      <c r="E476" t="b">
        <f t="shared" si="50"/>
        <v>1</v>
      </c>
      <c r="F476" t="b">
        <f t="shared" si="51"/>
        <v>0</v>
      </c>
      <c r="G476">
        <f t="shared" si="52"/>
        <v>13</v>
      </c>
      <c r="H476">
        <f t="shared" si="53"/>
        <v>21</v>
      </c>
      <c r="I476" s="13" t="str">
        <f t="shared" si="54"/>
        <v>$760,000</v>
      </c>
      <c r="J476" t="str">
        <f>IF(OR(ISNUMBER(SEARCH({"A";"B";"C";"D";"E";"F";"G";"H";"I";"J";"K";"L";"M";"N";"O";"P";"Q";"R";"S";"T";"U";"V";"W";"X";"Y";"Z";"+";"-"},D476)))=TRUE,D476, "")</f>
        <v xml:space="preserve">OFFERS OVER $760,000 </v>
      </c>
      <c r="K476" s="20" t="str">
        <f t="shared" si="55"/>
        <v>760000</v>
      </c>
      <c r="L476" s="21">
        <v>760000</v>
      </c>
      <c r="N476" s="20"/>
    </row>
    <row r="477" spans="2:14" x14ac:dyDescent="0.25">
      <c r="B477" t="s">
        <v>361</v>
      </c>
      <c r="C477" t="str">
        <f t="shared" si="49"/>
        <v xml:space="preserve">$535,000 </v>
      </c>
      <c r="D477" t="s">
        <v>3028</v>
      </c>
      <c r="E477" t="b">
        <f t="shared" si="50"/>
        <v>1</v>
      </c>
      <c r="F477" t="b">
        <f t="shared" si="51"/>
        <v>0</v>
      </c>
      <c r="G477">
        <f t="shared" si="52"/>
        <v>1</v>
      </c>
      <c r="H477">
        <f t="shared" si="53"/>
        <v>9</v>
      </c>
      <c r="I477" s="13" t="str">
        <f t="shared" si="54"/>
        <v>$535,000</v>
      </c>
      <c r="J477" t="str">
        <f>IF(OR(ISNUMBER(SEARCH({"A";"B";"C";"D";"E";"F";"G";"H";"I";"J";"K";"L";"M";"N";"O";"P";"Q";"R";"S";"T";"U";"V";"W";"X";"Y";"Z";"+";"-"},D477)))=TRUE,D477, "")</f>
        <v/>
      </c>
      <c r="K477" s="20" t="str">
        <f t="shared" si="55"/>
        <v>535000</v>
      </c>
      <c r="L477" s="21">
        <v>535000</v>
      </c>
      <c r="N477" s="20"/>
    </row>
    <row r="478" spans="2:14" x14ac:dyDescent="0.25">
      <c r="B478" t="s">
        <v>618</v>
      </c>
      <c r="C478" t="str">
        <f t="shared" si="49"/>
        <v xml:space="preserve">$559,000 </v>
      </c>
      <c r="D478" t="s">
        <v>3091</v>
      </c>
      <c r="E478" t="b">
        <f t="shared" si="50"/>
        <v>1</v>
      </c>
      <c r="F478" t="b">
        <f t="shared" si="51"/>
        <v>0</v>
      </c>
      <c r="G478">
        <f t="shared" si="52"/>
        <v>1</v>
      </c>
      <c r="H478">
        <f t="shared" si="53"/>
        <v>9</v>
      </c>
      <c r="I478" s="13" t="str">
        <f t="shared" si="54"/>
        <v>$559,000</v>
      </c>
      <c r="J478" t="str">
        <f>IF(OR(ISNUMBER(SEARCH({"A";"B";"C";"D";"E";"F";"G";"H";"I";"J";"K";"L";"M";"N";"O";"P";"Q";"R";"S";"T";"U";"V";"W";"X";"Y";"Z";"+";"-"},D478)))=TRUE,D478, "")</f>
        <v/>
      </c>
      <c r="K478" s="20" t="str">
        <f t="shared" si="55"/>
        <v>559000</v>
      </c>
      <c r="L478" s="21">
        <v>559000</v>
      </c>
      <c r="N478" s="20"/>
    </row>
    <row r="479" spans="2:14" x14ac:dyDescent="0.25">
      <c r="B479" t="s">
        <v>1613</v>
      </c>
      <c r="C479" t="str">
        <f t="shared" si="49"/>
        <v xml:space="preserve">$630,000 </v>
      </c>
      <c r="D479" t="s">
        <v>3246</v>
      </c>
      <c r="E479" t="b">
        <f t="shared" si="50"/>
        <v>1</v>
      </c>
      <c r="F479" t="b">
        <f t="shared" si="51"/>
        <v>0</v>
      </c>
      <c r="G479">
        <f t="shared" si="52"/>
        <v>1</v>
      </c>
      <c r="H479">
        <f t="shared" si="53"/>
        <v>9</v>
      </c>
      <c r="I479" s="13" t="str">
        <f t="shared" si="54"/>
        <v>$630,000</v>
      </c>
      <c r="J479" t="str">
        <f>IF(OR(ISNUMBER(SEARCH({"A";"B";"C";"D";"E";"F";"G";"H";"I";"J";"K";"L";"M";"N";"O";"P";"Q";"R";"S";"T";"U";"V";"W";"X";"Y";"Z";"+";"-"},D479)))=TRUE,D479, "")</f>
        <v/>
      </c>
      <c r="K479" s="20" t="str">
        <f t="shared" si="55"/>
        <v>630000</v>
      </c>
      <c r="L479" s="21">
        <v>630000</v>
      </c>
      <c r="N479" s="20"/>
    </row>
    <row r="480" spans="2:14" x14ac:dyDescent="0.25">
      <c r="B480" t="s">
        <v>127</v>
      </c>
      <c r="C480" t="str">
        <f t="shared" si="49"/>
        <v xml:space="preserve">UNDER CONTRACT </v>
      </c>
      <c r="D480" t="s">
        <v>2979</v>
      </c>
      <c r="E480" t="b">
        <f t="shared" si="50"/>
        <v>0</v>
      </c>
      <c r="F480" t="b">
        <f t="shared" si="51"/>
        <v>0</v>
      </c>
      <c r="G480" t="str">
        <f t="shared" si="52"/>
        <v>na</v>
      </c>
      <c r="H480" t="str">
        <f t="shared" si="53"/>
        <v>na</v>
      </c>
      <c r="I480" s="13" t="str">
        <f t="shared" si="54"/>
        <v/>
      </c>
      <c r="J480" t="str">
        <f>IF(OR(ISNUMBER(SEARCH({"A";"B";"C";"D";"E";"F";"G";"H";"I";"J";"K";"L";"M";"N";"O";"P";"Q";"R";"S";"T";"U";"V";"W";"X";"Y";"Z";"+";"-"},D480)))=TRUE,D480, "")</f>
        <v xml:space="preserve">UNDER CONTRACT </v>
      </c>
      <c r="K480" s="20" t="str">
        <f t="shared" si="55"/>
        <v/>
      </c>
      <c r="L480" s="21" t="s">
        <v>2934</v>
      </c>
      <c r="N480" s="20"/>
    </row>
    <row r="481" spans="2:14" x14ac:dyDescent="0.25">
      <c r="B481" t="s">
        <v>614</v>
      </c>
      <c r="C481" t="str">
        <f t="shared" si="49"/>
        <v xml:space="preserve">$429,000 </v>
      </c>
      <c r="D481" t="s">
        <v>3090</v>
      </c>
      <c r="E481" t="b">
        <f t="shared" si="50"/>
        <v>1</v>
      </c>
      <c r="F481" t="b">
        <f t="shared" si="51"/>
        <v>0</v>
      </c>
      <c r="G481">
        <f t="shared" si="52"/>
        <v>1</v>
      </c>
      <c r="H481">
        <f t="shared" si="53"/>
        <v>9</v>
      </c>
      <c r="I481" s="13" t="str">
        <f t="shared" si="54"/>
        <v>$429,000</v>
      </c>
      <c r="J481" t="str">
        <f>IF(OR(ISNUMBER(SEARCH({"A";"B";"C";"D";"E";"F";"G";"H";"I";"J";"K";"L";"M";"N";"O";"P";"Q";"R";"S";"T";"U";"V";"W";"X";"Y";"Z";"+";"-"},D481)))=TRUE,D481, "")</f>
        <v/>
      </c>
      <c r="K481" s="20" t="str">
        <f t="shared" si="55"/>
        <v>429000</v>
      </c>
      <c r="L481" s="21">
        <v>429000</v>
      </c>
      <c r="N481" s="20"/>
    </row>
    <row r="482" spans="2:14" x14ac:dyDescent="0.25">
      <c r="B482" t="s">
        <v>89</v>
      </c>
      <c r="C482" t="str">
        <f t="shared" si="49"/>
        <v xml:space="preserve">Openn Negotiation </v>
      </c>
      <c r="D482" t="s">
        <v>2971</v>
      </c>
      <c r="E482" t="b">
        <f t="shared" si="50"/>
        <v>0</v>
      </c>
      <c r="F482" t="b">
        <f t="shared" si="51"/>
        <v>0</v>
      </c>
      <c r="G482" t="str">
        <f t="shared" si="52"/>
        <v>na</v>
      </c>
      <c r="H482" t="str">
        <f t="shared" si="53"/>
        <v>na</v>
      </c>
      <c r="I482" s="13" t="str">
        <f t="shared" si="54"/>
        <v/>
      </c>
      <c r="J482" t="str">
        <f>IF(OR(ISNUMBER(SEARCH({"A";"B";"C";"D";"E";"F";"G";"H";"I";"J";"K";"L";"M";"N";"O";"P";"Q";"R";"S";"T";"U";"V";"W";"X";"Y";"Z";"+";"-"},D482)))=TRUE,D482, "")</f>
        <v xml:space="preserve">Openn Negotiation </v>
      </c>
      <c r="K482" s="20" t="str">
        <f t="shared" si="55"/>
        <v/>
      </c>
      <c r="L482" s="21" t="s">
        <v>2934</v>
      </c>
      <c r="N482" s="20"/>
    </row>
    <row r="483" spans="2:14" x14ac:dyDescent="0.25">
      <c r="B483" t="s">
        <v>1626</v>
      </c>
      <c r="C483" t="str">
        <f t="shared" si="49"/>
        <v xml:space="preserve">$300,000 </v>
      </c>
      <c r="D483" t="s">
        <v>3247</v>
      </c>
      <c r="E483" t="b">
        <f t="shared" si="50"/>
        <v>1</v>
      </c>
      <c r="F483" t="b">
        <f t="shared" si="51"/>
        <v>0</v>
      </c>
      <c r="G483">
        <f t="shared" si="52"/>
        <v>1</v>
      </c>
      <c r="H483">
        <f t="shared" si="53"/>
        <v>9</v>
      </c>
      <c r="I483" s="13" t="str">
        <f t="shared" si="54"/>
        <v>$300,000</v>
      </c>
      <c r="J483" t="str">
        <f>IF(OR(ISNUMBER(SEARCH({"A";"B";"C";"D";"E";"F";"G";"H";"I";"J";"K";"L";"M";"N";"O";"P";"Q";"R";"S";"T";"U";"V";"W";"X";"Y";"Z";"+";"-"},D483)))=TRUE,D483, "")</f>
        <v/>
      </c>
      <c r="K483" s="20" t="str">
        <f t="shared" si="55"/>
        <v>300000</v>
      </c>
      <c r="L483" s="21">
        <v>300000</v>
      </c>
      <c r="N483" s="20"/>
    </row>
    <row r="484" spans="2:14" x14ac:dyDescent="0.25">
      <c r="B484" t="s">
        <v>1629</v>
      </c>
      <c r="C484" t="str">
        <f t="shared" si="49"/>
        <v xml:space="preserve">Offers Over $300,000 </v>
      </c>
      <c r="D484" t="s">
        <v>3248</v>
      </c>
      <c r="E484" t="b">
        <f t="shared" si="50"/>
        <v>1</v>
      </c>
      <c r="F484" t="b">
        <f t="shared" si="51"/>
        <v>0</v>
      </c>
      <c r="G484">
        <f t="shared" si="52"/>
        <v>13</v>
      </c>
      <c r="H484">
        <f t="shared" si="53"/>
        <v>21</v>
      </c>
      <c r="I484" s="13" t="str">
        <f t="shared" si="54"/>
        <v>$300,000</v>
      </c>
      <c r="J484" t="str">
        <f>IF(OR(ISNUMBER(SEARCH({"A";"B";"C";"D";"E";"F";"G";"H";"I";"J";"K";"L";"M";"N";"O";"P";"Q";"R";"S";"T";"U";"V";"W";"X";"Y";"Z";"+";"-"},D484)))=TRUE,D484, "")</f>
        <v xml:space="preserve">Offers Over $300,000 </v>
      </c>
      <c r="K484" s="20" t="str">
        <f t="shared" si="55"/>
        <v>300000</v>
      </c>
      <c r="L484" s="21">
        <v>300000</v>
      </c>
      <c r="N484" s="20"/>
    </row>
    <row r="485" spans="2:14" x14ac:dyDescent="0.25">
      <c r="B485" t="s">
        <v>1633</v>
      </c>
      <c r="C485" t="str">
        <f t="shared" si="49"/>
        <v xml:space="preserve">Offers over $220,000 </v>
      </c>
      <c r="D485" t="s">
        <v>3249</v>
      </c>
      <c r="E485" t="b">
        <f t="shared" si="50"/>
        <v>1</v>
      </c>
      <c r="F485" t="b">
        <f t="shared" si="51"/>
        <v>0</v>
      </c>
      <c r="G485">
        <f t="shared" si="52"/>
        <v>13</v>
      </c>
      <c r="H485">
        <f t="shared" si="53"/>
        <v>21</v>
      </c>
      <c r="I485" s="13" t="str">
        <f t="shared" si="54"/>
        <v>$220,000</v>
      </c>
      <c r="J485" t="str">
        <f>IF(OR(ISNUMBER(SEARCH({"A";"B";"C";"D";"E";"F";"G";"H";"I";"J";"K";"L";"M";"N";"O";"P";"Q";"R";"S";"T";"U";"V";"W";"X";"Y";"Z";"+";"-"},D485)))=TRUE,D485, "")</f>
        <v xml:space="preserve">Offers over $220,000 </v>
      </c>
      <c r="K485" s="20" t="str">
        <f t="shared" si="55"/>
        <v>220000</v>
      </c>
      <c r="L485" s="21">
        <v>220000</v>
      </c>
      <c r="N485" s="20"/>
    </row>
    <row r="486" spans="2:14" x14ac:dyDescent="0.25">
      <c r="B486" t="s">
        <v>1086</v>
      </c>
      <c r="C486" t="str">
        <f t="shared" si="49"/>
        <v xml:space="preserve">PROPERTY PREVIEW </v>
      </c>
      <c r="D486" t="s">
        <v>3163</v>
      </c>
      <c r="E486" t="b">
        <f t="shared" si="50"/>
        <v>0</v>
      </c>
      <c r="F486" t="b">
        <f t="shared" si="51"/>
        <v>0</v>
      </c>
      <c r="G486" t="str">
        <f t="shared" si="52"/>
        <v>na</v>
      </c>
      <c r="H486" t="str">
        <f t="shared" si="53"/>
        <v>na</v>
      </c>
      <c r="I486" s="13" t="str">
        <f t="shared" si="54"/>
        <v/>
      </c>
      <c r="J486" t="str">
        <f>IF(OR(ISNUMBER(SEARCH({"A";"B";"C";"D";"E";"F";"G";"H";"I";"J";"K";"L";"M";"N";"O";"P";"Q";"R";"S";"T";"U";"V";"W";"X";"Y";"Z";"+";"-"},D486)))=TRUE,D486, "")</f>
        <v xml:space="preserve">PROPERTY PREVIEW </v>
      </c>
      <c r="K486" s="20" t="str">
        <f t="shared" si="55"/>
        <v/>
      </c>
      <c r="L486" s="21" t="s">
        <v>2934</v>
      </c>
      <c r="N486" s="20"/>
    </row>
    <row r="487" spans="2:14" x14ac:dyDescent="0.25">
      <c r="B487" t="s">
        <v>1575</v>
      </c>
      <c r="C487" t="str">
        <f t="shared" si="49"/>
        <v xml:space="preserve">$575,000 </v>
      </c>
      <c r="D487" t="s">
        <v>3241</v>
      </c>
      <c r="E487" t="b">
        <f t="shared" si="50"/>
        <v>1</v>
      </c>
      <c r="F487" t="b">
        <f t="shared" si="51"/>
        <v>0</v>
      </c>
      <c r="G487">
        <f t="shared" si="52"/>
        <v>1</v>
      </c>
      <c r="H487">
        <f t="shared" si="53"/>
        <v>9</v>
      </c>
      <c r="I487" s="13" t="str">
        <f t="shared" si="54"/>
        <v>$575,000</v>
      </c>
      <c r="J487" t="str">
        <f>IF(OR(ISNUMBER(SEARCH({"A";"B";"C";"D";"E";"F";"G";"H";"I";"J";"K";"L";"M";"N";"O";"P";"Q";"R";"S";"T";"U";"V";"W";"X";"Y";"Z";"+";"-"},D487)))=TRUE,D487, "")</f>
        <v/>
      </c>
      <c r="K487" s="20" t="str">
        <f t="shared" si="55"/>
        <v>575000</v>
      </c>
      <c r="L487" s="21">
        <v>575000</v>
      </c>
      <c r="N487" s="20"/>
    </row>
    <row r="488" spans="2:14" x14ac:dyDescent="0.25">
      <c r="B488" t="s">
        <v>1643</v>
      </c>
      <c r="C488" t="str">
        <f t="shared" si="49"/>
        <v xml:space="preserve">Offers over $799,000 </v>
      </c>
      <c r="D488" t="s">
        <v>3250</v>
      </c>
      <c r="E488" t="b">
        <f t="shared" si="50"/>
        <v>1</v>
      </c>
      <c r="F488" t="b">
        <f t="shared" si="51"/>
        <v>0</v>
      </c>
      <c r="G488">
        <f t="shared" si="52"/>
        <v>13</v>
      </c>
      <c r="H488">
        <f t="shared" si="53"/>
        <v>21</v>
      </c>
      <c r="I488" s="13" t="str">
        <f t="shared" si="54"/>
        <v>$799,000</v>
      </c>
      <c r="J488" t="str">
        <f>IF(OR(ISNUMBER(SEARCH({"A";"B";"C";"D";"E";"F";"G";"H";"I";"J";"K";"L";"M";"N";"O";"P";"Q";"R";"S";"T";"U";"V";"W";"X";"Y";"Z";"+";"-"},D488)))=TRUE,D488, "")</f>
        <v xml:space="preserve">Offers over $799,000 </v>
      </c>
      <c r="K488" s="20" t="str">
        <f t="shared" si="55"/>
        <v>799000</v>
      </c>
      <c r="L488" s="21">
        <v>799000</v>
      </c>
      <c r="N488" s="20"/>
    </row>
    <row r="489" spans="2:14" x14ac:dyDescent="0.25">
      <c r="B489" t="s">
        <v>644</v>
      </c>
      <c r="C489" t="str">
        <f t="shared" si="49"/>
        <v xml:space="preserve">$480,000 </v>
      </c>
      <c r="D489" t="s">
        <v>3096</v>
      </c>
      <c r="E489" t="b">
        <f t="shared" si="50"/>
        <v>1</v>
      </c>
      <c r="F489" t="b">
        <f t="shared" si="51"/>
        <v>0</v>
      </c>
      <c r="G489">
        <f t="shared" si="52"/>
        <v>1</v>
      </c>
      <c r="H489">
        <f t="shared" si="53"/>
        <v>9</v>
      </c>
      <c r="I489" s="13" t="str">
        <f t="shared" si="54"/>
        <v>$480,000</v>
      </c>
      <c r="J489" t="str">
        <f>IF(OR(ISNUMBER(SEARCH({"A";"B";"C";"D";"E";"F";"G";"H";"I";"J";"K";"L";"M";"N";"O";"P";"Q";"R";"S";"T";"U";"V";"W";"X";"Y";"Z";"+";"-"},D489)))=TRUE,D489, "")</f>
        <v/>
      </c>
      <c r="K489" s="20" t="str">
        <f t="shared" si="55"/>
        <v>480000</v>
      </c>
      <c r="L489" s="21">
        <v>480000</v>
      </c>
      <c r="N489" s="20"/>
    </row>
    <row r="490" spans="2:14" x14ac:dyDescent="0.25">
      <c r="B490" t="s">
        <v>169</v>
      </c>
      <c r="C490" t="str">
        <f t="shared" si="49"/>
        <v xml:space="preserve">$549,000 </v>
      </c>
      <c r="D490" t="s">
        <v>2989</v>
      </c>
      <c r="E490" t="b">
        <f t="shared" si="50"/>
        <v>1</v>
      </c>
      <c r="F490" t="b">
        <f t="shared" si="51"/>
        <v>0</v>
      </c>
      <c r="G490">
        <f t="shared" si="52"/>
        <v>1</v>
      </c>
      <c r="H490">
        <f t="shared" si="53"/>
        <v>9</v>
      </c>
      <c r="I490" s="13" t="str">
        <f t="shared" si="54"/>
        <v>$549,000</v>
      </c>
      <c r="J490" t="str">
        <f>IF(OR(ISNUMBER(SEARCH({"A";"B";"C";"D";"E";"F";"G";"H";"I";"J";"K";"L";"M";"N";"O";"P";"Q";"R";"S";"T";"U";"V";"W";"X";"Y";"Z";"+";"-"},D490)))=TRUE,D490, "")</f>
        <v/>
      </c>
      <c r="K490" s="20" t="str">
        <f t="shared" si="55"/>
        <v>549000</v>
      </c>
      <c r="L490" s="21">
        <v>549000</v>
      </c>
      <c r="N490" s="20"/>
    </row>
    <row r="491" spans="2:14" x14ac:dyDescent="0.25">
      <c r="B491" t="s">
        <v>173</v>
      </c>
      <c r="C491" t="str">
        <f t="shared" si="49"/>
        <v xml:space="preserve">Offers over $299,000 </v>
      </c>
      <c r="D491" t="s">
        <v>2990</v>
      </c>
      <c r="E491" t="b">
        <f t="shared" si="50"/>
        <v>1</v>
      </c>
      <c r="F491" t="b">
        <f t="shared" si="51"/>
        <v>0</v>
      </c>
      <c r="G491">
        <f t="shared" si="52"/>
        <v>13</v>
      </c>
      <c r="H491">
        <f t="shared" si="53"/>
        <v>21</v>
      </c>
      <c r="I491" s="13" t="str">
        <f t="shared" si="54"/>
        <v>$299,000</v>
      </c>
      <c r="J491" t="str">
        <f>IF(OR(ISNUMBER(SEARCH({"A";"B";"C";"D";"E";"F";"G";"H";"I";"J";"K";"L";"M";"N";"O";"P";"Q";"R";"S";"T";"U";"V";"W";"X";"Y";"Z";"+";"-"},D491)))=TRUE,D491, "")</f>
        <v xml:space="preserve">Offers over $299,000 </v>
      </c>
      <c r="K491" s="20" t="str">
        <f t="shared" si="55"/>
        <v>299000</v>
      </c>
      <c r="L491" s="21">
        <v>299000</v>
      </c>
      <c r="N491" s="20"/>
    </row>
    <row r="492" spans="2:14" x14ac:dyDescent="0.25">
      <c r="B492" t="s">
        <v>249</v>
      </c>
      <c r="C492" t="str">
        <f t="shared" si="49"/>
        <v xml:space="preserve">$649,000 </v>
      </c>
      <c r="D492" t="s">
        <v>3006</v>
      </c>
      <c r="E492" t="b">
        <f t="shared" si="50"/>
        <v>1</v>
      </c>
      <c r="F492" t="b">
        <f t="shared" si="51"/>
        <v>0</v>
      </c>
      <c r="G492">
        <f t="shared" si="52"/>
        <v>1</v>
      </c>
      <c r="H492">
        <f t="shared" si="53"/>
        <v>9</v>
      </c>
      <c r="I492" s="13" t="str">
        <f t="shared" si="54"/>
        <v>$649,000</v>
      </c>
      <c r="J492" t="str">
        <f>IF(OR(ISNUMBER(SEARCH({"A";"B";"C";"D";"E";"F";"G";"H";"I";"J";"K";"L";"M";"N";"O";"P";"Q";"R";"S";"T";"U";"V";"W";"X";"Y";"Z";"+";"-"},D492)))=TRUE,D492, "")</f>
        <v/>
      </c>
      <c r="K492" s="20" t="str">
        <f t="shared" si="55"/>
        <v>649000</v>
      </c>
      <c r="L492" s="21">
        <v>649000</v>
      </c>
      <c r="N492" s="20"/>
    </row>
    <row r="493" spans="2:14" x14ac:dyDescent="0.25">
      <c r="B493" t="s">
        <v>1653</v>
      </c>
      <c r="C493" t="str">
        <f t="shared" si="49"/>
        <v xml:space="preserve">PRICE GUIDE $525,000 </v>
      </c>
      <c r="D493" t="s">
        <v>3251</v>
      </c>
      <c r="E493" t="b">
        <f t="shared" si="50"/>
        <v>1</v>
      </c>
      <c r="F493" t="b">
        <f t="shared" si="51"/>
        <v>0</v>
      </c>
      <c r="G493">
        <f t="shared" si="52"/>
        <v>13</v>
      </c>
      <c r="H493">
        <f t="shared" si="53"/>
        <v>21</v>
      </c>
      <c r="I493" s="13" t="str">
        <f t="shared" si="54"/>
        <v>$525,000</v>
      </c>
      <c r="J493" t="str">
        <f>IF(OR(ISNUMBER(SEARCH({"A";"B";"C";"D";"E";"F";"G";"H";"I";"J";"K";"L";"M";"N";"O";"P";"Q";"R";"S";"T";"U";"V";"W";"X";"Y";"Z";"+";"-"},D493)))=TRUE,D493, "")</f>
        <v xml:space="preserve">PRICE GUIDE $525,000 </v>
      </c>
      <c r="K493" s="20" t="str">
        <f t="shared" si="55"/>
        <v>525000</v>
      </c>
      <c r="L493" s="21">
        <v>525000</v>
      </c>
      <c r="N493" s="20"/>
    </row>
    <row r="494" spans="2:14" x14ac:dyDescent="0.25">
      <c r="B494" t="s">
        <v>413</v>
      </c>
      <c r="C494" t="str">
        <f t="shared" si="49"/>
        <v xml:space="preserve">$380,000 </v>
      </c>
      <c r="D494" t="s">
        <v>3041</v>
      </c>
      <c r="E494" t="b">
        <f t="shared" si="50"/>
        <v>1</v>
      </c>
      <c r="F494" t="b">
        <f t="shared" si="51"/>
        <v>0</v>
      </c>
      <c r="G494">
        <f t="shared" si="52"/>
        <v>1</v>
      </c>
      <c r="H494">
        <f t="shared" si="53"/>
        <v>9</v>
      </c>
      <c r="I494" s="13" t="str">
        <f t="shared" si="54"/>
        <v>$380,000</v>
      </c>
      <c r="J494" t="str">
        <f>IF(OR(ISNUMBER(SEARCH({"A";"B";"C";"D";"E";"F";"G";"H";"I";"J";"K";"L";"M";"N";"O";"P";"Q";"R";"S";"T";"U";"V";"W";"X";"Y";"Z";"+";"-"},D494)))=TRUE,D494, "")</f>
        <v/>
      </c>
      <c r="K494" s="20" t="str">
        <f t="shared" si="55"/>
        <v>380000</v>
      </c>
      <c r="L494" s="21">
        <v>380000</v>
      </c>
      <c r="N494" s="20"/>
    </row>
    <row r="495" spans="2:14" x14ac:dyDescent="0.25">
      <c r="B495" t="s">
        <v>178</v>
      </c>
      <c r="C495" t="str">
        <f t="shared" si="49"/>
        <v xml:space="preserve">$395,000 </v>
      </c>
      <c r="D495" t="s">
        <v>2991</v>
      </c>
      <c r="E495" t="b">
        <f t="shared" si="50"/>
        <v>1</v>
      </c>
      <c r="F495" t="b">
        <f t="shared" si="51"/>
        <v>0</v>
      </c>
      <c r="G495">
        <f t="shared" si="52"/>
        <v>1</v>
      </c>
      <c r="H495">
        <f t="shared" si="53"/>
        <v>9</v>
      </c>
      <c r="I495" s="13" t="str">
        <f t="shared" si="54"/>
        <v>$395,000</v>
      </c>
      <c r="J495" t="str">
        <f>IF(OR(ISNUMBER(SEARCH({"A";"B";"C";"D";"E";"F";"G";"H";"I";"J";"K";"L";"M";"N";"O";"P";"Q";"R";"S";"T";"U";"V";"W";"X";"Y";"Z";"+";"-"},D495)))=TRUE,D495, "")</f>
        <v/>
      </c>
      <c r="K495" s="20" t="str">
        <f t="shared" si="55"/>
        <v>395000</v>
      </c>
      <c r="L495" s="21">
        <v>395000</v>
      </c>
      <c r="N495" s="20"/>
    </row>
    <row r="496" spans="2:14" x14ac:dyDescent="0.25">
      <c r="B496" t="s">
        <v>1175</v>
      </c>
      <c r="C496" t="str">
        <f t="shared" si="49"/>
        <v xml:space="preserve">Auction Action </v>
      </c>
      <c r="D496" t="s">
        <v>3181</v>
      </c>
      <c r="E496" t="b">
        <f t="shared" si="50"/>
        <v>0</v>
      </c>
      <c r="F496" t="b">
        <f t="shared" si="51"/>
        <v>0</v>
      </c>
      <c r="G496" t="str">
        <f t="shared" si="52"/>
        <v>na</v>
      </c>
      <c r="H496" t="str">
        <f t="shared" si="53"/>
        <v>na</v>
      </c>
      <c r="I496" s="13" t="str">
        <f t="shared" si="54"/>
        <v/>
      </c>
      <c r="J496" t="str">
        <f>IF(OR(ISNUMBER(SEARCH({"A";"B";"C";"D";"E";"F";"G";"H";"I";"J";"K";"L";"M";"N";"O";"P";"Q";"R";"S";"T";"U";"V";"W";"X";"Y";"Z";"+";"-"},D496)))=TRUE,D496, "")</f>
        <v xml:space="preserve">Auction Action </v>
      </c>
      <c r="K496" s="20" t="str">
        <f t="shared" si="55"/>
        <v/>
      </c>
      <c r="L496" s="21" t="s">
        <v>2934</v>
      </c>
      <c r="N496" s="20"/>
    </row>
    <row r="497" spans="2:14" x14ac:dyDescent="0.25">
      <c r="B497" t="s">
        <v>1661</v>
      </c>
      <c r="C497" t="str">
        <f t="shared" si="49"/>
        <v xml:space="preserve">$860,000 </v>
      </c>
      <c r="D497" t="s">
        <v>3252</v>
      </c>
      <c r="E497" t="b">
        <f t="shared" si="50"/>
        <v>1</v>
      </c>
      <c r="F497" t="b">
        <f t="shared" si="51"/>
        <v>0</v>
      </c>
      <c r="G497">
        <f t="shared" si="52"/>
        <v>1</v>
      </c>
      <c r="H497">
        <f t="shared" si="53"/>
        <v>9</v>
      </c>
      <c r="I497" s="13" t="str">
        <f t="shared" si="54"/>
        <v>$860,000</v>
      </c>
      <c r="J497" t="str">
        <f>IF(OR(ISNUMBER(SEARCH({"A";"B";"C";"D";"E";"F";"G";"H";"I";"J";"K";"L";"M";"N";"O";"P";"Q";"R";"S";"T";"U";"V";"W";"X";"Y";"Z";"+";"-"},D497)))=TRUE,D497, "")</f>
        <v/>
      </c>
      <c r="K497" s="20" t="str">
        <f t="shared" si="55"/>
        <v>860000</v>
      </c>
      <c r="L497" s="21">
        <v>860000</v>
      </c>
      <c r="N497" s="20"/>
    </row>
    <row r="498" spans="2:14" x14ac:dyDescent="0.25">
      <c r="B498" t="s">
        <v>1666</v>
      </c>
      <c r="C498" t="str">
        <f t="shared" si="49"/>
        <v xml:space="preserve">Accepting Offers Between $275,000 - $295,000 </v>
      </c>
      <c r="D498" t="s">
        <v>3253</v>
      </c>
      <c r="E498" t="b">
        <f t="shared" si="50"/>
        <v>1</v>
      </c>
      <c r="F498" t="b">
        <f t="shared" si="51"/>
        <v>0</v>
      </c>
      <c r="G498">
        <f t="shared" si="52"/>
        <v>26</v>
      </c>
      <c r="H498">
        <f t="shared" si="53"/>
        <v>34</v>
      </c>
      <c r="I498" s="13" t="str">
        <f t="shared" si="54"/>
        <v>$275,000</v>
      </c>
      <c r="J498" t="str">
        <f>IF(OR(ISNUMBER(SEARCH({"A";"B";"C";"D";"E";"F";"G";"H";"I";"J";"K";"L";"M";"N";"O";"P";"Q";"R";"S";"T";"U";"V";"W";"X";"Y";"Z";"+";"-"},D498)))=TRUE,D498, "")</f>
        <v xml:space="preserve">Accepting Offers Between $275,000 - $295,000 </v>
      </c>
      <c r="K498" s="20" t="str">
        <f t="shared" si="55"/>
        <v>275000</v>
      </c>
      <c r="L498" s="21">
        <v>275000</v>
      </c>
      <c r="N498" s="20"/>
    </row>
    <row r="499" spans="2:14" x14ac:dyDescent="0.25">
      <c r="B499" t="s">
        <v>127</v>
      </c>
      <c r="C499" t="str">
        <f t="shared" si="49"/>
        <v xml:space="preserve">UNDER CONTRACT </v>
      </c>
      <c r="D499" t="s">
        <v>2979</v>
      </c>
      <c r="E499" t="b">
        <f t="shared" si="50"/>
        <v>0</v>
      </c>
      <c r="F499" t="b">
        <f t="shared" si="51"/>
        <v>0</v>
      </c>
      <c r="G499" t="str">
        <f t="shared" si="52"/>
        <v>na</v>
      </c>
      <c r="H499" t="str">
        <f t="shared" si="53"/>
        <v>na</v>
      </c>
      <c r="I499" s="13" t="str">
        <f t="shared" si="54"/>
        <v/>
      </c>
      <c r="J499" t="str">
        <f>IF(OR(ISNUMBER(SEARCH({"A";"B";"C";"D";"E";"F";"G";"H";"I";"J";"K";"L";"M";"N";"O";"P";"Q";"R";"S";"T";"U";"V";"W";"X";"Y";"Z";"+";"-"},D499)))=TRUE,D499, "")</f>
        <v xml:space="preserve">UNDER CONTRACT </v>
      </c>
      <c r="K499" s="20" t="str">
        <f t="shared" si="55"/>
        <v/>
      </c>
      <c r="L499" s="21" t="s">
        <v>2934</v>
      </c>
      <c r="N499" s="20"/>
    </row>
    <row r="500" spans="2:14" x14ac:dyDescent="0.25">
      <c r="B500" t="s">
        <v>186</v>
      </c>
      <c r="C500" t="str">
        <f t="shared" si="49"/>
        <v xml:space="preserve">$475,000 </v>
      </c>
      <c r="D500" t="s">
        <v>2992</v>
      </c>
      <c r="E500" t="b">
        <f t="shared" si="50"/>
        <v>1</v>
      </c>
      <c r="F500" t="b">
        <f t="shared" si="51"/>
        <v>0</v>
      </c>
      <c r="G500">
        <f t="shared" si="52"/>
        <v>1</v>
      </c>
      <c r="H500">
        <f t="shared" si="53"/>
        <v>9</v>
      </c>
      <c r="I500" s="13" t="str">
        <f t="shared" si="54"/>
        <v>$475,000</v>
      </c>
      <c r="J500" t="str">
        <f>IF(OR(ISNUMBER(SEARCH({"A";"B";"C";"D";"E";"F";"G";"H";"I";"J";"K";"L";"M";"N";"O";"P";"Q";"R";"S";"T";"U";"V";"W";"X";"Y";"Z";"+";"-"},D500)))=TRUE,D500, "")</f>
        <v/>
      </c>
      <c r="K500" s="20" t="str">
        <f t="shared" si="55"/>
        <v>475000</v>
      </c>
      <c r="L500" s="21">
        <v>475000</v>
      </c>
      <c r="N500" s="20"/>
    </row>
    <row r="501" spans="2:14" x14ac:dyDescent="0.25">
      <c r="B501" t="s">
        <v>1420</v>
      </c>
      <c r="C501" t="str">
        <f t="shared" si="49"/>
        <v xml:space="preserve">$485,000 </v>
      </c>
      <c r="D501" t="s">
        <v>3220</v>
      </c>
      <c r="E501" t="b">
        <f t="shared" si="50"/>
        <v>1</v>
      </c>
      <c r="F501" t="b">
        <f t="shared" si="51"/>
        <v>0</v>
      </c>
      <c r="G501">
        <f t="shared" si="52"/>
        <v>1</v>
      </c>
      <c r="H501">
        <f t="shared" si="53"/>
        <v>9</v>
      </c>
      <c r="I501" s="13" t="str">
        <f t="shared" si="54"/>
        <v>$485,000</v>
      </c>
      <c r="J501" t="str">
        <f>IF(OR(ISNUMBER(SEARCH({"A";"B";"C";"D";"E";"F";"G";"H";"I";"J";"K";"L";"M";"N";"O";"P";"Q";"R";"S";"T";"U";"V";"W";"X";"Y";"Z";"+";"-"},D501)))=TRUE,D501, "")</f>
        <v/>
      </c>
      <c r="K501" s="20" t="str">
        <f t="shared" si="55"/>
        <v>485000</v>
      </c>
      <c r="L501" s="21">
        <v>485000</v>
      </c>
      <c r="N501" s="20"/>
    </row>
    <row r="502" spans="2:14" x14ac:dyDescent="0.25">
      <c r="B502" t="s">
        <v>1673</v>
      </c>
      <c r="C502" t="str">
        <f t="shared" si="49"/>
        <v xml:space="preserve">Offers over $675,000 </v>
      </c>
      <c r="D502" t="s">
        <v>3254</v>
      </c>
      <c r="E502" t="b">
        <f t="shared" si="50"/>
        <v>1</v>
      </c>
      <c r="F502" t="b">
        <f t="shared" si="51"/>
        <v>0</v>
      </c>
      <c r="G502">
        <f t="shared" si="52"/>
        <v>13</v>
      </c>
      <c r="H502">
        <f t="shared" si="53"/>
        <v>21</v>
      </c>
      <c r="I502" s="13" t="str">
        <f t="shared" si="54"/>
        <v>$675,000</v>
      </c>
      <c r="J502" t="str">
        <f>IF(OR(ISNUMBER(SEARCH({"A";"B";"C";"D";"E";"F";"G";"H";"I";"J";"K";"L";"M";"N";"O";"P";"Q";"R";"S";"T";"U";"V";"W";"X";"Y";"Z";"+";"-"},D502)))=TRUE,D502, "")</f>
        <v xml:space="preserve">Offers over $675,000 </v>
      </c>
      <c r="K502" s="20" t="str">
        <f t="shared" si="55"/>
        <v>675000</v>
      </c>
      <c r="L502" s="21">
        <v>675000</v>
      </c>
      <c r="N502" s="20"/>
    </row>
    <row r="503" spans="2:14" x14ac:dyDescent="0.25">
      <c r="B503" t="s">
        <v>524</v>
      </c>
      <c r="C503" t="str">
        <f t="shared" si="49"/>
        <v xml:space="preserve">$449,000 </v>
      </c>
      <c r="D503" t="s">
        <v>3069</v>
      </c>
      <c r="E503" t="b">
        <f t="shared" si="50"/>
        <v>1</v>
      </c>
      <c r="F503" t="b">
        <f t="shared" si="51"/>
        <v>0</v>
      </c>
      <c r="G503">
        <f t="shared" si="52"/>
        <v>1</v>
      </c>
      <c r="H503">
        <f t="shared" si="53"/>
        <v>9</v>
      </c>
      <c r="I503" s="13" t="str">
        <f t="shared" si="54"/>
        <v>$449,000</v>
      </c>
      <c r="J503" t="str">
        <f>IF(OR(ISNUMBER(SEARCH({"A";"B";"C";"D";"E";"F";"G";"H";"I";"J";"K";"L";"M";"N";"O";"P";"Q";"R";"S";"T";"U";"V";"W";"X";"Y";"Z";"+";"-"},D503)))=TRUE,D503, "")</f>
        <v/>
      </c>
      <c r="K503" s="20" t="str">
        <f t="shared" si="55"/>
        <v>449000</v>
      </c>
      <c r="L503" s="21">
        <v>449000</v>
      </c>
      <c r="N503" s="20"/>
    </row>
    <row r="504" spans="2:14" x14ac:dyDescent="0.25">
      <c r="B504" t="s">
        <v>1680</v>
      </c>
      <c r="C504" t="str">
        <f t="shared" si="49"/>
        <v xml:space="preserve">offers over $1,250,000 </v>
      </c>
      <c r="D504" t="s">
        <v>3255</v>
      </c>
      <c r="E504" t="b">
        <f t="shared" si="50"/>
        <v>1</v>
      </c>
      <c r="F504" t="b">
        <f t="shared" si="51"/>
        <v>0</v>
      </c>
      <c r="G504">
        <f t="shared" si="52"/>
        <v>13</v>
      </c>
      <c r="H504">
        <f t="shared" si="53"/>
        <v>23</v>
      </c>
      <c r="I504" s="13" t="str">
        <f t="shared" si="54"/>
        <v>$1,250,000</v>
      </c>
      <c r="J504" t="str">
        <f>IF(OR(ISNUMBER(SEARCH({"A";"B";"C";"D";"E";"F";"G";"H";"I";"J";"K";"L";"M";"N";"O";"P";"Q";"R";"S";"T";"U";"V";"W";"X";"Y";"Z";"+";"-"},D504)))=TRUE,D504, "")</f>
        <v xml:space="preserve">offers over $1,250,000 </v>
      </c>
      <c r="K504" s="20" t="str">
        <f t="shared" si="55"/>
        <v>1250000</v>
      </c>
      <c r="L504" s="21">
        <v>1250000</v>
      </c>
      <c r="N504" s="20"/>
    </row>
    <row r="505" spans="2:14" x14ac:dyDescent="0.25">
      <c r="B505" t="s">
        <v>1684</v>
      </c>
      <c r="C505" t="str">
        <f t="shared" si="49"/>
        <v xml:space="preserve">$1,200,000 </v>
      </c>
      <c r="D505" t="s">
        <v>3256</v>
      </c>
      <c r="E505" t="b">
        <f t="shared" si="50"/>
        <v>1</v>
      </c>
      <c r="F505" t="b">
        <f t="shared" si="51"/>
        <v>0</v>
      </c>
      <c r="G505">
        <f t="shared" si="52"/>
        <v>1</v>
      </c>
      <c r="H505">
        <f t="shared" si="53"/>
        <v>11</v>
      </c>
      <c r="I505" s="13" t="str">
        <f t="shared" si="54"/>
        <v>$1,200,000</v>
      </c>
      <c r="J505" t="str">
        <f>IF(OR(ISNUMBER(SEARCH({"A";"B";"C";"D";"E";"F";"G";"H";"I";"J";"K";"L";"M";"N";"O";"P";"Q";"R";"S";"T";"U";"V";"W";"X";"Y";"Z";"+";"-"},D505)))=TRUE,D505, "")</f>
        <v/>
      </c>
      <c r="K505" s="20" t="str">
        <f t="shared" si="55"/>
        <v>1200000</v>
      </c>
      <c r="L505" s="21">
        <v>1200000</v>
      </c>
      <c r="N505" s="20"/>
    </row>
    <row r="506" spans="2:14" x14ac:dyDescent="0.25">
      <c r="B506" t="s">
        <v>1688</v>
      </c>
      <c r="C506" t="str">
        <f t="shared" si="49"/>
        <v xml:space="preserve">Offers over $850,000 </v>
      </c>
      <c r="D506" t="s">
        <v>3257</v>
      </c>
      <c r="E506" t="b">
        <f t="shared" si="50"/>
        <v>1</v>
      </c>
      <c r="F506" t="b">
        <f t="shared" si="51"/>
        <v>0</v>
      </c>
      <c r="G506">
        <f t="shared" si="52"/>
        <v>13</v>
      </c>
      <c r="H506">
        <f t="shared" si="53"/>
        <v>21</v>
      </c>
      <c r="I506" s="13" t="str">
        <f t="shared" si="54"/>
        <v>$850,000</v>
      </c>
      <c r="J506" t="str">
        <f>IF(OR(ISNUMBER(SEARCH({"A";"B";"C";"D";"E";"F";"G";"H";"I";"J";"K";"L";"M";"N";"O";"P";"Q";"R";"S";"T";"U";"V";"W";"X";"Y";"Z";"+";"-"},D506)))=TRUE,D506, "")</f>
        <v xml:space="preserve">Offers over $850,000 </v>
      </c>
      <c r="K506" s="20" t="str">
        <f t="shared" si="55"/>
        <v>850000</v>
      </c>
      <c r="L506" s="21">
        <v>850000</v>
      </c>
      <c r="N506" s="20"/>
    </row>
    <row r="507" spans="2:14" x14ac:dyDescent="0.25">
      <c r="B507" t="s">
        <v>191</v>
      </c>
      <c r="C507" t="str">
        <f t="shared" si="49"/>
        <v xml:space="preserve">Contact Agent </v>
      </c>
      <c r="D507" t="s">
        <v>2993</v>
      </c>
      <c r="E507" t="b">
        <f t="shared" si="50"/>
        <v>0</v>
      </c>
      <c r="F507" t="b">
        <f t="shared" si="51"/>
        <v>0</v>
      </c>
      <c r="G507" t="str">
        <f t="shared" si="52"/>
        <v>na</v>
      </c>
      <c r="H507" t="str">
        <f t="shared" si="53"/>
        <v>na</v>
      </c>
      <c r="I507" s="13" t="str">
        <f t="shared" si="54"/>
        <v/>
      </c>
      <c r="J507" t="str">
        <f>IF(OR(ISNUMBER(SEARCH({"A";"B";"C";"D";"E";"F";"G";"H";"I";"J";"K";"L";"M";"N";"O";"P";"Q";"R";"S";"T";"U";"V";"W";"X";"Y";"Z";"+";"-"},D507)))=TRUE,D507, "")</f>
        <v xml:space="preserve">Contact Agent </v>
      </c>
      <c r="K507" s="20" t="str">
        <f t="shared" si="55"/>
        <v/>
      </c>
      <c r="L507" s="21" t="s">
        <v>2934</v>
      </c>
      <c r="N507" s="20"/>
    </row>
    <row r="508" spans="2:14" x14ac:dyDescent="0.25">
      <c r="B508" t="s">
        <v>512</v>
      </c>
      <c r="C508" t="str">
        <f t="shared" si="49"/>
        <v xml:space="preserve">$295,000 </v>
      </c>
      <c r="D508" t="s">
        <v>3065</v>
      </c>
      <c r="E508" t="b">
        <f t="shared" si="50"/>
        <v>1</v>
      </c>
      <c r="F508" t="b">
        <f t="shared" si="51"/>
        <v>0</v>
      </c>
      <c r="G508">
        <f t="shared" si="52"/>
        <v>1</v>
      </c>
      <c r="H508">
        <f t="shared" si="53"/>
        <v>9</v>
      </c>
      <c r="I508" s="13" t="str">
        <f t="shared" si="54"/>
        <v>$295,000</v>
      </c>
      <c r="J508" t="str">
        <f>IF(OR(ISNUMBER(SEARCH({"A";"B";"C";"D";"E";"F";"G";"H";"I";"J";"K";"L";"M";"N";"O";"P";"Q";"R";"S";"T";"U";"V";"W";"X";"Y";"Z";"+";"-"},D508)))=TRUE,D508, "")</f>
        <v/>
      </c>
      <c r="K508" s="20" t="str">
        <f t="shared" si="55"/>
        <v>295000</v>
      </c>
      <c r="L508" s="21">
        <v>295000</v>
      </c>
      <c r="N508" s="20"/>
    </row>
    <row r="509" spans="2:14" x14ac:dyDescent="0.25">
      <c r="B509" t="s">
        <v>1584</v>
      </c>
      <c r="C509" t="str">
        <f t="shared" si="49"/>
        <v xml:space="preserve">$349,000 </v>
      </c>
      <c r="D509" t="s">
        <v>3242</v>
      </c>
      <c r="E509" t="b">
        <f t="shared" si="50"/>
        <v>1</v>
      </c>
      <c r="F509" t="b">
        <f t="shared" si="51"/>
        <v>0</v>
      </c>
      <c r="G509">
        <f t="shared" si="52"/>
        <v>1</v>
      </c>
      <c r="H509">
        <f t="shared" si="53"/>
        <v>9</v>
      </c>
      <c r="I509" s="13" t="str">
        <f t="shared" si="54"/>
        <v>$349,000</v>
      </c>
      <c r="J509" t="str">
        <f>IF(OR(ISNUMBER(SEARCH({"A";"B";"C";"D";"E";"F";"G";"H";"I";"J";"K";"L";"M";"N";"O";"P";"Q";"R";"S";"T";"U";"V";"W";"X";"Y";"Z";"+";"-"},D509)))=TRUE,D509, "")</f>
        <v/>
      </c>
      <c r="K509" s="20" t="str">
        <f t="shared" si="55"/>
        <v>349000</v>
      </c>
      <c r="L509" s="21">
        <v>349000</v>
      </c>
      <c r="N509" s="20"/>
    </row>
    <row r="510" spans="2:14" x14ac:dyDescent="0.25">
      <c r="B510" t="s">
        <v>1038</v>
      </c>
      <c r="C510" t="str">
        <f t="shared" si="49"/>
        <v xml:space="preserve">UNDER OFFER </v>
      </c>
      <c r="D510" t="s">
        <v>3154</v>
      </c>
      <c r="E510" t="b">
        <f t="shared" si="50"/>
        <v>0</v>
      </c>
      <c r="F510" t="b">
        <f t="shared" si="51"/>
        <v>0</v>
      </c>
      <c r="G510" t="str">
        <f t="shared" si="52"/>
        <v>na</v>
      </c>
      <c r="H510" t="str">
        <f t="shared" si="53"/>
        <v>na</v>
      </c>
      <c r="I510" s="13" t="str">
        <f t="shared" si="54"/>
        <v/>
      </c>
      <c r="J510" t="str">
        <f>IF(OR(ISNUMBER(SEARCH({"A";"B";"C";"D";"E";"F";"G";"H";"I";"J";"K";"L";"M";"N";"O";"P";"Q";"R";"S";"T";"U";"V";"W";"X";"Y";"Z";"+";"-"},D510)))=TRUE,D510, "")</f>
        <v xml:space="preserve">UNDER OFFER </v>
      </c>
      <c r="K510" s="20" t="str">
        <f t="shared" si="55"/>
        <v/>
      </c>
      <c r="L510" s="21" t="s">
        <v>2934</v>
      </c>
      <c r="N510" s="20"/>
    </row>
    <row r="511" spans="2:14" x14ac:dyDescent="0.25">
      <c r="B511" t="s">
        <v>119</v>
      </c>
      <c r="C511" t="str">
        <f t="shared" si="49"/>
        <v xml:space="preserve">FASTRAK </v>
      </c>
      <c r="D511" t="s">
        <v>2978</v>
      </c>
      <c r="E511" t="b">
        <f t="shared" si="50"/>
        <v>0</v>
      </c>
      <c r="F511" t="b">
        <f t="shared" si="51"/>
        <v>0</v>
      </c>
      <c r="G511" t="str">
        <f t="shared" si="52"/>
        <v>na</v>
      </c>
      <c r="H511" t="str">
        <f t="shared" si="53"/>
        <v>na</v>
      </c>
      <c r="I511" s="13" t="str">
        <f t="shared" si="54"/>
        <v/>
      </c>
      <c r="J511" t="str">
        <f>IF(OR(ISNUMBER(SEARCH({"A";"B";"C";"D";"E";"F";"G";"H";"I";"J";"K";"L";"M";"N";"O";"P";"Q";"R";"S";"T";"U";"V";"W";"X";"Y";"Z";"+";"-"},D511)))=TRUE,D511, "")</f>
        <v xml:space="preserve">FASTRAK </v>
      </c>
      <c r="K511" s="20" t="str">
        <f t="shared" si="55"/>
        <v/>
      </c>
      <c r="L511" s="21" t="s">
        <v>2934</v>
      </c>
      <c r="N511" s="20"/>
    </row>
    <row r="512" spans="2:14" x14ac:dyDescent="0.25">
      <c r="B512" t="s">
        <v>119</v>
      </c>
      <c r="C512" t="str">
        <f t="shared" si="49"/>
        <v xml:space="preserve">FASTRAK </v>
      </c>
      <c r="D512" t="s">
        <v>2978</v>
      </c>
      <c r="E512" t="b">
        <f t="shared" si="50"/>
        <v>0</v>
      </c>
      <c r="F512" t="b">
        <f t="shared" si="51"/>
        <v>0</v>
      </c>
      <c r="G512" t="str">
        <f t="shared" si="52"/>
        <v>na</v>
      </c>
      <c r="H512" t="str">
        <f t="shared" si="53"/>
        <v>na</v>
      </c>
      <c r="I512" s="13" t="str">
        <f t="shared" si="54"/>
        <v/>
      </c>
      <c r="J512" t="str">
        <f>IF(OR(ISNUMBER(SEARCH({"A";"B";"C";"D";"E";"F";"G";"H";"I";"J";"K";"L";"M";"N";"O";"P";"Q";"R";"S";"T";"U";"V";"W";"X";"Y";"Z";"+";"-"},D512)))=TRUE,D512, "")</f>
        <v xml:space="preserve">FASTRAK </v>
      </c>
      <c r="K512" s="20" t="str">
        <f t="shared" si="55"/>
        <v/>
      </c>
      <c r="L512" s="21" t="s">
        <v>2934</v>
      </c>
      <c r="N512" s="20"/>
    </row>
    <row r="513" spans="2:14" x14ac:dyDescent="0.25">
      <c r="B513" t="s">
        <v>127</v>
      </c>
      <c r="C513" t="str">
        <f t="shared" si="49"/>
        <v xml:space="preserve">UNDER CONTRACT </v>
      </c>
      <c r="D513" t="s">
        <v>2979</v>
      </c>
      <c r="E513" t="b">
        <f t="shared" si="50"/>
        <v>0</v>
      </c>
      <c r="F513" t="b">
        <f t="shared" si="51"/>
        <v>0</v>
      </c>
      <c r="G513" t="str">
        <f t="shared" si="52"/>
        <v>na</v>
      </c>
      <c r="H513" t="str">
        <f t="shared" si="53"/>
        <v>na</v>
      </c>
      <c r="I513" s="13" t="str">
        <f t="shared" si="54"/>
        <v/>
      </c>
      <c r="J513" t="str">
        <f>IF(OR(ISNUMBER(SEARCH({"A";"B";"C";"D";"E";"F";"G";"H";"I";"J";"K";"L";"M";"N";"O";"P";"Q";"R";"S";"T";"U";"V";"W";"X";"Y";"Z";"+";"-"},D513)))=TRUE,D513, "")</f>
        <v xml:space="preserve">UNDER CONTRACT </v>
      </c>
      <c r="K513" s="20" t="str">
        <f t="shared" si="55"/>
        <v/>
      </c>
      <c r="L513" s="21" t="s">
        <v>2934</v>
      </c>
      <c r="N513" s="20"/>
    </row>
    <row r="514" spans="2:14" x14ac:dyDescent="0.25">
      <c r="B514" t="s">
        <v>1706</v>
      </c>
      <c r="C514" t="str">
        <f t="shared" si="49"/>
        <v xml:space="preserve">PRICE GUIDE $735,000 </v>
      </c>
      <c r="D514" t="s">
        <v>3258</v>
      </c>
      <c r="E514" t="b">
        <f t="shared" si="50"/>
        <v>1</v>
      </c>
      <c r="F514" t="b">
        <f t="shared" si="51"/>
        <v>0</v>
      </c>
      <c r="G514">
        <f t="shared" si="52"/>
        <v>13</v>
      </c>
      <c r="H514">
        <f t="shared" si="53"/>
        <v>21</v>
      </c>
      <c r="I514" s="13" t="str">
        <f t="shared" si="54"/>
        <v>$735,000</v>
      </c>
      <c r="J514" t="str">
        <f>IF(OR(ISNUMBER(SEARCH({"A";"B";"C";"D";"E";"F";"G";"H";"I";"J";"K";"L";"M";"N";"O";"P";"Q";"R";"S";"T";"U";"V";"W";"X";"Y";"Z";"+";"-"},D514)))=TRUE,D514, "")</f>
        <v xml:space="preserve">PRICE GUIDE $735,000 </v>
      </c>
      <c r="K514" s="20" t="str">
        <f t="shared" si="55"/>
        <v>735000</v>
      </c>
      <c r="L514" s="21">
        <v>735000</v>
      </c>
      <c r="N514" s="20"/>
    </row>
    <row r="515" spans="2:14" x14ac:dyDescent="0.25">
      <c r="B515" t="s">
        <v>1485</v>
      </c>
      <c r="C515" t="str">
        <f t="shared" ref="C515:C578" si="56">B515 &amp; " "</f>
        <v xml:space="preserve">$610,000 </v>
      </c>
      <c r="D515" t="s">
        <v>3229</v>
      </c>
      <c r="E515" t="b">
        <f t="shared" ref="E515:E578" si="57">ISNUMBER(SEARCH("0 ",D515))</f>
        <v>1</v>
      </c>
      <c r="F515" t="b">
        <f t="shared" ref="F515:F578" si="58">ISNUMBER(SEARCH("0-",D515))</f>
        <v>0</v>
      </c>
      <c r="G515">
        <f t="shared" ref="G515:G578" si="59">IFERROR(FIND("$", D515), "na")</f>
        <v>1</v>
      </c>
      <c r="H515">
        <f t="shared" ref="H515:H578" si="60">IFERROR(FIND("0 ",D515) + 1, "na")</f>
        <v>9</v>
      </c>
      <c r="I515" s="13" t="str">
        <f t="shared" ref="I515:I578" si="61">IFERROR(MID(D515, G515, H515-G515), "")</f>
        <v>$610,000</v>
      </c>
      <c r="J515" t="str">
        <f>IF(OR(ISNUMBER(SEARCH({"A";"B";"C";"D";"E";"F";"G";"H";"I";"J";"K";"L";"M";"N";"O";"P";"Q";"R";"S";"T";"U";"V";"W";"X";"Y";"Z";"+";"-"},D515)))=TRUE,D515, "")</f>
        <v/>
      </c>
      <c r="K515" s="20" t="str">
        <f t="shared" ref="K515:K578" si="62">SUBSTITUTE(SUBSTITUTE(SUBSTITUTE(I515, "$", ""), ",", ""), ".00", "")</f>
        <v>610000</v>
      </c>
      <c r="L515" s="21">
        <v>610000</v>
      </c>
      <c r="N515" s="20"/>
    </row>
    <row r="516" spans="2:14" x14ac:dyDescent="0.25">
      <c r="B516" t="s">
        <v>104</v>
      </c>
      <c r="C516" t="str">
        <f t="shared" si="56"/>
        <v xml:space="preserve">$625,000 </v>
      </c>
      <c r="D516" t="s">
        <v>2974</v>
      </c>
      <c r="E516" t="b">
        <f t="shared" si="57"/>
        <v>1</v>
      </c>
      <c r="F516" t="b">
        <f t="shared" si="58"/>
        <v>0</v>
      </c>
      <c r="G516">
        <f t="shared" si="59"/>
        <v>1</v>
      </c>
      <c r="H516">
        <f t="shared" si="60"/>
        <v>9</v>
      </c>
      <c r="I516" s="13" t="str">
        <f t="shared" si="61"/>
        <v>$625,000</v>
      </c>
      <c r="J516" t="str">
        <f>IF(OR(ISNUMBER(SEARCH({"A";"B";"C";"D";"E";"F";"G";"H";"I";"J";"K";"L";"M";"N";"O";"P";"Q";"R";"S";"T";"U";"V";"W";"X";"Y";"Z";"+";"-"},D516)))=TRUE,D516, "")</f>
        <v/>
      </c>
      <c r="K516" s="20" t="str">
        <f t="shared" si="62"/>
        <v>625000</v>
      </c>
      <c r="L516" s="21">
        <v>625000</v>
      </c>
      <c r="N516" s="20"/>
    </row>
    <row r="517" spans="2:14" x14ac:dyDescent="0.25">
      <c r="B517" t="s">
        <v>1716</v>
      </c>
      <c r="C517" t="str">
        <f t="shared" si="56"/>
        <v xml:space="preserve">$355,700 </v>
      </c>
      <c r="D517" t="s">
        <v>3259</v>
      </c>
      <c r="E517" t="b">
        <f t="shared" si="57"/>
        <v>1</v>
      </c>
      <c r="F517" t="b">
        <f t="shared" si="58"/>
        <v>0</v>
      </c>
      <c r="G517">
        <f t="shared" si="59"/>
        <v>1</v>
      </c>
      <c r="H517">
        <f t="shared" si="60"/>
        <v>9</v>
      </c>
      <c r="I517" s="13" t="str">
        <f t="shared" si="61"/>
        <v>$355,700</v>
      </c>
      <c r="J517" t="str">
        <f>IF(OR(ISNUMBER(SEARCH({"A";"B";"C";"D";"E";"F";"G";"H";"I";"J";"K";"L";"M";"N";"O";"P";"Q";"R";"S";"T";"U";"V";"W";"X";"Y";"Z";"+";"-"},D517)))=TRUE,D517, "")</f>
        <v/>
      </c>
      <c r="K517" s="20" t="str">
        <f t="shared" si="62"/>
        <v>355700</v>
      </c>
      <c r="L517" s="21">
        <v>355700</v>
      </c>
      <c r="N517" s="20"/>
    </row>
    <row r="518" spans="2:14" x14ac:dyDescent="0.25">
      <c r="B518" t="s">
        <v>1716</v>
      </c>
      <c r="C518" t="str">
        <f t="shared" si="56"/>
        <v xml:space="preserve">$355,700 </v>
      </c>
      <c r="D518" t="s">
        <v>3259</v>
      </c>
      <c r="E518" t="b">
        <f t="shared" si="57"/>
        <v>1</v>
      </c>
      <c r="F518" t="b">
        <f t="shared" si="58"/>
        <v>0</v>
      </c>
      <c r="G518">
        <f t="shared" si="59"/>
        <v>1</v>
      </c>
      <c r="H518">
        <f t="shared" si="60"/>
        <v>9</v>
      </c>
      <c r="I518" s="13" t="str">
        <f t="shared" si="61"/>
        <v>$355,700</v>
      </c>
      <c r="J518" t="str">
        <f>IF(OR(ISNUMBER(SEARCH({"A";"B";"C";"D";"E";"F";"G";"H";"I";"J";"K";"L";"M";"N";"O";"P";"Q";"R";"S";"T";"U";"V";"W";"X";"Y";"Z";"+";"-"},D518)))=TRUE,D518, "")</f>
        <v/>
      </c>
      <c r="K518" s="20" t="str">
        <f t="shared" si="62"/>
        <v>355700</v>
      </c>
      <c r="L518" s="21">
        <v>355700</v>
      </c>
      <c r="N518" s="20"/>
    </row>
    <row r="519" spans="2:14" x14ac:dyDescent="0.25">
      <c r="B519" t="s">
        <v>1721</v>
      </c>
      <c r="C519" t="str">
        <f t="shared" si="56"/>
        <v xml:space="preserve">$359,000 </v>
      </c>
      <c r="D519" t="s">
        <v>3260</v>
      </c>
      <c r="E519" t="b">
        <f t="shared" si="57"/>
        <v>1</v>
      </c>
      <c r="F519" t="b">
        <f t="shared" si="58"/>
        <v>0</v>
      </c>
      <c r="G519">
        <f t="shared" si="59"/>
        <v>1</v>
      </c>
      <c r="H519">
        <f t="shared" si="60"/>
        <v>9</v>
      </c>
      <c r="I519" s="13" t="str">
        <f t="shared" si="61"/>
        <v>$359,000</v>
      </c>
      <c r="J519" t="str">
        <f>IF(OR(ISNUMBER(SEARCH({"A";"B";"C";"D";"E";"F";"G";"H";"I";"J";"K";"L";"M";"N";"O";"P";"Q";"R";"S";"T";"U";"V";"W";"X";"Y";"Z";"+";"-"},D519)))=TRUE,D519, "")</f>
        <v/>
      </c>
      <c r="K519" s="20" t="str">
        <f t="shared" si="62"/>
        <v>359000</v>
      </c>
      <c r="L519" s="21">
        <v>359000</v>
      </c>
      <c r="N519" s="20"/>
    </row>
    <row r="520" spans="2:14" x14ac:dyDescent="0.25">
      <c r="B520" t="s">
        <v>1725</v>
      </c>
      <c r="C520" t="str">
        <f t="shared" si="56"/>
        <v xml:space="preserve">$370,990 </v>
      </c>
      <c r="D520" t="s">
        <v>3261</v>
      </c>
      <c r="E520" t="b">
        <f t="shared" si="57"/>
        <v>1</v>
      </c>
      <c r="F520" t="b">
        <f t="shared" si="58"/>
        <v>0</v>
      </c>
      <c r="G520">
        <f t="shared" si="59"/>
        <v>1</v>
      </c>
      <c r="H520">
        <f t="shared" si="60"/>
        <v>9</v>
      </c>
      <c r="I520" s="13" t="str">
        <f t="shared" si="61"/>
        <v>$370,990</v>
      </c>
      <c r="J520" t="str">
        <f>IF(OR(ISNUMBER(SEARCH({"A";"B";"C";"D";"E";"F";"G";"H";"I";"J";"K";"L";"M";"N";"O";"P";"Q";"R";"S";"T";"U";"V";"W";"X";"Y";"Z";"+";"-"},D520)))=TRUE,D520, "")</f>
        <v/>
      </c>
      <c r="K520" s="20" t="str">
        <f t="shared" si="62"/>
        <v>370990</v>
      </c>
      <c r="L520" s="21">
        <v>370990</v>
      </c>
      <c r="N520" s="20"/>
    </row>
    <row r="521" spans="2:14" x14ac:dyDescent="0.25">
      <c r="B521" t="s">
        <v>198</v>
      </c>
      <c r="C521" t="str">
        <f t="shared" si="56"/>
        <v xml:space="preserve">$465,000 </v>
      </c>
      <c r="D521" t="s">
        <v>2995</v>
      </c>
      <c r="E521" t="b">
        <f t="shared" si="57"/>
        <v>1</v>
      </c>
      <c r="F521" t="b">
        <f t="shared" si="58"/>
        <v>0</v>
      </c>
      <c r="G521">
        <f t="shared" si="59"/>
        <v>1</v>
      </c>
      <c r="H521">
        <f t="shared" si="60"/>
        <v>9</v>
      </c>
      <c r="I521" s="13" t="str">
        <f t="shared" si="61"/>
        <v>$465,000</v>
      </c>
      <c r="J521" t="str">
        <f>IF(OR(ISNUMBER(SEARCH({"A";"B";"C";"D";"E";"F";"G";"H";"I";"J";"K";"L";"M";"N";"O";"P";"Q";"R";"S";"T";"U";"V";"W";"X";"Y";"Z";"+";"-"},D521)))=TRUE,D521, "")</f>
        <v/>
      </c>
      <c r="K521" s="20" t="str">
        <f t="shared" si="62"/>
        <v>465000</v>
      </c>
      <c r="L521" s="21">
        <v>465000</v>
      </c>
      <c r="N521" s="20"/>
    </row>
    <row r="522" spans="2:14" x14ac:dyDescent="0.25">
      <c r="B522" t="s">
        <v>290</v>
      </c>
      <c r="C522" t="str">
        <f t="shared" si="56"/>
        <v xml:space="preserve">$325,000 </v>
      </c>
      <c r="D522" t="s">
        <v>3016</v>
      </c>
      <c r="E522" t="b">
        <f t="shared" si="57"/>
        <v>1</v>
      </c>
      <c r="F522" t="b">
        <f t="shared" si="58"/>
        <v>0</v>
      </c>
      <c r="G522">
        <f t="shared" si="59"/>
        <v>1</v>
      </c>
      <c r="H522">
        <f t="shared" si="60"/>
        <v>9</v>
      </c>
      <c r="I522" s="13" t="str">
        <f t="shared" si="61"/>
        <v>$325,000</v>
      </c>
      <c r="J522" t="str">
        <f>IF(OR(ISNUMBER(SEARCH({"A";"B";"C";"D";"E";"F";"G";"H";"I";"J";"K";"L";"M";"N";"O";"P";"Q";"R";"S";"T";"U";"V";"W";"X";"Y";"Z";"+";"-"},D522)))=TRUE,D522, "")</f>
        <v/>
      </c>
      <c r="K522" s="20" t="str">
        <f t="shared" si="62"/>
        <v>325000</v>
      </c>
      <c r="L522" s="21">
        <v>325000</v>
      </c>
      <c r="N522" s="20"/>
    </row>
    <row r="523" spans="2:14" x14ac:dyDescent="0.25">
      <c r="B523" t="s">
        <v>1733</v>
      </c>
      <c r="C523" t="str">
        <f t="shared" si="56"/>
        <v xml:space="preserve">Offers over $700,000 </v>
      </c>
      <c r="D523" t="s">
        <v>3262</v>
      </c>
      <c r="E523" t="b">
        <f t="shared" si="57"/>
        <v>1</v>
      </c>
      <c r="F523" t="b">
        <f t="shared" si="58"/>
        <v>0</v>
      </c>
      <c r="G523">
        <f t="shared" si="59"/>
        <v>13</v>
      </c>
      <c r="H523">
        <f t="shared" si="60"/>
        <v>21</v>
      </c>
      <c r="I523" s="13" t="str">
        <f t="shared" si="61"/>
        <v>$700,000</v>
      </c>
      <c r="J523" t="str">
        <f>IF(OR(ISNUMBER(SEARCH({"A";"B";"C";"D";"E";"F";"G";"H";"I";"J";"K";"L";"M";"N";"O";"P";"Q";"R";"S";"T";"U";"V";"W";"X";"Y";"Z";"+";"-"},D523)))=TRUE,D523, "")</f>
        <v xml:space="preserve">Offers over $700,000 </v>
      </c>
      <c r="K523" s="20" t="str">
        <f t="shared" si="62"/>
        <v>700000</v>
      </c>
      <c r="L523" s="21">
        <v>700000</v>
      </c>
      <c r="N523" s="20"/>
    </row>
    <row r="524" spans="2:14" x14ac:dyDescent="0.25">
      <c r="B524" t="s">
        <v>194</v>
      </c>
      <c r="C524" t="str">
        <f t="shared" si="56"/>
        <v xml:space="preserve">OFFERS INVITED </v>
      </c>
      <c r="D524" t="s">
        <v>2994</v>
      </c>
      <c r="E524" t="b">
        <f t="shared" si="57"/>
        <v>0</v>
      </c>
      <c r="F524" t="b">
        <f t="shared" si="58"/>
        <v>0</v>
      </c>
      <c r="G524" t="str">
        <f t="shared" si="59"/>
        <v>na</v>
      </c>
      <c r="H524" t="str">
        <f t="shared" si="60"/>
        <v>na</v>
      </c>
      <c r="I524" s="13" t="str">
        <f t="shared" si="61"/>
        <v/>
      </c>
      <c r="J524" t="str">
        <f>IF(OR(ISNUMBER(SEARCH({"A";"B";"C";"D";"E";"F";"G";"H";"I";"J";"K";"L";"M";"N";"O";"P";"Q";"R";"S";"T";"U";"V";"W";"X";"Y";"Z";"+";"-"},D524)))=TRUE,D524, "")</f>
        <v xml:space="preserve">OFFERS INVITED </v>
      </c>
      <c r="K524" s="20" t="str">
        <f t="shared" si="62"/>
        <v/>
      </c>
      <c r="L524" s="21" t="s">
        <v>2934</v>
      </c>
      <c r="N524" s="20"/>
    </row>
    <row r="525" spans="2:14" x14ac:dyDescent="0.25">
      <c r="B525" t="s">
        <v>1736</v>
      </c>
      <c r="C525" t="str">
        <f t="shared" si="56"/>
        <v xml:space="preserve">$729,000 DHA lease $934 pwk </v>
      </c>
      <c r="D525" t="s">
        <v>3263</v>
      </c>
      <c r="E525" t="b">
        <f t="shared" si="57"/>
        <v>1</v>
      </c>
      <c r="F525" t="b">
        <f t="shared" si="58"/>
        <v>0</v>
      </c>
      <c r="G525">
        <f t="shared" si="59"/>
        <v>1</v>
      </c>
      <c r="H525">
        <f t="shared" si="60"/>
        <v>9</v>
      </c>
      <c r="I525" s="13" t="str">
        <f t="shared" si="61"/>
        <v>$729,000</v>
      </c>
      <c r="J525" t="str">
        <f>IF(OR(ISNUMBER(SEARCH({"A";"B";"C";"D";"E";"F";"G";"H";"I";"J";"K";"L";"M";"N";"O";"P";"Q";"R";"S";"T";"U";"V";"W";"X";"Y";"Z";"+";"-"},D525)))=TRUE,D525, "")</f>
        <v xml:space="preserve">$729,000 DHA lease $934 pwk </v>
      </c>
      <c r="K525" s="20" t="str">
        <f t="shared" si="62"/>
        <v>729000</v>
      </c>
      <c r="L525" s="21">
        <v>729000</v>
      </c>
      <c r="N525" s="20"/>
    </row>
    <row r="526" spans="2:14" x14ac:dyDescent="0.25">
      <c r="B526" t="s">
        <v>127</v>
      </c>
      <c r="C526" t="str">
        <f t="shared" si="56"/>
        <v xml:space="preserve">UNDER CONTRACT </v>
      </c>
      <c r="D526" t="s">
        <v>2979</v>
      </c>
      <c r="E526" t="b">
        <f t="shared" si="57"/>
        <v>0</v>
      </c>
      <c r="F526" t="b">
        <f t="shared" si="58"/>
        <v>0</v>
      </c>
      <c r="G526" t="str">
        <f t="shared" si="59"/>
        <v>na</v>
      </c>
      <c r="H526" t="str">
        <f t="shared" si="60"/>
        <v>na</v>
      </c>
      <c r="I526" s="13" t="str">
        <f t="shared" si="61"/>
        <v/>
      </c>
      <c r="J526" t="str">
        <f>IF(OR(ISNUMBER(SEARCH({"A";"B";"C";"D";"E";"F";"G";"H";"I";"J";"K";"L";"M";"N";"O";"P";"Q";"R";"S";"T";"U";"V";"W";"X";"Y";"Z";"+";"-"},D526)))=TRUE,D526, "")</f>
        <v xml:space="preserve">UNDER CONTRACT </v>
      </c>
      <c r="K526" s="20" t="str">
        <f t="shared" si="62"/>
        <v/>
      </c>
      <c r="L526" s="21" t="s">
        <v>2934</v>
      </c>
      <c r="N526" s="20"/>
    </row>
    <row r="527" spans="2:14" x14ac:dyDescent="0.25">
      <c r="B527" t="s">
        <v>1740</v>
      </c>
      <c r="C527" t="str">
        <f t="shared" si="56"/>
        <v xml:space="preserve">$620,000 </v>
      </c>
      <c r="D527" t="s">
        <v>3264</v>
      </c>
      <c r="E527" t="b">
        <f t="shared" si="57"/>
        <v>1</v>
      </c>
      <c r="F527" t="b">
        <f t="shared" si="58"/>
        <v>0</v>
      </c>
      <c r="G527">
        <f t="shared" si="59"/>
        <v>1</v>
      </c>
      <c r="H527">
        <f t="shared" si="60"/>
        <v>9</v>
      </c>
      <c r="I527" s="13" t="str">
        <f t="shared" si="61"/>
        <v>$620,000</v>
      </c>
      <c r="J527" t="str">
        <f>IF(OR(ISNUMBER(SEARCH({"A";"B";"C";"D";"E";"F";"G";"H";"I";"J";"K";"L";"M";"N";"O";"P";"Q";"R";"S";"T";"U";"V";"W";"X";"Y";"Z";"+";"-"},D527)))=TRUE,D527, "")</f>
        <v/>
      </c>
      <c r="K527" s="20" t="str">
        <f t="shared" si="62"/>
        <v>620000</v>
      </c>
      <c r="L527" s="21">
        <v>620000</v>
      </c>
      <c r="N527" s="20"/>
    </row>
    <row r="528" spans="2:14" x14ac:dyDescent="0.25">
      <c r="B528" t="s">
        <v>1744</v>
      </c>
      <c r="C528" t="str">
        <f t="shared" si="56"/>
        <v xml:space="preserve">PRICE GUIDE $1,100,000 </v>
      </c>
      <c r="D528" t="s">
        <v>3265</v>
      </c>
      <c r="E528" t="b">
        <f t="shared" si="57"/>
        <v>1</v>
      </c>
      <c r="F528" t="b">
        <f t="shared" si="58"/>
        <v>0</v>
      </c>
      <c r="G528">
        <f t="shared" si="59"/>
        <v>13</v>
      </c>
      <c r="H528">
        <f t="shared" si="60"/>
        <v>23</v>
      </c>
      <c r="I528" s="13" t="str">
        <f t="shared" si="61"/>
        <v>$1,100,000</v>
      </c>
      <c r="J528" t="str">
        <f>IF(OR(ISNUMBER(SEARCH({"A";"B";"C";"D";"E";"F";"G";"H";"I";"J";"K";"L";"M";"N";"O";"P";"Q";"R";"S";"T";"U";"V";"W";"X";"Y";"Z";"+";"-"},D528)))=TRUE,D528, "")</f>
        <v xml:space="preserve">PRICE GUIDE $1,100,000 </v>
      </c>
      <c r="K528" s="20" t="str">
        <f t="shared" si="62"/>
        <v>1100000</v>
      </c>
      <c r="L528" s="21">
        <v>1100000</v>
      </c>
      <c r="N528" s="20"/>
    </row>
    <row r="529" spans="2:14" x14ac:dyDescent="0.25">
      <c r="B529" t="s">
        <v>127</v>
      </c>
      <c r="C529" t="str">
        <f t="shared" si="56"/>
        <v xml:space="preserve">UNDER CONTRACT </v>
      </c>
      <c r="D529" t="s">
        <v>2979</v>
      </c>
      <c r="E529" t="b">
        <f t="shared" si="57"/>
        <v>0</v>
      </c>
      <c r="F529" t="b">
        <f t="shared" si="58"/>
        <v>0</v>
      </c>
      <c r="G529" t="str">
        <f t="shared" si="59"/>
        <v>na</v>
      </c>
      <c r="H529" t="str">
        <f t="shared" si="60"/>
        <v>na</v>
      </c>
      <c r="I529" s="13" t="str">
        <f t="shared" si="61"/>
        <v/>
      </c>
      <c r="J529" t="str">
        <f>IF(OR(ISNUMBER(SEARCH({"A";"B";"C";"D";"E";"F";"G";"H";"I";"J";"K";"L";"M";"N";"O";"P";"Q";"R";"S";"T";"U";"V";"W";"X";"Y";"Z";"+";"-"},D529)))=TRUE,D529, "")</f>
        <v xml:space="preserve">UNDER CONTRACT </v>
      </c>
      <c r="K529" s="20" t="str">
        <f t="shared" si="62"/>
        <v/>
      </c>
      <c r="L529" s="21" t="s">
        <v>2934</v>
      </c>
      <c r="N529" s="20"/>
    </row>
    <row r="530" spans="2:14" x14ac:dyDescent="0.25">
      <c r="B530" t="s">
        <v>1749</v>
      </c>
      <c r="C530" t="str">
        <f t="shared" si="56"/>
        <v xml:space="preserve">$595,000 </v>
      </c>
      <c r="D530" t="s">
        <v>3266</v>
      </c>
      <c r="E530" t="b">
        <f t="shared" si="57"/>
        <v>1</v>
      </c>
      <c r="F530" t="b">
        <f t="shared" si="58"/>
        <v>0</v>
      </c>
      <c r="G530">
        <f t="shared" si="59"/>
        <v>1</v>
      </c>
      <c r="H530">
        <f t="shared" si="60"/>
        <v>9</v>
      </c>
      <c r="I530" s="13" t="str">
        <f t="shared" si="61"/>
        <v>$595,000</v>
      </c>
      <c r="J530" t="str">
        <f>IF(OR(ISNUMBER(SEARCH({"A";"B";"C";"D";"E";"F";"G";"H";"I";"J";"K";"L";"M";"N";"O";"P";"Q";"R";"S";"T";"U";"V";"W";"X";"Y";"Z";"+";"-"},D530)))=TRUE,D530, "")</f>
        <v/>
      </c>
      <c r="K530" s="20" t="str">
        <f t="shared" si="62"/>
        <v>595000</v>
      </c>
      <c r="L530" s="21">
        <v>595000</v>
      </c>
      <c r="N530" s="20"/>
    </row>
    <row r="531" spans="2:14" x14ac:dyDescent="0.25">
      <c r="B531" t="s">
        <v>413</v>
      </c>
      <c r="C531" t="str">
        <f t="shared" si="56"/>
        <v xml:space="preserve">$380,000 </v>
      </c>
      <c r="D531" t="s">
        <v>3041</v>
      </c>
      <c r="E531" t="b">
        <f t="shared" si="57"/>
        <v>1</v>
      </c>
      <c r="F531" t="b">
        <f t="shared" si="58"/>
        <v>0</v>
      </c>
      <c r="G531">
        <f t="shared" si="59"/>
        <v>1</v>
      </c>
      <c r="H531">
        <f t="shared" si="60"/>
        <v>9</v>
      </c>
      <c r="I531" s="13" t="str">
        <f t="shared" si="61"/>
        <v>$380,000</v>
      </c>
      <c r="J531" t="str">
        <f>IF(OR(ISNUMBER(SEARCH({"A";"B";"C";"D";"E";"F";"G";"H";"I";"J";"K";"L";"M";"N";"O";"P";"Q";"R";"S";"T";"U";"V";"W";"X";"Y";"Z";"+";"-"},D531)))=TRUE,D531, "")</f>
        <v/>
      </c>
      <c r="K531" s="20" t="str">
        <f t="shared" si="62"/>
        <v>380000</v>
      </c>
      <c r="L531" s="21">
        <v>380000</v>
      </c>
      <c r="N531" s="20"/>
    </row>
    <row r="532" spans="2:14" x14ac:dyDescent="0.25">
      <c r="B532" t="s">
        <v>32</v>
      </c>
      <c r="C532" t="str">
        <f t="shared" si="56"/>
        <v xml:space="preserve">$435,000 </v>
      </c>
      <c r="D532" t="s">
        <v>2961</v>
      </c>
      <c r="E532" t="b">
        <f t="shared" si="57"/>
        <v>1</v>
      </c>
      <c r="F532" t="b">
        <f t="shared" si="58"/>
        <v>0</v>
      </c>
      <c r="G532">
        <f t="shared" si="59"/>
        <v>1</v>
      </c>
      <c r="H532">
        <f t="shared" si="60"/>
        <v>9</v>
      </c>
      <c r="I532" s="13" t="str">
        <f t="shared" si="61"/>
        <v>$435,000</v>
      </c>
      <c r="J532" t="str">
        <f>IF(OR(ISNUMBER(SEARCH({"A";"B";"C";"D";"E";"F";"G";"H";"I";"J";"K";"L";"M";"N";"O";"P";"Q";"R";"S";"T";"U";"V";"W";"X";"Y";"Z";"+";"-"},D532)))=TRUE,D532, "")</f>
        <v/>
      </c>
      <c r="K532" s="20" t="str">
        <f t="shared" si="62"/>
        <v>435000</v>
      </c>
      <c r="L532" s="21">
        <v>435000</v>
      </c>
      <c r="N532" s="20"/>
    </row>
    <row r="533" spans="2:14" x14ac:dyDescent="0.25">
      <c r="B533" t="s">
        <v>198</v>
      </c>
      <c r="C533" t="str">
        <f t="shared" si="56"/>
        <v xml:space="preserve">$465,000 </v>
      </c>
      <c r="D533" t="s">
        <v>2995</v>
      </c>
      <c r="E533" t="b">
        <f t="shared" si="57"/>
        <v>1</v>
      </c>
      <c r="F533" t="b">
        <f t="shared" si="58"/>
        <v>0</v>
      </c>
      <c r="G533">
        <f t="shared" si="59"/>
        <v>1</v>
      </c>
      <c r="H533">
        <f t="shared" si="60"/>
        <v>9</v>
      </c>
      <c r="I533" s="13" t="str">
        <f t="shared" si="61"/>
        <v>$465,000</v>
      </c>
      <c r="J533" t="str">
        <f>IF(OR(ISNUMBER(SEARCH({"A";"B";"C";"D";"E";"F";"G";"H";"I";"J";"K";"L";"M";"N";"O";"P";"Q";"R";"S";"T";"U";"V";"W";"X";"Y";"Z";"+";"-"},D533)))=TRUE,D533, "")</f>
        <v/>
      </c>
      <c r="K533" s="20" t="str">
        <f t="shared" si="62"/>
        <v>465000</v>
      </c>
      <c r="L533" s="21">
        <v>465000</v>
      </c>
      <c r="N533" s="20"/>
    </row>
    <row r="534" spans="2:14" x14ac:dyDescent="0.25">
      <c r="B534" t="s">
        <v>1038</v>
      </c>
      <c r="C534" t="str">
        <f t="shared" si="56"/>
        <v xml:space="preserve">UNDER OFFER </v>
      </c>
      <c r="D534" t="s">
        <v>3154</v>
      </c>
      <c r="E534" t="b">
        <f t="shared" si="57"/>
        <v>0</v>
      </c>
      <c r="F534" t="b">
        <f t="shared" si="58"/>
        <v>0</v>
      </c>
      <c r="G534" t="str">
        <f t="shared" si="59"/>
        <v>na</v>
      </c>
      <c r="H534" t="str">
        <f t="shared" si="60"/>
        <v>na</v>
      </c>
      <c r="I534" s="13" t="str">
        <f t="shared" si="61"/>
        <v/>
      </c>
      <c r="J534" t="str">
        <f>IF(OR(ISNUMBER(SEARCH({"A";"B";"C";"D";"E";"F";"G";"H";"I";"J";"K";"L";"M";"N";"O";"P";"Q";"R";"S";"T";"U";"V";"W";"X";"Y";"Z";"+";"-"},D534)))=TRUE,D534, "")</f>
        <v xml:space="preserve">UNDER OFFER </v>
      </c>
      <c r="K534" s="20" t="str">
        <f t="shared" si="62"/>
        <v/>
      </c>
      <c r="L534" s="21" t="s">
        <v>2934</v>
      </c>
      <c r="N534" s="20"/>
    </row>
    <row r="535" spans="2:14" x14ac:dyDescent="0.25">
      <c r="B535" t="s">
        <v>1760</v>
      </c>
      <c r="C535" t="str">
        <f t="shared" si="56"/>
        <v xml:space="preserve">Offers Over $859,000 </v>
      </c>
      <c r="D535" t="s">
        <v>3267</v>
      </c>
      <c r="E535" t="b">
        <f t="shared" si="57"/>
        <v>1</v>
      </c>
      <c r="F535" t="b">
        <f t="shared" si="58"/>
        <v>0</v>
      </c>
      <c r="G535">
        <f t="shared" si="59"/>
        <v>13</v>
      </c>
      <c r="H535">
        <f t="shared" si="60"/>
        <v>21</v>
      </c>
      <c r="I535" s="13" t="str">
        <f t="shared" si="61"/>
        <v>$859,000</v>
      </c>
      <c r="J535" t="str">
        <f>IF(OR(ISNUMBER(SEARCH({"A";"B";"C";"D";"E";"F";"G";"H";"I";"J";"K";"L";"M";"N";"O";"P";"Q";"R";"S";"T";"U";"V";"W";"X";"Y";"Z";"+";"-"},D535)))=TRUE,D535, "")</f>
        <v xml:space="preserve">Offers Over $859,000 </v>
      </c>
      <c r="K535" s="20" t="str">
        <f t="shared" si="62"/>
        <v>859000</v>
      </c>
      <c r="L535" s="21">
        <v>859000</v>
      </c>
      <c r="N535" s="20"/>
    </row>
    <row r="536" spans="2:14" x14ac:dyDescent="0.25">
      <c r="B536" t="s">
        <v>1110</v>
      </c>
      <c r="C536" t="str">
        <f t="shared" si="56"/>
        <v xml:space="preserve">Under Contract </v>
      </c>
      <c r="D536" t="s">
        <v>3167</v>
      </c>
      <c r="E536" t="b">
        <f t="shared" si="57"/>
        <v>0</v>
      </c>
      <c r="F536" t="b">
        <f t="shared" si="58"/>
        <v>0</v>
      </c>
      <c r="G536" t="str">
        <f t="shared" si="59"/>
        <v>na</v>
      </c>
      <c r="H536" t="str">
        <f t="shared" si="60"/>
        <v>na</v>
      </c>
      <c r="I536" s="13" t="str">
        <f t="shared" si="61"/>
        <v/>
      </c>
      <c r="J536" t="str">
        <f>IF(OR(ISNUMBER(SEARCH({"A";"B";"C";"D";"E";"F";"G";"H";"I";"J";"K";"L";"M";"N";"O";"P";"Q";"R";"S";"T";"U";"V";"W";"X";"Y";"Z";"+";"-"},D536)))=TRUE,D536, "")</f>
        <v xml:space="preserve">Under Contract </v>
      </c>
      <c r="K536" s="20" t="str">
        <f t="shared" si="62"/>
        <v/>
      </c>
      <c r="L536" s="21" t="s">
        <v>2934</v>
      </c>
      <c r="N536" s="20"/>
    </row>
    <row r="537" spans="2:14" x14ac:dyDescent="0.25">
      <c r="B537" t="s">
        <v>1766</v>
      </c>
      <c r="C537" t="str">
        <f t="shared" si="56"/>
        <v xml:space="preserve">OFFERS OVER $800,000 </v>
      </c>
      <c r="D537" t="s">
        <v>3268</v>
      </c>
      <c r="E537" t="b">
        <f t="shared" si="57"/>
        <v>1</v>
      </c>
      <c r="F537" t="b">
        <f t="shared" si="58"/>
        <v>0</v>
      </c>
      <c r="G537">
        <f t="shared" si="59"/>
        <v>13</v>
      </c>
      <c r="H537">
        <f t="shared" si="60"/>
        <v>21</v>
      </c>
      <c r="I537" s="13" t="str">
        <f t="shared" si="61"/>
        <v>$800,000</v>
      </c>
      <c r="J537" t="str">
        <f>IF(OR(ISNUMBER(SEARCH({"A";"B";"C";"D";"E";"F";"G";"H";"I";"J";"K";"L";"M";"N";"O";"P";"Q";"R";"S";"T";"U";"V";"W";"X";"Y";"Z";"+";"-"},D537)))=TRUE,D537, "")</f>
        <v xml:space="preserve">OFFERS OVER $800,000 </v>
      </c>
      <c r="K537" s="20" t="str">
        <f t="shared" si="62"/>
        <v>800000</v>
      </c>
      <c r="L537" s="21">
        <v>800000</v>
      </c>
      <c r="N537" s="20"/>
    </row>
    <row r="538" spans="2:14" x14ac:dyDescent="0.25">
      <c r="B538" t="s">
        <v>127</v>
      </c>
      <c r="C538" t="str">
        <f t="shared" si="56"/>
        <v xml:space="preserve">UNDER CONTRACT </v>
      </c>
      <c r="D538" t="s">
        <v>2979</v>
      </c>
      <c r="E538" t="b">
        <f t="shared" si="57"/>
        <v>0</v>
      </c>
      <c r="F538" t="b">
        <f t="shared" si="58"/>
        <v>0</v>
      </c>
      <c r="G538" t="str">
        <f t="shared" si="59"/>
        <v>na</v>
      </c>
      <c r="H538" t="str">
        <f t="shared" si="60"/>
        <v>na</v>
      </c>
      <c r="I538" s="13" t="str">
        <f t="shared" si="61"/>
        <v/>
      </c>
      <c r="J538" t="str">
        <f>IF(OR(ISNUMBER(SEARCH({"A";"B";"C";"D";"E";"F";"G";"H";"I";"J";"K";"L";"M";"N";"O";"P";"Q";"R";"S";"T";"U";"V";"W";"X";"Y";"Z";"+";"-"},D538)))=TRUE,D538, "")</f>
        <v xml:space="preserve">UNDER CONTRACT </v>
      </c>
      <c r="K538" s="20" t="str">
        <f t="shared" si="62"/>
        <v/>
      </c>
      <c r="L538" s="21" t="s">
        <v>2934</v>
      </c>
      <c r="N538" s="20"/>
    </row>
    <row r="539" spans="2:14" x14ac:dyDescent="0.25">
      <c r="B539" t="s">
        <v>1771</v>
      </c>
      <c r="C539" t="str">
        <f t="shared" si="56"/>
        <v xml:space="preserve">$450 000 </v>
      </c>
      <c r="D539" t="s">
        <v>3000</v>
      </c>
      <c r="E539" t="b">
        <f t="shared" si="57"/>
        <v>1</v>
      </c>
      <c r="F539" t="b">
        <f t="shared" si="58"/>
        <v>0</v>
      </c>
      <c r="G539">
        <f t="shared" si="59"/>
        <v>1</v>
      </c>
      <c r="H539">
        <f t="shared" si="60"/>
        <v>9</v>
      </c>
      <c r="I539" s="13" t="str">
        <f t="shared" si="61"/>
        <v>$450,000</v>
      </c>
      <c r="J539" t="str">
        <f>IF(OR(ISNUMBER(SEARCH({"A";"B";"C";"D";"E";"F";"G";"H";"I";"J";"K";"L";"M";"N";"O";"P";"Q";"R";"S";"T";"U";"V";"W";"X";"Y";"Z";"+";"-"},D539)))=TRUE,D539, "")</f>
        <v/>
      </c>
      <c r="K539" s="20" t="str">
        <f t="shared" si="62"/>
        <v>450000</v>
      </c>
      <c r="L539" s="21">
        <v>450000</v>
      </c>
      <c r="N539" s="20"/>
    </row>
    <row r="540" spans="2:14" x14ac:dyDescent="0.25">
      <c r="B540" t="s">
        <v>1774</v>
      </c>
      <c r="C540" t="str">
        <f t="shared" si="56"/>
        <v xml:space="preserve">Offers from mid $800's </v>
      </c>
      <c r="D540" t="s">
        <v>3436</v>
      </c>
      <c r="E540" t="b">
        <f t="shared" si="57"/>
        <v>1</v>
      </c>
      <c r="F540" t="b">
        <f t="shared" si="58"/>
        <v>0</v>
      </c>
      <c r="G540">
        <f t="shared" si="59"/>
        <v>17</v>
      </c>
      <c r="H540">
        <f t="shared" si="60"/>
        <v>25</v>
      </c>
      <c r="I540" s="13" t="str">
        <f t="shared" si="61"/>
        <v>$850,000</v>
      </c>
      <c r="J540" t="str">
        <f>IF(OR(ISNUMBER(SEARCH({"A";"B";"C";"D";"E";"F";"G";"H";"I";"J";"K";"L";"M";"N";"O";"P";"Q";"R";"S";"T";"U";"V";"W";"X";"Y";"Z";"+";"-"},D540)))=TRUE,D540, "")</f>
        <v xml:space="preserve">Offers from mid $850,000 </v>
      </c>
      <c r="K540" s="20" t="str">
        <f t="shared" si="62"/>
        <v>850000</v>
      </c>
      <c r="L540" s="21">
        <v>850000</v>
      </c>
      <c r="N540" s="20"/>
    </row>
    <row r="541" spans="2:14" x14ac:dyDescent="0.25">
      <c r="B541" t="s">
        <v>1777</v>
      </c>
      <c r="C541" t="str">
        <f t="shared" si="56"/>
        <v xml:space="preserve">Mid $500,000 ono </v>
      </c>
      <c r="D541" t="s">
        <v>3269</v>
      </c>
      <c r="E541" t="b">
        <f t="shared" si="57"/>
        <v>1</v>
      </c>
      <c r="F541" t="b">
        <f t="shared" si="58"/>
        <v>0</v>
      </c>
      <c r="G541">
        <f t="shared" si="59"/>
        <v>5</v>
      </c>
      <c r="H541">
        <f t="shared" si="60"/>
        <v>13</v>
      </c>
      <c r="I541" s="13" t="str">
        <f t="shared" si="61"/>
        <v>$500,000</v>
      </c>
      <c r="J541" t="str">
        <f>IF(OR(ISNUMBER(SEARCH({"A";"B";"C";"D";"E";"F";"G";"H";"I";"J";"K";"L";"M";"N";"O";"P";"Q";"R";"S";"T";"U";"V";"W";"X";"Y";"Z";"+";"-"},D541)))=TRUE,D541, "")</f>
        <v xml:space="preserve">Mid $500,000 ono </v>
      </c>
      <c r="K541" s="20" t="str">
        <f t="shared" si="62"/>
        <v>500000</v>
      </c>
      <c r="L541" s="21">
        <v>500000</v>
      </c>
      <c r="N541" s="20"/>
    </row>
    <row r="542" spans="2:14" x14ac:dyDescent="0.25">
      <c r="B542" t="s">
        <v>1781</v>
      </c>
      <c r="C542" t="str">
        <f t="shared" si="56"/>
        <v xml:space="preserve">Offers Over $600,000 </v>
      </c>
      <c r="D542" t="s">
        <v>3270</v>
      </c>
      <c r="E542" t="b">
        <f t="shared" si="57"/>
        <v>1</v>
      </c>
      <c r="F542" t="b">
        <f t="shared" si="58"/>
        <v>0</v>
      </c>
      <c r="G542">
        <f t="shared" si="59"/>
        <v>13</v>
      </c>
      <c r="H542">
        <f t="shared" si="60"/>
        <v>21</v>
      </c>
      <c r="I542" s="13" t="str">
        <f t="shared" si="61"/>
        <v>$600,000</v>
      </c>
      <c r="J542" t="str">
        <f>IF(OR(ISNUMBER(SEARCH({"A";"B";"C";"D";"E";"F";"G";"H";"I";"J";"K";"L";"M";"N";"O";"P";"Q";"R";"S";"T";"U";"V";"W";"X";"Y";"Z";"+";"-"},D542)))=TRUE,D542, "")</f>
        <v xml:space="preserve">Offers Over $600,000 </v>
      </c>
      <c r="K542" s="20" t="str">
        <f t="shared" si="62"/>
        <v>600000</v>
      </c>
      <c r="L542" s="21">
        <v>600000</v>
      </c>
      <c r="N542" s="20"/>
    </row>
    <row r="543" spans="2:14" x14ac:dyDescent="0.25">
      <c r="B543" t="s">
        <v>127</v>
      </c>
      <c r="C543" t="str">
        <f t="shared" si="56"/>
        <v xml:space="preserve">UNDER CONTRACT </v>
      </c>
      <c r="D543" t="s">
        <v>2979</v>
      </c>
      <c r="E543" t="b">
        <f t="shared" si="57"/>
        <v>0</v>
      </c>
      <c r="F543" t="b">
        <f t="shared" si="58"/>
        <v>0</v>
      </c>
      <c r="G543" t="str">
        <f t="shared" si="59"/>
        <v>na</v>
      </c>
      <c r="H543" t="str">
        <f t="shared" si="60"/>
        <v>na</v>
      </c>
      <c r="I543" s="13" t="str">
        <f t="shared" si="61"/>
        <v/>
      </c>
      <c r="J543" t="str">
        <f>IF(OR(ISNUMBER(SEARCH({"A";"B";"C";"D";"E";"F";"G";"H";"I";"J";"K";"L";"M";"N";"O";"P";"Q";"R";"S";"T";"U";"V";"W";"X";"Y";"Z";"+";"-"},D543)))=TRUE,D543, "")</f>
        <v xml:space="preserve">UNDER CONTRACT </v>
      </c>
      <c r="K543" s="20" t="str">
        <f t="shared" si="62"/>
        <v/>
      </c>
      <c r="L543" s="21" t="s">
        <v>2934</v>
      </c>
      <c r="N543" s="20"/>
    </row>
    <row r="544" spans="2:14" x14ac:dyDescent="0.25">
      <c r="B544" t="s">
        <v>127</v>
      </c>
      <c r="C544" t="str">
        <f t="shared" si="56"/>
        <v xml:space="preserve">UNDER CONTRACT </v>
      </c>
      <c r="D544" t="s">
        <v>2979</v>
      </c>
      <c r="E544" t="b">
        <f t="shared" si="57"/>
        <v>0</v>
      </c>
      <c r="F544" t="b">
        <f t="shared" si="58"/>
        <v>0</v>
      </c>
      <c r="G544" t="str">
        <f t="shared" si="59"/>
        <v>na</v>
      </c>
      <c r="H544" t="str">
        <f t="shared" si="60"/>
        <v>na</v>
      </c>
      <c r="I544" s="13" t="str">
        <f t="shared" si="61"/>
        <v/>
      </c>
      <c r="J544" t="str">
        <f>IF(OR(ISNUMBER(SEARCH({"A";"B";"C";"D";"E";"F";"G";"H";"I";"J";"K";"L";"M";"N";"O";"P";"Q";"R";"S";"T";"U";"V";"W";"X";"Y";"Z";"+";"-"},D544)))=TRUE,D544, "")</f>
        <v xml:space="preserve">UNDER CONTRACT </v>
      </c>
      <c r="K544" s="20" t="str">
        <f t="shared" si="62"/>
        <v/>
      </c>
      <c r="L544" s="21" t="s">
        <v>2934</v>
      </c>
      <c r="N544" s="20"/>
    </row>
    <row r="545" spans="2:14" x14ac:dyDescent="0.25">
      <c r="B545" t="s">
        <v>290</v>
      </c>
      <c r="C545" t="str">
        <f t="shared" si="56"/>
        <v xml:space="preserve">$325,000 </v>
      </c>
      <c r="D545" t="s">
        <v>3016</v>
      </c>
      <c r="E545" t="b">
        <f t="shared" si="57"/>
        <v>1</v>
      </c>
      <c r="F545" t="b">
        <f t="shared" si="58"/>
        <v>0</v>
      </c>
      <c r="G545">
        <f t="shared" si="59"/>
        <v>1</v>
      </c>
      <c r="H545">
        <f t="shared" si="60"/>
        <v>9</v>
      </c>
      <c r="I545" s="13" t="str">
        <f t="shared" si="61"/>
        <v>$325,000</v>
      </c>
      <c r="J545" t="str">
        <f>IF(OR(ISNUMBER(SEARCH({"A";"B";"C";"D";"E";"F";"G";"H";"I";"J";"K";"L";"M";"N";"O";"P";"Q";"R";"S";"T";"U";"V";"W";"X";"Y";"Z";"+";"-"},D545)))=TRUE,D545, "")</f>
        <v/>
      </c>
      <c r="K545" s="20" t="str">
        <f t="shared" si="62"/>
        <v>325000</v>
      </c>
      <c r="L545" s="21">
        <v>325000</v>
      </c>
      <c r="N545" s="20"/>
    </row>
    <row r="546" spans="2:14" x14ac:dyDescent="0.25">
      <c r="B546" t="s">
        <v>1110</v>
      </c>
      <c r="C546" t="str">
        <f t="shared" si="56"/>
        <v xml:space="preserve">Under Contract </v>
      </c>
      <c r="D546" t="s">
        <v>3167</v>
      </c>
      <c r="E546" t="b">
        <f t="shared" si="57"/>
        <v>0</v>
      </c>
      <c r="F546" t="b">
        <f t="shared" si="58"/>
        <v>0</v>
      </c>
      <c r="G546" t="str">
        <f t="shared" si="59"/>
        <v>na</v>
      </c>
      <c r="H546" t="str">
        <f t="shared" si="60"/>
        <v>na</v>
      </c>
      <c r="I546" s="13" t="str">
        <f t="shared" si="61"/>
        <v/>
      </c>
      <c r="J546" t="str">
        <f>IF(OR(ISNUMBER(SEARCH({"A";"B";"C";"D";"E";"F";"G";"H";"I";"J";"K";"L";"M";"N";"O";"P";"Q";"R";"S";"T";"U";"V";"W";"X";"Y";"Z";"+";"-"},D546)))=TRUE,D546, "")</f>
        <v xml:space="preserve">Under Contract </v>
      </c>
      <c r="K546" s="20" t="str">
        <f t="shared" si="62"/>
        <v/>
      </c>
      <c r="L546" s="21" t="s">
        <v>2934</v>
      </c>
      <c r="N546" s="20"/>
    </row>
    <row r="547" spans="2:14" x14ac:dyDescent="0.25">
      <c r="B547" t="s">
        <v>1792</v>
      </c>
      <c r="C547" t="str">
        <f t="shared" si="56"/>
        <v xml:space="preserve">Offers over $550,000 </v>
      </c>
      <c r="D547" t="s">
        <v>3271</v>
      </c>
      <c r="E547" t="b">
        <f t="shared" si="57"/>
        <v>1</v>
      </c>
      <c r="F547" t="b">
        <f t="shared" si="58"/>
        <v>0</v>
      </c>
      <c r="G547">
        <f t="shared" si="59"/>
        <v>13</v>
      </c>
      <c r="H547">
        <f t="shared" si="60"/>
        <v>21</v>
      </c>
      <c r="I547" s="13" t="str">
        <f t="shared" si="61"/>
        <v>$550,000</v>
      </c>
      <c r="J547" t="str">
        <f>IF(OR(ISNUMBER(SEARCH({"A";"B";"C";"D";"E";"F";"G";"H";"I";"J";"K";"L";"M";"N";"O";"P";"Q";"R";"S";"T";"U";"V";"W";"X";"Y";"Z";"+";"-"},D547)))=TRUE,D547, "")</f>
        <v xml:space="preserve">Offers over $550,000 </v>
      </c>
      <c r="K547" s="20" t="str">
        <f t="shared" si="62"/>
        <v>550000</v>
      </c>
      <c r="L547" s="21">
        <v>550000</v>
      </c>
      <c r="N547" s="20"/>
    </row>
    <row r="548" spans="2:14" x14ac:dyDescent="0.25">
      <c r="B548" t="s">
        <v>279</v>
      </c>
      <c r="C548" t="str">
        <f t="shared" si="56"/>
        <v xml:space="preserve">$489,000 </v>
      </c>
      <c r="D548" t="s">
        <v>3013</v>
      </c>
      <c r="E548" t="b">
        <f t="shared" si="57"/>
        <v>1</v>
      </c>
      <c r="F548" t="b">
        <f t="shared" si="58"/>
        <v>0</v>
      </c>
      <c r="G548">
        <f t="shared" si="59"/>
        <v>1</v>
      </c>
      <c r="H548">
        <f t="shared" si="60"/>
        <v>9</v>
      </c>
      <c r="I548" s="13" t="str">
        <f t="shared" si="61"/>
        <v>$489,000</v>
      </c>
      <c r="J548" t="str">
        <f>IF(OR(ISNUMBER(SEARCH({"A";"B";"C";"D";"E";"F";"G";"H";"I";"J";"K";"L";"M";"N";"O";"P";"Q";"R";"S";"T";"U";"V";"W";"X";"Y";"Z";"+";"-"},D548)))=TRUE,D548, "")</f>
        <v/>
      </c>
      <c r="K548" s="20" t="str">
        <f t="shared" si="62"/>
        <v>489000</v>
      </c>
      <c r="L548" s="21">
        <v>489000</v>
      </c>
      <c r="N548" s="20"/>
    </row>
    <row r="549" spans="2:14" x14ac:dyDescent="0.25">
      <c r="B549" t="s">
        <v>1799</v>
      </c>
      <c r="C549" t="str">
        <f t="shared" si="56"/>
        <v xml:space="preserve">PRICE GUIDE $209,000 </v>
      </c>
      <c r="D549" t="s">
        <v>3272</v>
      </c>
      <c r="E549" t="b">
        <f t="shared" si="57"/>
        <v>1</v>
      </c>
      <c r="F549" t="b">
        <f t="shared" si="58"/>
        <v>0</v>
      </c>
      <c r="G549">
        <f t="shared" si="59"/>
        <v>13</v>
      </c>
      <c r="H549">
        <f t="shared" si="60"/>
        <v>21</v>
      </c>
      <c r="I549" s="13" t="str">
        <f t="shared" si="61"/>
        <v>$209,000</v>
      </c>
      <c r="J549" t="str">
        <f>IF(OR(ISNUMBER(SEARCH({"A";"B";"C";"D";"E";"F";"G";"H";"I";"J";"K";"L";"M";"N";"O";"P";"Q";"R";"S";"T";"U";"V";"W";"X";"Y";"Z";"+";"-"},D549)))=TRUE,D549, "")</f>
        <v xml:space="preserve">PRICE GUIDE $209,000 </v>
      </c>
      <c r="K549" s="20" t="str">
        <f t="shared" si="62"/>
        <v>209000</v>
      </c>
      <c r="L549" s="21">
        <v>209000</v>
      </c>
      <c r="N549" s="20"/>
    </row>
    <row r="550" spans="2:14" x14ac:dyDescent="0.25">
      <c r="B550" t="s">
        <v>1803</v>
      </c>
      <c r="C550" t="str">
        <f t="shared" si="56"/>
        <v xml:space="preserve">Offers over $370,000 </v>
      </c>
      <c r="D550" t="s">
        <v>3273</v>
      </c>
      <c r="E550" t="b">
        <f t="shared" si="57"/>
        <v>1</v>
      </c>
      <c r="F550" t="b">
        <f t="shared" si="58"/>
        <v>0</v>
      </c>
      <c r="G550">
        <f t="shared" si="59"/>
        <v>13</v>
      </c>
      <c r="H550">
        <f t="shared" si="60"/>
        <v>21</v>
      </c>
      <c r="I550" s="13" t="str">
        <f t="shared" si="61"/>
        <v>$370,000</v>
      </c>
      <c r="J550" t="str">
        <f>IF(OR(ISNUMBER(SEARCH({"A";"B";"C";"D";"E";"F";"G";"H";"I";"J";"K";"L";"M";"N";"O";"P";"Q";"R";"S";"T";"U";"V";"W";"X";"Y";"Z";"+";"-"},D550)))=TRUE,D550, "")</f>
        <v xml:space="preserve">Offers over $370,000 </v>
      </c>
      <c r="K550" s="20" t="str">
        <f t="shared" si="62"/>
        <v>370000</v>
      </c>
      <c r="L550" s="21">
        <v>370000</v>
      </c>
      <c r="N550" s="20"/>
    </row>
    <row r="551" spans="2:14" x14ac:dyDescent="0.25">
      <c r="B551" t="s">
        <v>1806</v>
      </c>
      <c r="C551" t="str">
        <f t="shared" si="56"/>
        <v xml:space="preserve">Offers Over $290,000 </v>
      </c>
      <c r="D551" t="s">
        <v>3274</v>
      </c>
      <c r="E551" t="b">
        <f t="shared" si="57"/>
        <v>1</v>
      </c>
      <c r="F551" t="b">
        <f t="shared" si="58"/>
        <v>0</v>
      </c>
      <c r="G551">
        <f t="shared" si="59"/>
        <v>13</v>
      </c>
      <c r="H551">
        <f t="shared" si="60"/>
        <v>21</v>
      </c>
      <c r="I551" s="13" t="str">
        <f t="shared" si="61"/>
        <v>$290,000</v>
      </c>
      <c r="J551" t="str">
        <f>IF(OR(ISNUMBER(SEARCH({"A";"B";"C";"D";"E";"F";"G";"H";"I";"J";"K";"L";"M";"N";"O";"P";"Q";"R";"S";"T";"U";"V";"W";"X";"Y";"Z";"+";"-"},D551)))=TRUE,D551, "")</f>
        <v xml:space="preserve">Offers Over $290,000 </v>
      </c>
      <c r="K551" s="20" t="str">
        <f t="shared" si="62"/>
        <v>290000</v>
      </c>
      <c r="L551" s="21">
        <v>290000</v>
      </c>
      <c r="N551" s="20"/>
    </row>
    <row r="552" spans="2:14" x14ac:dyDescent="0.25">
      <c r="B552" t="s">
        <v>1809</v>
      </c>
      <c r="C552" t="str">
        <f t="shared" si="56"/>
        <v xml:space="preserve">Offers over $630,000 </v>
      </c>
      <c r="D552" t="s">
        <v>3275</v>
      </c>
      <c r="E552" t="b">
        <f t="shared" si="57"/>
        <v>1</v>
      </c>
      <c r="F552" t="b">
        <f t="shared" si="58"/>
        <v>0</v>
      </c>
      <c r="G552">
        <f t="shared" si="59"/>
        <v>13</v>
      </c>
      <c r="H552">
        <f t="shared" si="60"/>
        <v>21</v>
      </c>
      <c r="I552" s="13" t="str">
        <f t="shared" si="61"/>
        <v>$630,000</v>
      </c>
      <c r="J552" t="str">
        <f>IF(OR(ISNUMBER(SEARCH({"A";"B";"C";"D";"E";"F";"G";"H";"I";"J";"K";"L";"M";"N";"O";"P";"Q";"R";"S";"T";"U";"V";"W";"X";"Y";"Z";"+";"-"},D552)))=TRUE,D552, "")</f>
        <v xml:space="preserve">Offers over $630,000 </v>
      </c>
      <c r="K552" s="20" t="str">
        <f t="shared" si="62"/>
        <v>630000</v>
      </c>
      <c r="L552" s="21">
        <v>630000</v>
      </c>
      <c r="N552" s="20"/>
    </row>
    <row r="553" spans="2:14" x14ac:dyDescent="0.25">
      <c r="B553" t="s">
        <v>1013</v>
      </c>
      <c r="C553" t="str">
        <f t="shared" si="56"/>
        <v xml:space="preserve">$269,000 </v>
      </c>
      <c r="D553" t="s">
        <v>3150</v>
      </c>
      <c r="E553" t="b">
        <f t="shared" si="57"/>
        <v>1</v>
      </c>
      <c r="F553" t="b">
        <f t="shared" si="58"/>
        <v>0</v>
      </c>
      <c r="G553">
        <f t="shared" si="59"/>
        <v>1</v>
      </c>
      <c r="H553">
        <f t="shared" si="60"/>
        <v>9</v>
      </c>
      <c r="I553" s="13" t="str">
        <f t="shared" si="61"/>
        <v>$269,000</v>
      </c>
      <c r="J553" t="str">
        <f>IF(OR(ISNUMBER(SEARCH({"A";"B";"C";"D";"E";"F";"G";"H";"I";"J";"K";"L";"M";"N";"O";"P";"Q";"R";"S";"T";"U";"V";"W";"X";"Y";"Z";"+";"-"},D553)))=TRUE,D553, "")</f>
        <v/>
      </c>
      <c r="K553" s="20" t="str">
        <f t="shared" si="62"/>
        <v>269000</v>
      </c>
      <c r="L553" s="21">
        <v>269000</v>
      </c>
      <c r="N553" s="20"/>
    </row>
    <row r="554" spans="2:14" x14ac:dyDescent="0.25">
      <c r="B554" t="s">
        <v>1813</v>
      </c>
      <c r="C554" t="str">
        <f t="shared" si="56"/>
        <v xml:space="preserve">$316,000 </v>
      </c>
      <c r="D554" t="s">
        <v>3276</v>
      </c>
      <c r="E554" t="b">
        <f t="shared" si="57"/>
        <v>1</v>
      </c>
      <c r="F554" t="b">
        <f t="shared" si="58"/>
        <v>0</v>
      </c>
      <c r="G554">
        <f t="shared" si="59"/>
        <v>1</v>
      </c>
      <c r="H554">
        <f t="shared" si="60"/>
        <v>9</v>
      </c>
      <c r="I554" s="13" t="str">
        <f t="shared" si="61"/>
        <v>$316,000</v>
      </c>
      <c r="J554" t="str">
        <f>IF(OR(ISNUMBER(SEARCH({"A";"B";"C";"D";"E";"F";"G";"H";"I";"J";"K";"L";"M";"N";"O";"P";"Q";"R";"S";"T";"U";"V";"W";"X";"Y";"Z";"+";"-"},D554)))=TRUE,D554, "")</f>
        <v/>
      </c>
      <c r="K554" s="20" t="str">
        <f t="shared" si="62"/>
        <v>316000</v>
      </c>
      <c r="L554" s="21">
        <v>316000</v>
      </c>
      <c r="N554" s="20"/>
    </row>
    <row r="555" spans="2:14" x14ac:dyDescent="0.25">
      <c r="B555" t="s">
        <v>1817</v>
      </c>
      <c r="C555" t="str">
        <f t="shared" si="56"/>
        <v xml:space="preserve">$115,000 </v>
      </c>
      <c r="D555" t="s">
        <v>3277</v>
      </c>
      <c r="E555" t="b">
        <f t="shared" si="57"/>
        <v>1</v>
      </c>
      <c r="F555" t="b">
        <f t="shared" si="58"/>
        <v>0</v>
      </c>
      <c r="G555">
        <f t="shared" si="59"/>
        <v>1</v>
      </c>
      <c r="H555">
        <f t="shared" si="60"/>
        <v>9</v>
      </c>
      <c r="I555" s="13" t="str">
        <f t="shared" si="61"/>
        <v>$115,000</v>
      </c>
      <c r="J555" t="str">
        <f>IF(OR(ISNUMBER(SEARCH({"A";"B";"C";"D";"E";"F";"G";"H";"I";"J";"K";"L";"M";"N";"O";"P";"Q";"R";"S";"T";"U";"V";"W";"X";"Y";"Z";"+";"-"},D555)))=TRUE,D555, "")</f>
        <v/>
      </c>
      <c r="K555" s="20" t="str">
        <f t="shared" si="62"/>
        <v>115000</v>
      </c>
      <c r="L555" s="21">
        <v>115000</v>
      </c>
      <c r="N555" s="20"/>
    </row>
    <row r="556" spans="2:14" x14ac:dyDescent="0.25">
      <c r="B556" t="s">
        <v>1075</v>
      </c>
      <c r="C556" t="str">
        <f t="shared" si="56"/>
        <v xml:space="preserve">$535,000 + </v>
      </c>
      <c r="D556" t="s">
        <v>3160</v>
      </c>
      <c r="E556" t="b">
        <f t="shared" si="57"/>
        <v>1</v>
      </c>
      <c r="F556" t="b">
        <f t="shared" si="58"/>
        <v>0</v>
      </c>
      <c r="G556">
        <f t="shared" si="59"/>
        <v>1</v>
      </c>
      <c r="H556">
        <f t="shared" si="60"/>
        <v>9</v>
      </c>
      <c r="I556" s="13" t="str">
        <f t="shared" si="61"/>
        <v>$535,000</v>
      </c>
      <c r="J556" t="str">
        <f>IF(OR(ISNUMBER(SEARCH({"A";"B";"C";"D";"E";"F";"G";"H";"I";"J";"K";"L";"M";"N";"O";"P";"Q";"R";"S";"T";"U";"V";"W";"X";"Y";"Z";"+";"-"},D556)))=TRUE,D556, "")</f>
        <v xml:space="preserve">$535,000 + </v>
      </c>
      <c r="K556" s="20" t="str">
        <f t="shared" si="62"/>
        <v>535000</v>
      </c>
      <c r="L556" s="21">
        <v>535000</v>
      </c>
      <c r="N556" s="20"/>
    </row>
    <row r="557" spans="2:14" x14ac:dyDescent="0.25">
      <c r="B557" t="s">
        <v>127</v>
      </c>
      <c r="C557" t="str">
        <f t="shared" si="56"/>
        <v xml:space="preserve">UNDER CONTRACT </v>
      </c>
      <c r="D557" t="s">
        <v>2979</v>
      </c>
      <c r="E557" t="b">
        <f t="shared" si="57"/>
        <v>0</v>
      </c>
      <c r="F557" t="b">
        <f t="shared" si="58"/>
        <v>0</v>
      </c>
      <c r="G557" t="str">
        <f t="shared" si="59"/>
        <v>na</v>
      </c>
      <c r="H557" t="str">
        <f t="shared" si="60"/>
        <v>na</v>
      </c>
      <c r="I557" s="13" t="str">
        <f t="shared" si="61"/>
        <v/>
      </c>
      <c r="J557" t="str">
        <f>IF(OR(ISNUMBER(SEARCH({"A";"B";"C";"D";"E";"F";"G";"H";"I";"J";"K";"L";"M";"N";"O";"P";"Q";"R";"S";"T";"U";"V";"W";"X";"Y";"Z";"+";"-"},D557)))=TRUE,D557, "")</f>
        <v xml:space="preserve">UNDER CONTRACT </v>
      </c>
      <c r="K557" s="20" t="str">
        <f t="shared" si="62"/>
        <v/>
      </c>
      <c r="L557" s="21" t="s">
        <v>2934</v>
      </c>
      <c r="N557" s="20"/>
    </row>
    <row r="558" spans="2:14" x14ac:dyDescent="0.25">
      <c r="B558" t="s">
        <v>1824</v>
      </c>
      <c r="C558" t="str">
        <f t="shared" si="56"/>
        <v xml:space="preserve">$1,400,000 </v>
      </c>
      <c r="D558" t="s">
        <v>3278</v>
      </c>
      <c r="E558" t="b">
        <f t="shared" si="57"/>
        <v>1</v>
      </c>
      <c r="F558" t="b">
        <f t="shared" si="58"/>
        <v>0</v>
      </c>
      <c r="G558">
        <f t="shared" si="59"/>
        <v>1</v>
      </c>
      <c r="H558">
        <f t="shared" si="60"/>
        <v>11</v>
      </c>
      <c r="I558" s="13" t="str">
        <f t="shared" si="61"/>
        <v>$1,400,000</v>
      </c>
      <c r="J558" t="str">
        <f>IF(OR(ISNUMBER(SEARCH({"A";"B";"C";"D";"E";"F";"G";"H";"I";"J";"K";"L";"M";"N";"O";"P";"Q";"R";"S";"T";"U";"V";"W";"X";"Y";"Z";"+";"-"},D558)))=TRUE,D558, "")</f>
        <v/>
      </c>
      <c r="K558" s="20" t="str">
        <f t="shared" si="62"/>
        <v>1400000</v>
      </c>
      <c r="L558" s="21">
        <v>1400000</v>
      </c>
      <c r="N558" s="20"/>
    </row>
    <row r="559" spans="2:14" x14ac:dyDescent="0.25">
      <c r="B559" t="s">
        <v>127</v>
      </c>
      <c r="C559" t="str">
        <f t="shared" si="56"/>
        <v xml:space="preserve">UNDER CONTRACT </v>
      </c>
      <c r="D559" t="s">
        <v>2979</v>
      </c>
      <c r="E559" t="b">
        <f t="shared" si="57"/>
        <v>0</v>
      </c>
      <c r="F559" t="b">
        <f t="shared" si="58"/>
        <v>0</v>
      </c>
      <c r="G559" t="str">
        <f t="shared" si="59"/>
        <v>na</v>
      </c>
      <c r="H559" t="str">
        <f t="shared" si="60"/>
        <v>na</v>
      </c>
      <c r="I559" s="13" t="str">
        <f t="shared" si="61"/>
        <v/>
      </c>
      <c r="J559" t="str">
        <f>IF(OR(ISNUMBER(SEARCH({"A";"B";"C";"D";"E";"F";"G";"H";"I";"J";"K";"L";"M";"N";"O";"P";"Q";"R";"S";"T";"U";"V";"W";"X";"Y";"Z";"+";"-"},D559)))=TRUE,D559, "")</f>
        <v xml:space="preserve">UNDER CONTRACT </v>
      </c>
      <c r="K559" s="20" t="str">
        <f t="shared" si="62"/>
        <v/>
      </c>
      <c r="L559" s="21" t="s">
        <v>2934</v>
      </c>
      <c r="N559" s="20"/>
    </row>
    <row r="560" spans="2:14" x14ac:dyDescent="0.25">
      <c r="B560" t="s">
        <v>127</v>
      </c>
      <c r="C560" t="str">
        <f t="shared" si="56"/>
        <v xml:space="preserve">UNDER CONTRACT </v>
      </c>
      <c r="D560" t="s">
        <v>2979</v>
      </c>
      <c r="E560" t="b">
        <f t="shared" si="57"/>
        <v>0</v>
      </c>
      <c r="F560" t="b">
        <f t="shared" si="58"/>
        <v>0</v>
      </c>
      <c r="G560" t="str">
        <f t="shared" si="59"/>
        <v>na</v>
      </c>
      <c r="H560" t="str">
        <f t="shared" si="60"/>
        <v>na</v>
      </c>
      <c r="I560" s="13" t="str">
        <f t="shared" si="61"/>
        <v/>
      </c>
      <c r="J560" t="str">
        <f>IF(OR(ISNUMBER(SEARCH({"A";"B";"C";"D";"E";"F";"G";"H";"I";"J";"K";"L";"M";"N";"O";"P";"Q";"R";"S";"T";"U";"V";"W";"X";"Y";"Z";"+";"-"},D560)))=TRUE,D560, "")</f>
        <v xml:space="preserve">UNDER CONTRACT </v>
      </c>
      <c r="K560" s="20" t="str">
        <f t="shared" si="62"/>
        <v/>
      </c>
      <c r="L560" s="21" t="s">
        <v>2934</v>
      </c>
      <c r="N560" s="20"/>
    </row>
    <row r="561" spans="2:14" x14ac:dyDescent="0.25">
      <c r="B561" t="s">
        <v>1833</v>
      </c>
      <c r="C561" t="str">
        <f t="shared" si="56"/>
        <v xml:space="preserve">$418,000 </v>
      </c>
      <c r="D561" t="s">
        <v>3279</v>
      </c>
      <c r="E561" t="b">
        <f t="shared" si="57"/>
        <v>1</v>
      </c>
      <c r="F561" t="b">
        <f t="shared" si="58"/>
        <v>0</v>
      </c>
      <c r="G561">
        <f t="shared" si="59"/>
        <v>1</v>
      </c>
      <c r="H561">
        <f t="shared" si="60"/>
        <v>9</v>
      </c>
      <c r="I561" s="13" t="str">
        <f t="shared" si="61"/>
        <v>$418,000</v>
      </c>
      <c r="J561" t="str">
        <f>IF(OR(ISNUMBER(SEARCH({"A";"B";"C";"D";"E";"F";"G";"H";"I";"J";"K";"L";"M";"N";"O";"P";"Q";"R";"S";"T";"U";"V";"W";"X";"Y";"Z";"+";"-"},D561)))=TRUE,D561, "")</f>
        <v/>
      </c>
      <c r="K561" s="20" t="str">
        <f t="shared" si="62"/>
        <v>418000</v>
      </c>
      <c r="L561" s="21">
        <v>418000</v>
      </c>
      <c r="N561" s="20"/>
    </row>
    <row r="562" spans="2:14" x14ac:dyDescent="0.25">
      <c r="B562" t="s">
        <v>1118</v>
      </c>
      <c r="C562" t="str">
        <f t="shared" si="56"/>
        <v xml:space="preserve">$385,000 </v>
      </c>
      <c r="D562" t="s">
        <v>3168</v>
      </c>
      <c r="E562" t="b">
        <f t="shared" si="57"/>
        <v>1</v>
      </c>
      <c r="F562" t="b">
        <f t="shared" si="58"/>
        <v>0</v>
      </c>
      <c r="G562">
        <f t="shared" si="59"/>
        <v>1</v>
      </c>
      <c r="H562">
        <f t="shared" si="60"/>
        <v>9</v>
      </c>
      <c r="I562" s="13" t="str">
        <f t="shared" si="61"/>
        <v>$385,000</v>
      </c>
      <c r="J562" t="str">
        <f>IF(OR(ISNUMBER(SEARCH({"A";"B";"C";"D";"E";"F";"G";"H";"I";"J";"K";"L";"M";"N";"O";"P";"Q";"R";"S";"T";"U";"V";"W";"X";"Y";"Z";"+";"-"},D562)))=TRUE,D562, "")</f>
        <v/>
      </c>
      <c r="K562" s="20" t="str">
        <f t="shared" si="62"/>
        <v>385000</v>
      </c>
      <c r="L562" s="21">
        <v>385000</v>
      </c>
      <c r="N562" s="20"/>
    </row>
    <row r="563" spans="2:14" x14ac:dyDescent="0.25">
      <c r="B563" t="s">
        <v>1838</v>
      </c>
      <c r="C563" t="str">
        <f t="shared" si="56"/>
        <v xml:space="preserve">OFFERS OVER $780,000 </v>
      </c>
      <c r="D563" t="s">
        <v>3280</v>
      </c>
      <c r="E563" t="b">
        <f t="shared" si="57"/>
        <v>1</v>
      </c>
      <c r="F563" t="b">
        <f t="shared" si="58"/>
        <v>0</v>
      </c>
      <c r="G563">
        <f t="shared" si="59"/>
        <v>13</v>
      </c>
      <c r="H563">
        <f t="shared" si="60"/>
        <v>21</v>
      </c>
      <c r="I563" s="13" t="str">
        <f t="shared" si="61"/>
        <v>$780,000</v>
      </c>
      <c r="J563" t="str">
        <f>IF(OR(ISNUMBER(SEARCH({"A";"B";"C";"D";"E";"F";"G";"H";"I";"J";"K";"L";"M";"N";"O";"P";"Q";"R";"S";"T";"U";"V";"W";"X";"Y";"Z";"+";"-"},D563)))=TRUE,D563, "")</f>
        <v xml:space="preserve">OFFERS OVER $780,000 </v>
      </c>
      <c r="K563" s="20" t="str">
        <f t="shared" si="62"/>
        <v>780000</v>
      </c>
      <c r="L563" s="21">
        <v>780000</v>
      </c>
      <c r="N563" s="20"/>
    </row>
    <row r="564" spans="2:14" x14ac:dyDescent="0.25">
      <c r="B564" t="s">
        <v>1842</v>
      </c>
      <c r="C564" t="str">
        <f t="shared" si="56"/>
        <v xml:space="preserve">$460,000 ONO </v>
      </c>
      <c r="D564" t="s">
        <v>3281</v>
      </c>
      <c r="E564" t="b">
        <f t="shared" si="57"/>
        <v>1</v>
      </c>
      <c r="F564" t="b">
        <f t="shared" si="58"/>
        <v>0</v>
      </c>
      <c r="G564">
        <f t="shared" si="59"/>
        <v>1</v>
      </c>
      <c r="H564">
        <f t="shared" si="60"/>
        <v>9</v>
      </c>
      <c r="I564" s="13" t="str">
        <f t="shared" si="61"/>
        <v>$460,000</v>
      </c>
      <c r="J564" t="str">
        <f>IF(OR(ISNUMBER(SEARCH({"A";"B";"C";"D";"E";"F";"G";"H";"I";"J";"K";"L";"M";"N";"O";"P";"Q";"R";"S";"T";"U";"V";"W";"X";"Y";"Z";"+";"-"},D564)))=TRUE,D564, "")</f>
        <v xml:space="preserve">$460,000 ONO </v>
      </c>
      <c r="K564" s="20" t="str">
        <f t="shared" si="62"/>
        <v>460000</v>
      </c>
      <c r="L564" s="21">
        <v>460000</v>
      </c>
      <c r="N564" s="20"/>
    </row>
    <row r="565" spans="2:14" x14ac:dyDescent="0.25">
      <c r="B565" t="s">
        <v>1845</v>
      </c>
      <c r="C565" t="str">
        <f t="shared" si="56"/>
        <v xml:space="preserve">$410,000 </v>
      </c>
      <c r="D565" t="s">
        <v>3282</v>
      </c>
      <c r="E565" t="b">
        <f t="shared" si="57"/>
        <v>1</v>
      </c>
      <c r="F565" t="b">
        <f t="shared" si="58"/>
        <v>0</v>
      </c>
      <c r="G565">
        <f t="shared" si="59"/>
        <v>1</v>
      </c>
      <c r="H565">
        <f t="shared" si="60"/>
        <v>9</v>
      </c>
      <c r="I565" s="13" t="str">
        <f t="shared" si="61"/>
        <v>$410,000</v>
      </c>
      <c r="J565" t="str">
        <f>IF(OR(ISNUMBER(SEARCH({"A";"B";"C";"D";"E";"F";"G";"H";"I";"J";"K";"L";"M";"N";"O";"P";"Q";"R";"S";"T";"U";"V";"W";"X";"Y";"Z";"+";"-"},D565)))=TRUE,D565, "")</f>
        <v/>
      </c>
      <c r="K565" s="20" t="str">
        <f t="shared" si="62"/>
        <v>410000</v>
      </c>
      <c r="L565" s="21">
        <v>410000</v>
      </c>
      <c r="N565" s="20"/>
    </row>
    <row r="566" spans="2:14" x14ac:dyDescent="0.25">
      <c r="B566" t="s">
        <v>1850</v>
      </c>
      <c r="C566" t="str">
        <f t="shared" si="56"/>
        <v xml:space="preserve">$819,000 </v>
      </c>
      <c r="D566" t="s">
        <v>3283</v>
      </c>
      <c r="E566" t="b">
        <f t="shared" si="57"/>
        <v>1</v>
      </c>
      <c r="F566" t="b">
        <f t="shared" si="58"/>
        <v>0</v>
      </c>
      <c r="G566">
        <f t="shared" si="59"/>
        <v>1</v>
      </c>
      <c r="H566">
        <f t="shared" si="60"/>
        <v>9</v>
      </c>
      <c r="I566" s="13" t="str">
        <f t="shared" si="61"/>
        <v>$819,000</v>
      </c>
      <c r="J566" t="str">
        <f>IF(OR(ISNUMBER(SEARCH({"A";"B";"C";"D";"E";"F";"G";"H";"I";"J";"K";"L";"M";"N";"O";"P";"Q";"R";"S";"T";"U";"V";"W";"X";"Y";"Z";"+";"-"},D566)))=TRUE,D566, "")</f>
        <v/>
      </c>
      <c r="K566" s="20" t="str">
        <f t="shared" si="62"/>
        <v>819000</v>
      </c>
      <c r="L566" s="21">
        <v>819000</v>
      </c>
      <c r="N566" s="20"/>
    </row>
    <row r="567" spans="2:14" x14ac:dyDescent="0.25">
      <c r="B567" t="s">
        <v>524</v>
      </c>
      <c r="C567" t="str">
        <f t="shared" si="56"/>
        <v xml:space="preserve">$449,000 </v>
      </c>
      <c r="D567" t="s">
        <v>3069</v>
      </c>
      <c r="E567" t="b">
        <f t="shared" si="57"/>
        <v>1</v>
      </c>
      <c r="F567" t="b">
        <f t="shared" si="58"/>
        <v>0</v>
      </c>
      <c r="G567">
        <f t="shared" si="59"/>
        <v>1</v>
      </c>
      <c r="H567">
        <f t="shared" si="60"/>
        <v>9</v>
      </c>
      <c r="I567" s="13" t="str">
        <f t="shared" si="61"/>
        <v>$449,000</v>
      </c>
      <c r="J567" t="str">
        <f>IF(OR(ISNUMBER(SEARCH({"A";"B";"C";"D";"E";"F";"G";"H";"I";"J";"K";"L";"M";"N";"O";"P";"Q";"R";"S";"T";"U";"V";"W";"X";"Y";"Z";"+";"-"},D567)))=TRUE,D567, "")</f>
        <v/>
      </c>
      <c r="K567" s="20" t="str">
        <f t="shared" si="62"/>
        <v>449000</v>
      </c>
      <c r="L567" s="21">
        <v>449000</v>
      </c>
      <c r="N567" s="20"/>
    </row>
    <row r="568" spans="2:14" x14ac:dyDescent="0.25">
      <c r="B568" t="s">
        <v>127</v>
      </c>
      <c r="C568" t="str">
        <f t="shared" si="56"/>
        <v xml:space="preserve">UNDER CONTRACT </v>
      </c>
      <c r="D568" t="s">
        <v>2979</v>
      </c>
      <c r="E568" t="b">
        <f t="shared" si="57"/>
        <v>0</v>
      </c>
      <c r="F568" t="b">
        <f t="shared" si="58"/>
        <v>0</v>
      </c>
      <c r="G568" t="str">
        <f t="shared" si="59"/>
        <v>na</v>
      </c>
      <c r="H568" t="str">
        <f t="shared" si="60"/>
        <v>na</v>
      </c>
      <c r="I568" s="13" t="str">
        <f t="shared" si="61"/>
        <v/>
      </c>
      <c r="J568" t="str">
        <f>IF(OR(ISNUMBER(SEARCH({"A";"B";"C";"D";"E";"F";"G";"H";"I";"J";"K";"L";"M";"N";"O";"P";"Q";"R";"S";"T";"U";"V";"W";"X";"Y";"Z";"+";"-"},D568)))=TRUE,D568, "")</f>
        <v xml:space="preserve">UNDER CONTRACT </v>
      </c>
      <c r="K568" s="20" t="str">
        <f t="shared" si="62"/>
        <v/>
      </c>
      <c r="L568" s="21" t="s">
        <v>2934</v>
      </c>
      <c r="N568" s="20"/>
    </row>
    <row r="569" spans="2:14" x14ac:dyDescent="0.25">
      <c r="B569" t="s">
        <v>127</v>
      </c>
      <c r="C569" t="str">
        <f t="shared" si="56"/>
        <v xml:space="preserve">UNDER CONTRACT </v>
      </c>
      <c r="D569" t="s">
        <v>2979</v>
      </c>
      <c r="E569" t="b">
        <f t="shared" si="57"/>
        <v>0</v>
      </c>
      <c r="F569" t="b">
        <f t="shared" si="58"/>
        <v>0</v>
      </c>
      <c r="G569" t="str">
        <f t="shared" si="59"/>
        <v>na</v>
      </c>
      <c r="H569" t="str">
        <f t="shared" si="60"/>
        <v>na</v>
      </c>
      <c r="I569" s="13" t="str">
        <f t="shared" si="61"/>
        <v/>
      </c>
      <c r="J569" t="str">
        <f>IF(OR(ISNUMBER(SEARCH({"A";"B";"C";"D";"E";"F";"G";"H";"I";"J";"K";"L";"M";"N";"O";"P";"Q";"R";"S";"T";"U";"V";"W";"X";"Y";"Z";"+";"-"},D569)))=TRUE,D569, "")</f>
        <v xml:space="preserve">UNDER CONTRACT </v>
      </c>
      <c r="K569" s="20" t="str">
        <f t="shared" si="62"/>
        <v/>
      </c>
      <c r="L569" s="21" t="s">
        <v>2934</v>
      </c>
      <c r="N569" s="20"/>
    </row>
    <row r="570" spans="2:14" x14ac:dyDescent="0.25">
      <c r="B570" t="s">
        <v>201</v>
      </c>
      <c r="C570" t="str">
        <f t="shared" si="56"/>
        <v xml:space="preserve">Current Bid $600,000 </v>
      </c>
      <c r="D570" t="s">
        <v>2996</v>
      </c>
      <c r="E570" t="b">
        <f t="shared" si="57"/>
        <v>1</v>
      </c>
      <c r="F570" t="b">
        <f t="shared" si="58"/>
        <v>0</v>
      </c>
      <c r="G570">
        <f t="shared" si="59"/>
        <v>13</v>
      </c>
      <c r="H570">
        <f t="shared" si="60"/>
        <v>21</v>
      </c>
      <c r="I570" s="13" t="str">
        <f t="shared" si="61"/>
        <v>$600,000</v>
      </c>
      <c r="J570" t="str">
        <f>IF(OR(ISNUMBER(SEARCH({"A";"B";"C";"D";"E";"F";"G";"H";"I";"J";"K";"L";"M";"N";"O";"P";"Q";"R";"S";"T";"U";"V";"W";"X";"Y";"Z";"+";"-"},D570)))=TRUE,D570, "")</f>
        <v xml:space="preserve">Current Bid $600,000 </v>
      </c>
      <c r="K570" s="20" t="str">
        <f t="shared" si="62"/>
        <v>600000</v>
      </c>
      <c r="L570" s="21">
        <v>600000</v>
      </c>
      <c r="N570" s="20"/>
    </row>
    <row r="571" spans="2:14" x14ac:dyDescent="0.25">
      <c r="B571" t="s">
        <v>1857</v>
      </c>
      <c r="C571" t="str">
        <f t="shared" si="56"/>
        <v xml:space="preserve">REDUCED to SELL!!! </v>
      </c>
      <c r="D571" t="s">
        <v>3284</v>
      </c>
      <c r="E571" t="b">
        <f t="shared" si="57"/>
        <v>0</v>
      </c>
      <c r="F571" t="b">
        <f t="shared" si="58"/>
        <v>0</v>
      </c>
      <c r="G571" t="str">
        <f t="shared" si="59"/>
        <v>na</v>
      </c>
      <c r="H571" t="str">
        <f t="shared" si="60"/>
        <v>na</v>
      </c>
      <c r="I571" s="13" t="str">
        <f t="shared" si="61"/>
        <v/>
      </c>
      <c r="J571" t="str">
        <f>IF(OR(ISNUMBER(SEARCH({"A";"B";"C";"D";"E";"F";"G";"H";"I";"J";"K";"L";"M";"N";"O";"P";"Q";"R";"S";"T";"U";"V";"W";"X";"Y";"Z";"+";"-"},D571)))=TRUE,D571, "")</f>
        <v xml:space="preserve">REDUCED to SELL!!! </v>
      </c>
      <c r="K571" s="20" t="str">
        <f t="shared" si="62"/>
        <v/>
      </c>
      <c r="L571" s="21" t="s">
        <v>2934</v>
      </c>
      <c r="N571" s="20"/>
    </row>
    <row r="572" spans="2:14" x14ac:dyDescent="0.25">
      <c r="B572" t="s">
        <v>1861</v>
      </c>
      <c r="C572" t="str">
        <f t="shared" si="56"/>
        <v xml:space="preserve">OFFERS OVER $695k </v>
      </c>
      <c r="D572" t="s">
        <v>3445</v>
      </c>
      <c r="E572" t="b">
        <f t="shared" si="57"/>
        <v>1</v>
      </c>
      <c r="F572" t="b">
        <f t="shared" si="58"/>
        <v>0</v>
      </c>
      <c r="G572">
        <f t="shared" si="59"/>
        <v>13</v>
      </c>
      <c r="H572">
        <f t="shared" si="60"/>
        <v>21</v>
      </c>
      <c r="I572" s="13" t="str">
        <f t="shared" si="61"/>
        <v>$695,000</v>
      </c>
      <c r="J572" t="str">
        <f>IF(OR(ISNUMBER(SEARCH({"A";"B";"C";"D";"E";"F";"G";"H";"I";"J";"K";"L";"M";"N";"O";"P";"Q";"R";"S";"T";"U";"V";"W";"X";"Y";"Z";"+";"-"},D572)))=TRUE,D572, "")</f>
        <v xml:space="preserve">OFFERS OVER $695,000  </v>
      </c>
      <c r="K572" s="20" t="str">
        <f t="shared" si="62"/>
        <v>695000</v>
      </c>
      <c r="L572" s="21">
        <v>695000</v>
      </c>
      <c r="N572" s="20"/>
    </row>
    <row r="573" spans="2:14" x14ac:dyDescent="0.25">
      <c r="B573" t="s">
        <v>1864</v>
      </c>
      <c r="C573" t="str">
        <f t="shared" si="56"/>
        <v xml:space="preserve">$339,000 + </v>
      </c>
      <c r="D573" t="s">
        <v>3285</v>
      </c>
      <c r="E573" t="b">
        <f t="shared" si="57"/>
        <v>1</v>
      </c>
      <c r="F573" t="b">
        <f t="shared" si="58"/>
        <v>0</v>
      </c>
      <c r="G573">
        <f t="shared" si="59"/>
        <v>1</v>
      </c>
      <c r="H573">
        <f t="shared" si="60"/>
        <v>9</v>
      </c>
      <c r="I573" s="13" t="str">
        <f t="shared" si="61"/>
        <v>$339,000</v>
      </c>
      <c r="J573" t="str">
        <f>IF(OR(ISNUMBER(SEARCH({"A";"B";"C";"D";"E";"F";"G";"H";"I";"J";"K";"L";"M";"N";"O";"P";"Q";"R";"S";"T";"U";"V";"W";"X";"Y";"Z";"+";"-"},D573)))=TRUE,D573, "")</f>
        <v xml:space="preserve">$339,000 + </v>
      </c>
      <c r="K573" s="20" t="str">
        <f t="shared" si="62"/>
        <v>339000</v>
      </c>
      <c r="L573" s="21">
        <v>339000</v>
      </c>
      <c r="N573" s="20"/>
    </row>
    <row r="574" spans="2:14" x14ac:dyDescent="0.25">
      <c r="B574" t="s">
        <v>127</v>
      </c>
      <c r="C574" t="str">
        <f t="shared" si="56"/>
        <v xml:space="preserve">UNDER CONTRACT </v>
      </c>
      <c r="D574" t="s">
        <v>2979</v>
      </c>
      <c r="E574" t="b">
        <f t="shared" si="57"/>
        <v>0</v>
      </c>
      <c r="F574" t="b">
        <f t="shared" si="58"/>
        <v>0</v>
      </c>
      <c r="G574" t="str">
        <f t="shared" si="59"/>
        <v>na</v>
      </c>
      <c r="H574" t="str">
        <f t="shared" si="60"/>
        <v>na</v>
      </c>
      <c r="I574" s="13" t="str">
        <f t="shared" si="61"/>
        <v/>
      </c>
      <c r="J574" t="str">
        <f>IF(OR(ISNUMBER(SEARCH({"A";"B";"C";"D";"E";"F";"G";"H";"I";"J";"K";"L";"M";"N";"O";"P";"Q";"R";"S";"T";"U";"V";"W";"X";"Y";"Z";"+";"-"},D574)))=TRUE,D574, "")</f>
        <v xml:space="preserve">UNDER CONTRACT </v>
      </c>
      <c r="K574" s="20" t="str">
        <f t="shared" si="62"/>
        <v/>
      </c>
      <c r="L574" s="21" t="s">
        <v>2934</v>
      </c>
      <c r="N574" s="20"/>
    </row>
    <row r="575" spans="2:14" x14ac:dyDescent="0.25">
      <c r="B575" t="s">
        <v>127</v>
      </c>
      <c r="C575" t="str">
        <f t="shared" si="56"/>
        <v xml:space="preserve">UNDER CONTRACT </v>
      </c>
      <c r="D575" t="s">
        <v>2979</v>
      </c>
      <c r="E575" t="b">
        <f t="shared" si="57"/>
        <v>0</v>
      </c>
      <c r="F575" t="b">
        <f t="shared" si="58"/>
        <v>0</v>
      </c>
      <c r="G575" t="str">
        <f t="shared" si="59"/>
        <v>na</v>
      </c>
      <c r="H575" t="str">
        <f t="shared" si="60"/>
        <v>na</v>
      </c>
      <c r="I575" s="13" t="str">
        <f t="shared" si="61"/>
        <v/>
      </c>
      <c r="J575" t="str">
        <f>IF(OR(ISNUMBER(SEARCH({"A";"B";"C";"D";"E";"F";"G";"H";"I";"J";"K";"L";"M";"N";"O";"P";"Q";"R";"S";"T";"U";"V";"W";"X";"Y";"Z";"+";"-"},D575)))=TRUE,D575, "")</f>
        <v xml:space="preserve">UNDER CONTRACT </v>
      </c>
      <c r="K575" s="20" t="str">
        <f t="shared" si="62"/>
        <v/>
      </c>
      <c r="L575" s="21" t="s">
        <v>2934</v>
      </c>
      <c r="N575" s="20"/>
    </row>
    <row r="576" spans="2:14" x14ac:dyDescent="0.25">
      <c r="B576" t="s">
        <v>1873</v>
      </c>
      <c r="C576" t="str">
        <f t="shared" si="56"/>
        <v xml:space="preserve">NEW PRICE $430,000 </v>
      </c>
      <c r="D576" t="s">
        <v>3286</v>
      </c>
      <c r="E576" t="b">
        <f t="shared" si="57"/>
        <v>1</v>
      </c>
      <c r="F576" t="b">
        <f t="shared" si="58"/>
        <v>0</v>
      </c>
      <c r="G576">
        <f t="shared" si="59"/>
        <v>11</v>
      </c>
      <c r="H576">
        <f t="shared" si="60"/>
        <v>19</v>
      </c>
      <c r="I576" s="13" t="str">
        <f t="shared" si="61"/>
        <v>$430,000</v>
      </c>
      <c r="J576" t="str">
        <f>IF(OR(ISNUMBER(SEARCH({"A";"B";"C";"D";"E";"F";"G";"H";"I";"J";"K";"L";"M";"N";"O";"P";"Q";"R";"S";"T";"U";"V";"W";"X";"Y";"Z";"+";"-"},D576)))=TRUE,D576, "")</f>
        <v xml:space="preserve">NEW PRICE $430,000 </v>
      </c>
      <c r="K576" s="20" t="str">
        <f t="shared" si="62"/>
        <v>430000</v>
      </c>
      <c r="L576" s="21">
        <v>430000</v>
      </c>
      <c r="N576" s="20"/>
    </row>
    <row r="577" spans="2:14" x14ac:dyDescent="0.25">
      <c r="B577" t="s">
        <v>205</v>
      </c>
      <c r="C577" t="str">
        <f t="shared" si="56"/>
        <v xml:space="preserve">Offers Over $980,000 </v>
      </c>
      <c r="D577" t="s">
        <v>2997</v>
      </c>
      <c r="E577" t="b">
        <f t="shared" si="57"/>
        <v>1</v>
      </c>
      <c r="F577" t="b">
        <f t="shared" si="58"/>
        <v>0</v>
      </c>
      <c r="G577">
        <f t="shared" si="59"/>
        <v>13</v>
      </c>
      <c r="H577">
        <f t="shared" si="60"/>
        <v>21</v>
      </c>
      <c r="I577" s="13" t="str">
        <f t="shared" si="61"/>
        <v>$980,000</v>
      </c>
      <c r="J577" t="str">
        <f>IF(OR(ISNUMBER(SEARCH({"A";"B";"C";"D";"E";"F";"G";"H";"I";"J";"K";"L";"M";"N";"O";"P";"Q";"R";"S";"T";"U";"V";"W";"X";"Y";"Z";"+";"-"},D577)))=TRUE,D577, "")</f>
        <v xml:space="preserve">Offers Over $980,000 </v>
      </c>
      <c r="K577" s="20" t="str">
        <f t="shared" si="62"/>
        <v>980000</v>
      </c>
      <c r="L577" s="21">
        <v>980000</v>
      </c>
      <c r="N577" s="20"/>
    </row>
    <row r="578" spans="2:14" x14ac:dyDescent="0.25">
      <c r="B578" t="s">
        <v>210</v>
      </c>
      <c r="C578" t="str">
        <f t="shared" si="56"/>
        <v xml:space="preserve">$1,050,000 </v>
      </c>
      <c r="D578" t="s">
        <v>2998</v>
      </c>
      <c r="E578" t="b">
        <f t="shared" si="57"/>
        <v>1</v>
      </c>
      <c r="F578" t="b">
        <f t="shared" si="58"/>
        <v>0</v>
      </c>
      <c r="G578">
        <f t="shared" si="59"/>
        <v>1</v>
      </c>
      <c r="H578">
        <f t="shared" si="60"/>
        <v>11</v>
      </c>
      <c r="I578" s="13" t="str">
        <f t="shared" si="61"/>
        <v>$1,050,000</v>
      </c>
      <c r="J578" t="str">
        <f>IF(OR(ISNUMBER(SEARCH({"A";"B";"C";"D";"E";"F";"G";"H";"I";"J";"K";"L";"M";"N";"O";"P";"Q";"R";"S";"T";"U";"V";"W";"X";"Y";"Z";"+";"-"},D578)))=TRUE,D578, "")</f>
        <v/>
      </c>
      <c r="K578" s="20" t="str">
        <f t="shared" si="62"/>
        <v>1050000</v>
      </c>
      <c r="L578" s="21">
        <v>1050000</v>
      </c>
      <c r="N578" s="20"/>
    </row>
    <row r="579" spans="2:14" x14ac:dyDescent="0.25">
      <c r="B579" t="s">
        <v>127</v>
      </c>
      <c r="C579" t="str">
        <f t="shared" ref="C579:C642" si="63">B579 &amp; " "</f>
        <v xml:space="preserve">UNDER CONTRACT </v>
      </c>
      <c r="D579" t="s">
        <v>2979</v>
      </c>
      <c r="E579" t="b">
        <f t="shared" ref="E579:E642" si="64">ISNUMBER(SEARCH("0 ",D579))</f>
        <v>0</v>
      </c>
      <c r="F579" t="b">
        <f t="shared" ref="F579:F642" si="65">ISNUMBER(SEARCH("0-",D579))</f>
        <v>0</v>
      </c>
      <c r="G579" t="str">
        <f t="shared" ref="G579:G642" si="66">IFERROR(FIND("$", D579), "na")</f>
        <v>na</v>
      </c>
      <c r="H579" t="str">
        <f t="shared" ref="H579:H642" si="67">IFERROR(FIND("0 ",D579) + 1, "na")</f>
        <v>na</v>
      </c>
      <c r="I579" s="13" t="str">
        <f t="shared" ref="I579:I642" si="68">IFERROR(MID(D579, G579, H579-G579), "")</f>
        <v/>
      </c>
      <c r="J579" t="str">
        <f>IF(OR(ISNUMBER(SEARCH({"A";"B";"C";"D";"E";"F";"G";"H";"I";"J";"K";"L";"M";"N";"O";"P";"Q";"R";"S";"T";"U";"V";"W";"X";"Y";"Z";"+";"-"},D579)))=TRUE,D579, "")</f>
        <v xml:space="preserve">UNDER CONTRACT </v>
      </c>
      <c r="K579" s="20" t="str">
        <f t="shared" ref="K579:K642" si="69">SUBSTITUTE(SUBSTITUTE(SUBSTITUTE(I579, "$", ""), ",", ""), ".00", "")</f>
        <v/>
      </c>
      <c r="L579" s="21" t="s">
        <v>2934</v>
      </c>
      <c r="N579" s="20"/>
    </row>
    <row r="580" spans="2:14" x14ac:dyDescent="0.25">
      <c r="B580" t="s">
        <v>119</v>
      </c>
      <c r="C580" t="str">
        <f t="shared" si="63"/>
        <v xml:space="preserve">FASTRAK </v>
      </c>
      <c r="D580" t="s">
        <v>2978</v>
      </c>
      <c r="E580" t="b">
        <f t="shared" si="64"/>
        <v>0</v>
      </c>
      <c r="F580" t="b">
        <f t="shared" si="65"/>
        <v>0</v>
      </c>
      <c r="G580" t="str">
        <f t="shared" si="66"/>
        <v>na</v>
      </c>
      <c r="H580" t="str">
        <f t="shared" si="67"/>
        <v>na</v>
      </c>
      <c r="I580" s="13" t="str">
        <f t="shared" si="68"/>
        <v/>
      </c>
      <c r="J580" t="str">
        <f>IF(OR(ISNUMBER(SEARCH({"A";"B";"C";"D";"E";"F";"G";"H";"I";"J";"K";"L";"M";"N";"O";"P";"Q";"R";"S";"T";"U";"V";"W";"X";"Y";"Z";"+";"-"},D580)))=TRUE,D580, "")</f>
        <v xml:space="preserve">FASTRAK </v>
      </c>
      <c r="K580" s="20" t="str">
        <f t="shared" si="69"/>
        <v/>
      </c>
      <c r="L580" s="21" t="s">
        <v>2934</v>
      </c>
      <c r="N580" s="20"/>
    </row>
    <row r="581" spans="2:14" x14ac:dyDescent="0.25">
      <c r="B581" t="s">
        <v>1881</v>
      </c>
      <c r="C581" t="str">
        <f t="shared" si="63"/>
        <v xml:space="preserve">$540,000 </v>
      </c>
      <c r="D581" t="s">
        <v>3287</v>
      </c>
      <c r="E581" t="b">
        <f t="shared" si="64"/>
        <v>1</v>
      </c>
      <c r="F581" t="b">
        <f t="shared" si="65"/>
        <v>0</v>
      </c>
      <c r="G581">
        <f t="shared" si="66"/>
        <v>1</v>
      </c>
      <c r="H581">
        <f t="shared" si="67"/>
        <v>9</v>
      </c>
      <c r="I581" s="13" t="str">
        <f t="shared" si="68"/>
        <v>$540,000</v>
      </c>
      <c r="J581" t="str">
        <f>IF(OR(ISNUMBER(SEARCH({"A";"B";"C";"D";"E";"F";"G";"H";"I";"J";"K";"L";"M";"N";"O";"P";"Q";"R";"S";"T";"U";"V";"W";"X";"Y";"Z";"+";"-"},D581)))=TRUE,D581, "")</f>
        <v/>
      </c>
      <c r="K581" s="20" t="str">
        <f t="shared" si="69"/>
        <v>540000</v>
      </c>
      <c r="L581" s="21">
        <v>540000</v>
      </c>
      <c r="N581" s="20"/>
    </row>
    <row r="582" spans="2:14" x14ac:dyDescent="0.25">
      <c r="B582" t="s">
        <v>901</v>
      </c>
      <c r="C582" t="str">
        <f t="shared" si="63"/>
        <v xml:space="preserve">OVER $450,000 </v>
      </c>
      <c r="D582" t="s">
        <v>3133</v>
      </c>
      <c r="E582" t="b">
        <f t="shared" si="64"/>
        <v>1</v>
      </c>
      <c r="F582" t="b">
        <f t="shared" si="65"/>
        <v>0</v>
      </c>
      <c r="G582">
        <f t="shared" si="66"/>
        <v>6</v>
      </c>
      <c r="H582">
        <f t="shared" si="67"/>
        <v>14</v>
      </c>
      <c r="I582" s="13" t="str">
        <f t="shared" si="68"/>
        <v>$450,000</v>
      </c>
      <c r="J582" t="str">
        <f>IF(OR(ISNUMBER(SEARCH({"A";"B";"C";"D";"E";"F";"G";"H";"I";"J";"K";"L";"M";"N";"O";"P";"Q";"R";"S";"T";"U";"V";"W";"X";"Y";"Z";"+";"-"},D582)))=TRUE,D582, "")</f>
        <v xml:space="preserve">OVER $450,000 </v>
      </c>
      <c r="K582" s="20" t="str">
        <f t="shared" si="69"/>
        <v>450000</v>
      </c>
      <c r="L582" s="21">
        <v>450000</v>
      </c>
      <c r="N582" s="20"/>
    </row>
    <row r="583" spans="2:14" x14ac:dyDescent="0.25">
      <c r="B583" t="s">
        <v>127</v>
      </c>
      <c r="C583" t="str">
        <f t="shared" si="63"/>
        <v xml:space="preserve">UNDER CONTRACT </v>
      </c>
      <c r="D583" t="s">
        <v>2979</v>
      </c>
      <c r="E583" t="b">
        <f t="shared" si="64"/>
        <v>0</v>
      </c>
      <c r="F583" t="b">
        <f t="shared" si="65"/>
        <v>0</v>
      </c>
      <c r="G583" t="str">
        <f t="shared" si="66"/>
        <v>na</v>
      </c>
      <c r="H583" t="str">
        <f t="shared" si="67"/>
        <v>na</v>
      </c>
      <c r="I583" s="13" t="str">
        <f t="shared" si="68"/>
        <v/>
      </c>
      <c r="J583" t="str">
        <f>IF(OR(ISNUMBER(SEARCH({"A";"B";"C";"D";"E";"F";"G";"H";"I";"J";"K";"L";"M";"N";"O";"P";"Q";"R";"S";"T";"U";"V";"W";"X";"Y";"Z";"+";"-"},D583)))=TRUE,D583, "")</f>
        <v xml:space="preserve">UNDER CONTRACT </v>
      </c>
      <c r="K583" s="20" t="str">
        <f t="shared" si="69"/>
        <v/>
      </c>
      <c r="L583" s="21" t="s">
        <v>2934</v>
      </c>
      <c r="N583" s="20"/>
    </row>
    <row r="584" spans="2:14" x14ac:dyDescent="0.25">
      <c r="B584" t="s">
        <v>1889</v>
      </c>
      <c r="C584" t="str">
        <f t="shared" si="63"/>
        <v xml:space="preserve">PRICE GUIDE $830,000 </v>
      </c>
      <c r="D584" t="s">
        <v>3288</v>
      </c>
      <c r="E584" t="b">
        <f t="shared" si="64"/>
        <v>1</v>
      </c>
      <c r="F584" t="b">
        <f t="shared" si="65"/>
        <v>0</v>
      </c>
      <c r="G584">
        <f t="shared" si="66"/>
        <v>13</v>
      </c>
      <c r="H584">
        <f t="shared" si="67"/>
        <v>21</v>
      </c>
      <c r="I584" s="13" t="str">
        <f t="shared" si="68"/>
        <v>$830,000</v>
      </c>
      <c r="J584" t="str">
        <f>IF(OR(ISNUMBER(SEARCH({"A";"B";"C";"D";"E";"F";"G";"H";"I";"J";"K";"L";"M";"N";"O";"P";"Q";"R";"S";"T";"U";"V";"W";"X";"Y";"Z";"+";"-"},D584)))=TRUE,D584, "")</f>
        <v xml:space="preserve">PRICE GUIDE $830,000 </v>
      </c>
      <c r="K584" s="20" t="str">
        <f t="shared" si="69"/>
        <v>830000</v>
      </c>
      <c r="L584" s="21">
        <v>830000</v>
      </c>
      <c r="N584" s="20"/>
    </row>
    <row r="585" spans="2:14" x14ac:dyDescent="0.25">
      <c r="B585" t="s">
        <v>1893</v>
      </c>
      <c r="C585" t="str">
        <f t="shared" si="63"/>
        <v xml:space="preserve">JUST LIKE THAT: UNDER CONTRACT </v>
      </c>
      <c r="D585" t="s">
        <v>3289</v>
      </c>
      <c r="E585" t="b">
        <f t="shared" si="64"/>
        <v>0</v>
      </c>
      <c r="F585" t="b">
        <f t="shared" si="65"/>
        <v>0</v>
      </c>
      <c r="G585" t="str">
        <f t="shared" si="66"/>
        <v>na</v>
      </c>
      <c r="H585" t="str">
        <f t="shared" si="67"/>
        <v>na</v>
      </c>
      <c r="I585" s="13" t="str">
        <f t="shared" si="68"/>
        <v/>
      </c>
      <c r="J585" t="str">
        <f>IF(OR(ISNUMBER(SEARCH({"A";"B";"C";"D";"E";"F";"G";"H";"I";"J";"K";"L";"M";"N";"O";"P";"Q";"R";"S";"T";"U";"V";"W";"X";"Y";"Z";"+";"-"},D585)))=TRUE,D585, "")</f>
        <v xml:space="preserve">JUST LIKE THAT: UNDER CONTRACT </v>
      </c>
      <c r="K585" s="20" t="str">
        <f t="shared" si="69"/>
        <v/>
      </c>
      <c r="L585" s="21" t="s">
        <v>2934</v>
      </c>
      <c r="N585" s="20"/>
    </row>
    <row r="586" spans="2:14" x14ac:dyDescent="0.25">
      <c r="B586" t="s">
        <v>1896</v>
      </c>
      <c r="C586" t="str">
        <f t="shared" si="63"/>
        <v xml:space="preserve">$375,000 </v>
      </c>
      <c r="D586" t="s">
        <v>3290</v>
      </c>
      <c r="E586" t="b">
        <f t="shared" si="64"/>
        <v>1</v>
      </c>
      <c r="F586" t="b">
        <f t="shared" si="65"/>
        <v>0</v>
      </c>
      <c r="G586">
        <f t="shared" si="66"/>
        <v>1</v>
      </c>
      <c r="H586">
        <f t="shared" si="67"/>
        <v>9</v>
      </c>
      <c r="I586" s="13" t="str">
        <f t="shared" si="68"/>
        <v>$375,000</v>
      </c>
      <c r="J586" t="str">
        <f>IF(OR(ISNUMBER(SEARCH({"A";"B";"C";"D";"E";"F";"G";"H";"I";"J";"K";"L";"M";"N";"O";"P";"Q";"R";"S";"T";"U";"V";"W";"X";"Y";"Z";"+";"-"},D586)))=TRUE,D586, "")</f>
        <v/>
      </c>
      <c r="K586" s="20" t="str">
        <f t="shared" si="69"/>
        <v>375000</v>
      </c>
      <c r="L586" s="21">
        <v>375000</v>
      </c>
      <c r="N586" s="20"/>
    </row>
    <row r="587" spans="2:14" x14ac:dyDescent="0.25">
      <c r="B587" t="s">
        <v>127</v>
      </c>
      <c r="C587" t="str">
        <f t="shared" si="63"/>
        <v xml:space="preserve">UNDER CONTRACT </v>
      </c>
      <c r="D587" t="s">
        <v>2979</v>
      </c>
      <c r="E587" t="b">
        <f t="shared" si="64"/>
        <v>0</v>
      </c>
      <c r="F587" t="b">
        <f t="shared" si="65"/>
        <v>0</v>
      </c>
      <c r="G587" t="str">
        <f t="shared" si="66"/>
        <v>na</v>
      </c>
      <c r="H587" t="str">
        <f t="shared" si="67"/>
        <v>na</v>
      </c>
      <c r="I587" s="13" t="str">
        <f t="shared" si="68"/>
        <v/>
      </c>
      <c r="J587" t="str">
        <f>IF(OR(ISNUMBER(SEARCH({"A";"B";"C";"D";"E";"F";"G";"H";"I";"J";"K";"L";"M";"N";"O";"P";"Q";"R";"S";"T";"U";"V";"W";"X";"Y";"Z";"+";"-"},D587)))=TRUE,D587, "")</f>
        <v xml:space="preserve">UNDER CONTRACT </v>
      </c>
      <c r="K587" s="20" t="str">
        <f t="shared" si="69"/>
        <v/>
      </c>
      <c r="L587" s="21" t="s">
        <v>2934</v>
      </c>
      <c r="N587" s="20"/>
    </row>
    <row r="588" spans="2:14" x14ac:dyDescent="0.25">
      <c r="B588" t="s">
        <v>1902</v>
      </c>
      <c r="C588" t="str">
        <f t="shared" si="63"/>
        <v xml:space="preserve">$515,000 </v>
      </c>
      <c r="D588" t="s">
        <v>3291</v>
      </c>
      <c r="E588" t="b">
        <f t="shared" si="64"/>
        <v>1</v>
      </c>
      <c r="F588" t="b">
        <f t="shared" si="65"/>
        <v>0</v>
      </c>
      <c r="G588">
        <f t="shared" si="66"/>
        <v>1</v>
      </c>
      <c r="H588">
        <f t="shared" si="67"/>
        <v>9</v>
      </c>
      <c r="I588" s="13" t="str">
        <f t="shared" si="68"/>
        <v>$515,000</v>
      </c>
      <c r="J588" t="str">
        <f>IF(OR(ISNUMBER(SEARCH({"A";"B";"C";"D";"E";"F";"G";"H";"I";"J";"K";"L";"M";"N";"O";"P";"Q";"R";"S";"T";"U";"V";"W";"X";"Y";"Z";"+";"-"},D588)))=TRUE,D588, "")</f>
        <v/>
      </c>
      <c r="K588" s="20" t="str">
        <f t="shared" si="69"/>
        <v>515000</v>
      </c>
      <c r="L588" s="21">
        <v>515000</v>
      </c>
      <c r="N588" s="20"/>
    </row>
    <row r="589" spans="2:14" x14ac:dyDescent="0.25">
      <c r="B589" t="s">
        <v>214</v>
      </c>
      <c r="C589" t="str">
        <f t="shared" si="63"/>
        <v xml:space="preserve">UNDER CONTRACT... MORE PROPERTIES WANTED </v>
      </c>
      <c r="D589" t="s">
        <v>2999</v>
      </c>
      <c r="E589" t="b">
        <f t="shared" si="64"/>
        <v>0</v>
      </c>
      <c r="F589" t="b">
        <f t="shared" si="65"/>
        <v>0</v>
      </c>
      <c r="G589" t="str">
        <f t="shared" si="66"/>
        <v>na</v>
      </c>
      <c r="H589" t="str">
        <f t="shared" si="67"/>
        <v>na</v>
      </c>
      <c r="I589" s="13" t="str">
        <f t="shared" si="68"/>
        <v/>
      </c>
      <c r="J589" t="str">
        <f>IF(OR(ISNUMBER(SEARCH({"A";"B";"C";"D";"E";"F";"G";"H";"I";"J";"K";"L";"M";"N";"O";"P";"Q";"R";"S";"T";"U";"V";"W";"X";"Y";"Z";"+";"-"},D589)))=TRUE,D589, "")</f>
        <v xml:space="preserve">UNDER CONTRACT... MORE PROPERTIES WANTED </v>
      </c>
      <c r="K589" s="20" t="str">
        <f t="shared" si="69"/>
        <v/>
      </c>
      <c r="L589" s="21" t="s">
        <v>2934</v>
      </c>
      <c r="N589" s="20"/>
    </row>
    <row r="590" spans="2:14" x14ac:dyDescent="0.25">
      <c r="B590" t="s">
        <v>1333</v>
      </c>
      <c r="C590" t="str">
        <f t="shared" si="63"/>
        <v xml:space="preserve">$665,000 </v>
      </c>
      <c r="D590" t="s">
        <v>3205</v>
      </c>
      <c r="E590" t="b">
        <f t="shared" si="64"/>
        <v>1</v>
      </c>
      <c r="F590" t="b">
        <f t="shared" si="65"/>
        <v>0</v>
      </c>
      <c r="G590">
        <f t="shared" si="66"/>
        <v>1</v>
      </c>
      <c r="H590">
        <f t="shared" si="67"/>
        <v>9</v>
      </c>
      <c r="I590" s="13" t="str">
        <f t="shared" si="68"/>
        <v>$665,000</v>
      </c>
      <c r="J590" t="str">
        <f>IF(OR(ISNUMBER(SEARCH({"A";"B";"C";"D";"E";"F";"G";"H";"I";"J";"K";"L";"M";"N";"O";"P";"Q";"R";"S";"T";"U";"V";"W";"X";"Y";"Z";"+";"-"},D590)))=TRUE,D590, "")</f>
        <v/>
      </c>
      <c r="K590" s="20" t="str">
        <f t="shared" si="69"/>
        <v>665000</v>
      </c>
      <c r="L590" s="21">
        <v>665000</v>
      </c>
      <c r="N590" s="20"/>
    </row>
    <row r="591" spans="2:14" x14ac:dyDescent="0.25">
      <c r="B591" t="s">
        <v>1907</v>
      </c>
      <c r="C591" t="str">
        <f t="shared" si="63"/>
        <v xml:space="preserve">Offers over $345,000 </v>
      </c>
      <c r="D591" t="s">
        <v>3292</v>
      </c>
      <c r="E591" t="b">
        <f t="shared" si="64"/>
        <v>1</v>
      </c>
      <c r="F591" t="b">
        <f t="shared" si="65"/>
        <v>0</v>
      </c>
      <c r="G591">
        <f t="shared" si="66"/>
        <v>13</v>
      </c>
      <c r="H591">
        <f t="shared" si="67"/>
        <v>21</v>
      </c>
      <c r="I591" s="13" t="str">
        <f t="shared" si="68"/>
        <v>$345,000</v>
      </c>
      <c r="J591" t="str">
        <f>IF(OR(ISNUMBER(SEARCH({"A";"B";"C";"D";"E";"F";"G";"H";"I";"J";"K";"L";"M";"N";"O";"P";"Q";"R";"S";"T";"U";"V";"W";"X";"Y";"Z";"+";"-"},D591)))=TRUE,D591, "")</f>
        <v xml:space="preserve">Offers over $345,000 </v>
      </c>
      <c r="K591" s="20" t="str">
        <f t="shared" si="69"/>
        <v>345000</v>
      </c>
      <c r="L591" s="21">
        <v>345000</v>
      </c>
      <c r="N591" s="20"/>
    </row>
    <row r="592" spans="2:14" x14ac:dyDescent="0.25">
      <c r="B592" t="s">
        <v>1910</v>
      </c>
      <c r="C592" t="str">
        <f t="shared" si="63"/>
        <v xml:space="preserve">OFFERS OVER $505,000 </v>
      </c>
      <c r="D592" t="s">
        <v>3293</v>
      </c>
      <c r="E592" t="b">
        <f t="shared" si="64"/>
        <v>1</v>
      </c>
      <c r="F592" t="b">
        <f t="shared" si="65"/>
        <v>0</v>
      </c>
      <c r="G592">
        <f t="shared" si="66"/>
        <v>13</v>
      </c>
      <c r="H592">
        <f t="shared" si="67"/>
        <v>21</v>
      </c>
      <c r="I592" s="13" t="str">
        <f t="shared" si="68"/>
        <v>$505,000</v>
      </c>
      <c r="J592" t="str">
        <f>IF(OR(ISNUMBER(SEARCH({"A";"B";"C";"D";"E";"F";"G";"H";"I";"J";"K";"L";"M";"N";"O";"P";"Q";"R";"S";"T";"U";"V";"W";"X";"Y";"Z";"+";"-"},D592)))=TRUE,D592, "")</f>
        <v xml:space="preserve">OFFERS OVER $505,000 </v>
      </c>
      <c r="K592" s="20" t="str">
        <f t="shared" si="69"/>
        <v>505000</v>
      </c>
      <c r="L592" s="21">
        <v>505000</v>
      </c>
      <c r="N592" s="20"/>
    </row>
    <row r="593" spans="2:14" x14ac:dyDescent="0.25">
      <c r="B593" t="s">
        <v>527</v>
      </c>
      <c r="C593" t="str">
        <f t="shared" si="63"/>
        <v xml:space="preserve">$525,000 </v>
      </c>
      <c r="D593" t="s">
        <v>3070</v>
      </c>
      <c r="E593" t="b">
        <f t="shared" si="64"/>
        <v>1</v>
      </c>
      <c r="F593" t="b">
        <f t="shared" si="65"/>
        <v>0</v>
      </c>
      <c r="G593">
        <f t="shared" si="66"/>
        <v>1</v>
      </c>
      <c r="H593">
        <f t="shared" si="67"/>
        <v>9</v>
      </c>
      <c r="I593" s="13" t="str">
        <f t="shared" si="68"/>
        <v>$525,000</v>
      </c>
      <c r="J593" t="str">
        <f>IF(OR(ISNUMBER(SEARCH({"A";"B";"C";"D";"E";"F";"G";"H";"I";"J";"K";"L";"M";"N";"O";"P";"Q";"R";"S";"T";"U";"V";"W";"X";"Y";"Z";"+";"-"},D593)))=TRUE,D593, "")</f>
        <v/>
      </c>
      <c r="K593" s="20" t="str">
        <f t="shared" si="69"/>
        <v>525000</v>
      </c>
      <c r="L593" s="21">
        <v>525000</v>
      </c>
      <c r="N593" s="20"/>
    </row>
    <row r="594" spans="2:14" x14ac:dyDescent="0.25">
      <c r="B594" t="s">
        <v>127</v>
      </c>
      <c r="C594" t="str">
        <f t="shared" si="63"/>
        <v xml:space="preserve">UNDER CONTRACT </v>
      </c>
      <c r="D594" t="s">
        <v>2979</v>
      </c>
      <c r="E594" t="b">
        <f t="shared" si="64"/>
        <v>0</v>
      </c>
      <c r="F594" t="b">
        <f t="shared" si="65"/>
        <v>0</v>
      </c>
      <c r="G594" t="str">
        <f t="shared" si="66"/>
        <v>na</v>
      </c>
      <c r="H594" t="str">
        <f t="shared" si="67"/>
        <v>na</v>
      </c>
      <c r="I594" s="13" t="str">
        <f t="shared" si="68"/>
        <v/>
      </c>
      <c r="J594" t="str">
        <f>IF(OR(ISNUMBER(SEARCH({"A";"B";"C";"D";"E";"F";"G";"H";"I";"J";"K";"L";"M";"N";"O";"P";"Q";"R";"S";"T";"U";"V";"W";"X";"Y";"Z";"+";"-"},D594)))=TRUE,D594, "")</f>
        <v xml:space="preserve">UNDER CONTRACT </v>
      </c>
      <c r="K594" s="20" t="str">
        <f t="shared" si="69"/>
        <v/>
      </c>
      <c r="L594" s="21" t="s">
        <v>2934</v>
      </c>
      <c r="N594" s="20"/>
    </row>
    <row r="595" spans="2:14" x14ac:dyDescent="0.25">
      <c r="B595" t="s">
        <v>1918</v>
      </c>
      <c r="C595" t="str">
        <f t="shared" si="63"/>
        <v xml:space="preserve">$670,000 Negotiable </v>
      </c>
      <c r="D595" t="s">
        <v>3294</v>
      </c>
      <c r="E595" t="b">
        <f t="shared" si="64"/>
        <v>1</v>
      </c>
      <c r="F595" t="b">
        <f t="shared" si="65"/>
        <v>0</v>
      </c>
      <c r="G595">
        <f t="shared" si="66"/>
        <v>1</v>
      </c>
      <c r="H595">
        <f t="shared" si="67"/>
        <v>9</v>
      </c>
      <c r="I595" s="13" t="str">
        <f t="shared" si="68"/>
        <v>$670,000</v>
      </c>
      <c r="J595" t="str">
        <f>IF(OR(ISNUMBER(SEARCH({"A";"B";"C";"D";"E";"F";"G";"H";"I";"J";"K";"L";"M";"N";"O";"P";"Q";"R";"S";"T";"U";"V";"W";"X";"Y";"Z";"+";"-"},D595)))=TRUE,D595, "")</f>
        <v xml:space="preserve">$670,000 Negotiable </v>
      </c>
      <c r="K595" s="20" t="str">
        <f t="shared" si="69"/>
        <v>670000</v>
      </c>
      <c r="L595" s="21">
        <v>670000</v>
      </c>
      <c r="N595" s="20"/>
    </row>
    <row r="596" spans="2:14" x14ac:dyDescent="0.25">
      <c r="B596" t="s">
        <v>104</v>
      </c>
      <c r="C596" t="str">
        <f t="shared" si="63"/>
        <v xml:space="preserve">$625,000 </v>
      </c>
      <c r="D596" t="s">
        <v>2974</v>
      </c>
      <c r="E596" t="b">
        <f t="shared" si="64"/>
        <v>1</v>
      </c>
      <c r="F596" t="b">
        <f t="shared" si="65"/>
        <v>0</v>
      </c>
      <c r="G596">
        <f t="shared" si="66"/>
        <v>1</v>
      </c>
      <c r="H596">
        <f t="shared" si="67"/>
        <v>9</v>
      </c>
      <c r="I596" s="13" t="str">
        <f t="shared" si="68"/>
        <v>$625,000</v>
      </c>
      <c r="J596" t="str">
        <f>IF(OR(ISNUMBER(SEARCH({"A";"B";"C";"D";"E";"F";"G";"H";"I";"J";"K";"L";"M";"N";"O";"P";"Q";"R";"S";"T";"U";"V";"W";"X";"Y";"Z";"+";"-"},D596)))=TRUE,D596, "")</f>
        <v/>
      </c>
      <c r="K596" s="20" t="str">
        <f t="shared" si="69"/>
        <v>625000</v>
      </c>
      <c r="L596" s="21">
        <v>625000</v>
      </c>
      <c r="N596" s="20"/>
    </row>
    <row r="597" spans="2:14" x14ac:dyDescent="0.25">
      <c r="B597" t="s">
        <v>218</v>
      </c>
      <c r="C597" t="str">
        <f t="shared" si="63"/>
        <v xml:space="preserve">$450,000 </v>
      </c>
      <c r="D597" t="s">
        <v>3000</v>
      </c>
      <c r="E597" t="b">
        <f t="shared" si="64"/>
        <v>1</v>
      </c>
      <c r="F597" t="b">
        <f t="shared" si="65"/>
        <v>0</v>
      </c>
      <c r="G597">
        <f t="shared" si="66"/>
        <v>1</v>
      </c>
      <c r="H597">
        <f t="shared" si="67"/>
        <v>9</v>
      </c>
      <c r="I597" s="13" t="str">
        <f t="shared" si="68"/>
        <v>$450,000</v>
      </c>
      <c r="J597" t="str">
        <f>IF(OR(ISNUMBER(SEARCH({"A";"B";"C";"D";"E";"F";"G";"H";"I";"J";"K";"L";"M";"N";"O";"P";"Q";"R";"S";"T";"U";"V";"W";"X";"Y";"Z";"+";"-"},D597)))=TRUE,D597, "")</f>
        <v/>
      </c>
      <c r="K597" s="20" t="str">
        <f t="shared" si="69"/>
        <v>450000</v>
      </c>
      <c r="L597" s="21">
        <v>450000</v>
      </c>
      <c r="N597" s="20"/>
    </row>
    <row r="598" spans="2:14" x14ac:dyDescent="0.25">
      <c r="B598" t="s">
        <v>1142</v>
      </c>
      <c r="C598" t="str">
        <f t="shared" si="63"/>
        <v xml:space="preserve">$590,000 </v>
      </c>
      <c r="D598" t="s">
        <v>3173</v>
      </c>
      <c r="E598" t="b">
        <f t="shared" si="64"/>
        <v>1</v>
      </c>
      <c r="F598" t="b">
        <f t="shared" si="65"/>
        <v>0</v>
      </c>
      <c r="G598">
        <f t="shared" si="66"/>
        <v>1</v>
      </c>
      <c r="H598">
        <f t="shared" si="67"/>
        <v>9</v>
      </c>
      <c r="I598" s="13" t="str">
        <f t="shared" si="68"/>
        <v>$590,000</v>
      </c>
      <c r="J598" t="str">
        <f>IF(OR(ISNUMBER(SEARCH({"A";"B";"C";"D";"E";"F";"G";"H";"I";"J";"K";"L";"M";"N";"O";"P";"Q";"R";"S";"T";"U";"V";"W";"X";"Y";"Z";"+";"-"},D598)))=TRUE,D598, "")</f>
        <v/>
      </c>
      <c r="K598" s="20" t="str">
        <f t="shared" si="69"/>
        <v>590000</v>
      </c>
      <c r="L598" s="21">
        <v>590000</v>
      </c>
      <c r="N598" s="20"/>
    </row>
    <row r="599" spans="2:14" x14ac:dyDescent="0.25">
      <c r="B599" t="s">
        <v>221</v>
      </c>
      <c r="C599" t="str">
        <f t="shared" si="63"/>
        <v xml:space="preserve">$749,000 </v>
      </c>
      <c r="D599" t="s">
        <v>3001</v>
      </c>
      <c r="E599" t="b">
        <f t="shared" si="64"/>
        <v>1</v>
      </c>
      <c r="F599" t="b">
        <f t="shared" si="65"/>
        <v>0</v>
      </c>
      <c r="G599">
        <f t="shared" si="66"/>
        <v>1</v>
      </c>
      <c r="H599">
        <f t="shared" si="67"/>
        <v>9</v>
      </c>
      <c r="I599" s="13" t="str">
        <f t="shared" si="68"/>
        <v>$749,000</v>
      </c>
      <c r="J599" t="str">
        <f>IF(OR(ISNUMBER(SEARCH({"A";"B";"C";"D";"E";"F";"G";"H";"I";"J";"K";"L";"M";"N";"O";"P";"Q";"R";"S";"T";"U";"V";"W";"X";"Y";"Z";"+";"-"},D599)))=TRUE,D599, "")</f>
        <v/>
      </c>
      <c r="K599" s="20" t="str">
        <f t="shared" si="69"/>
        <v>749000</v>
      </c>
      <c r="L599" s="21">
        <v>749000</v>
      </c>
      <c r="N599" s="20"/>
    </row>
    <row r="600" spans="2:14" x14ac:dyDescent="0.25">
      <c r="B600" t="s">
        <v>127</v>
      </c>
      <c r="C600" t="str">
        <f t="shared" si="63"/>
        <v xml:space="preserve">UNDER CONTRACT </v>
      </c>
      <c r="D600" t="s">
        <v>2979</v>
      </c>
      <c r="E600" t="b">
        <f t="shared" si="64"/>
        <v>0</v>
      </c>
      <c r="F600" t="b">
        <f t="shared" si="65"/>
        <v>0</v>
      </c>
      <c r="G600" t="str">
        <f t="shared" si="66"/>
        <v>na</v>
      </c>
      <c r="H600" t="str">
        <f t="shared" si="67"/>
        <v>na</v>
      </c>
      <c r="I600" s="13" t="str">
        <f t="shared" si="68"/>
        <v/>
      </c>
      <c r="J600" t="str">
        <f>IF(OR(ISNUMBER(SEARCH({"A";"B";"C";"D";"E";"F";"G";"H";"I";"J";"K";"L";"M";"N";"O";"P";"Q";"R";"S";"T";"U";"V";"W";"X";"Y";"Z";"+";"-"},D600)))=TRUE,D600, "")</f>
        <v xml:space="preserve">UNDER CONTRACT </v>
      </c>
      <c r="K600" s="20" t="str">
        <f t="shared" si="69"/>
        <v/>
      </c>
      <c r="L600" s="21" t="s">
        <v>2934</v>
      </c>
      <c r="N600" s="20"/>
    </row>
    <row r="601" spans="2:14" x14ac:dyDescent="0.25">
      <c r="B601" t="s">
        <v>54</v>
      </c>
      <c r="C601" t="str">
        <f t="shared" si="63"/>
        <v xml:space="preserve">$259,000 </v>
      </c>
      <c r="D601" t="s">
        <v>2964</v>
      </c>
      <c r="E601" t="b">
        <f t="shared" si="64"/>
        <v>1</v>
      </c>
      <c r="F601" t="b">
        <f t="shared" si="65"/>
        <v>0</v>
      </c>
      <c r="G601">
        <f t="shared" si="66"/>
        <v>1</v>
      </c>
      <c r="H601">
        <f t="shared" si="67"/>
        <v>9</v>
      </c>
      <c r="I601" s="13" t="str">
        <f t="shared" si="68"/>
        <v>$259,000</v>
      </c>
      <c r="J601" t="str">
        <f>IF(OR(ISNUMBER(SEARCH({"A";"B";"C";"D";"E";"F";"G";"H";"I";"J";"K";"L";"M";"N";"O";"P";"Q";"R";"S";"T";"U";"V";"W";"X";"Y";"Z";"+";"-"},D601)))=TRUE,D601, "")</f>
        <v/>
      </c>
      <c r="K601" s="20" t="str">
        <f t="shared" si="69"/>
        <v>259000</v>
      </c>
      <c r="L601" s="21">
        <v>259000</v>
      </c>
      <c r="N601" s="20"/>
    </row>
    <row r="602" spans="2:14" x14ac:dyDescent="0.25">
      <c r="B602" t="s">
        <v>1931</v>
      </c>
      <c r="C602" t="str">
        <f t="shared" si="63"/>
        <v xml:space="preserve">$225,000 </v>
      </c>
      <c r="D602" t="s">
        <v>3295</v>
      </c>
      <c r="E602" t="b">
        <f t="shared" si="64"/>
        <v>1</v>
      </c>
      <c r="F602" t="b">
        <f t="shared" si="65"/>
        <v>0</v>
      </c>
      <c r="G602">
        <f t="shared" si="66"/>
        <v>1</v>
      </c>
      <c r="H602">
        <f t="shared" si="67"/>
        <v>9</v>
      </c>
      <c r="I602" s="13" t="str">
        <f t="shared" si="68"/>
        <v>$225,000</v>
      </c>
      <c r="J602" t="str">
        <f>IF(OR(ISNUMBER(SEARCH({"A";"B";"C";"D";"E";"F";"G";"H";"I";"J";"K";"L";"M";"N";"O";"P";"Q";"R";"S";"T";"U";"V";"W";"X";"Y";"Z";"+";"-"},D602)))=TRUE,D602, "")</f>
        <v/>
      </c>
      <c r="K602" s="20" t="str">
        <f t="shared" si="69"/>
        <v>225000</v>
      </c>
      <c r="L602" s="21">
        <v>225000</v>
      </c>
      <c r="N602" s="20"/>
    </row>
    <row r="603" spans="2:14" x14ac:dyDescent="0.25">
      <c r="B603" t="s">
        <v>1934</v>
      </c>
      <c r="C603" t="str">
        <f t="shared" si="63"/>
        <v xml:space="preserve">$548,000 </v>
      </c>
      <c r="D603" t="s">
        <v>3296</v>
      </c>
      <c r="E603" t="b">
        <f t="shared" si="64"/>
        <v>1</v>
      </c>
      <c r="F603" t="b">
        <f t="shared" si="65"/>
        <v>0</v>
      </c>
      <c r="G603">
        <f t="shared" si="66"/>
        <v>1</v>
      </c>
      <c r="H603">
        <f t="shared" si="67"/>
        <v>9</v>
      </c>
      <c r="I603" s="13" t="str">
        <f t="shared" si="68"/>
        <v>$548,000</v>
      </c>
      <c r="J603" t="str">
        <f>IF(OR(ISNUMBER(SEARCH({"A";"B";"C";"D";"E";"F";"G";"H";"I";"J";"K";"L";"M";"N";"O";"P";"Q";"R";"S";"T";"U";"V";"W";"X";"Y";"Z";"+";"-"},D603)))=TRUE,D603, "")</f>
        <v/>
      </c>
      <c r="K603" s="20" t="str">
        <f t="shared" si="69"/>
        <v>548000</v>
      </c>
      <c r="L603" s="21">
        <v>548000</v>
      </c>
      <c r="N603" s="20"/>
    </row>
    <row r="604" spans="2:14" x14ac:dyDescent="0.25">
      <c r="B604" t="s">
        <v>1937</v>
      </c>
      <c r="C604" t="str">
        <f t="shared" si="63"/>
        <v xml:space="preserve">OFFERS OVER 399,000 </v>
      </c>
      <c r="D604" t="s">
        <v>3449</v>
      </c>
      <c r="E604" t="b">
        <f t="shared" si="64"/>
        <v>1</v>
      </c>
      <c r="F604" t="b">
        <f t="shared" si="65"/>
        <v>0</v>
      </c>
      <c r="G604">
        <f t="shared" si="66"/>
        <v>13</v>
      </c>
      <c r="H604">
        <f t="shared" si="67"/>
        <v>21</v>
      </c>
      <c r="I604" s="13" t="str">
        <f t="shared" si="68"/>
        <v>$399,000</v>
      </c>
      <c r="J604" t="str">
        <f>IF(OR(ISNUMBER(SEARCH({"A";"B";"C";"D";"E";"F";"G";"H";"I";"J";"K";"L";"M";"N";"O";"P";"Q";"R";"S";"T";"U";"V";"W";"X";"Y";"Z";"+";"-"},D604)))=TRUE,D604, "")</f>
        <v xml:space="preserve">OFFERS OVER $399,000 </v>
      </c>
      <c r="K604" s="20" t="str">
        <f t="shared" si="69"/>
        <v>399000</v>
      </c>
      <c r="L604" s="21">
        <v>399000</v>
      </c>
      <c r="N604" s="20"/>
    </row>
    <row r="605" spans="2:14" x14ac:dyDescent="0.25">
      <c r="B605" t="s">
        <v>1941</v>
      </c>
      <c r="C605" t="str">
        <f t="shared" si="63"/>
        <v xml:space="preserve">PRICE GUIDE $445,000 </v>
      </c>
      <c r="D605" t="s">
        <v>3297</v>
      </c>
      <c r="E605" t="b">
        <f t="shared" si="64"/>
        <v>1</v>
      </c>
      <c r="F605" t="b">
        <f t="shared" si="65"/>
        <v>0</v>
      </c>
      <c r="G605">
        <f t="shared" si="66"/>
        <v>13</v>
      </c>
      <c r="H605">
        <f t="shared" si="67"/>
        <v>21</v>
      </c>
      <c r="I605" s="13" t="str">
        <f t="shared" si="68"/>
        <v>$445,000</v>
      </c>
      <c r="J605" t="str">
        <f>IF(OR(ISNUMBER(SEARCH({"A";"B";"C";"D";"E";"F";"G";"H";"I";"J";"K";"L";"M";"N";"O";"P";"Q";"R";"S";"T";"U";"V";"W";"X";"Y";"Z";"+";"-"},D605)))=TRUE,D605, "")</f>
        <v xml:space="preserve">PRICE GUIDE $445,000 </v>
      </c>
      <c r="K605" s="20" t="str">
        <f t="shared" si="69"/>
        <v>445000</v>
      </c>
      <c r="L605" s="21">
        <v>445000</v>
      </c>
      <c r="N605" s="20"/>
    </row>
    <row r="606" spans="2:14" x14ac:dyDescent="0.25">
      <c r="B606" t="s">
        <v>1902</v>
      </c>
      <c r="C606" t="str">
        <f t="shared" si="63"/>
        <v xml:space="preserve">$515,000 </v>
      </c>
      <c r="D606" t="s">
        <v>3291</v>
      </c>
      <c r="E606" t="b">
        <f t="shared" si="64"/>
        <v>1</v>
      </c>
      <c r="F606" t="b">
        <f t="shared" si="65"/>
        <v>0</v>
      </c>
      <c r="G606">
        <f t="shared" si="66"/>
        <v>1</v>
      </c>
      <c r="H606">
        <f t="shared" si="67"/>
        <v>9</v>
      </c>
      <c r="I606" s="13" t="str">
        <f t="shared" si="68"/>
        <v>$515,000</v>
      </c>
      <c r="J606" t="str">
        <f>IF(OR(ISNUMBER(SEARCH({"A";"B";"C";"D";"E";"F";"G";"H";"I";"J";"K";"L";"M";"N";"O";"P";"Q";"R";"S";"T";"U";"V";"W";"X";"Y";"Z";"+";"-"},D606)))=TRUE,D606, "")</f>
        <v/>
      </c>
      <c r="K606" s="20" t="str">
        <f t="shared" si="69"/>
        <v>515000</v>
      </c>
      <c r="L606" s="21">
        <v>515000</v>
      </c>
      <c r="N606" s="20"/>
    </row>
    <row r="607" spans="2:14" x14ac:dyDescent="0.25">
      <c r="B607" t="s">
        <v>1584</v>
      </c>
      <c r="C607" t="str">
        <f t="shared" si="63"/>
        <v xml:space="preserve">$349,000 </v>
      </c>
      <c r="D607" t="s">
        <v>3242</v>
      </c>
      <c r="E607" t="b">
        <f t="shared" si="64"/>
        <v>1</v>
      </c>
      <c r="F607" t="b">
        <f t="shared" si="65"/>
        <v>0</v>
      </c>
      <c r="G607">
        <f t="shared" si="66"/>
        <v>1</v>
      </c>
      <c r="H607">
        <f t="shared" si="67"/>
        <v>9</v>
      </c>
      <c r="I607" s="13" t="str">
        <f t="shared" si="68"/>
        <v>$349,000</v>
      </c>
      <c r="J607" t="str">
        <f>IF(OR(ISNUMBER(SEARCH({"A";"B";"C";"D";"E";"F";"G";"H";"I";"J";"K";"L";"M";"N";"O";"P";"Q";"R";"S";"T";"U";"V";"W";"X";"Y";"Z";"+";"-"},D607)))=TRUE,D607, "")</f>
        <v/>
      </c>
      <c r="K607" s="20" t="str">
        <f t="shared" si="69"/>
        <v>349000</v>
      </c>
      <c r="L607" s="21">
        <v>349000</v>
      </c>
      <c r="N607" s="20"/>
    </row>
    <row r="608" spans="2:14" x14ac:dyDescent="0.25">
      <c r="B608" t="s">
        <v>347</v>
      </c>
      <c r="C608" t="str">
        <f t="shared" si="63"/>
        <v xml:space="preserve">$420,000 </v>
      </c>
      <c r="D608" t="s">
        <v>3026</v>
      </c>
      <c r="E608" t="b">
        <f t="shared" si="64"/>
        <v>1</v>
      </c>
      <c r="F608" t="b">
        <f t="shared" si="65"/>
        <v>0</v>
      </c>
      <c r="G608">
        <f t="shared" si="66"/>
        <v>1</v>
      </c>
      <c r="H608">
        <f t="shared" si="67"/>
        <v>9</v>
      </c>
      <c r="I608" s="13" t="str">
        <f t="shared" si="68"/>
        <v>$420,000</v>
      </c>
      <c r="J608" t="str">
        <f>IF(OR(ISNUMBER(SEARCH({"A";"B";"C";"D";"E";"F";"G";"H";"I";"J";"K";"L";"M";"N";"O";"P";"Q";"R";"S";"T";"U";"V";"W";"X";"Y";"Z";"+";"-"},D608)))=TRUE,D608, "")</f>
        <v/>
      </c>
      <c r="K608" s="20" t="str">
        <f t="shared" si="69"/>
        <v>420000</v>
      </c>
      <c r="L608" s="21">
        <v>420000</v>
      </c>
      <c r="N608" s="20"/>
    </row>
    <row r="609" spans="2:14" x14ac:dyDescent="0.25">
      <c r="B609" t="s">
        <v>1951</v>
      </c>
      <c r="C609" t="str">
        <f t="shared" si="63"/>
        <v xml:space="preserve">$950000 or nearest Offer </v>
      </c>
      <c r="D609" t="s">
        <v>3298</v>
      </c>
      <c r="E609" t="b">
        <f t="shared" si="64"/>
        <v>1</v>
      </c>
      <c r="F609" t="b">
        <f t="shared" si="65"/>
        <v>0</v>
      </c>
      <c r="G609">
        <f t="shared" si="66"/>
        <v>1</v>
      </c>
      <c r="H609">
        <f t="shared" si="67"/>
        <v>8</v>
      </c>
      <c r="I609" s="13" t="str">
        <f t="shared" si="68"/>
        <v>$950000</v>
      </c>
      <c r="J609" t="str">
        <f>IF(OR(ISNUMBER(SEARCH({"A";"B";"C";"D";"E";"F";"G";"H";"I";"J";"K";"L";"M";"N";"O";"P";"Q";"R";"S";"T";"U";"V";"W";"X";"Y";"Z";"+";"-"},D609)))=TRUE,D609, "")</f>
        <v xml:space="preserve">$950000 or nearest Offer </v>
      </c>
      <c r="K609" s="20" t="str">
        <f t="shared" si="69"/>
        <v>950000</v>
      </c>
      <c r="L609" s="21">
        <v>950000</v>
      </c>
      <c r="N609" s="20"/>
    </row>
    <row r="610" spans="2:14" x14ac:dyDescent="0.25">
      <c r="B610" t="s">
        <v>127</v>
      </c>
      <c r="C610" t="str">
        <f t="shared" si="63"/>
        <v xml:space="preserve">UNDER CONTRACT </v>
      </c>
      <c r="D610" t="s">
        <v>2979</v>
      </c>
      <c r="E610" t="b">
        <f t="shared" si="64"/>
        <v>0</v>
      </c>
      <c r="F610" t="b">
        <f t="shared" si="65"/>
        <v>0</v>
      </c>
      <c r="G610" t="str">
        <f t="shared" si="66"/>
        <v>na</v>
      </c>
      <c r="H610" t="str">
        <f t="shared" si="67"/>
        <v>na</v>
      </c>
      <c r="I610" s="13" t="str">
        <f t="shared" si="68"/>
        <v/>
      </c>
      <c r="J610" t="str">
        <f>IF(OR(ISNUMBER(SEARCH({"A";"B";"C";"D";"E";"F";"G";"H";"I";"J";"K";"L";"M";"N";"O";"P";"Q";"R";"S";"T";"U";"V";"W";"X";"Y";"Z";"+";"-"},D610)))=TRUE,D610, "")</f>
        <v xml:space="preserve">UNDER CONTRACT </v>
      </c>
      <c r="K610" s="20" t="str">
        <f t="shared" si="69"/>
        <v/>
      </c>
      <c r="L610" s="21" t="s">
        <v>2934</v>
      </c>
      <c r="N610" s="20"/>
    </row>
    <row r="611" spans="2:14" x14ac:dyDescent="0.25">
      <c r="B611" t="s">
        <v>1956</v>
      </c>
      <c r="C611" t="str">
        <f t="shared" si="63"/>
        <v xml:space="preserve">PRICE GUIDE $646,000 </v>
      </c>
      <c r="D611" t="s">
        <v>3299</v>
      </c>
      <c r="E611" t="b">
        <f t="shared" si="64"/>
        <v>1</v>
      </c>
      <c r="F611" t="b">
        <f t="shared" si="65"/>
        <v>0</v>
      </c>
      <c r="G611">
        <f t="shared" si="66"/>
        <v>13</v>
      </c>
      <c r="H611">
        <f t="shared" si="67"/>
        <v>21</v>
      </c>
      <c r="I611" s="13" t="str">
        <f t="shared" si="68"/>
        <v>$646,000</v>
      </c>
      <c r="J611" t="str">
        <f>IF(OR(ISNUMBER(SEARCH({"A";"B";"C";"D";"E";"F";"G";"H";"I";"J";"K";"L";"M";"N";"O";"P";"Q";"R";"S";"T";"U";"V";"W";"X";"Y";"Z";"+";"-"},D611)))=TRUE,D611, "")</f>
        <v xml:space="preserve">PRICE GUIDE $646,000 </v>
      </c>
      <c r="K611" s="20" t="str">
        <f t="shared" si="69"/>
        <v>646000</v>
      </c>
      <c r="L611" s="21">
        <v>646000</v>
      </c>
      <c r="N611" s="20"/>
    </row>
    <row r="612" spans="2:14" x14ac:dyDescent="0.25">
      <c r="B612" t="s">
        <v>1420</v>
      </c>
      <c r="C612" t="str">
        <f t="shared" si="63"/>
        <v xml:space="preserve">$485,000 </v>
      </c>
      <c r="D612" t="s">
        <v>3220</v>
      </c>
      <c r="E612" t="b">
        <f t="shared" si="64"/>
        <v>1</v>
      </c>
      <c r="F612" t="b">
        <f t="shared" si="65"/>
        <v>0</v>
      </c>
      <c r="G612">
        <f t="shared" si="66"/>
        <v>1</v>
      </c>
      <c r="H612">
        <f t="shared" si="67"/>
        <v>9</v>
      </c>
      <c r="I612" s="13" t="str">
        <f t="shared" si="68"/>
        <v>$485,000</v>
      </c>
      <c r="J612" t="str">
        <f>IF(OR(ISNUMBER(SEARCH({"A";"B";"C";"D";"E";"F";"G";"H";"I";"J";"K";"L";"M";"N";"O";"P";"Q";"R";"S";"T";"U";"V";"W";"X";"Y";"Z";"+";"-"},D612)))=TRUE,D612, "")</f>
        <v/>
      </c>
      <c r="K612" s="20" t="str">
        <f t="shared" si="69"/>
        <v>485000</v>
      </c>
      <c r="L612" s="21">
        <v>485000</v>
      </c>
      <c r="N612" s="20"/>
    </row>
    <row r="613" spans="2:14" x14ac:dyDescent="0.25">
      <c r="B613" t="s">
        <v>1964</v>
      </c>
      <c r="C613" t="str">
        <f t="shared" si="63"/>
        <v xml:space="preserve">$510,000 each unit </v>
      </c>
      <c r="D613" t="s">
        <v>3300</v>
      </c>
      <c r="E613" t="b">
        <f t="shared" si="64"/>
        <v>1</v>
      </c>
      <c r="F613" t="b">
        <f t="shared" si="65"/>
        <v>0</v>
      </c>
      <c r="G613">
        <f t="shared" si="66"/>
        <v>1</v>
      </c>
      <c r="H613">
        <f t="shared" si="67"/>
        <v>9</v>
      </c>
      <c r="I613" s="13" t="str">
        <f t="shared" si="68"/>
        <v>$510,000</v>
      </c>
      <c r="J613" t="str">
        <f>IF(OR(ISNUMBER(SEARCH({"A";"B";"C";"D";"E";"F";"G";"H";"I";"J";"K";"L";"M";"N";"O";"P";"Q";"R";"S";"T";"U";"V";"W";"X";"Y";"Z";"+";"-"},D613)))=TRUE,D613, "")</f>
        <v xml:space="preserve">$510,000 each unit </v>
      </c>
      <c r="K613" s="20" t="str">
        <f t="shared" si="69"/>
        <v>510000</v>
      </c>
      <c r="L613" s="21">
        <v>510000</v>
      </c>
      <c r="N613" s="20"/>
    </row>
    <row r="614" spans="2:14" x14ac:dyDescent="0.25">
      <c r="B614" t="s">
        <v>1967</v>
      </c>
      <c r="C614" t="str">
        <f t="shared" si="63"/>
        <v xml:space="preserve">From $220,000 </v>
      </c>
      <c r="D614" t="s">
        <v>3301</v>
      </c>
      <c r="E614" t="b">
        <f t="shared" si="64"/>
        <v>1</v>
      </c>
      <c r="F614" t="b">
        <f t="shared" si="65"/>
        <v>0</v>
      </c>
      <c r="G614">
        <f t="shared" si="66"/>
        <v>6</v>
      </c>
      <c r="H614">
        <f t="shared" si="67"/>
        <v>14</v>
      </c>
      <c r="I614" s="13" t="str">
        <f t="shared" si="68"/>
        <v>$220,000</v>
      </c>
      <c r="J614" t="str">
        <f>IF(OR(ISNUMBER(SEARCH({"A";"B";"C";"D";"E";"F";"G";"H";"I";"J";"K";"L";"M";"N";"O";"P";"Q";"R";"S";"T";"U";"V";"W";"X";"Y";"Z";"+";"-"},D614)))=TRUE,D614, "")</f>
        <v xml:space="preserve">From $220,000 </v>
      </c>
      <c r="K614" s="20" t="str">
        <f t="shared" si="69"/>
        <v>220000</v>
      </c>
      <c r="L614" s="21">
        <v>220000</v>
      </c>
      <c r="N614" s="20"/>
    </row>
    <row r="615" spans="2:14" x14ac:dyDescent="0.25">
      <c r="B615" t="s">
        <v>1970</v>
      </c>
      <c r="C615" t="str">
        <f t="shared" si="63"/>
        <v xml:space="preserve">$390,000 </v>
      </c>
      <c r="D615" t="s">
        <v>3302</v>
      </c>
      <c r="E615" t="b">
        <f t="shared" si="64"/>
        <v>1</v>
      </c>
      <c r="F615" t="b">
        <f t="shared" si="65"/>
        <v>0</v>
      </c>
      <c r="G615">
        <f t="shared" si="66"/>
        <v>1</v>
      </c>
      <c r="H615">
        <f t="shared" si="67"/>
        <v>9</v>
      </c>
      <c r="I615" s="13" t="str">
        <f t="shared" si="68"/>
        <v>$390,000</v>
      </c>
      <c r="J615" t="str">
        <f>IF(OR(ISNUMBER(SEARCH({"A";"B";"C";"D";"E";"F";"G";"H";"I";"J";"K";"L";"M";"N";"O";"P";"Q";"R";"S";"T";"U";"V";"W";"X";"Y";"Z";"+";"-"},D615)))=TRUE,D615, "")</f>
        <v/>
      </c>
      <c r="K615" s="20" t="str">
        <f t="shared" si="69"/>
        <v>390000</v>
      </c>
      <c r="L615" s="21">
        <v>390000</v>
      </c>
      <c r="N615" s="20"/>
    </row>
    <row r="616" spans="2:14" x14ac:dyDescent="0.25">
      <c r="B616" t="s">
        <v>127</v>
      </c>
      <c r="C616" t="str">
        <f t="shared" si="63"/>
        <v xml:space="preserve">UNDER CONTRACT </v>
      </c>
      <c r="D616" t="s">
        <v>2979</v>
      </c>
      <c r="E616" t="b">
        <f t="shared" si="64"/>
        <v>0</v>
      </c>
      <c r="F616" t="b">
        <f t="shared" si="65"/>
        <v>0</v>
      </c>
      <c r="G616" t="str">
        <f t="shared" si="66"/>
        <v>na</v>
      </c>
      <c r="H616" t="str">
        <f t="shared" si="67"/>
        <v>na</v>
      </c>
      <c r="I616" s="13" t="str">
        <f t="shared" si="68"/>
        <v/>
      </c>
      <c r="J616" t="str">
        <f>IF(OR(ISNUMBER(SEARCH({"A";"B";"C";"D";"E";"F";"G";"H";"I";"J";"K";"L";"M";"N";"O";"P";"Q";"R";"S";"T";"U";"V";"W";"X";"Y";"Z";"+";"-"},D616)))=TRUE,D616, "")</f>
        <v xml:space="preserve">UNDER CONTRACT </v>
      </c>
      <c r="K616" s="20" t="str">
        <f t="shared" si="69"/>
        <v/>
      </c>
      <c r="L616" s="21" t="s">
        <v>2934</v>
      </c>
      <c r="N616" s="20"/>
    </row>
    <row r="617" spans="2:14" x14ac:dyDescent="0.25">
      <c r="B617" t="s">
        <v>986</v>
      </c>
      <c r="C617" t="str">
        <f t="shared" si="63"/>
        <v xml:space="preserve">Under Offer </v>
      </c>
      <c r="D617" t="s">
        <v>3147</v>
      </c>
      <c r="E617" t="b">
        <f t="shared" si="64"/>
        <v>0</v>
      </c>
      <c r="F617" t="b">
        <f t="shared" si="65"/>
        <v>0</v>
      </c>
      <c r="G617" t="str">
        <f t="shared" si="66"/>
        <v>na</v>
      </c>
      <c r="H617" t="str">
        <f t="shared" si="67"/>
        <v>na</v>
      </c>
      <c r="I617" s="13" t="str">
        <f t="shared" si="68"/>
        <v/>
      </c>
      <c r="J617" t="str">
        <f>IF(OR(ISNUMBER(SEARCH({"A";"B";"C";"D";"E";"F";"G";"H";"I";"J";"K";"L";"M";"N";"O";"P";"Q";"R";"S";"T";"U";"V";"W";"X";"Y";"Z";"+";"-"},D617)))=TRUE,D617, "")</f>
        <v xml:space="preserve">Under Offer </v>
      </c>
      <c r="K617" s="20" t="str">
        <f t="shared" si="69"/>
        <v/>
      </c>
      <c r="L617" s="21" t="s">
        <v>2934</v>
      </c>
      <c r="N617" s="20"/>
    </row>
    <row r="618" spans="2:14" x14ac:dyDescent="0.25">
      <c r="B618" t="s">
        <v>618</v>
      </c>
      <c r="C618" t="str">
        <f t="shared" si="63"/>
        <v xml:space="preserve">$559,000 </v>
      </c>
      <c r="D618" t="s">
        <v>3091</v>
      </c>
      <c r="E618" t="b">
        <f t="shared" si="64"/>
        <v>1</v>
      </c>
      <c r="F618" t="b">
        <f t="shared" si="65"/>
        <v>0</v>
      </c>
      <c r="G618">
        <f t="shared" si="66"/>
        <v>1</v>
      </c>
      <c r="H618">
        <f t="shared" si="67"/>
        <v>9</v>
      </c>
      <c r="I618" s="13" t="str">
        <f t="shared" si="68"/>
        <v>$559,000</v>
      </c>
      <c r="J618" t="str">
        <f>IF(OR(ISNUMBER(SEARCH({"A";"B";"C";"D";"E";"F";"G";"H";"I";"J";"K";"L";"M";"N";"O";"P";"Q";"R";"S";"T";"U";"V";"W";"X";"Y";"Z";"+";"-"},D618)))=TRUE,D618, "")</f>
        <v/>
      </c>
      <c r="K618" s="20" t="str">
        <f t="shared" si="69"/>
        <v>559000</v>
      </c>
      <c r="L618" s="21">
        <v>559000</v>
      </c>
      <c r="N618" s="20"/>
    </row>
    <row r="619" spans="2:14" x14ac:dyDescent="0.25">
      <c r="B619" t="s">
        <v>1979</v>
      </c>
      <c r="C619" t="str">
        <f t="shared" si="63"/>
        <v xml:space="preserve">PRICE GUIDE $495,000 </v>
      </c>
      <c r="D619" t="s">
        <v>3303</v>
      </c>
      <c r="E619" t="b">
        <f t="shared" si="64"/>
        <v>1</v>
      </c>
      <c r="F619" t="b">
        <f t="shared" si="65"/>
        <v>0</v>
      </c>
      <c r="G619">
        <f t="shared" si="66"/>
        <v>13</v>
      </c>
      <c r="H619">
        <f t="shared" si="67"/>
        <v>21</v>
      </c>
      <c r="I619" s="13" t="str">
        <f t="shared" si="68"/>
        <v>$495,000</v>
      </c>
      <c r="J619" t="str">
        <f>IF(OR(ISNUMBER(SEARCH({"A";"B";"C";"D";"E";"F";"G";"H";"I";"J";"K";"L";"M";"N";"O";"P";"Q";"R";"S";"T";"U";"V";"W";"X";"Y";"Z";"+";"-"},D619)))=TRUE,D619, "")</f>
        <v xml:space="preserve">PRICE GUIDE $495,000 </v>
      </c>
      <c r="K619" s="20" t="str">
        <f t="shared" si="69"/>
        <v>495000</v>
      </c>
      <c r="L619" s="21">
        <v>495000</v>
      </c>
      <c r="N619" s="20"/>
    </row>
    <row r="620" spans="2:14" x14ac:dyDescent="0.25">
      <c r="B620" t="s">
        <v>527</v>
      </c>
      <c r="C620" t="str">
        <f t="shared" si="63"/>
        <v xml:space="preserve">$525,000 </v>
      </c>
      <c r="D620" t="s">
        <v>3070</v>
      </c>
      <c r="E620" t="b">
        <f t="shared" si="64"/>
        <v>1</v>
      </c>
      <c r="F620" t="b">
        <f t="shared" si="65"/>
        <v>0</v>
      </c>
      <c r="G620">
        <f t="shared" si="66"/>
        <v>1</v>
      </c>
      <c r="H620">
        <f t="shared" si="67"/>
        <v>9</v>
      </c>
      <c r="I620" s="13" t="str">
        <f t="shared" si="68"/>
        <v>$525,000</v>
      </c>
      <c r="J620" t="str">
        <f>IF(OR(ISNUMBER(SEARCH({"A";"B";"C";"D";"E";"F";"G";"H";"I";"J";"K";"L";"M";"N";"O";"P";"Q";"R";"S";"T";"U";"V";"W";"X";"Y";"Z";"+";"-"},D620)))=TRUE,D620, "")</f>
        <v/>
      </c>
      <c r="K620" s="20" t="str">
        <f t="shared" si="69"/>
        <v>525000</v>
      </c>
      <c r="L620" s="21">
        <v>525000</v>
      </c>
      <c r="N620" s="20"/>
    </row>
    <row r="621" spans="2:14" x14ac:dyDescent="0.25">
      <c r="B621" t="s">
        <v>1323</v>
      </c>
      <c r="C621" t="str">
        <f t="shared" si="63"/>
        <v xml:space="preserve">$320,000 </v>
      </c>
      <c r="D621" t="s">
        <v>3203</v>
      </c>
      <c r="E621" t="b">
        <f t="shared" si="64"/>
        <v>1</v>
      </c>
      <c r="F621" t="b">
        <f t="shared" si="65"/>
        <v>0</v>
      </c>
      <c r="G621">
        <f t="shared" si="66"/>
        <v>1</v>
      </c>
      <c r="H621">
        <f t="shared" si="67"/>
        <v>9</v>
      </c>
      <c r="I621" s="13" t="str">
        <f t="shared" si="68"/>
        <v>$320,000</v>
      </c>
      <c r="J621" t="str">
        <f>IF(OR(ISNUMBER(SEARCH({"A";"B";"C";"D";"E";"F";"G";"H";"I";"J";"K";"L";"M";"N";"O";"P";"Q";"R";"S";"T";"U";"V";"W";"X";"Y";"Z";"+";"-"},D621)))=TRUE,D621, "")</f>
        <v/>
      </c>
      <c r="K621" s="20" t="str">
        <f t="shared" si="69"/>
        <v>320000</v>
      </c>
      <c r="L621" s="21">
        <v>320000</v>
      </c>
      <c r="N621" s="20"/>
    </row>
    <row r="622" spans="2:14" x14ac:dyDescent="0.25">
      <c r="B622" t="s">
        <v>186</v>
      </c>
      <c r="C622" t="str">
        <f t="shared" si="63"/>
        <v xml:space="preserve">$475,000 </v>
      </c>
      <c r="D622" t="s">
        <v>2992</v>
      </c>
      <c r="E622" t="b">
        <f t="shared" si="64"/>
        <v>1</v>
      </c>
      <c r="F622" t="b">
        <f t="shared" si="65"/>
        <v>0</v>
      </c>
      <c r="G622">
        <f t="shared" si="66"/>
        <v>1</v>
      </c>
      <c r="H622">
        <f t="shared" si="67"/>
        <v>9</v>
      </c>
      <c r="I622" s="13" t="str">
        <f t="shared" si="68"/>
        <v>$475,000</v>
      </c>
      <c r="J622" t="str">
        <f>IF(OR(ISNUMBER(SEARCH({"A";"B";"C";"D";"E";"F";"G";"H";"I";"J";"K";"L";"M";"N";"O";"P";"Q";"R";"S";"T";"U";"V";"W";"X";"Y";"Z";"+";"-"},D622)))=TRUE,D622, "")</f>
        <v/>
      </c>
      <c r="K622" s="20" t="str">
        <f t="shared" si="69"/>
        <v>475000</v>
      </c>
      <c r="L622" s="21">
        <v>475000</v>
      </c>
      <c r="N622" s="20"/>
    </row>
    <row r="623" spans="2:14" x14ac:dyDescent="0.25">
      <c r="B623" t="s">
        <v>127</v>
      </c>
      <c r="C623" t="str">
        <f t="shared" si="63"/>
        <v xml:space="preserve">UNDER CONTRACT </v>
      </c>
      <c r="D623" t="s">
        <v>2979</v>
      </c>
      <c r="E623" t="b">
        <f t="shared" si="64"/>
        <v>0</v>
      </c>
      <c r="F623" t="b">
        <f t="shared" si="65"/>
        <v>0</v>
      </c>
      <c r="G623" t="str">
        <f t="shared" si="66"/>
        <v>na</v>
      </c>
      <c r="H623" t="str">
        <f t="shared" si="67"/>
        <v>na</v>
      </c>
      <c r="I623" s="13" t="str">
        <f t="shared" si="68"/>
        <v/>
      </c>
      <c r="J623" t="str">
        <f>IF(OR(ISNUMBER(SEARCH({"A";"B";"C";"D";"E";"F";"G";"H";"I";"J";"K";"L";"M";"N";"O";"P";"Q";"R";"S";"T";"U";"V";"W";"X";"Y";"Z";"+";"-"},D623)))=TRUE,D623, "")</f>
        <v xml:space="preserve">UNDER CONTRACT </v>
      </c>
      <c r="K623" s="20" t="str">
        <f t="shared" si="69"/>
        <v/>
      </c>
      <c r="L623" s="21" t="s">
        <v>2934</v>
      </c>
      <c r="N623" s="20"/>
    </row>
    <row r="624" spans="2:14" x14ac:dyDescent="0.25">
      <c r="B624" t="s">
        <v>1992</v>
      </c>
      <c r="C624" t="str">
        <f t="shared" si="63"/>
        <v xml:space="preserve">$555,000 </v>
      </c>
      <c r="D624" t="s">
        <v>3304</v>
      </c>
      <c r="E624" t="b">
        <f t="shared" si="64"/>
        <v>1</v>
      </c>
      <c r="F624" t="b">
        <f t="shared" si="65"/>
        <v>0</v>
      </c>
      <c r="G624">
        <f t="shared" si="66"/>
        <v>1</v>
      </c>
      <c r="H624">
        <f t="shared" si="67"/>
        <v>9</v>
      </c>
      <c r="I624" s="13" t="str">
        <f t="shared" si="68"/>
        <v>$555,000</v>
      </c>
      <c r="J624" t="str">
        <f>IF(OR(ISNUMBER(SEARCH({"A";"B";"C";"D";"E";"F";"G";"H";"I";"J";"K";"L";"M";"N";"O";"P";"Q";"R";"S";"T";"U";"V";"W";"X";"Y";"Z";"+";"-"},D624)))=TRUE,D624, "")</f>
        <v/>
      </c>
      <c r="K624" s="20" t="str">
        <f t="shared" si="69"/>
        <v>555000</v>
      </c>
      <c r="L624" s="21">
        <v>555000</v>
      </c>
      <c r="N624" s="20"/>
    </row>
    <row r="625" spans="2:14" x14ac:dyDescent="0.25">
      <c r="B625" t="s">
        <v>1995</v>
      </c>
      <c r="C625" t="str">
        <f t="shared" si="63"/>
        <v xml:space="preserve">$459,000 </v>
      </c>
      <c r="D625" t="s">
        <v>3305</v>
      </c>
      <c r="E625" t="b">
        <f t="shared" si="64"/>
        <v>1</v>
      </c>
      <c r="F625" t="b">
        <f t="shared" si="65"/>
        <v>0</v>
      </c>
      <c r="G625">
        <f t="shared" si="66"/>
        <v>1</v>
      </c>
      <c r="H625">
        <f t="shared" si="67"/>
        <v>9</v>
      </c>
      <c r="I625" s="13" t="str">
        <f t="shared" si="68"/>
        <v>$459,000</v>
      </c>
      <c r="J625" t="str">
        <f>IF(OR(ISNUMBER(SEARCH({"A";"B";"C";"D";"E";"F";"G";"H";"I";"J";"K";"L";"M";"N";"O";"P";"Q";"R";"S";"T";"U";"V";"W";"X";"Y";"Z";"+";"-"},D625)))=TRUE,D625, "")</f>
        <v/>
      </c>
      <c r="K625" s="20" t="str">
        <f t="shared" si="69"/>
        <v>459000</v>
      </c>
      <c r="L625" s="21">
        <v>459000</v>
      </c>
      <c r="N625" s="20"/>
    </row>
    <row r="626" spans="2:14" x14ac:dyDescent="0.25">
      <c r="B626" t="s">
        <v>1038</v>
      </c>
      <c r="C626" t="str">
        <f t="shared" si="63"/>
        <v xml:space="preserve">UNDER OFFER </v>
      </c>
      <c r="D626" t="s">
        <v>3154</v>
      </c>
      <c r="E626" t="b">
        <f t="shared" si="64"/>
        <v>0</v>
      </c>
      <c r="F626" t="b">
        <f t="shared" si="65"/>
        <v>0</v>
      </c>
      <c r="G626" t="str">
        <f t="shared" si="66"/>
        <v>na</v>
      </c>
      <c r="H626" t="str">
        <f t="shared" si="67"/>
        <v>na</v>
      </c>
      <c r="I626" s="13" t="str">
        <f t="shared" si="68"/>
        <v/>
      </c>
      <c r="J626" t="str">
        <f>IF(OR(ISNUMBER(SEARCH({"A";"B";"C";"D";"E";"F";"G";"H";"I";"J";"K";"L";"M";"N";"O";"P";"Q";"R";"S";"T";"U";"V";"W";"X";"Y";"Z";"+";"-"},D626)))=TRUE,D626, "")</f>
        <v xml:space="preserve">UNDER OFFER </v>
      </c>
      <c r="K626" s="20" t="str">
        <f t="shared" si="69"/>
        <v/>
      </c>
      <c r="L626" s="21" t="s">
        <v>2934</v>
      </c>
      <c r="N626" s="20"/>
    </row>
    <row r="627" spans="2:14" x14ac:dyDescent="0.25">
      <c r="B627" t="s">
        <v>2000</v>
      </c>
      <c r="C627" t="str">
        <f t="shared" si="63"/>
        <v xml:space="preserve">NEW PRICE $279,000 </v>
      </c>
      <c r="D627" t="s">
        <v>3306</v>
      </c>
      <c r="E627" t="b">
        <f t="shared" si="64"/>
        <v>1</v>
      </c>
      <c r="F627" t="b">
        <f t="shared" si="65"/>
        <v>0</v>
      </c>
      <c r="G627">
        <f t="shared" si="66"/>
        <v>11</v>
      </c>
      <c r="H627">
        <f t="shared" si="67"/>
        <v>19</v>
      </c>
      <c r="I627" s="13" t="str">
        <f t="shared" si="68"/>
        <v>$279,000</v>
      </c>
      <c r="J627" t="str">
        <f>IF(OR(ISNUMBER(SEARCH({"A";"B";"C";"D";"E";"F";"G";"H";"I";"J";"K";"L";"M";"N";"O";"P";"Q";"R";"S";"T";"U";"V";"W";"X";"Y";"Z";"+";"-"},D627)))=TRUE,D627, "")</f>
        <v xml:space="preserve">NEW PRICE $279,000 </v>
      </c>
      <c r="K627" s="20" t="str">
        <f t="shared" si="69"/>
        <v>279000</v>
      </c>
      <c r="L627" s="21">
        <v>279000</v>
      </c>
      <c r="N627" s="20"/>
    </row>
    <row r="628" spans="2:14" x14ac:dyDescent="0.25">
      <c r="B628" t="s">
        <v>127</v>
      </c>
      <c r="C628" t="str">
        <f t="shared" si="63"/>
        <v xml:space="preserve">UNDER CONTRACT </v>
      </c>
      <c r="D628" t="s">
        <v>2979</v>
      </c>
      <c r="E628" t="b">
        <f t="shared" si="64"/>
        <v>0</v>
      </c>
      <c r="F628" t="b">
        <f t="shared" si="65"/>
        <v>0</v>
      </c>
      <c r="G628" t="str">
        <f t="shared" si="66"/>
        <v>na</v>
      </c>
      <c r="H628" t="str">
        <f t="shared" si="67"/>
        <v>na</v>
      </c>
      <c r="I628" s="13" t="str">
        <f t="shared" si="68"/>
        <v/>
      </c>
      <c r="J628" t="str">
        <f>IF(OR(ISNUMBER(SEARCH({"A";"B";"C";"D";"E";"F";"G";"H";"I";"J";"K";"L";"M";"N";"O";"P";"Q";"R";"S";"T";"U";"V";"W";"X";"Y";"Z";"+";"-"},D628)))=TRUE,D628, "")</f>
        <v xml:space="preserve">UNDER CONTRACT </v>
      </c>
      <c r="K628" s="20" t="str">
        <f t="shared" si="69"/>
        <v/>
      </c>
      <c r="L628" s="21" t="s">
        <v>2934</v>
      </c>
      <c r="N628" s="20"/>
    </row>
    <row r="629" spans="2:14" x14ac:dyDescent="0.25">
      <c r="B629" t="s">
        <v>2008</v>
      </c>
      <c r="C629" t="str">
        <f t="shared" si="63"/>
        <v xml:space="preserve">OFFERS OVER $530,000 </v>
      </c>
      <c r="D629" t="s">
        <v>3307</v>
      </c>
      <c r="E629" t="b">
        <f t="shared" si="64"/>
        <v>1</v>
      </c>
      <c r="F629" t="b">
        <f t="shared" si="65"/>
        <v>0</v>
      </c>
      <c r="G629">
        <f t="shared" si="66"/>
        <v>13</v>
      </c>
      <c r="H629">
        <f t="shared" si="67"/>
        <v>21</v>
      </c>
      <c r="I629" s="13" t="str">
        <f t="shared" si="68"/>
        <v>$530,000</v>
      </c>
      <c r="J629" t="str">
        <f>IF(OR(ISNUMBER(SEARCH({"A";"B";"C";"D";"E";"F";"G";"H";"I";"J";"K";"L";"M";"N";"O";"P";"Q";"R";"S";"T";"U";"V";"W";"X";"Y";"Z";"+";"-"},D629)))=TRUE,D629, "")</f>
        <v xml:space="preserve">OFFERS OVER $530,000 </v>
      </c>
      <c r="K629" s="20" t="str">
        <f t="shared" si="69"/>
        <v>530000</v>
      </c>
      <c r="L629" s="21">
        <v>530000</v>
      </c>
      <c r="N629" s="20"/>
    </row>
    <row r="630" spans="2:14" x14ac:dyDescent="0.25">
      <c r="B630" t="s">
        <v>229</v>
      </c>
      <c r="C630" t="str">
        <f t="shared" si="63"/>
        <v xml:space="preserve">$289,000 </v>
      </c>
      <c r="D630" t="s">
        <v>3002</v>
      </c>
      <c r="E630" t="b">
        <f t="shared" si="64"/>
        <v>1</v>
      </c>
      <c r="F630" t="b">
        <f t="shared" si="65"/>
        <v>0</v>
      </c>
      <c r="G630">
        <f t="shared" si="66"/>
        <v>1</v>
      </c>
      <c r="H630">
        <f t="shared" si="67"/>
        <v>9</v>
      </c>
      <c r="I630" s="13" t="str">
        <f t="shared" si="68"/>
        <v>$289,000</v>
      </c>
      <c r="J630" t="str">
        <f>IF(OR(ISNUMBER(SEARCH({"A";"B";"C";"D";"E";"F";"G";"H";"I";"J";"K";"L";"M";"N";"O";"P";"Q";"R";"S";"T";"U";"V";"W";"X";"Y";"Z";"+";"-"},D630)))=TRUE,D630, "")</f>
        <v/>
      </c>
      <c r="K630" s="20" t="str">
        <f t="shared" si="69"/>
        <v>289000</v>
      </c>
      <c r="L630" s="21">
        <v>289000</v>
      </c>
      <c r="N630" s="20"/>
    </row>
    <row r="631" spans="2:14" x14ac:dyDescent="0.25">
      <c r="B631" t="s">
        <v>2011</v>
      </c>
      <c r="C631" t="str">
        <f t="shared" si="63"/>
        <v xml:space="preserve">Offers Over $530,000 </v>
      </c>
      <c r="D631" t="s">
        <v>3308</v>
      </c>
      <c r="E631" t="b">
        <f t="shared" si="64"/>
        <v>1</v>
      </c>
      <c r="F631" t="b">
        <f t="shared" si="65"/>
        <v>0</v>
      </c>
      <c r="G631">
        <f t="shared" si="66"/>
        <v>13</v>
      </c>
      <c r="H631">
        <f t="shared" si="67"/>
        <v>21</v>
      </c>
      <c r="I631" s="13" t="str">
        <f t="shared" si="68"/>
        <v>$530,000</v>
      </c>
      <c r="J631" t="str">
        <f>IF(OR(ISNUMBER(SEARCH({"A";"B";"C";"D";"E";"F";"G";"H";"I";"J";"K";"L";"M";"N";"O";"P";"Q";"R";"S";"T";"U";"V";"W";"X";"Y";"Z";"+";"-"},D631)))=TRUE,D631, "")</f>
        <v xml:space="preserve">Offers Over $530,000 </v>
      </c>
      <c r="K631" s="20" t="str">
        <f t="shared" si="69"/>
        <v>530000</v>
      </c>
      <c r="L631" s="21">
        <v>530000</v>
      </c>
      <c r="N631" s="20"/>
    </row>
    <row r="632" spans="2:14" x14ac:dyDescent="0.25">
      <c r="B632" t="s">
        <v>112</v>
      </c>
      <c r="C632" t="str">
        <f t="shared" si="63"/>
        <v xml:space="preserve">$490,000 </v>
      </c>
      <c r="D632" t="s">
        <v>2976</v>
      </c>
      <c r="E632" t="b">
        <f t="shared" si="64"/>
        <v>1</v>
      </c>
      <c r="F632" t="b">
        <f t="shared" si="65"/>
        <v>0</v>
      </c>
      <c r="G632">
        <f t="shared" si="66"/>
        <v>1</v>
      </c>
      <c r="H632">
        <f t="shared" si="67"/>
        <v>9</v>
      </c>
      <c r="I632" s="13" t="str">
        <f t="shared" si="68"/>
        <v>$490,000</v>
      </c>
      <c r="J632" t="str">
        <f>IF(OR(ISNUMBER(SEARCH({"A";"B";"C";"D";"E";"F";"G";"H";"I";"J";"K";"L";"M";"N";"O";"P";"Q";"R";"S";"T";"U";"V";"W";"X";"Y";"Z";"+";"-"},D632)))=TRUE,D632, "")</f>
        <v/>
      </c>
      <c r="K632" s="20" t="str">
        <f t="shared" si="69"/>
        <v>490000</v>
      </c>
      <c r="L632" s="21">
        <v>490000</v>
      </c>
      <c r="N632" s="20"/>
    </row>
    <row r="633" spans="2:14" x14ac:dyDescent="0.25">
      <c r="B633" t="s">
        <v>127</v>
      </c>
      <c r="C633" t="str">
        <f t="shared" si="63"/>
        <v xml:space="preserve">UNDER CONTRACT </v>
      </c>
      <c r="D633" t="s">
        <v>2979</v>
      </c>
      <c r="E633" t="b">
        <f t="shared" si="64"/>
        <v>0</v>
      </c>
      <c r="F633" t="b">
        <f t="shared" si="65"/>
        <v>0</v>
      </c>
      <c r="G633" t="str">
        <f t="shared" si="66"/>
        <v>na</v>
      </c>
      <c r="H633" t="str">
        <f t="shared" si="67"/>
        <v>na</v>
      </c>
      <c r="I633" s="13" t="str">
        <f t="shared" si="68"/>
        <v/>
      </c>
      <c r="J633" t="str">
        <f>IF(OR(ISNUMBER(SEARCH({"A";"B";"C";"D";"E";"F";"G";"H";"I";"J";"K";"L";"M";"N";"O";"P";"Q";"R";"S";"T";"U";"V";"W";"X";"Y";"Z";"+";"-"},D633)))=TRUE,D633, "")</f>
        <v xml:space="preserve">UNDER CONTRACT </v>
      </c>
      <c r="K633" s="20" t="str">
        <f t="shared" si="69"/>
        <v/>
      </c>
      <c r="L633" s="21" t="s">
        <v>2934</v>
      </c>
      <c r="N633" s="20"/>
    </row>
    <row r="634" spans="2:14" x14ac:dyDescent="0.25">
      <c r="B634" t="s">
        <v>524</v>
      </c>
      <c r="C634" t="str">
        <f t="shared" si="63"/>
        <v xml:space="preserve">$449,000 </v>
      </c>
      <c r="D634" t="s">
        <v>3069</v>
      </c>
      <c r="E634" t="b">
        <f t="shared" si="64"/>
        <v>1</v>
      </c>
      <c r="F634" t="b">
        <f t="shared" si="65"/>
        <v>0</v>
      </c>
      <c r="G634">
        <f t="shared" si="66"/>
        <v>1</v>
      </c>
      <c r="H634">
        <f t="shared" si="67"/>
        <v>9</v>
      </c>
      <c r="I634" s="13" t="str">
        <f t="shared" si="68"/>
        <v>$449,000</v>
      </c>
      <c r="J634" t="str">
        <f>IF(OR(ISNUMBER(SEARCH({"A";"B";"C";"D";"E";"F";"G";"H";"I";"J";"K";"L";"M";"N";"O";"P";"Q";"R";"S";"T";"U";"V";"W";"X";"Y";"Z";"+";"-"},D634)))=TRUE,D634, "")</f>
        <v/>
      </c>
      <c r="K634" s="20" t="str">
        <f t="shared" si="69"/>
        <v>449000</v>
      </c>
      <c r="L634" s="21">
        <v>449000</v>
      </c>
      <c r="N634" s="20"/>
    </row>
    <row r="635" spans="2:14" x14ac:dyDescent="0.25">
      <c r="B635" t="s">
        <v>2020</v>
      </c>
      <c r="C635" t="str">
        <f t="shared" si="63"/>
        <v xml:space="preserve">$429000 </v>
      </c>
      <c r="D635" t="s">
        <v>3309</v>
      </c>
      <c r="E635" t="b">
        <f t="shared" si="64"/>
        <v>1</v>
      </c>
      <c r="F635" t="b">
        <f t="shared" si="65"/>
        <v>0</v>
      </c>
      <c r="G635">
        <f t="shared" si="66"/>
        <v>1</v>
      </c>
      <c r="H635">
        <f t="shared" si="67"/>
        <v>8</v>
      </c>
      <c r="I635" s="13" t="str">
        <f t="shared" si="68"/>
        <v>$429000</v>
      </c>
      <c r="J635" t="str">
        <f>IF(OR(ISNUMBER(SEARCH({"A";"B";"C";"D";"E";"F";"G";"H";"I";"J";"K";"L";"M";"N";"O";"P";"Q";"R";"S";"T";"U";"V";"W";"X";"Y";"Z";"+";"-"},D635)))=TRUE,D635, "")</f>
        <v/>
      </c>
      <c r="K635" s="20" t="str">
        <f t="shared" si="69"/>
        <v>429000</v>
      </c>
      <c r="L635" s="21">
        <v>429000</v>
      </c>
      <c r="N635" s="20"/>
    </row>
    <row r="636" spans="2:14" x14ac:dyDescent="0.25">
      <c r="B636" t="s">
        <v>828</v>
      </c>
      <c r="C636" t="str">
        <f t="shared" si="63"/>
        <v xml:space="preserve">Offers Over $399,000 </v>
      </c>
      <c r="D636" t="s">
        <v>3123</v>
      </c>
      <c r="E636" t="b">
        <f t="shared" si="64"/>
        <v>1</v>
      </c>
      <c r="F636" t="b">
        <f t="shared" si="65"/>
        <v>0</v>
      </c>
      <c r="G636">
        <f t="shared" si="66"/>
        <v>13</v>
      </c>
      <c r="H636">
        <f t="shared" si="67"/>
        <v>21</v>
      </c>
      <c r="I636" s="13" t="str">
        <f t="shared" si="68"/>
        <v>$399,000</v>
      </c>
      <c r="J636" t="str">
        <f>IF(OR(ISNUMBER(SEARCH({"A";"B";"C";"D";"E";"F";"G";"H";"I";"J";"K";"L";"M";"N";"O";"P";"Q";"R";"S";"T";"U";"V";"W";"X";"Y";"Z";"+";"-"},D636)))=TRUE,D636, "")</f>
        <v xml:space="preserve">Offers Over $399,000 </v>
      </c>
      <c r="K636" s="20" t="str">
        <f t="shared" si="69"/>
        <v>399000</v>
      </c>
      <c r="L636" s="21">
        <v>399000</v>
      </c>
      <c r="N636" s="20"/>
    </row>
    <row r="637" spans="2:14" x14ac:dyDescent="0.25">
      <c r="B637" t="s">
        <v>2025</v>
      </c>
      <c r="C637" t="str">
        <f t="shared" si="63"/>
        <v xml:space="preserve">$389,000 </v>
      </c>
      <c r="D637" t="s">
        <v>3310</v>
      </c>
      <c r="E637" t="b">
        <f t="shared" si="64"/>
        <v>1</v>
      </c>
      <c r="F637" t="b">
        <f t="shared" si="65"/>
        <v>0</v>
      </c>
      <c r="G637">
        <f t="shared" si="66"/>
        <v>1</v>
      </c>
      <c r="H637">
        <f t="shared" si="67"/>
        <v>9</v>
      </c>
      <c r="I637" s="13" t="str">
        <f t="shared" si="68"/>
        <v>$389,000</v>
      </c>
      <c r="J637" t="str">
        <f>IF(OR(ISNUMBER(SEARCH({"A";"B";"C";"D";"E";"F";"G";"H";"I";"J";"K";"L";"M";"N";"O";"P";"Q";"R";"S";"T";"U";"V";"W";"X";"Y";"Z";"+";"-"},D637)))=TRUE,D637, "")</f>
        <v/>
      </c>
      <c r="K637" s="20" t="str">
        <f t="shared" si="69"/>
        <v>389000</v>
      </c>
      <c r="L637" s="21">
        <v>389000</v>
      </c>
      <c r="N637" s="20"/>
    </row>
    <row r="638" spans="2:14" x14ac:dyDescent="0.25">
      <c r="B638" t="s">
        <v>1575</v>
      </c>
      <c r="C638" t="str">
        <f t="shared" si="63"/>
        <v xml:space="preserve">$575,000 </v>
      </c>
      <c r="D638" t="s">
        <v>3241</v>
      </c>
      <c r="E638" t="b">
        <f t="shared" si="64"/>
        <v>1</v>
      </c>
      <c r="F638" t="b">
        <f t="shared" si="65"/>
        <v>0</v>
      </c>
      <c r="G638">
        <f t="shared" si="66"/>
        <v>1</v>
      </c>
      <c r="H638">
        <f t="shared" si="67"/>
        <v>9</v>
      </c>
      <c r="I638" s="13" t="str">
        <f t="shared" si="68"/>
        <v>$575,000</v>
      </c>
      <c r="J638" t="str">
        <f>IF(OR(ISNUMBER(SEARCH({"A";"B";"C";"D";"E";"F";"G";"H";"I";"J";"K";"L";"M";"N";"O";"P";"Q";"R";"S";"T";"U";"V";"W";"X";"Y";"Z";"+";"-"},D638)))=TRUE,D638, "")</f>
        <v/>
      </c>
      <c r="K638" s="20" t="str">
        <f t="shared" si="69"/>
        <v>575000</v>
      </c>
      <c r="L638" s="21">
        <v>575000</v>
      </c>
      <c r="N638" s="20"/>
    </row>
    <row r="639" spans="2:14" x14ac:dyDescent="0.25">
      <c r="B639" t="s">
        <v>2032</v>
      </c>
      <c r="C639" t="str">
        <f t="shared" si="63"/>
        <v xml:space="preserve">$589,500 </v>
      </c>
      <c r="D639" t="s">
        <v>3311</v>
      </c>
      <c r="E639" t="b">
        <f t="shared" si="64"/>
        <v>1</v>
      </c>
      <c r="F639" t="b">
        <f t="shared" si="65"/>
        <v>0</v>
      </c>
      <c r="G639">
        <f t="shared" si="66"/>
        <v>1</v>
      </c>
      <c r="H639">
        <f t="shared" si="67"/>
        <v>9</v>
      </c>
      <c r="I639" s="13" t="str">
        <f t="shared" si="68"/>
        <v>$589,500</v>
      </c>
      <c r="J639" t="str">
        <f>IF(OR(ISNUMBER(SEARCH({"A";"B";"C";"D";"E";"F";"G";"H";"I";"J";"K";"L";"M";"N";"O";"P";"Q";"R";"S";"T";"U";"V";"W";"X";"Y";"Z";"+";"-"},D639)))=TRUE,D639, "")</f>
        <v/>
      </c>
      <c r="K639" s="20" t="str">
        <f t="shared" si="69"/>
        <v>589500</v>
      </c>
      <c r="L639" s="21">
        <v>589500</v>
      </c>
      <c r="N639" s="20"/>
    </row>
    <row r="640" spans="2:14" x14ac:dyDescent="0.25">
      <c r="B640" t="s">
        <v>1781</v>
      </c>
      <c r="C640" t="str">
        <f t="shared" si="63"/>
        <v xml:space="preserve">Offers Over $600,000 </v>
      </c>
      <c r="D640" t="s">
        <v>3270</v>
      </c>
      <c r="E640" t="b">
        <f t="shared" si="64"/>
        <v>1</v>
      </c>
      <c r="F640" t="b">
        <f t="shared" si="65"/>
        <v>0</v>
      </c>
      <c r="G640">
        <f t="shared" si="66"/>
        <v>13</v>
      </c>
      <c r="H640">
        <f t="shared" si="67"/>
        <v>21</v>
      </c>
      <c r="I640" s="13" t="str">
        <f t="shared" si="68"/>
        <v>$600,000</v>
      </c>
      <c r="J640" t="str">
        <f>IF(OR(ISNUMBER(SEARCH({"A";"B";"C";"D";"E";"F";"G";"H";"I";"J";"K";"L";"M";"N";"O";"P";"Q";"R";"S";"T";"U";"V";"W";"X";"Y";"Z";"+";"-"},D640)))=TRUE,D640, "")</f>
        <v xml:space="preserve">Offers Over $600,000 </v>
      </c>
      <c r="K640" s="20" t="str">
        <f t="shared" si="69"/>
        <v>600000</v>
      </c>
      <c r="L640" s="21">
        <v>600000</v>
      </c>
      <c r="N640" s="20"/>
    </row>
    <row r="641" spans="2:14" x14ac:dyDescent="0.25">
      <c r="B641" t="s">
        <v>1420</v>
      </c>
      <c r="C641" t="str">
        <f t="shared" si="63"/>
        <v xml:space="preserve">$485,000 </v>
      </c>
      <c r="D641" t="s">
        <v>3220</v>
      </c>
      <c r="E641" t="b">
        <f t="shared" si="64"/>
        <v>1</v>
      </c>
      <c r="F641" t="b">
        <f t="shared" si="65"/>
        <v>0</v>
      </c>
      <c r="G641">
        <f t="shared" si="66"/>
        <v>1</v>
      </c>
      <c r="H641">
        <f t="shared" si="67"/>
        <v>9</v>
      </c>
      <c r="I641" s="13" t="str">
        <f t="shared" si="68"/>
        <v>$485,000</v>
      </c>
      <c r="J641" t="str">
        <f>IF(OR(ISNUMBER(SEARCH({"A";"B";"C";"D";"E";"F";"G";"H";"I";"J";"K";"L";"M";"N";"O";"P";"Q";"R";"S";"T";"U";"V";"W";"X";"Y";"Z";"+";"-"},D641)))=TRUE,D641, "")</f>
        <v/>
      </c>
      <c r="K641" s="20" t="str">
        <f t="shared" si="69"/>
        <v>485000</v>
      </c>
      <c r="L641" s="21">
        <v>485000</v>
      </c>
      <c r="N641" s="20"/>
    </row>
    <row r="642" spans="2:14" x14ac:dyDescent="0.25">
      <c r="B642" t="s">
        <v>127</v>
      </c>
      <c r="C642" t="str">
        <f t="shared" si="63"/>
        <v xml:space="preserve">UNDER CONTRACT </v>
      </c>
      <c r="D642" t="s">
        <v>2979</v>
      </c>
      <c r="E642" t="b">
        <f t="shared" si="64"/>
        <v>0</v>
      </c>
      <c r="F642" t="b">
        <f t="shared" si="65"/>
        <v>0</v>
      </c>
      <c r="G642" t="str">
        <f t="shared" si="66"/>
        <v>na</v>
      </c>
      <c r="H642" t="str">
        <f t="shared" si="67"/>
        <v>na</v>
      </c>
      <c r="I642" s="13" t="str">
        <f t="shared" si="68"/>
        <v/>
      </c>
      <c r="J642" t="str">
        <f>IF(OR(ISNUMBER(SEARCH({"A";"B";"C";"D";"E";"F";"G";"H";"I";"J";"K";"L";"M";"N";"O";"P";"Q";"R";"S";"T";"U";"V";"W";"X";"Y";"Z";"+";"-"},D642)))=TRUE,D642, "")</f>
        <v xml:space="preserve">UNDER CONTRACT </v>
      </c>
      <c r="K642" s="20" t="str">
        <f t="shared" si="69"/>
        <v/>
      </c>
      <c r="L642" s="21" t="s">
        <v>2934</v>
      </c>
      <c r="N642" s="20"/>
    </row>
    <row r="643" spans="2:14" x14ac:dyDescent="0.25">
      <c r="B643" t="s">
        <v>127</v>
      </c>
      <c r="C643" t="str">
        <f t="shared" ref="C643:C706" si="70">B643 &amp; " "</f>
        <v xml:space="preserve">UNDER CONTRACT </v>
      </c>
      <c r="D643" t="s">
        <v>2979</v>
      </c>
      <c r="E643" t="b">
        <f t="shared" ref="E643:E706" si="71">ISNUMBER(SEARCH("0 ",D643))</f>
        <v>0</v>
      </c>
      <c r="F643" t="b">
        <f t="shared" ref="F643:F706" si="72">ISNUMBER(SEARCH("0-",D643))</f>
        <v>0</v>
      </c>
      <c r="G643" t="str">
        <f t="shared" ref="G643:G706" si="73">IFERROR(FIND("$", D643), "na")</f>
        <v>na</v>
      </c>
      <c r="H643" t="str">
        <f t="shared" ref="H643:H706" si="74">IFERROR(FIND("0 ",D643) + 1, "na")</f>
        <v>na</v>
      </c>
      <c r="I643" s="13" t="str">
        <f t="shared" ref="I643:I706" si="75">IFERROR(MID(D643, G643, H643-G643), "")</f>
        <v/>
      </c>
      <c r="J643" t="str">
        <f>IF(OR(ISNUMBER(SEARCH({"A";"B";"C";"D";"E";"F";"G";"H";"I";"J";"K";"L";"M";"N";"O";"P";"Q";"R";"S";"T";"U";"V";"W";"X";"Y";"Z";"+";"-"},D643)))=TRUE,D643, "")</f>
        <v xml:space="preserve">UNDER CONTRACT </v>
      </c>
      <c r="K643" s="20" t="str">
        <f t="shared" ref="K643:K706" si="76">SUBSTITUTE(SUBSTITUTE(SUBSTITUTE(I643, "$", ""), ",", ""), ".00", "")</f>
        <v/>
      </c>
      <c r="L643" s="21" t="s">
        <v>2934</v>
      </c>
      <c r="N643" s="20"/>
    </row>
    <row r="644" spans="2:14" x14ac:dyDescent="0.25">
      <c r="B644" t="s">
        <v>191</v>
      </c>
      <c r="C644" t="str">
        <f t="shared" si="70"/>
        <v xml:space="preserve">Contact Agent </v>
      </c>
      <c r="D644" t="s">
        <v>2993</v>
      </c>
      <c r="E644" t="b">
        <f t="shared" si="71"/>
        <v>0</v>
      </c>
      <c r="F644" t="b">
        <f t="shared" si="72"/>
        <v>0</v>
      </c>
      <c r="G644" t="str">
        <f t="shared" si="73"/>
        <v>na</v>
      </c>
      <c r="H644" t="str">
        <f t="shared" si="74"/>
        <v>na</v>
      </c>
      <c r="I644" s="13" t="str">
        <f t="shared" si="75"/>
        <v/>
      </c>
      <c r="J644" t="str">
        <f>IF(OR(ISNUMBER(SEARCH({"A";"B";"C";"D";"E";"F";"G";"H";"I";"J";"K";"L";"M";"N";"O";"P";"Q";"R";"S";"T";"U";"V";"W";"X";"Y";"Z";"+";"-"},D644)))=TRUE,D644, "")</f>
        <v xml:space="preserve">Contact Agent </v>
      </c>
      <c r="K644" s="20" t="str">
        <f t="shared" si="76"/>
        <v/>
      </c>
      <c r="L644" s="21" t="s">
        <v>2934</v>
      </c>
      <c r="N644" s="20"/>
    </row>
    <row r="645" spans="2:14" x14ac:dyDescent="0.25">
      <c r="B645" t="s">
        <v>127</v>
      </c>
      <c r="C645" t="str">
        <f t="shared" si="70"/>
        <v xml:space="preserve">UNDER CONTRACT </v>
      </c>
      <c r="D645" t="s">
        <v>2979</v>
      </c>
      <c r="E645" t="b">
        <f t="shared" si="71"/>
        <v>0</v>
      </c>
      <c r="F645" t="b">
        <f t="shared" si="72"/>
        <v>0</v>
      </c>
      <c r="G645" t="str">
        <f t="shared" si="73"/>
        <v>na</v>
      </c>
      <c r="H645" t="str">
        <f t="shared" si="74"/>
        <v>na</v>
      </c>
      <c r="I645" s="13" t="str">
        <f t="shared" si="75"/>
        <v/>
      </c>
      <c r="J645" t="str">
        <f>IF(OR(ISNUMBER(SEARCH({"A";"B";"C";"D";"E";"F";"G";"H";"I";"J";"K";"L";"M";"N";"O";"P";"Q";"R";"S";"T";"U";"V";"W";"X";"Y";"Z";"+";"-"},D645)))=TRUE,D645, "")</f>
        <v xml:space="preserve">UNDER CONTRACT </v>
      </c>
      <c r="K645" s="20" t="str">
        <f t="shared" si="76"/>
        <v/>
      </c>
      <c r="L645" s="21" t="s">
        <v>2934</v>
      </c>
      <c r="N645" s="20"/>
    </row>
    <row r="646" spans="2:14" x14ac:dyDescent="0.25">
      <c r="B646" t="s">
        <v>1688</v>
      </c>
      <c r="C646" t="str">
        <f t="shared" si="70"/>
        <v xml:space="preserve">Offers over $850,000 </v>
      </c>
      <c r="D646" t="s">
        <v>3257</v>
      </c>
      <c r="E646" t="b">
        <f t="shared" si="71"/>
        <v>1</v>
      </c>
      <c r="F646" t="b">
        <f t="shared" si="72"/>
        <v>0</v>
      </c>
      <c r="G646">
        <f t="shared" si="73"/>
        <v>13</v>
      </c>
      <c r="H646">
        <f t="shared" si="74"/>
        <v>21</v>
      </c>
      <c r="I646" s="13" t="str">
        <f t="shared" si="75"/>
        <v>$850,000</v>
      </c>
      <c r="J646" t="str">
        <f>IF(OR(ISNUMBER(SEARCH({"A";"B";"C";"D";"E";"F";"G";"H";"I";"J";"K";"L";"M";"N";"O";"P";"Q";"R";"S";"T";"U";"V";"W";"X";"Y";"Z";"+";"-"},D646)))=TRUE,D646, "")</f>
        <v xml:space="preserve">Offers over $850,000 </v>
      </c>
      <c r="K646" s="20" t="str">
        <f t="shared" si="76"/>
        <v>850000</v>
      </c>
      <c r="L646" s="21">
        <v>850000</v>
      </c>
      <c r="N646" s="20"/>
    </row>
    <row r="647" spans="2:14" x14ac:dyDescent="0.25">
      <c r="B647" t="s">
        <v>1110</v>
      </c>
      <c r="C647" t="str">
        <f t="shared" si="70"/>
        <v xml:space="preserve">Under Contract </v>
      </c>
      <c r="D647" t="s">
        <v>3167</v>
      </c>
      <c r="E647" t="b">
        <f t="shared" si="71"/>
        <v>0</v>
      </c>
      <c r="F647" t="b">
        <f t="shared" si="72"/>
        <v>0</v>
      </c>
      <c r="G647" t="str">
        <f t="shared" si="73"/>
        <v>na</v>
      </c>
      <c r="H647" t="str">
        <f t="shared" si="74"/>
        <v>na</v>
      </c>
      <c r="I647" s="13" t="str">
        <f t="shared" si="75"/>
        <v/>
      </c>
      <c r="J647" t="str">
        <f>IF(OR(ISNUMBER(SEARCH({"A";"B";"C";"D";"E";"F";"G";"H";"I";"J";"K";"L";"M";"N";"O";"P";"Q";"R";"S";"T";"U";"V";"W";"X";"Y";"Z";"+";"-"},D647)))=TRUE,D647, "")</f>
        <v xml:space="preserve">Under Contract </v>
      </c>
      <c r="K647" s="20" t="str">
        <f t="shared" si="76"/>
        <v/>
      </c>
      <c r="L647" s="21" t="s">
        <v>2934</v>
      </c>
      <c r="N647" s="20"/>
    </row>
    <row r="648" spans="2:14" x14ac:dyDescent="0.25">
      <c r="B648" t="s">
        <v>127</v>
      </c>
      <c r="C648" t="str">
        <f t="shared" si="70"/>
        <v xml:space="preserve">UNDER CONTRACT </v>
      </c>
      <c r="D648" t="s">
        <v>2979</v>
      </c>
      <c r="E648" t="b">
        <f t="shared" si="71"/>
        <v>0</v>
      </c>
      <c r="F648" t="b">
        <f t="shared" si="72"/>
        <v>0</v>
      </c>
      <c r="G648" t="str">
        <f t="shared" si="73"/>
        <v>na</v>
      </c>
      <c r="H648" t="str">
        <f t="shared" si="74"/>
        <v>na</v>
      </c>
      <c r="I648" s="13" t="str">
        <f t="shared" si="75"/>
        <v/>
      </c>
      <c r="J648" t="str">
        <f>IF(OR(ISNUMBER(SEARCH({"A";"B";"C";"D";"E";"F";"G";"H";"I";"J";"K";"L";"M";"N";"O";"P";"Q";"R";"S";"T";"U";"V";"W";"X";"Y";"Z";"+";"-"},D648)))=TRUE,D648, "")</f>
        <v xml:space="preserve">UNDER CONTRACT </v>
      </c>
      <c r="K648" s="20" t="str">
        <f t="shared" si="76"/>
        <v/>
      </c>
      <c r="L648" s="21" t="s">
        <v>2934</v>
      </c>
      <c r="N648" s="20"/>
    </row>
    <row r="649" spans="2:14" x14ac:dyDescent="0.25">
      <c r="B649" t="s">
        <v>2051</v>
      </c>
      <c r="C649" t="str">
        <f t="shared" si="70"/>
        <v xml:space="preserve">$165,000 </v>
      </c>
      <c r="D649" t="s">
        <v>3312</v>
      </c>
      <c r="E649" t="b">
        <f t="shared" si="71"/>
        <v>1</v>
      </c>
      <c r="F649" t="b">
        <f t="shared" si="72"/>
        <v>0</v>
      </c>
      <c r="G649">
        <f t="shared" si="73"/>
        <v>1</v>
      </c>
      <c r="H649">
        <f t="shared" si="74"/>
        <v>9</v>
      </c>
      <c r="I649" s="13" t="str">
        <f t="shared" si="75"/>
        <v>$165,000</v>
      </c>
      <c r="J649" t="str">
        <f>IF(OR(ISNUMBER(SEARCH({"A";"B";"C";"D";"E";"F";"G";"H";"I";"J";"K";"L";"M";"N";"O";"P";"Q";"R";"S";"T";"U";"V";"W";"X";"Y";"Z";"+";"-"},D649)))=TRUE,D649, "")</f>
        <v/>
      </c>
      <c r="K649" s="20" t="str">
        <f t="shared" si="76"/>
        <v>165000</v>
      </c>
      <c r="L649" s="21">
        <v>165000</v>
      </c>
      <c r="N649" s="20"/>
    </row>
    <row r="650" spans="2:14" x14ac:dyDescent="0.25">
      <c r="B650" t="s">
        <v>2055</v>
      </c>
      <c r="C650" t="str">
        <f t="shared" si="70"/>
        <v xml:space="preserve">$355,000 </v>
      </c>
      <c r="D650" t="s">
        <v>3313</v>
      </c>
      <c r="E650" t="b">
        <f t="shared" si="71"/>
        <v>1</v>
      </c>
      <c r="F650" t="b">
        <f t="shared" si="72"/>
        <v>0</v>
      </c>
      <c r="G650">
        <f t="shared" si="73"/>
        <v>1</v>
      </c>
      <c r="H650">
        <f t="shared" si="74"/>
        <v>9</v>
      </c>
      <c r="I650" s="13" t="str">
        <f t="shared" si="75"/>
        <v>$355,000</v>
      </c>
      <c r="J650" t="str">
        <f>IF(OR(ISNUMBER(SEARCH({"A";"B";"C";"D";"E";"F";"G";"H";"I";"J";"K";"L";"M";"N";"O";"P";"Q";"R";"S";"T";"U";"V";"W";"X";"Y";"Z";"+";"-"},D650)))=TRUE,D650, "")</f>
        <v/>
      </c>
      <c r="K650" s="20" t="str">
        <f t="shared" si="76"/>
        <v>355000</v>
      </c>
      <c r="L650" s="21">
        <v>355000</v>
      </c>
      <c r="N650" s="20"/>
    </row>
    <row r="651" spans="2:14" x14ac:dyDescent="0.25">
      <c r="B651" t="s">
        <v>2058</v>
      </c>
      <c r="C651" t="str">
        <f t="shared" si="70"/>
        <v xml:space="preserve">Offers over $399,000 </v>
      </c>
      <c r="D651" t="s">
        <v>3314</v>
      </c>
      <c r="E651" t="b">
        <f t="shared" si="71"/>
        <v>1</v>
      </c>
      <c r="F651" t="b">
        <f t="shared" si="72"/>
        <v>0</v>
      </c>
      <c r="G651">
        <f t="shared" si="73"/>
        <v>13</v>
      </c>
      <c r="H651">
        <f t="shared" si="74"/>
        <v>21</v>
      </c>
      <c r="I651" s="13" t="str">
        <f t="shared" si="75"/>
        <v>$399,000</v>
      </c>
      <c r="J651" t="str">
        <f>IF(OR(ISNUMBER(SEARCH({"A";"B";"C";"D";"E";"F";"G";"H";"I";"J";"K";"L";"M";"N";"O";"P";"Q";"R";"S";"T";"U";"V";"W";"X";"Y";"Z";"+";"-"},D651)))=TRUE,D651, "")</f>
        <v xml:space="preserve">Offers over $399,000 </v>
      </c>
      <c r="K651" s="20" t="str">
        <f t="shared" si="76"/>
        <v>399000</v>
      </c>
      <c r="L651" s="21">
        <v>399000</v>
      </c>
      <c r="N651" s="20"/>
    </row>
    <row r="652" spans="2:14" x14ac:dyDescent="0.25">
      <c r="B652" t="s">
        <v>237</v>
      </c>
      <c r="C652" t="str">
        <f t="shared" si="70"/>
        <v xml:space="preserve">Offers over $565,000 </v>
      </c>
      <c r="D652" t="s">
        <v>3003</v>
      </c>
      <c r="E652" t="b">
        <f t="shared" si="71"/>
        <v>1</v>
      </c>
      <c r="F652" t="b">
        <f t="shared" si="72"/>
        <v>0</v>
      </c>
      <c r="G652">
        <f t="shared" si="73"/>
        <v>13</v>
      </c>
      <c r="H652">
        <f t="shared" si="74"/>
        <v>21</v>
      </c>
      <c r="I652" s="13" t="str">
        <f t="shared" si="75"/>
        <v>$565,000</v>
      </c>
      <c r="J652" t="str">
        <f>IF(OR(ISNUMBER(SEARCH({"A";"B";"C";"D";"E";"F";"G";"H";"I";"J";"K";"L";"M";"N";"O";"P";"Q";"R";"S";"T";"U";"V";"W";"X";"Y";"Z";"+";"-"},D652)))=TRUE,D652, "")</f>
        <v xml:space="preserve">Offers over $565,000 </v>
      </c>
      <c r="K652" s="20" t="str">
        <f t="shared" si="76"/>
        <v>565000</v>
      </c>
      <c r="L652" s="21">
        <v>565000</v>
      </c>
      <c r="N652" s="20"/>
    </row>
    <row r="653" spans="2:14" x14ac:dyDescent="0.25">
      <c r="B653" t="s">
        <v>127</v>
      </c>
      <c r="C653" t="str">
        <f t="shared" si="70"/>
        <v xml:space="preserve">UNDER CONTRACT </v>
      </c>
      <c r="D653" t="s">
        <v>2979</v>
      </c>
      <c r="E653" t="b">
        <f t="shared" si="71"/>
        <v>0</v>
      </c>
      <c r="F653" t="b">
        <f t="shared" si="72"/>
        <v>0</v>
      </c>
      <c r="G653" t="str">
        <f t="shared" si="73"/>
        <v>na</v>
      </c>
      <c r="H653" t="str">
        <f t="shared" si="74"/>
        <v>na</v>
      </c>
      <c r="I653" s="13" t="str">
        <f t="shared" si="75"/>
        <v/>
      </c>
      <c r="J653" t="str">
        <f>IF(OR(ISNUMBER(SEARCH({"A";"B";"C";"D";"E";"F";"G";"H";"I";"J";"K";"L";"M";"N";"O";"P";"Q";"R";"S";"T";"U";"V";"W";"X";"Y";"Z";"+";"-"},D653)))=TRUE,D653, "")</f>
        <v xml:space="preserve">UNDER CONTRACT </v>
      </c>
      <c r="K653" s="20" t="str">
        <f t="shared" si="76"/>
        <v/>
      </c>
      <c r="L653" s="21" t="s">
        <v>2934</v>
      </c>
      <c r="N653" s="20"/>
    </row>
    <row r="654" spans="2:14" x14ac:dyDescent="0.25">
      <c r="B654" t="s">
        <v>2065</v>
      </c>
      <c r="C654" t="str">
        <f t="shared" si="70"/>
        <v xml:space="preserve">PRICE GUIDE $330,000 </v>
      </c>
      <c r="D654" t="s">
        <v>3315</v>
      </c>
      <c r="E654" t="b">
        <f t="shared" si="71"/>
        <v>1</v>
      </c>
      <c r="F654" t="b">
        <f t="shared" si="72"/>
        <v>0</v>
      </c>
      <c r="G654">
        <f t="shared" si="73"/>
        <v>13</v>
      </c>
      <c r="H654">
        <f t="shared" si="74"/>
        <v>21</v>
      </c>
      <c r="I654" s="13" t="str">
        <f t="shared" si="75"/>
        <v>$330,000</v>
      </c>
      <c r="J654" t="str">
        <f>IF(OR(ISNUMBER(SEARCH({"A";"B";"C";"D";"E";"F";"G";"H";"I";"J";"K";"L";"M";"N";"O";"P";"Q";"R";"S";"T";"U";"V";"W";"X";"Y";"Z";"+";"-"},D654)))=TRUE,D654, "")</f>
        <v xml:space="preserve">PRICE GUIDE $330,000 </v>
      </c>
      <c r="K654" s="20" t="str">
        <f t="shared" si="76"/>
        <v>330000</v>
      </c>
      <c r="L654" s="21">
        <v>330000</v>
      </c>
      <c r="N654" s="20"/>
    </row>
    <row r="655" spans="2:14" x14ac:dyDescent="0.25">
      <c r="B655" t="s">
        <v>2068</v>
      </c>
      <c r="C655" t="str">
        <f t="shared" si="70"/>
        <v xml:space="preserve">Offers invited $440,000 </v>
      </c>
      <c r="D655" t="s">
        <v>3316</v>
      </c>
      <c r="E655" t="b">
        <f t="shared" si="71"/>
        <v>1</v>
      </c>
      <c r="F655" t="b">
        <f t="shared" si="72"/>
        <v>0</v>
      </c>
      <c r="G655">
        <f t="shared" si="73"/>
        <v>16</v>
      </c>
      <c r="H655">
        <f t="shared" si="74"/>
        <v>24</v>
      </c>
      <c r="I655" s="13" t="str">
        <f t="shared" si="75"/>
        <v>$440,000</v>
      </c>
      <c r="J655" t="str">
        <f>IF(OR(ISNUMBER(SEARCH({"A";"B";"C";"D";"E";"F";"G";"H";"I";"J";"K";"L";"M";"N";"O";"P";"Q";"R";"S";"T";"U";"V";"W";"X";"Y";"Z";"+";"-"},D655)))=TRUE,D655, "")</f>
        <v xml:space="preserve">Offers invited $440,000 </v>
      </c>
      <c r="K655" s="20" t="str">
        <f t="shared" si="76"/>
        <v>440000</v>
      </c>
      <c r="L655" s="21">
        <v>440000</v>
      </c>
      <c r="N655" s="20"/>
    </row>
    <row r="656" spans="2:14" x14ac:dyDescent="0.25">
      <c r="B656" t="s">
        <v>2072</v>
      </c>
      <c r="C656" t="str">
        <f t="shared" si="70"/>
        <v xml:space="preserve">Price Guide: $650,000 - $700,000 </v>
      </c>
      <c r="D656" t="s">
        <v>3317</v>
      </c>
      <c r="E656" t="b">
        <f t="shared" si="71"/>
        <v>1</v>
      </c>
      <c r="F656" t="b">
        <f t="shared" si="72"/>
        <v>0</v>
      </c>
      <c r="G656">
        <f t="shared" si="73"/>
        <v>14</v>
      </c>
      <c r="H656">
        <f t="shared" si="74"/>
        <v>22</v>
      </c>
      <c r="I656" s="13" t="str">
        <f t="shared" si="75"/>
        <v>$650,000</v>
      </c>
      <c r="J656" t="str">
        <f>IF(OR(ISNUMBER(SEARCH({"A";"B";"C";"D";"E";"F";"G";"H";"I";"J";"K";"L";"M";"N";"O";"P";"Q";"R";"S";"T";"U";"V";"W";"X";"Y";"Z";"+";"-"},D656)))=TRUE,D656, "")</f>
        <v xml:space="preserve">Price Guide: $650,000 - $700,000 </v>
      </c>
      <c r="K656" s="20" t="str">
        <f t="shared" si="76"/>
        <v>650000</v>
      </c>
      <c r="L656" s="21">
        <v>650000</v>
      </c>
      <c r="N656" s="20"/>
    </row>
    <row r="657" spans="2:14" x14ac:dyDescent="0.25">
      <c r="B657" t="s">
        <v>241</v>
      </c>
      <c r="C657" t="str">
        <f t="shared" si="70"/>
        <v xml:space="preserve">$399,000 </v>
      </c>
      <c r="D657" t="s">
        <v>3004</v>
      </c>
      <c r="E657" t="b">
        <f t="shared" si="71"/>
        <v>1</v>
      </c>
      <c r="F657" t="b">
        <f t="shared" si="72"/>
        <v>0</v>
      </c>
      <c r="G657">
        <f t="shared" si="73"/>
        <v>1</v>
      </c>
      <c r="H657">
        <f t="shared" si="74"/>
        <v>9</v>
      </c>
      <c r="I657" s="13" t="str">
        <f t="shared" si="75"/>
        <v>$399,000</v>
      </c>
      <c r="J657" t="str">
        <f>IF(OR(ISNUMBER(SEARCH({"A";"B";"C";"D";"E";"F";"G";"H";"I";"J";"K";"L";"M";"N";"O";"P";"Q";"R";"S";"T";"U";"V";"W";"X";"Y";"Z";"+";"-"},D657)))=TRUE,D657, "")</f>
        <v/>
      </c>
      <c r="K657" s="20" t="str">
        <f t="shared" si="76"/>
        <v>399000</v>
      </c>
      <c r="L657" s="21">
        <v>399000</v>
      </c>
      <c r="N657" s="20"/>
    </row>
    <row r="658" spans="2:14" x14ac:dyDescent="0.25">
      <c r="B658" t="s">
        <v>2075</v>
      </c>
      <c r="C658" t="str">
        <f t="shared" si="70"/>
        <v xml:space="preserve">$479,000 </v>
      </c>
      <c r="D658" t="s">
        <v>3318</v>
      </c>
      <c r="E658" t="b">
        <f t="shared" si="71"/>
        <v>1</v>
      </c>
      <c r="F658" t="b">
        <f t="shared" si="72"/>
        <v>0</v>
      </c>
      <c r="G658">
        <f t="shared" si="73"/>
        <v>1</v>
      </c>
      <c r="H658">
        <f t="shared" si="74"/>
        <v>9</v>
      </c>
      <c r="I658" s="13" t="str">
        <f t="shared" si="75"/>
        <v>$479,000</v>
      </c>
      <c r="J658" t="str">
        <f>IF(OR(ISNUMBER(SEARCH({"A";"B";"C";"D";"E";"F";"G";"H";"I";"J";"K";"L";"M";"N";"O";"P";"Q";"R";"S";"T";"U";"V";"W";"X";"Y";"Z";"+";"-"},D658)))=TRUE,D658, "")</f>
        <v/>
      </c>
      <c r="K658" s="20" t="str">
        <f t="shared" si="76"/>
        <v>479000</v>
      </c>
      <c r="L658" s="21">
        <v>479000</v>
      </c>
      <c r="N658" s="20"/>
    </row>
    <row r="659" spans="2:14" x14ac:dyDescent="0.25">
      <c r="B659" t="s">
        <v>245</v>
      </c>
      <c r="C659" t="str">
        <f t="shared" si="70"/>
        <v xml:space="preserve">Offers over $469,000 </v>
      </c>
      <c r="D659" t="s">
        <v>3005</v>
      </c>
      <c r="E659" t="b">
        <f t="shared" si="71"/>
        <v>1</v>
      </c>
      <c r="F659" t="b">
        <f t="shared" si="72"/>
        <v>0</v>
      </c>
      <c r="G659">
        <f t="shared" si="73"/>
        <v>13</v>
      </c>
      <c r="H659">
        <f t="shared" si="74"/>
        <v>21</v>
      </c>
      <c r="I659" s="13" t="str">
        <f t="shared" si="75"/>
        <v>$469,000</v>
      </c>
      <c r="J659" t="str">
        <f>IF(OR(ISNUMBER(SEARCH({"A";"B";"C";"D";"E";"F";"G";"H";"I";"J";"K";"L";"M";"N";"O";"P";"Q";"R";"S";"T";"U";"V";"W";"X";"Y";"Z";"+";"-"},D659)))=TRUE,D659, "")</f>
        <v xml:space="preserve">Offers over $469,000 </v>
      </c>
      <c r="K659" s="20" t="str">
        <f t="shared" si="76"/>
        <v>469000</v>
      </c>
      <c r="L659" s="21">
        <v>469000</v>
      </c>
      <c r="N659" s="20"/>
    </row>
    <row r="660" spans="2:14" x14ac:dyDescent="0.25">
      <c r="B660" t="s">
        <v>1845</v>
      </c>
      <c r="C660" t="str">
        <f t="shared" si="70"/>
        <v xml:space="preserve">$410,000 </v>
      </c>
      <c r="D660" t="s">
        <v>3282</v>
      </c>
      <c r="E660" t="b">
        <f t="shared" si="71"/>
        <v>1</v>
      </c>
      <c r="F660" t="b">
        <f t="shared" si="72"/>
        <v>0</v>
      </c>
      <c r="G660">
        <f t="shared" si="73"/>
        <v>1</v>
      </c>
      <c r="H660">
        <f t="shared" si="74"/>
        <v>9</v>
      </c>
      <c r="I660" s="13" t="str">
        <f t="shared" si="75"/>
        <v>$410,000</v>
      </c>
      <c r="J660" t="str">
        <f>IF(OR(ISNUMBER(SEARCH({"A";"B";"C";"D";"E";"F";"G";"H";"I";"J";"K";"L";"M";"N";"O";"P";"Q";"R";"S";"T";"U";"V";"W";"X";"Y";"Z";"+";"-"},D660)))=TRUE,D660, "")</f>
        <v/>
      </c>
      <c r="K660" s="20" t="str">
        <f t="shared" si="76"/>
        <v>410000</v>
      </c>
      <c r="L660" s="21">
        <v>410000</v>
      </c>
      <c r="N660" s="20"/>
    </row>
    <row r="661" spans="2:14" x14ac:dyDescent="0.25">
      <c r="B661" t="s">
        <v>127</v>
      </c>
      <c r="C661" t="str">
        <f t="shared" si="70"/>
        <v xml:space="preserve">UNDER CONTRACT </v>
      </c>
      <c r="D661" t="s">
        <v>2979</v>
      </c>
      <c r="E661" t="b">
        <f t="shared" si="71"/>
        <v>0</v>
      </c>
      <c r="F661" t="b">
        <f t="shared" si="72"/>
        <v>0</v>
      </c>
      <c r="G661" t="str">
        <f t="shared" si="73"/>
        <v>na</v>
      </c>
      <c r="H661" t="str">
        <f t="shared" si="74"/>
        <v>na</v>
      </c>
      <c r="I661" s="13" t="str">
        <f t="shared" si="75"/>
        <v/>
      </c>
      <c r="J661" t="str">
        <f>IF(OR(ISNUMBER(SEARCH({"A";"B";"C";"D";"E";"F";"G";"H";"I";"J";"K";"L";"M";"N";"O";"P";"Q";"R";"S";"T";"U";"V";"W";"X";"Y";"Z";"+";"-"},D661)))=TRUE,D661, "")</f>
        <v xml:space="preserve">UNDER CONTRACT </v>
      </c>
      <c r="K661" s="20" t="str">
        <f t="shared" si="76"/>
        <v/>
      </c>
      <c r="L661" s="21" t="s">
        <v>2934</v>
      </c>
      <c r="N661" s="20"/>
    </row>
    <row r="662" spans="2:14" x14ac:dyDescent="0.25">
      <c r="B662" t="s">
        <v>1740</v>
      </c>
      <c r="C662" t="str">
        <f t="shared" si="70"/>
        <v xml:space="preserve">$620,000 </v>
      </c>
      <c r="D662" t="s">
        <v>3264</v>
      </c>
      <c r="E662" t="b">
        <f t="shared" si="71"/>
        <v>1</v>
      </c>
      <c r="F662" t="b">
        <f t="shared" si="72"/>
        <v>0</v>
      </c>
      <c r="G662">
        <f t="shared" si="73"/>
        <v>1</v>
      </c>
      <c r="H662">
        <f t="shared" si="74"/>
        <v>9</v>
      </c>
      <c r="I662" s="13" t="str">
        <f t="shared" si="75"/>
        <v>$620,000</v>
      </c>
      <c r="J662" t="str">
        <f>IF(OR(ISNUMBER(SEARCH({"A";"B";"C";"D";"E";"F";"G";"H";"I";"J";"K";"L";"M";"N";"O";"P";"Q";"R";"S";"T";"U";"V";"W";"X";"Y";"Z";"+";"-"},D662)))=TRUE,D662, "")</f>
        <v/>
      </c>
      <c r="K662" s="20" t="str">
        <f t="shared" si="76"/>
        <v>620000</v>
      </c>
      <c r="L662" s="21">
        <v>620000</v>
      </c>
      <c r="N662" s="20"/>
    </row>
    <row r="663" spans="2:14" x14ac:dyDescent="0.25">
      <c r="B663" t="s">
        <v>1274</v>
      </c>
      <c r="C663" t="str">
        <f t="shared" si="70"/>
        <v xml:space="preserve">PRICE GUIDE $1,200,000 </v>
      </c>
      <c r="D663" t="s">
        <v>3197</v>
      </c>
      <c r="E663" t="b">
        <f t="shared" si="71"/>
        <v>1</v>
      </c>
      <c r="F663" t="b">
        <f t="shared" si="72"/>
        <v>0</v>
      </c>
      <c r="G663">
        <f t="shared" si="73"/>
        <v>13</v>
      </c>
      <c r="H663">
        <f t="shared" si="74"/>
        <v>23</v>
      </c>
      <c r="I663" s="13" t="str">
        <f t="shared" si="75"/>
        <v>$1,200,000</v>
      </c>
      <c r="J663" t="str">
        <f>IF(OR(ISNUMBER(SEARCH({"A";"B";"C";"D";"E";"F";"G";"H";"I";"J";"K";"L";"M";"N";"O";"P";"Q";"R";"S";"T";"U";"V";"W";"X";"Y";"Z";"+";"-"},D663)))=TRUE,D663, "")</f>
        <v xml:space="preserve">PRICE GUIDE $1,200,000 </v>
      </c>
      <c r="K663" s="20" t="str">
        <f t="shared" si="76"/>
        <v>1200000</v>
      </c>
      <c r="L663" s="21">
        <v>1200000</v>
      </c>
      <c r="N663" s="20"/>
    </row>
    <row r="664" spans="2:14" x14ac:dyDescent="0.25">
      <c r="B664" t="s">
        <v>2090</v>
      </c>
      <c r="C664" t="str">
        <f t="shared" si="70"/>
        <v xml:space="preserve">Offers Over $775,000 </v>
      </c>
      <c r="D664" t="s">
        <v>3319</v>
      </c>
      <c r="E664" t="b">
        <f t="shared" si="71"/>
        <v>1</v>
      </c>
      <c r="F664" t="b">
        <f t="shared" si="72"/>
        <v>0</v>
      </c>
      <c r="G664">
        <f t="shared" si="73"/>
        <v>13</v>
      </c>
      <c r="H664">
        <f t="shared" si="74"/>
        <v>21</v>
      </c>
      <c r="I664" s="13" t="str">
        <f t="shared" si="75"/>
        <v>$775,000</v>
      </c>
      <c r="J664" t="str">
        <f>IF(OR(ISNUMBER(SEARCH({"A";"B";"C";"D";"E";"F";"G";"H";"I";"J";"K";"L";"M";"N";"O";"P";"Q";"R";"S";"T";"U";"V";"W";"X";"Y";"Z";"+";"-"},D664)))=TRUE,D664, "")</f>
        <v xml:space="preserve">Offers Over $775,000 </v>
      </c>
      <c r="K664" s="20" t="str">
        <f t="shared" si="76"/>
        <v>775000</v>
      </c>
      <c r="L664" s="21">
        <v>775000</v>
      </c>
      <c r="N664" s="20"/>
    </row>
    <row r="665" spans="2:14" x14ac:dyDescent="0.25">
      <c r="B665" t="s">
        <v>127</v>
      </c>
      <c r="C665" t="str">
        <f t="shared" si="70"/>
        <v xml:space="preserve">UNDER CONTRACT </v>
      </c>
      <c r="D665" t="s">
        <v>2979</v>
      </c>
      <c r="E665" t="b">
        <f t="shared" si="71"/>
        <v>0</v>
      </c>
      <c r="F665" t="b">
        <f t="shared" si="72"/>
        <v>0</v>
      </c>
      <c r="G665" t="str">
        <f t="shared" si="73"/>
        <v>na</v>
      </c>
      <c r="H665" t="str">
        <f t="shared" si="74"/>
        <v>na</v>
      </c>
      <c r="I665" s="13" t="str">
        <f t="shared" si="75"/>
        <v/>
      </c>
      <c r="J665" t="str">
        <f>IF(OR(ISNUMBER(SEARCH({"A";"B";"C";"D";"E";"F";"G";"H";"I";"J";"K";"L";"M";"N";"O";"P";"Q";"R";"S";"T";"U";"V";"W";"X";"Y";"Z";"+";"-"},D665)))=TRUE,D665, "")</f>
        <v xml:space="preserve">UNDER CONTRACT </v>
      </c>
      <c r="K665" s="20" t="str">
        <f t="shared" si="76"/>
        <v/>
      </c>
      <c r="L665" s="21" t="s">
        <v>2934</v>
      </c>
      <c r="N665" s="20"/>
    </row>
    <row r="666" spans="2:14" x14ac:dyDescent="0.25">
      <c r="B666" t="s">
        <v>271</v>
      </c>
      <c r="C666" t="str">
        <f t="shared" si="70"/>
        <v xml:space="preserve">$580,000 </v>
      </c>
      <c r="D666" t="s">
        <v>3011</v>
      </c>
      <c r="E666" t="b">
        <f t="shared" si="71"/>
        <v>1</v>
      </c>
      <c r="F666" t="b">
        <f t="shared" si="72"/>
        <v>0</v>
      </c>
      <c r="G666">
        <f t="shared" si="73"/>
        <v>1</v>
      </c>
      <c r="H666">
        <f t="shared" si="74"/>
        <v>9</v>
      </c>
      <c r="I666" s="13" t="str">
        <f t="shared" si="75"/>
        <v>$580,000</v>
      </c>
      <c r="J666" t="str">
        <f>IF(OR(ISNUMBER(SEARCH({"A";"B";"C";"D";"E";"F";"G";"H";"I";"J";"K";"L";"M";"N";"O";"P";"Q";"R";"S";"T";"U";"V";"W";"X";"Y";"Z";"+";"-"},D666)))=TRUE,D666, "")</f>
        <v/>
      </c>
      <c r="K666" s="20" t="str">
        <f t="shared" si="76"/>
        <v>580000</v>
      </c>
      <c r="L666" s="21">
        <v>580000</v>
      </c>
      <c r="N666" s="20"/>
    </row>
    <row r="667" spans="2:14" x14ac:dyDescent="0.25">
      <c r="B667" t="s">
        <v>2098</v>
      </c>
      <c r="C667" t="str">
        <f t="shared" si="70"/>
        <v xml:space="preserve">PRICE GUIDE $329,000 </v>
      </c>
      <c r="D667" t="s">
        <v>3320</v>
      </c>
      <c r="E667" t="b">
        <f t="shared" si="71"/>
        <v>1</v>
      </c>
      <c r="F667" t="b">
        <f t="shared" si="72"/>
        <v>0</v>
      </c>
      <c r="G667">
        <f t="shared" si="73"/>
        <v>13</v>
      </c>
      <c r="H667">
        <f t="shared" si="74"/>
        <v>21</v>
      </c>
      <c r="I667" s="13" t="str">
        <f t="shared" si="75"/>
        <v>$329,000</v>
      </c>
      <c r="J667" t="str">
        <f>IF(OR(ISNUMBER(SEARCH({"A";"B";"C";"D";"E";"F";"G";"H";"I";"J";"K";"L";"M";"N";"O";"P";"Q";"R";"S";"T";"U";"V";"W";"X";"Y";"Z";"+";"-"},D667)))=TRUE,D667, "")</f>
        <v xml:space="preserve">PRICE GUIDE $329,000 </v>
      </c>
      <c r="K667" s="20" t="str">
        <f t="shared" si="76"/>
        <v>329000</v>
      </c>
      <c r="L667" s="21">
        <v>329000</v>
      </c>
      <c r="N667" s="20"/>
    </row>
    <row r="668" spans="2:14" x14ac:dyDescent="0.25">
      <c r="B668" t="s">
        <v>127</v>
      </c>
      <c r="C668" t="str">
        <f t="shared" si="70"/>
        <v xml:space="preserve">UNDER CONTRACT </v>
      </c>
      <c r="D668" t="s">
        <v>2979</v>
      </c>
      <c r="E668" t="b">
        <f t="shared" si="71"/>
        <v>0</v>
      </c>
      <c r="F668" t="b">
        <f t="shared" si="72"/>
        <v>0</v>
      </c>
      <c r="G668" t="str">
        <f t="shared" si="73"/>
        <v>na</v>
      </c>
      <c r="H668" t="str">
        <f t="shared" si="74"/>
        <v>na</v>
      </c>
      <c r="I668" s="13" t="str">
        <f t="shared" si="75"/>
        <v/>
      </c>
      <c r="J668" t="str">
        <f>IF(OR(ISNUMBER(SEARCH({"A";"B";"C";"D";"E";"F";"G";"H";"I";"J";"K";"L";"M";"N";"O";"P";"Q";"R";"S";"T";"U";"V";"W";"X";"Y";"Z";"+";"-"},D668)))=TRUE,D668, "")</f>
        <v xml:space="preserve">UNDER CONTRACT </v>
      </c>
      <c r="K668" s="20" t="str">
        <f t="shared" si="76"/>
        <v/>
      </c>
      <c r="L668" s="21" t="s">
        <v>2934</v>
      </c>
      <c r="N668" s="20"/>
    </row>
    <row r="669" spans="2:14" x14ac:dyDescent="0.25">
      <c r="B669" t="s">
        <v>2105</v>
      </c>
      <c r="C669" t="str">
        <f t="shared" si="70"/>
        <v xml:space="preserve">Offers over $1.2m </v>
      </c>
      <c r="D669" t="s">
        <v>3414</v>
      </c>
      <c r="E669" t="b">
        <f t="shared" si="71"/>
        <v>1</v>
      </c>
      <c r="F669" t="b">
        <f t="shared" si="72"/>
        <v>0</v>
      </c>
      <c r="G669">
        <f t="shared" si="73"/>
        <v>13</v>
      </c>
      <c r="H669">
        <f t="shared" si="74"/>
        <v>23</v>
      </c>
      <c r="I669" s="13" t="str">
        <f t="shared" si="75"/>
        <v>$1,200,000</v>
      </c>
      <c r="J669" t="str">
        <f>IF(OR(ISNUMBER(SEARCH({"A";"B";"C";"D";"E";"F";"G";"H";"I";"J";"K";"L";"M";"N";"O";"P";"Q";"R";"S";"T";"U";"V";"W";"X";"Y";"Z";"+";"-"},D669)))=TRUE,D669, "")</f>
        <v xml:space="preserve">OFFERS OVER $1,200,000 </v>
      </c>
      <c r="K669" s="20" t="str">
        <f t="shared" si="76"/>
        <v>1200000</v>
      </c>
      <c r="L669" s="21">
        <v>1200000</v>
      </c>
      <c r="N669" s="20"/>
    </row>
    <row r="670" spans="2:14" x14ac:dyDescent="0.25">
      <c r="B670" t="s">
        <v>841</v>
      </c>
      <c r="C670" t="str">
        <f t="shared" si="70"/>
        <v xml:space="preserve">$660,000 </v>
      </c>
      <c r="D670" t="s">
        <v>3126</v>
      </c>
      <c r="E670" t="b">
        <f t="shared" si="71"/>
        <v>1</v>
      </c>
      <c r="F670" t="b">
        <f t="shared" si="72"/>
        <v>0</v>
      </c>
      <c r="G670">
        <f t="shared" si="73"/>
        <v>1</v>
      </c>
      <c r="H670">
        <f t="shared" si="74"/>
        <v>9</v>
      </c>
      <c r="I670" s="13" t="str">
        <f t="shared" si="75"/>
        <v>$660,000</v>
      </c>
      <c r="J670" t="str">
        <f>IF(OR(ISNUMBER(SEARCH({"A";"B";"C";"D";"E";"F";"G";"H";"I";"J";"K";"L";"M";"N";"O";"P";"Q";"R";"S";"T";"U";"V";"W";"X";"Y";"Z";"+";"-"},D670)))=TRUE,D670, "")</f>
        <v/>
      </c>
      <c r="K670" s="20" t="str">
        <f t="shared" si="76"/>
        <v>660000</v>
      </c>
      <c r="L670" s="21">
        <v>660000</v>
      </c>
      <c r="N670" s="20"/>
    </row>
    <row r="671" spans="2:14" x14ac:dyDescent="0.25">
      <c r="B671" t="s">
        <v>249</v>
      </c>
      <c r="C671" t="str">
        <f t="shared" si="70"/>
        <v xml:space="preserve">$649,000 </v>
      </c>
      <c r="D671" t="s">
        <v>3006</v>
      </c>
      <c r="E671" t="b">
        <f t="shared" si="71"/>
        <v>1</v>
      </c>
      <c r="F671" t="b">
        <f t="shared" si="72"/>
        <v>0</v>
      </c>
      <c r="G671">
        <f t="shared" si="73"/>
        <v>1</v>
      </c>
      <c r="H671">
        <f t="shared" si="74"/>
        <v>9</v>
      </c>
      <c r="I671" s="13" t="str">
        <f t="shared" si="75"/>
        <v>$649,000</v>
      </c>
      <c r="J671" t="str">
        <f>IF(OR(ISNUMBER(SEARCH({"A";"B";"C";"D";"E";"F";"G";"H";"I";"J";"K";"L";"M";"N";"O";"P";"Q";"R";"S";"T";"U";"V";"W";"X";"Y";"Z";"+";"-"},D671)))=TRUE,D671, "")</f>
        <v/>
      </c>
      <c r="K671" s="20" t="str">
        <f t="shared" si="76"/>
        <v>649000</v>
      </c>
      <c r="L671" s="21">
        <v>649000</v>
      </c>
      <c r="N671" s="20"/>
    </row>
    <row r="672" spans="2:14" x14ac:dyDescent="0.25">
      <c r="B672" t="s">
        <v>2111</v>
      </c>
      <c r="C672" t="str">
        <f t="shared" si="70"/>
        <v xml:space="preserve">$899,000 </v>
      </c>
      <c r="D672" t="s">
        <v>3321</v>
      </c>
      <c r="E672" t="b">
        <f t="shared" si="71"/>
        <v>1</v>
      </c>
      <c r="F672" t="b">
        <f t="shared" si="72"/>
        <v>0</v>
      </c>
      <c r="G672">
        <f t="shared" si="73"/>
        <v>1</v>
      </c>
      <c r="H672">
        <f t="shared" si="74"/>
        <v>9</v>
      </c>
      <c r="I672" s="13" t="str">
        <f t="shared" si="75"/>
        <v>$899,000</v>
      </c>
      <c r="J672" t="str">
        <f>IF(OR(ISNUMBER(SEARCH({"A";"B";"C";"D";"E";"F";"G";"H";"I";"J";"K";"L";"M";"N";"O";"P";"Q";"R";"S";"T";"U";"V";"W";"X";"Y";"Z";"+";"-"},D672)))=TRUE,D672, "")</f>
        <v/>
      </c>
      <c r="K672" s="20" t="str">
        <f t="shared" si="76"/>
        <v>899000</v>
      </c>
      <c r="L672" s="21">
        <v>899000</v>
      </c>
      <c r="N672" s="20"/>
    </row>
    <row r="673" spans="2:14" x14ac:dyDescent="0.25">
      <c r="B673" t="s">
        <v>428</v>
      </c>
      <c r="C673" t="str">
        <f t="shared" si="70"/>
        <v xml:space="preserve">$1,100,000 </v>
      </c>
      <c r="D673" t="s">
        <v>3045</v>
      </c>
      <c r="E673" t="b">
        <f t="shared" si="71"/>
        <v>1</v>
      </c>
      <c r="F673" t="b">
        <f t="shared" si="72"/>
        <v>0</v>
      </c>
      <c r="G673">
        <f t="shared" si="73"/>
        <v>1</v>
      </c>
      <c r="H673">
        <f t="shared" si="74"/>
        <v>11</v>
      </c>
      <c r="I673" s="13" t="str">
        <f t="shared" si="75"/>
        <v>$1,100,000</v>
      </c>
      <c r="J673" t="str">
        <f>IF(OR(ISNUMBER(SEARCH({"A";"B";"C";"D";"E";"F";"G";"H";"I";"J";"K";"L";"M";"N";"O";"P";"Q";"R";"S";"T";"U";"V";"W";"X";"Y";"Z";"+";"-"},D673)))=TRUE,D673, "")</f>
        <v/>
      </c>
      <c r="K673" s="20" t="str">
        <f t="shared" si="76"/>
        <v>1100000</v>
      </c>
      <c r="L673" s="21">
        <v>1100000</v>
      </c>
      <c r="N673" s="20"/>
    </row>
    <row r="674" spans="2:14" x14ac:dyDescent="0.25">
      <c r="B674" t="s">
        <v>347</v>
      </c>
      <c r="C674" t="str">
        <f t="shared" si="70"/>
        <v xml:space="preserve">$420,000 </v>
      </c>
      <c r="D674" t="s">
        <v>3026</v>
      </c>
      <c r="E674" t="b">
        <f t="shared" si="71"/>
        <v>1</v>
      </c>
      <c r="F674" t="b">
        <f t="shared" si="72"/>
        <v>0</v>
      </c>
      <c r="G674">
        <f t="shared" si="73"/>
        <v>1</v>
      </c>
      <c r="H674">
        <f t="shared" si="74"/>
        <v>9</v>
      </c>
      <c r="I674" s="13" t="str">
        <f t="shared" si="75"/>
        <v>$420,000</v>
      </c>
      <c r="J674" t="str">
        <f>IF(OR(ISNUMBER(SEARCH({"A";"B";"C";"D";"E";"F";"G";"H";"I";"J";"K";"L";"M";"N";"O";"P";"Q";"R";"S";"T";"U";"V";"W";"X";"Y";"Z";"+";"-"},D674)))=TRUE,D674, "")</f>
        <v/>
      </c>
      <c r="K674" s="20" t="str">
        <f t="shared" si="76"/>
        <v>420000</v>
      </c>
      <c r="L674" s="21">
        <v>420000</v>
      </c>
      <c r="N674" s="20"/>
    </row>
    <row r="675" spans="2:14" x14ac:dyDescent="0.25">
      <c r="B675" t="s">
        <v>364</v>
      </c>
      <c r="C675" t="str">
        <f t="shared" si="70"/>
        <v xml:space="preserve">$335,000 </v>
      </c>
      <c r="D675" t="s">
        <v>3029</v>
      </c>
      <c r="E675" t="b">
        <f t="shared" si="71"/>
        <v>1</v>
      </c>
      <c r="F675" t="b">
        <f t="shared" si="72"/>
        <v>0</v>
      </c>
      <c r="G675">
        <f t="shared" si="73"/>
        <v>1</v>
      </c>
      <c r="H675">
        <f t="shared" si="74"/>
        <v>9</v>
      </c>
      <c r="I675" s="13" t="str">
        <f t="shared" si="75"/>
        <v>$335,000</v>
      </c>
      <c r="J675" t="str">
        <f>IF(OR(ISNUMBER(SEARCH({"A";"B";"C";"D";"E";"F";"G";"H";"I";"J";"K";"L";"M";"N";"O";"P";"Q";"R";"S";"T";"U";"V";"W";"X";"Y";"Z";"+";"-"},D675)))=TRUE,D675, "")</f>
        <v/>
      </c>
      <c r="K675" s="20" t="str">
        <f t="shared" si="76"/>
        <v>335000</v>
      </c>
      <c r="L675" s="21">
        <v>335000</v>
      </c>
      <c r="N675" s="20"/>
    </row>
    <row r="676" spans="2:14" x14ac:dyDescent="0.25">
      <c r="B676" t="s">
        <v>2122</v>
      </c>
      <c r="C676" t="str">
        <f t="shared" si="70"/>
        <v xml:space="preserve">Offers above $799,000 </v>
      </c>
      <c r="D676" t="s">
        <v>3322</v>
      </c>
      <c r="E676" t="b">
        <f t="shared" si="71"/>
        <v>1</v>
      </c>
      <c r="F676" t="b">
        <f t="shared" si="72"/>
        <v>0</v>
      </c>
      <c r="G676">
        <f t="shared" si="73"/>
        <v>14</v>
      </c>
      <c r="H676">
        <f t="shared" si="74"/>
        <v>22</v>
      </c>
      <c r="I676" s="13" t="str">
        <f t="shared" si="75"/>
        <v>$799,000</v>
      </c>
      <c r="J676" t="str">
        <f>IF(OR(ISNUMBER(SEARCH({"A";"B";"C";"D";"E";"F";"G";"H";"I";"J";"K";"L";"M";"N";"O";"P";"Q";"R";"S";"T";"U";"V";"W";"X";"Y";"Z";"+";"-"},D676)))=TRUE,D676, "")</f>
        <v xml:space="preserve">Offers above $799,000 </v>
      </c>
      <c r="K676" s="20" t="str">
        <f t="shared" si="76"/>
        <v>799000</v>
      </c>
      <c r="L676" s="21">
        <v>799000</v>
      </c>
      <c r="N676" s="20"/>
    </row>
    <row r="677" spans="2:14" x14ac:dyDescent="0.25">
      <c r="B677" t="s">
        <v>2126</v>
      </c>
      <c r="C677" t="str">
        <f t="shared" si="70"/>
        <v xml:space="preserve">JUST LIKE THAT: UNDER CONTRACT IN 7 DAYS </v>
      </c>
      <c r="D677" t="s">
        <v>3323</v>
      </c>
      <c r="E677" t="b">
        <f t="shared" si="71"/>
        <v>0</v>
      </c>
      <c r="F677" t="b">
        <f t="shared" si="72"/>
        <v>0</v>
      </c>
      <c r="G677" t="str">
        <f t="shared" si="73"/>
        <v>na</v>
      </c>
      <c r="H677" t="str">
        <f t="shared" si="74"/>
        <v>na</v>
      </c>
      <c r="I677" s="13" t="str">
        <f t="shared" si="75"/>
        <v/>
      </c>
      <c r="J677" t="str">
        <f>IF(OR(ISNUMBER(SEARCH({"A";"B";"C";"D";"E";"F";"G";"H";"I";"J";"K";"L";"M";"N";"O";"P";"Q";"R";"S";"T";"U";"V";"W";"X";"Y";"Z";"+";"-"},D677)))=TRUE,D677, "")</f>
        <v xml:space="preserve">JUST LIKE THAT: UNDER CONTRACT IN 7 DAYS </v>
      </c>
      <c r="K677" s="20" t="str">
        <f t="shared" si="76"/>
        <v/>
      </c>
      <c r="L677" s="21" t="s">
        <v>2934</v>
      </c>
      <c r="N677" s="20"/>
    </row>
    <row r="678" spans="2:14" x14ac:dyDescent="0.25">
      <c r="B678" t="s">
        <v>1893</v>
      </c>
      <c r="C678" t="str">
        <f t="shared" si="70"/>
        <v xml:space="preserve">JUST LIKE THAT: UNDER CONTRACT </v>
      </c>
      <c r="D678" t="s">
        <v>3289</v>
      </c>
      <c r="E678" t="b">
        <f t="shared" si="71"/>
        <v>0</v>
      </c>
      <c r="F678" t="b">
        <f t="shared" si="72"/>
        <v>0</v>
      </c>
      <c r="G678" t="str">
        <f t="shared" si="73"/>
        <v>na</v>
      </c>
      <c r="H678" t="str">
        <f t="shared" si="74"/>
        <v>na</v>
      </c>
      <c r="I678" s="13" t="str">
        <f t="shared" si="75"/>
        <v/>
      </c>
      <c r="J678" t="str">
        <f>IF(OR(ISNUMBER(SEARCH({"A";"B";"C";"D";"E";"F";"G";"H";"I";"J";"K";"L";"M";"N";"O";"P";"Q";"R";"S";"T";"U";"V";"W";"X";"Y";"Z";"+";"-"},D678)))=TRUE,D678, "")</f>
        <v xml:space="preserve">JUST LIKE THAT: UNDER CONTRACT </v>
      </c>
      <c r="K678" s="20" t="str">
        <f t="shared" si="76"/>
        <v/>
      </c>
      <c r="L678" s="21" t="s">
        <v>2934</v>
      </c>
      <c r="N678" s="20"/>
    </row>
    <row r="679" spans="2:14" x14ac:dyDescent="0.25">
      <c r="B679" t="s">
        <v>2132</v>
      </c>
      <c r="C679" t="str">
        <f t="shared" si="70"/>
        <v xml:space="preserve">NEW PRICE $639,000 </v>
      </c>
      <c r="D679" t="s">
        <v>3324</v>
      </c>
      <c r="E679" t="b">
        <f t="shared" si="71"/>
        <v>1</v>
      </c>
      <c r="F679" t="b">
        <f t="shared" si="72"/>
        <v>0</v>
      </c>
      <c r="G679">
        <f t="shared" si="73"/>
        <v>11</v>
      </c>
      <c r="H679">
        <f t="shared" si="74"/>
        <v>19</v>
      </c>
      <c r="I679" s="13" t="str">
        <f t="shared" si="75"/>
        <v>$639,000</v>
      </c>
      <c r="J679" t="str">
        <f>IF(OR(ISNUMBER(SEARCH({"A";"B";"C";"D";"E";"F";"G";"H";"I";"J";"K";"L";"M";"N";"O";"P";"Q";"R";"S";"T";"U";"V";"W";"X";"Y";"Z";"+";"-"},D679)))=TRUE,D679, "")</f>
        <v xml:space="preserve">NEW PRICE $639,000 </v>
      </c>
      <c r="K679" s="20" t="str">
        <f t="shared" si="76"/>
        <v>639000</v>
      </c>
      <c r="L679" s="21">
        <v>639000</v>
      </c>
      <c r="N679" s="20"/>
    </row>
    <row r="680" spans="2:14" x14ac:dyDescent="0.25">
      <c r="B680" t="s">
        <v>2136</v>
      </c>
      <c r="C680" t="str">
        <f t="shared" si="70"/>
        <v xml:space="preserve">$499,000 O.N.O </v>
      </c>
      <c r="D680" t="s">
        <v>3325</v>
      </c>
      <c r="E680" t="b">
        <f t="shared" si="71"/>
        <v>1</v>
      </c>
      <c r="F680" t="b">
        <f t="shared" si="72"/>
        <v>0</v>
      </c>
      <c r="G680">
        <f t="shared" si="73"/>
        <v>1</v>
      </c>
      <c r="H680">
        <f t="shared" si="74"/>
        <v>9</v>
      </c>
      <c r="I680" s="13" t="str">
        <f t="shared" si="75"/>
        <v>$499,000</v>
      </c>
      <c r="J680" t="str">
        <f>IF(OR(ISNUMBER(SEARCH({"A";"B";"C";"D";"E";"F";"G";"H";"I";"J";"K";"L";"M";"N";"O";"P";"Q";"R";"S";"T";"U";"V";"W";"X";"Y";"Z";"+";"-"},D680)))=TRUE,D680, "")</f>
        <v xml:space="preserve">$499,000 O.N.O </v>
      </c>
      <c r="K680" s="20" t="str">
        <f t="shared" si="76"/>
        <v>499000</v>
      </c>
      <c r="L680" s="21">
        <v>499000</v>
      </c>
      <c r="N680" s="20"/>
    </row>
    <row r="681" spans="2:14" x14ac:dyDescent="0.25">
      <c r="B681" t="s">
        <v>2140</v>
      </c>
      <c r="C681" t="str">
        <f t="shared" si="70"/>
        <v xml:space="preserve">$1,800,000 </v>
      </c>
      <c r="D681" t="s">
        <v>3326</v>
      </c>
      <c r="E681" t="b">
        <f t="shared" si="71"/>
        <v>1</v>
      </c>
      <c r="F681" t="b">
        <f t="shared" si="72"/>
        <v>0</v>
      </c>
      <c r="G681">
        <f t="shared" si="73"/>
        <v>1</v>
      </c>
      <c r="H681">
        <f t="shared" si="74"/>
        <v>11</v>
      </c>
      <c r="I681" s="13" t="str">
        <f t="shared" si="75"/>
        <v>$1,800,000</v>
      </c>
      <c r="J681" t="str">
        <f>IF(OR(ISNUMBER(SEARCH({"A";"B";"C";"D";"E";"F";"G";"H";"I";"J";"K";"L";"M";"N";"O";"P";"Q";"R";"S";"T";"U";"V";"W";"X";"Y";"Z";"+";"-"},D681)))=TRUE,D681, "")</f>
        <v/>
      </c>
      <c r="K681" s="20" t="str">
        <f t="shared" si="76"/>
        <v>1800000</v>
      </c>
      <c r="L681" s="21">
        <v>1800000</v>
      </c>
      <c r="N681" s="20"/>
    </row>
    <row r="682" spans="2:14" x14ac:dyDescent="0.25">
      <c r="B682" t="s">
        <v>252</v>
      </c>
      <c r="C682" t="str">
        <f t="shared" si="70"/>
        <v xml:space="preserve">Offers Over $499,000 Considered </v>
      </c>
      <c r="D682" t="s">
        <v>3007</v>
      </c>
      <c r="E682" t="b">
        <f t="shared" si="71"/>
        <v>1</v>
      </c>
      <c r="F682" t="b">
        <f t="shared" si="72"/>
        <v>0</v>
      </c>
      <c r="G682">
        <f t="shared" si="73"/>
        <v>13</v>
      </c>
      <c r="H682">
        <f t="shared" si="74"/>
        <v>21</v>
      </c>
      <c r="I682" s="13" t="str">
        <f t="shared" si="75"/>
        <v>$499,000</v>
      </c>
      <c r="J682" t="str">
        <f>IF(OR(ISNUMBER(SEARCH({"A";"B";"C";"D";"E";"F";"G";"H";"I";"J";"K";"L";"M";"N";"O";"P";"Q";"R";"S";"T";"U";"V";"W";"X";"Y";"Z";"+";"-"},D682)))=TRUE,D682, "")</f>
        <v xml:space="preserve">Offers Over $499,000 Considered </v>
      </c>
      <c r="K682" s="20" t="str">
        <f t="shared" si="76"/>
        <v>499000</v>
      </c>
      <c r="L682" s="21">
        <v>499000</v>
      </c>
      <c r="N682" s="20"/>
    </row>
    <row r="683" spans="2:14" x14ac:dyDescent="0.25">
      <c r="B683" t="s">
        <v>127</v>
      </c>
      <c r="C683" t="str">
        <f t="shared" si="70"/>
        <v xml:space="preserve">UNDER CONTRACT </v>
      </c>
      <c r="D683" t="s">
        <v>2979</v>
      </c>
      <c r="E683" t="b">
        <f t="shared" si="71"/>
        <v>0</v>
      </c>
      <c r="F683" t="b">
        <f t="shared" si="72"/>
        <v>0</v>
      </c>
      <c r="G683" t="str">
        <f t="shared" si="73"/>
        <v>na</v>
      </c>
      <c r="H683" t="str">
        <f t="shared" si="74"/>
        <v>na</v>
      </c>
      <c r="I683" s="13" t="str">
        <f t="shared" si="75"/>
        <v/>
      </c>
      <c r="J683" t="str">
        <f>IF(OR(ISNUMBER(SEARCH({"A";"B";"C";"D";"E";"F";"G";"H";"I";"J";"K";"L";"M";"N";"O";"P";"Q";"R";"S";"T";"U";"V";"W";"X";"Y";"Z";"+";"-"},D683)))=TRUE,D683, "")</f>
        <v xml:space="preserve">UNDER CONTRACT </v>
      </c>
      <c r="K683" s="20" t="str">
        <f t="shared" si="76"/>
        <v/>
      </c>
      <c r="L683" s="21" t="s">
        <v>2934</v>
      </c>
      <c r="N683" s="20"/>
    </row>
    <row r="684" spans="2:14" x14ac:dyDescent="0.25">
      <c r="B684" t="s">
        <v>256</v>
      </c>
      <c r="C684" t="str">
        <f t="shared" si="70"/>
        <v xml:space="preserve">$400,000 </v>
      </c>
      <c r="D684" t="s">
        <v>3008</v>
      </c>
      <c r="E684" t="b">
        <f t="shared" si="71"/>
        <v>1</v>
      </c>
      <c r="F684" t="b">
        <f t="shared" si="72"/>
        <v>0</v>
      </c>
      <c r="G684">
        <f t="shared" si="73"/>
        <v>1</v>
      </c>
      <c r="H684">
        <f t="shared" si="74"/>
        <v>9</v>
      </c>
      <c r="I684" s="13" t="str">
        <f t="shared" si="75"/>
        <v>$400,000</v>
      </c>
      <c r="J684" t="str">
        <f>IF(OR(ISNUMBER(SEARCH({"A";"B";"C";"D";"E";"F";"G";"H";"I";"J";"K";"L";"M";"N";"O";"P";"Q";"R";"S";"T";"U";"V";"W";"X";"Y";"Z";"+";"-"},D684)))=TRUE,D684, "")</f>
        <v/>
      </c>
      <c r="K684" s="20" t="str">
        <f t="shared" si="76"/>
        <v>400000</v>
      </c>
      <c r="L684" s="21">
        <v>400000</v>
      </c>
      <c r="N684" s="20"/>
    </row>
    <row r="685" spans="2:14" x14ac:dyDescent="0.25">
      <c r="B685" t="s">
        <v>584</v>
      </c>
      <c r="C685" t="str">
        <f t="shared" si="70"/>
        <v xml:space="preserve">$279,000 </v>
      </c>
      <c r="D685" t="s">
        <v>3083</v>
      </c>
      <c r="E685" t="b">
        <f t="shared" si="71"/>
        <v>1</v>
      </c>
      <c r="F685" t="b">
        <f t="shared" si="72"/>
        <v>0</v>
      </c>
      <c r="G685">
        <f t="shared" si="73"/>
        <v>1</v>
      </c>
      <c r="H685">
        <f t="shared" si="74"/>
        <v>9</v>
      </c>
      <c r="I685" s="13" t="str">
        <f t="shared" si="75"/>
        <v>$279,000</v>
      </c>
      <c r="J685" t="str">
        <f>IF(OR(ISNUMBER(SEARCH({"A";"B";"C";"D";"E";"F";"G";"H";"I";"J";"K";"L";"M";"N";"O";"P";"Q";"R";"S";"T";"U";"V";"W";"X";"Y";"Z";"+";"-"},D685)))=TRUE,D685, "")</f>
        <v/>
      </c>
      <c r="K685" s="20" t="str">
        <f t="shared" si="76"/>
        <v>279000</v>
      </c>
      <c r="L685" s="21">
        <v>279000</v>
      </c>
      <c r="N685" s="20"/>
    </row>
    <row r="686" spans="2:14" x14ac:dyDescent="0.25">
      <c r="B686" t="s">
        <v>2150</v>
      </c>
      <c r="C686" t="str">
        <f t="shared" si="70"/>
        <v xml:space="preserve">Offers welcome $695K </v>
      </c>
      <c r="D686" t="s">
        <v>3437</v>
      </c>
      <c r="E686" t="b">
        <f t="shared" si="71"/>
        <v>1</v>
      </c>
      <c r="F686" t="b">
        <f t="shared" si="72"/>
        <v>0</v>
      </c>
      <c r="G686">
        <f t="shared" si="73"/>
        <v>16</v>
      </c>
      <c r="H686">
        <f t="shared" si="74"/>
        <v>24</v>
      </c>
      <c r="I686" s="13" t="str">
        <f t="shared" si="75"/>
        <v>$695,000</v>
      </c>
      <c r="J686" t="str">
        <f>IF(OR(ISNUMBER(SEARCH({"A";"B";"C";"D";"E";"F";"G";"H";"I";"J";"K";"L";"M";"N";"O";"P";"Q";"R";"S";"T";"U";"V";"W";"X";"Y";"Z";"+";"-"},D686)))=TRUE,D686, "")</f>
        <v xml:space="preserve">Offers welcome $695,000 </v>
      </c>
      <c r="K686" s="20" t="str">
        <f t="shared" si="76"/>
        <v>695000</v>
      </c>
      <c r="L686" s="21">
        <v>695000</v>
      </c>
      <c r="N686" s="20"/>
    </row>
    <row r="687" spans="2:14" x14ac:dyDescent="0.25">
      <c r="B687" t="s">
        <v>2154</v>
      </c>
      <c r="C687" t="str">
        <f t="shared" si="70"/>
        <v xml:space="preserve">OVER $900,000 </v>
      </c>
      <c r="D687" t="s">
        <v>3327</v>
      </c>
      <c r="E687" t="b">
        <f t="shared" si="71"/>
        <v>1</v>
      </c>
      <c r="F687" t="b">
        <f t="shared" si="72"/>
        <v>0</v>
      </c>
      <c r="G687">
        <f t="shared" si="73"/>
        <v>6</v>
      </c>
      <c r="H687">
        <f t="shared" si="74"/>
        <v>14</v>
      </c>
      <c r="I687" s="13" t="str">
        <f t="shared" si="75"/>
        <v>$900,000</v>
      </c>
      <c r="J687" t="str">
        <f>IF(OR(ISNUMBER(SEARCH({"A";"B";"C";"D";"E";"F";"G";"H";"I";"J";"K";"L";"M";"N";"O";"P";"Q";"R";"S";"T";"U";"V";"W";"X";"Y";"Z";"+";"-"},D687)))=TRUE,D687, "")</f>
        <v xml:space="preserve">OVER $900,000 </v>
      </c>
      <c r="K687" s="20" t="str">
        <f t="shared" si="76"/>
        <v>900000</v>
      </c>
      <c r="L687" s="21">
        <v>900000</v>
      </c>
      <c r="N687" s="20"/>
    </row>
    <row r="688" spans="2:14" x14ac:dyDescent="0.25">
      <c r="B688" t="s">
        <v>1575</v>
      </c>
      <c r="C688" t="str">
        <f t="shared" si="70"/>
        <v xml:space="preserve">$575,000 </v>
      </c>
      <c r="D688" t="s">
        <v>3241</v>
      </c>
      <c r="E688" t="b">
        <f t="shared" si="71"/>
        <v>1</v>
      </c>
      <c r="F688" t="b">
        <f t="shared" si="72"/>
        <v>0</v>
      </c>
      <c r="G688">
        <f t="shared" si="73"/>
        <v>1</v>
      </c>
      <c r="H688">
        <f t="shared" si="74"/>
        <v>9</v>
      </c>
      <c r="I688" s="13" t="str">
        <f t="shared" si="75"/>
        <v>$575,000</v>
      </c>
      <c r="J688" t="str">
        <f>IF(OR(ISNUMBER(SEARCH({"A";"B";"C";"D";"E";"F";"G";"H";"I";"J";"K";"L";"M";"N";"O";"P";"Q";"R";"S";"T";"U";"V";"W";"X";"Y";"Z";"+";"-"},D688)))=TRUE,D688, "")</f>
        <v/>
      </c>
      <c r="K688" s="20" t="str">
        <f t="shared" si="76"/>
        <v>575000</v>
      </c>
      <c r="L688" s="21">
        <v>575000</v>
      </c>
      <c r="N688" s="20"/>
    </row>
    <row r="689" spans="2:14" x14ac:dyDescent="0.25">
      <c r="B689" t="s">
        <v>413</v>
      </c>
      <c r="C689" t="str">
        <f t="shared" si="70"/>
        <v xml:space="preserve">$380,000 </v>
      </c>
      <c r="D689" t="s">
        <v>3041</v>
      </c>
      <c r="E689" t="b">
        <f t="shared" si="71"/>
        <v>1</v>
      </c>
      <c r="F689" t="b">
        <f t="shared" si="72"/>
        <v>0</v>
      </c>
      <c r="G689">
        <f t="shared" si="73"/>
        <v>1</v>
      </c>
      <c r="H689">
        <f t="shared" si="74"/>
        <v>9</v>
      </c>
      <c r="I689" s="13" t="str">
        <f t="shared" si="75"/>
        <v>$380,000</v>
      </c>
      <c r="J689" t="str">
        <f>IF(OR(ISNUMBER(SEARCH({"A";"B";"C";"D";"E";"F";"G";"H";"I";"J";"K";"L";"M";"N";"O";"P";"Q";"R";"S";"T";"U";"V";"W";"X";"Y";"Z";"+";"-"},D689)))=TRUE,D689, "")</f>
        <v/>
      </c>
      <c r="K689" s="20" t="str">
        <f t="shared" si="76"/>
        <v>380000</v>
      </c>
      <c r="L689" s="21">
        <v>380000</v>
      </c>
      <c r="N689" s="20"/>
    </row>
    <row r="690" spans="2:14" x14ac:dyDescent="0.25">
      <c r="B690" t="s">
        <v>2161</v>
      </c>
      <c r="C690" t="str">
        <f t="shared" si="70"/>
        <v xml:space="preserve">$345,000 ONO </v>
      </c>
      <c r="D690" t="s">
        <v>3328</v>
      </c>
      <c r="E690" t="b">
        <f t="shared" si="71"/>
        <v>1</v>
      </c>
      <c r="F690" t="b">
        <f t="shared" si="72"/>
        <v>0</v>
      </c>
      <c r="G690">
        <f t="shared" si="73"/>
        <v>1</v>
      </c>
      <c r="H690">
        <f t="shared" si="74"/>
        <v>9</v>
      </c>
      <c r="I690" s="13" t="str">
        <f t="shared" si="75"/>
        <v>$345,000</v>
      </c>
      <c r="J690" t="str">
        <f>IF(OR(ISNUMBER(SEARCH({"A";"B";"C";"D";"E";"F";"G";"H";"I";"J";"K";"L";"M";"N";"O";"P";"Q";"R";"S";"T";"U";"V";"W";"X";"Y";"Z";"+";"-"},D690)))=TRUE,D690, "")</f>
        <v xml:space="preserve">$345,000 ONO </v>
      </c>
      <c r="K690" s="20" t="str">
        <f t="shared" si="76"/>
        <v>345000</v>
      </c>
      <c r="L690" s="21">
        <v>345000</v>
      </c>
      <c r="N690" s="20"/>
    </row>
    <row r="691" spans="2:14" x14ac:dyDescent="0.25">
      <c r="B691" t="s">
        <v>1110</v>
      </c>
      <c r="C691" t="str">
        <f t="shared" si="70"/>
        <v xml:space="preserve">Under Contract </v>
      </c>
      <c r="D691" t="s">
        <v>3167</v>
      </c>
      <c r="E691" t="b">
        <f t="shared" si="71"/>
        <v>0</v>
      </c>
      <c r="F691" t="b">
        <f t="shared" si="72"/>
        <v>0</v>
      </c>
      <c r="G691" t="str">
        <f t="shared" si="73"/>
        <v>na</v>
      </c>
      <c r="H691" t="str">
        <f t="shared" si="74"/>
        <v>na</v>
      </c>
      <c r="I691" s="13" t="str">
        <f t="shared" si="75"/>
        <v/>
      </c>
      <c r="J691" t="str">
        <f>IF(OR(ISNUMBER(SEARCH({"A";"B";"C";"D";"E";"F";"G";"H";"I";"J";"K";"L";"M";"N";"O";"P";"Q";"R";"S";"T";"U";"V";"W";"X";"Y";"Z";"+";"-"},D691)))=TRUE,D691, "")</f>
        <v xml:space="preserve">Under Contract </v>
      </c>
      <c r="K691" s="20" t="str">
        <f t="shared" si="76"/>
        <v/>
      </c>
      <c r="L691" s="21" t="s">
        <v>2934</v>
      </c>
      <c r="N691" s="20"/>
    </row>
    <row r="692" spans="2:14" x14ac:dyDescent="0.25">
      <c r="B692" t="s">
        <v>2168</v>
      </c>
      <c r="C692" t="str">
        <f t="shared" si="70"/>
        <v xml:space="preserve">Offers above $859,000 </v>
      </c>
      <c r="D692" t="s">
        <v>3329</v>
      </c>
      <c r="E692" t="b">
        <f t="shared" si="71"/>
        <v>1</v>
      </c>
      <c r="F692" t="b">
        <f t="shared" si="72"/>
        <v>0</v>
      </c>
      <c r="G692">
        <f t="shared" si="73"/>
        <v>14</v>
      </c>
      <c r="H692">
        <f t="shared" si="74"/>
        <v>22</v>
      </c>
      <c r="I692" s="13" t="str">
        <f t="shared" si="75"/>
        <v>$859,000</v>
      </c>
      <c r="J692" t="str">
        <f>IF(OR(ISNUMBER(SEARCH({"A";"B";"C";"D";"E";"F";"G";"H";"I";"J";"K";"L";"M";"N";"O";"P";"Q";"R";"S";"T";"U";"V";"W";"X";"Y";"Z";"+";"-"},D692)))=TRUE,D692, "")</f>
        <v xml:space="preserve">Offers above $859,000 </v>
      </c>
      <c r="K692" s="20" t="str">
        <f t="shared" si="76"/>
        <v>859000</v>
      </c>
      <c r="L692" s="21">
        <v>859000</v>
      </c>
      <c r="N692" s="20"/>
    </row>
    <row r="693" spans="2:14" x14ac:dyDescent="0.25">
      <c r="B693" t="s">
        <v>2171</v>
      </c>
      <c r="C693" t="str">
        <f t="shared" si="70"/>
        <v xml:space="preserve">Offers over $740,000 </v>
      </c>
      <c r="D693" t="s">
        <v>3330</v>
      </c>
      <c r="E693" t="b">
        <f t="shared" si="71"/>
        <v>1</v>
      </c>
      <c r="F693" t="b">
        <f t="shared" si="72"/>
        <v>0</v>
      </c>
      <c r="G693">
        <f t="shared" si="73"/>
        <v>13</v>
      </c>
      <c r="H693">
        <f t="shared" si="74"/>
        <v>21</v>
      </c>
      <c r="I693" s="13" t="str">
        <f t="shared" si="75"/>
        <v>$740,000</v>
      </c>
      <c r="J693" t="str">
        <f>IF(OR(ISNUMBER(SEARCH({"A";"B";"C";"D";"E";"F";"G";"H";"I";"J";"K";"L";"M";"N";"O";"P";"Q";"R";"S";"T";"U";"V";"W";"X";"Y";"Z";"+";"-"},D693)))=TRUE,D693, "")</f>
        <v xml:space="preserve">Offers over $740,000 </v>
      </c>
      <c r="K693" s="20" t="str">
        <f t="shared" si="76"/>
        <v>740000</v>
      </c>
      <c r="L693" s="21">
        <v>740000</v>
      </c>
      <c r="N693" s="20"/>
    </row>
    <row r="694" spans="2:14" x14ac:dyDescent="0.25">
      <c r="B694" t="s">
        <v>817</v>
      </c>
      <c r="C694" t="str">
        <f t="shared" si="70"/>
        <v xml:space="preserve">$569,000 </v>
      </c>
      <c r="D694" t="s">
        <v>3121</v>
      </c>
      <c r="E694" t="b">
        <f t="shared" si="71"/>
        <v>1</v>
      </c>
      <c r="F694" t="b">
        <f t="shared" si="72"/>
        <v>0</v>
      </c>
      <c r="G694">
        <f t="shared" si="73"/>
        <v>1</v>
      </c>
      <c r="H694">
        <f t="shared" si="74"/>
        <v>9</v>
      </c>
      <c r="I694" s="13" t="str">
        <f t="shared" si="75"/>
        <v>$569,000</v>
      </c>
      <c r="J694" t="str">
        <f>IF(OR(ISNUMBER(SEARCH({"A";"B";"C";"D";"E";"F";"G";"H";"I";"J";"K";"L";"M";"N";"O";"P";"Q";"R";"S";"T";"U";"V";"W";"X";"Y";"Z";"+";"-"},D694)))=TRUE,D694, "")</f>
        <v/>
      </c>
      <c r="K694" s="20" t="str">
        <f t="shared" si="76"/>
        <v>569000</v>
      </c>
      <c r="L694" s="21">
        <v>569000</v>
      </c>
      <c r="N694" s="20"/>
    </row>
    <row r="695" spans="2:14" x14ac:dyDescent="0.25">
      <c r="B695" t="s">
        <v>112</v>
      </c>
      <c r="C695" t="str">
        <f t="shared" si="70"/>
        <v xml:space="preserve">$490,000 </v>
      </c>
      <c r="D695" t="s">
        <v>2976</v>
      </c>
      <c r="E695" t="b">
        <f t="shared" si="71"/>
        <v>1</v>
      </c>
      <c r="F695" t="b">
        <f t="shared" si="72"/>
        <v>0</v>
      </c>
      <c r="G695">
        <f t="shared" si="73"/>
        <v>1</v>
      </c>
      <c r="H695">
        <f t="shared" si="74"/>
        <v>9</v>
      </c>
      <c r="I695" s="13" t="str">
        <f t="shared" si="75"/>
        <v>$490,000</v>
      </c>
      <c r="J695" t="str">
        <f>IF(OR(ISNUMBER(SEARCH({"A";"B";"C";"D";"E";"F";"G";"H";"I";"J";"K";"L";"M";"N";"O";"P";"Q";"R";"S";"T";"U";"V";"W";"X";"Y";"Z";"+";"-"},D695)))=TRUE,D695, "")</f>
        <v/>
      </c>
      <c r="K695" s="20" t="str">
        <f t="shared" si="76"/>
        <v>490000</v>
      </c>
      <c r="L695" s="21">
        <v>490000</v>
      </c>
      <c r="N695" s="20"/>
    </row>
    <row r="696" spans="2:14" x14ac:dyDescent="0.25">
      <c r="B696" t="s">
        <v>2180</v>
      </c>
      <c r="C696" t="str">
        <f t="shared" si="70"/>
        <v xml:space="preserve">$600,000 </v>
      </c>
      <c r="D696" t="s">
        <v>3331</v>
      </c>
      <c r="E696" t="b">
        <f t="shared" si="71"/>
        <v>1</v>
      </c>
      <c r="F696" t="b">
        <f t="shared" si="72"/>
        <v>0</v>
      </c>
      <c r="G696">
        <f t="shared" si="73"/>
        <v>1</v>
      </c>
      <c r="H696">
        <f t="shared" si="74"/>
        <v>9</v>
      </c>
      <c r="I696" s="13" t="str">
        <f t="shared" si="75"/>
        <v>$600,000</v>
      </c>
      <c r="J696" t="str">
        <f>IF(OR(ISNUMBER(SEARCH({"A";"B";"C";"D";"E";"F";"G";"H";"I";"J";"K";"L";"M";"N";"O";"P";"Q";"R";"S";"T";"U";"V";"W";"X";"Y";"Z";"+";"-"},D696)))=TRUE,D696, "")</f>
        <v/>
      </c>
      <c r="K696" s="20" t="str">
        <f t="shared" si="76"/>
        <v>600000</v>
      </c>
      <c r="L696" s="21">
        <v>600000</v>
      </c>
      <c r="N696" s="20"/>
    </row>
    <row r="697" spans="2:14" x14ac:dyDescent="0.25">
      <c r="B697" t="s">
        <v>2184</v>
      </c>
      <c r="C697" t="str">
        <f t="shared" si="70"/>
        <v xml:space="preserve">Offers Over $700,000 </v>
      </c>
      <c r="D697" t="s">
        <v>3332</v>
      </c>
      <c r="E697" t="b">
        <f t="shared" si="71"/>
        <v>1</v>
      </c>
      <c r="F697" t="b">
        <f t="shared" si="72"/>
        <v>0</v>
      </c>
      <c r="G697">
        <f t="shared" si="73"/>
        <v>13</v>
      </c>
      <c r="H697">
        <f t="shared" si="74"/>
        <v>21</v>
      </c>
      <c r="I697" s="13" t="str">
        <f t="shared" si="75"/>
        <v>$700,000</v>
      </c>
      <c r="J697" t="str">
        <f>IF(OR(ISNUMBER(SEARCH({"A";"B";"C";"D";"E";"F";"G";"H";"I";"J";"K";"L";"M";"N";"O";"P";"Q";"R";"S";"T";"U";"V";"W";"X";"Y";"Z";"+";"-"},D697)))=TRUE,D697, "")</f>
        <v xml:space="preserve">Offers Over $700,000 </v>
      </c>
      <c r="K697" s="20" t="str">
        <f t="shared" si="76"/>
        <v>700000</v>
      </c>
      <c r="L697" s="21">
        <v>700000</v>
      </c>
      <c r="N697" s="20"/>
    </row>
    <row r="698" spans="2:14" x14ac:dyDescent="0.25">
      <c r="B698" t="s">
        <v>1341</v>
      </c>
      <c r="C698" t="str">
        <f t="shared" si="70"/>
        <v xml:space="preserve">$290,000 </v>
      </c>
      <c r="D698" t="s">
        <v>3206</v>
      </c>
      <c r="E698" t="b">
        <f t="shared" si="71"/>
        <v>1</v>
      </c>
      <c r="F698" t="b">
        <f t="shared" si="72"/>
        <v>0</v>
      </c>
      <c r="G698">
        <f t="shared" si="73"/>
        <v>1</v>
      </c>
      <c r="H698">
        <f t="shared" si="74"/>
        <v>9</v>
      </c>
      <c r="I698" s="13" t="str">
        <f t="shared" si="75"/>
        <v>$290,000</v>
      </c>
      <c r="J698" t="str">
        <f>IF(OR(ISNUMBER(SEARCH({"A";"B";"C";"D";"E";"F";"G";"H";"I";"J";"K";"L";"M";"N";"O";"P";"Q";"R";"S";"T";"U";"V";"W";"X";"Y";"Z";"+";"-"},D698)))=TRUE,D698, "")</f>
        <v/>
      </c>
      <c r="K698" s="20" t="str">
        <f t="shared" si="76"/>
        <v>290000</v>
      </c>
      <c r="L698" s="21">
        <v>290000</v>
      </c>
      <c r="N698" s="20"/>
    </row>
    <row r="699" spans="2:14" x14ac:dyDescent="0.25">
      <c r="B699" t="s">
        <v>2191</v>
      </c>
      <c r="C699" t="str">
        <f t="shared" si="70"/>
        <v xml:space="preserve">Offers Over $599,000 </v>
      </c>
      <c r="D699" t="s">
        <v>3333</v>
      </c>
      <c r="E699" t="b">
        <f t="shared" si="71"/>
        <v>1</v>
      </c>
      <c r="F699" t="b">
        <f t="shared" si="72"/>
        <v>0</v>
      </c>
      <c r="G699">
        <f t="shared" si="73"/>
        <v>13</v>
      </c>
      <c r="H699">
        <f t="shared" si="74"/>
        <v>21</v>
      </c>
      <c r="I699" s="13" t="str">
        <f t="shared" si="75"/>
        <v>$599,000</v>
      </c>
      <c r="J699" t="str">
        <f>IF(OR(ISNUMBER(SEARCH({"A";"B";"C";"D";"E";"F";"G";"H";"I";"J";"K";"L";"M";"N";"O";"P";"Q";"R";"S";"T";"U";"V";"W";"X";"Y";"Z";"+";"-"},D699)))=TRUE,D699, "")</f>
        <v xml:space="preserve">Offers Over $599,000 </v>
      </c>
      <c r="K699" s="20" t="str">
        <f t="shared" si="76"/>
        <v>599000</v>
      </c>
      <c r="L699" s="21">
        <v>599000</v>
      </c>
      <c r="N699" s="20"/>
    </row>
    <row r="700" spans="2:14" x14ac:dyDescent="0.25">
      <c r="B700" t="s">
        <v>260</v>
      </c>
      <c r="C700" t="str">
        <f t="shared" si="70"/>
        <v xml:space="preserve">Offers Over $800,000 </v>
      </c>
      <c r="D700" t="s">
        <v>3009</v>
      </c>
      <c r="E700" t="b">
        <f t="shared" si="71"/>
        <v>1</v>
      </c>
      <c r="F700" t="b">
        <f t="shared" si="72"/>
        <v>0</v>
      </c>
      <c r="G700">
        <f t="shared" si="73"/>
        <v>13</v>
      </c>
      <c r="H700">
        <f t="shared" si="74"/>
        <v>21</v>
      </c>
      <c r="I700" s="13" t="str">
        <f t="shared" si="75"/>
        <v>$800,000</v>
      </c>
      <c r="J700" t="str">
        <f>IF(OR(ISNUMBER(SEARCH({"A";"B";"C";"D";"E";"F";"G";"H";"I";"J";"K";"L";"M";"N";"O";"P";"Q";"R";"S";"T";"U";"V";"W";"X";"Y";"Z";"+";"-"},D700)))=TRUE,D700, "")</f>
        <v xml:space="preserve">Offers Over $800,000 </v>
      </c>
      <c r="K700" s="20" t="str">
        <f t="shared" si="76"/>
        <v>800000</v>
      </c>
      <c r="L700" s="21">
        <v>800000</v>
      </c>
      <c r="N700" s="20"/>
    </row>
    <row r="701" spans="2:14" x14ac:dyDescent="0.25">
      <c r="B701" t="s">
        <v>2194</v>
      </c>
      <c r="C701" t="str">
        <f t="shared" si="70"/>
        <v xml:space="preserve">$720,000 </v>
      </c>
      <c r="D701" t="s">
        <v>3334</v>
      </c>
      <c r="E701" t="b">
        <f t="shared" si="71"/>
        <v>1</v>
      </c>
      <c r="F701" t="b">
        <f t="shared" si="72"/>
        <v>0</v>
      </c>
      <c r="G701">
        <f t="shared" si="73"/>
        <v>1</v>
      </c>
      <c r="H701">
        <f t="shared" si="74"/>
        <v>9</v>
      </c>
      <c r="I701" s="13" t="str">
        <f t="shared" si="75"/>
        <v>$720,000</v>
      </c>
      <c r="J701" t="str">
        <f>IF(OR(ISNUMBER(SEARCH({"A";"B";"C";"D";"E";"F";"G";"H";"I";"J";"K";"L";"M";"N";"O";"P";"Q";"R";"S";"T";"U";"V";"W";"X";"Y";"Z";"+";"-"},D701)))=TRUE,D701, "")</f>
        <v/>
      </c>
      <c r="K701" s="20" t="str">
        <f t="shared" si="76"/>
        <v>720000</v>
      </c>
      <c r="L701" s="21">
        <v>720000</v>
      </c>
      <c r="N701" s="20"/>
    </row>
    <row r="702" spans="2:14" x14ac:dyDescent="0.25">
      <c r="B702" t="s">
        <v>2197</v>
      </c>
      <c r="C702" t="str">
        <f t="shared" si="70"/>
        <v xml:space="preserve">Range $600,000 - $650,000 </v>
      </c>
      <c r="D702" t="s">
        <v>3335</v>
      </c>
      <c r="E702" t="b">
        <f t="shared" si="71"/>
        <v>1</v>
      </c>
      <c r="F702" t="b">
        <f t="shared" si="72"/>
        <v>0</v>
      </c>
      <c r="G702">
        <f t="shared" si="73"/>
        <v>7</v>
      </c>
      <c r="H702">
        <f t="shared" si="74"/>
        <v>15</v>
      </c>
      <c r="I702" s="13" t="str">
        <f t="shared" si="75"/>
        <v>$600,000</v>
      </c>
      <c r="J702" t="str">
        <f>IF(OR(ISNUMBER(SEARCH({"A";"B";"C";"D";"E";"F";"G";"H";"I";"J";"K";"L";"M";"N";"O";"P";"Q";"R";"S";"T";"U";"V";"W";"X";"Y";"Z";"+";"-"},D702)))=TRUE,D702, "")</f>
        <v xml:space="preserve">Range $600,000 - $650,000 </v>
      </c>
      <c r="K702" s="20" t="str">
        <f t="shared" si="76"/>
        <v>600000</v>
      </c>
      <c r="L702" s="21">
        <v>600000</v>
      </c>
      <c r="N702" s="20"/>
    </row>
    <row r="703" spans="2:14" x14ac:dyDescent="0.25">
      <c r="B703" t="s">
        <v>667</v>
      </c>
      <c r="C703" t="str">
        <f t="shared" si="70"/>
        <v xml:space="preserve">$430,000 </v>
      </c>
      <c r="D703" t="s">
        <v>3101</v>
      </c>
      <c r="E703" t="b">
        <f t="shared" si="71"/>
        <v>1</v>
      </c>
      <c r="F703" t="b">
        <f t="shared" si="72"/>
        <v>0</v>
      </c>
      <c r="G703">
        <f t="shared" si="73"/>
        <v>1</v>
      </c>
      <c r="H703">
        <f t="shared" si="74"/>
        <v>9</v>
      </c>
      <c r="I703" s="13" t="str">
        <f t="shared" si="75"/>
        <v>$430,000</v>
      </c>
      <c r="J703" t="str">
        <f>IF(OR(ISNUMBER(SEARCH({"A";"B";"C";"D";"E";"F";"G";"H";"I";"J";"K";"L";"M";"N";"O";"P";"Q";"R";"S";"T";"U";"V";"W";"X";"Y";"Z";"+";"-"},D703)))=TRUE,D703, "")</f>
        <v/>
      </c>
      <c r="K703" s="20" t="str">
        <f t="shared" si="76"/>
        <v>430000</v>
      </c>
      <c r="L703" s="21">
        <v>430000</v>
      </c>
      <c r="N703" s="20"/>
    </row>
    <row r="704" spans="2:14" x14ac:dyDescent="0.25">
      <c r="B704" t="s">
        <v>1110</v>
      </c>
      <c r="C704" t="str">
        <f t="shared" si="70"/>
        <v xml:space="preserve">Under Contract </v>
      </c>
      <c r="D704" t="s">
        <v>3167</v>
      </c>
      <c r="E704" t="b">
        <f t="shared" si="71"/>
        <v>0</v>
      </c>
      <c r="F704" t="b">
        <f t="shared" si="72"/>
        <v>0</v>
      </c>
      <c r="G704" t="str">
        <f t="shared" si="73"/>
        <v>na</v>
      </c>
      <c r="H704" t="str">
        <f t="shared" si="74"/>
        <v>na</v>
      </c>
      <c r="I704" s="13" t="str">
        <f t="shared" si="75"/>
        <v/>
      </c>
      <c r="J704" t="str">
        <f>IF(OR(ISNUMBER(SEARCH({"A";"B";"C";"D";"E";"F";"G";"H";"I";"J";"K";"L";"M";"N";"O";"P";"Q";"R";"S";"T";"U";"V";"W";"X";"Y";"Z";"+";"-"},D704)))=TRUE,D704, "")</f>
        <v xml:space="preserve">Under Contract </v>
      </c>
      <c r="K704" s="20" t="str">
        <f t="shared" si="76"/>
        <v/>
      </c>
      <c r="L704" s="21" t="s">
        <v>2934</v>
      </c>
      <c r="N704" s="20"/>
    </row>
    <row r="705" spans="2:14" x14ac:dyDescent="0.25">
      <c r="B705" t="s">
        <v>127</v>
      </c>
      <c r="C705" t="str">
        <f t="shared" si="70"/>
        <v xml:space="preserve">UNDER CONTRACT </v>
      </c>
      <c r="D705" t="s">
        <v>2979</v>
      </c>
      <c r="E705" t="b">
        <f t="shared" si="71"/>
        <v>0</v>
      </c>
      <c r="F705" t="b">
        <f t="shared" si="72"/>
        <v>0</v>
      </c>
      <c r="G705" t="str">
        <f t="shared" si="73"/>
        <v>na</v>
      </c>
      <c r="H705" t="str">
        <f t="shared" si="74"/>
        <v>na</v>
      </c>
      <c r="I705" s="13" t="str">
        <f t="shared" si="75"/>
        <v/>
      </c>
      <c r="J705" t="str">
        <f>IF(OR(ISNUMBER(SEARCH({"A";"B";"C";"D";"E";"F";"G";"H";"I";"J";"K";"L";"M";"N";"O";"P";"Q";"R";"S";"T";"U";"V";"W";"X";"Y";"Z";"+";"-"},D705)))=TRUE,D705, "")</f>
        <v xml:space="preserve">UNDER CONTRACT </v>
      </c>
      <c r="K705" s="20" t="str">
        <f t="shared" si="76"/>
        <v/>
      </c>
      <c r="L705" s="21" t="s">
        <v>2934</v>
      </c>
      <c r="N705" s="20"/>
    </row>
    <row r="706" spans="2:14" x14ac:dyDescent="0.25">
      <c r="B706" t="s">
        <v>127</v>
      </c>
      <c r="C706" t="str">
        <f t="shared" si="70"/>
        <v xml:space="preserve">UNDER CONTRACT </v>
      </c>
      <c r="D706" t="s">
        <v>2979</v>
      </c>
      <c r="E706" t="b">
        <f t="shared" si="71"/>
        <v>0</v>
      </c>
      <c r="F706" t="b">
        <f t="shared" si="72"/>
        <v>0</v>
      </c>
      <c r="G706" t="str">
        <f t="shared" si="73"/>
        <v>na</v>
      </c>
      <c r="H706" t="str">
        <f t="shared" si="74"/>
        <v>na</v>
      </c>
      <c r="I706" s="13" t="str">
        <f t="shared" si="75"/>
        <v/>
      </c>
      <c r="J706" t="str">
        <f>IF(OR(ISNUMBER(SEARCH({"A";"B";"C";"D";"E";"F";"G";"H";"I";"J";"K";"L";"M";"N";"O";"P";"Q";"R";"S";"T";"U";"V";"W";"X";"Y";"Z";"+";"-"},D706)))=TRUE,D706, "")</f>
        <v xml:space="preserve">UNDER CONTRACT </v>
      </c>
      <c r="K706" s="20" t="str">
        <f t="shared" si="76"/>
        <v/>
      </c>
      <c r="L706" s="21" t="s">
        <v>2934</v>
      </c>
      <c r="N706" s="20"/>
    </row>
    <row r="707" spans="2:14" x14ac:dyDescent="0.25">
      <c r="B707" t="s">
        <v>127</v>
      </c>
      <c r="C707" t="str">
        <f t="shared" ref="C707:C770" si="77">B707 &amp; " "</f>
        <v xml:space="preserve">UNDER CONTRACT </v>
      </c>
      <c r="D707" t="s">
        <v>2979</v>
      </c>
      <c r="E707" t="b">
        <f t="shared" ref="E707:E770" si="78">ISNUMBER(SEARCH("0 ",D707))</f>
        <v>0</v>
      </c>
      <c r="F707" t="b">
        <f t="shared" ref="F707:F770" si="79">ISNUMBER(SEARCH("0-",D707))</f>
        <v>0</v>
      </c>
      <c r="G707" t="str">
        <f t="shared" ref="G707:G770" si="80">IFERROR(FIND("$", D707), "na")</f>
        <v>na</v>
      </c>
      <c r="H707" t="str">
        <f t="shared" ref="H707:H770" si="81">IFERROR(FIND("0 ",D707) + 1, "na")</f>
        <v>na</v>
      </c>
      <c r="I707" s="13" t="str">
        <f t="shared" ref="I707:I770" si="82">IFERROR(MID(D707, G707, H707-G707), "")</f>
        <v/>
      </c>
      <c r="J707" t="str">
        <f>IF(OR(ISNUMBER(SEARCH({"A";"B";"C";"D";"E";"F";"G";"H";"I";"J";"K";"L";"M";"N";"O";"P";"Q";"R";"S";"T";"U";"V";"W";"X";"Y";"Z";"+";"-"},D707)))=TRUE,D707, "")</f>
        <v xml:space="preserve">UNDER CONTRACT </v>
      </c>
      <c r="K707" s="20" t="str">
        <f t="shared" ref="K707:K770" si="83">SUBSTITUTE(SUBSTITUTE(SUBSTITUTE(I707, "$", ""), ",", ""), ".00", "")</f>
        <v/>
      </c>
      <c r="L707" s="21" t="s">
        <v>2934</v>
      </c>
      <c r="N707" s="20"/>
    </row>
    <row r="708" spans="2:14" x14ac:dyDescent="0.25">
      <c r="B708" t="s">
        <v>119</v>
      </c>
      <c r="C708" t="str">
        <f t="shared" si="77"/>
        <v xml:space="preserve">FASTRAK </v>
      </c>
      <c r="D708" t="s">
        <v>2978</v>
      </c>
      <c r="E708" t="b">
        <f t="shared" si="78"/>
        <v>0</v>
      </c>
      <c r="F708" t="b">
        <f t="shared" si="79"/>
        <v>0</v>
      </c>
      <c r="G708" t="str">
        <f t="shared" si="80"/>
        <v>na</v>
      </c>
      <c r="H708" t="str">
        <f t="shared" si="81"/>
        <v>na</v>
      </c>
      <c r="I708" s="13" t="str">
        <f t="shared" si="82"/>
        <v/>
      </c>
      <c r="J708" t="str">
        <f>IF(OR(ISNUMBER(SEARCH({"A";"B";"C";"D";"E";"F";"G";"H";"I";"J";"K";"L";"M";"N";"O";"P";"Q";"R";"S";"T";"U";"V";"W";"X";"Y";"Z";"+";"-"},D708)))=TRUE,D708, "")</f>
        <v xml:space="preserve">FASTRAK </v>
      </c>
      <c r="K708" s="20" t="str">
        <f t="shared" si="83"/>
        <v/>
      </c>
      <c r="L708" s="21" t="s">
        <v>2934</v>
      </c>
      <c r="N708" s="20"/>
    </row>
    <row r="709" spans="2:14" x14ac:dyDescent="0.25">
      <c r="B709" t="s">
        <v>2215</v>
      </c>
      <c r="C709" t="str">
        <f t="shared" si="77"/>
        <v xml:space="preserve">Reduced Offers Over $330,000 </v>
      </c>
      <c r="D709" t="s">
        <v>3336</v>
      </c>
      <c r="E709" t="b">
        <f t="shared" si="78"/>
        <v>1</v>
      </c>
      <c r="F709" t="b">
        <f t="shared" si="79"/>
        <v>0</v>
      </c>
      <c r="G709">
        <f t="shared" si="80"/>
        <v>21</v>
      </c>
      <c r="H709">
        <f t="shared" si="81"/>
        <v>29</v>
      </c>
      <c r="I709" s="13" t="str">
        <f t="shared" si="82"/>
        <v>$330,000</v>
      </c>
      <c r="J709" t="str">
        <f>IF(OR(ISNUMBER(SEARCH({"A";"B";"C";"D";"E";"F";"G";"H";"I";"J";"K";"L";"M";"N";"O";"P";"Q";"R";"S";"T";"U";"V";"W";"X";"Y";"Z";"+";"-"},D709)))=TRUE,D709, "")</f>
        <v xml:space="preserve">Reduced Offers Over $330,000 </v>
      </c>
      <c r="K709" s="20" t="str">
        <f t="shared" si="83"/>
        <v>330000</v>
      </c>
      <c r="L709" s="21">
        <v>330000</v>
      </c>
      <c r="N709" s="20"/>
    </row>
    <row r="710" spans="2:14" x14ac:dyDescent="0.25">
      <c r="B710" t="s">
        <v>127</v>
      </c>
      <c r="C710" t="str">
        <f t="shared" si="77"/>
        <v xml:space="preserve">UNDER CONTRACT </v>
      </c>
      <c r="D710" t="s">
        <v>2979</v>
      </c>
      <c r="E710" t="b">
        <f t="shared" si="78"/>
        <v>0</v>
      </c>
      <c r="F710" t="b">
        <f t="shared" si="79"/>
        <v>0</v>
      </c>
      <c r="G710" t="str">
        <f t="shared" si="80"/>
        <v>na</v>
      </c>
      <c r="H710" t="str">
        <f t="shared" si="81"/>
        <v>na</v>
      </c>
      <c r="I710" s="13" t="str">
        <f t="shared" si="82"/>
        <v/>
      </c>
      <c r="J710" t="str">
        <f>IF(OR(ISNUMBER(SEARCH({"A";"B";"C";"D";"E";"F";"G";"H";"I";"J";"K";"L";"M";"N";"O";"P";"Q";"R";"S";"T";"U";"V";"W";"X";"Y";"Z";"+";"-"},D710)))=TRUE,D710, "")</f>
        <v xml:space="preserve">UNDER CONTRACT </v>
      </c>
      <c r="K710" s="20" t="str">
        <f t="shared" si="83"/>
        <v/>
      </c>
      <c r="L710" s="21" t="s">
        <v>2934</v>
      </c>
      <c r="N710" s="20"/>
    </row>
    <row r="711" spans="2:14" x14ac:dyDescent="0.25">
      <c r="B711" t="s">
        <v>381</v>
      </c>
      <c r="C711" t="str">
        <f t="shared" si="77"/>
        <v xml:space="preserve">Offers Over $580,000 </v>
      </c>
      <c r="D711" t="s">
        <v>3033</v>
      </c>
      <c r="E711" t="b">
        <f t="shared" si="78"/>
        <v>1</v>
      </c>
      <c r="F711" t="b">
        <f t="shared" si="79"/>
        <v>0</v>
      </c>
      <c r="G711">
        <f t="shared" si="80"/>
        <v>13</v>
      </c>
      <c r="H711">
        <f t="shared" si="81"/>
        <v>21</v>
      </c>
      <c r="I711" s="13" t="str">
        <f t="shared" si="82"/>
        <v>$580,000</v>
      </c>
      <c r="J711" t="str">
        <f>IF(OR(ISNUMBER(SEARCH({"A";"B";"C";"D";"E";"F";"G";"H";"I";"J";"K";"L";"M";"N";"O";"P";"Q";"R";"S";"T";"U";"V";"W";"X";"Y";"Z";"+";"-"},D711)))=TRUE,D711, "")</f>
        <v xml:space="preserve">Offers Over $580,000 </v>
      </c>
      <c r="K711" s="20" t="str">
        <f t="shared" si="83"/>
        <v>580000</v>
      </c>
      <c r="L711" s="21">
        <v>580000</v>
      </c>
      <c r="N711" s="20"/>
    </row>
    <row r="712" spans="2:14" x14ac:dyDescent="0.25">
      <c r="B712" t="s">
        <v>2223</v>
      </c>
      <c r="C712" t="str">
        <f t="shared" si="77"/>
        <v xml:space="preserve">Offers over $400,000 </v>
      </c>
      <c r="D712" t="s">
        <v>3337</v>
      </c>
      <c r="E712" t="b">
        <f t="shared" si="78"/>
        <v>1</v>
      </c>
      <c r="F712" t="b">
        <f t="shared" si="79"/>
        <v>0</v>
      </c>
      <c r="G712">
        <f t="shared" si="80"/>
        <v>13</v>
      </c>
      <c r="H712">
        <f t="shared" si="81"/>
        <v>21</v>
      </c>
      <c r="I712" s="13" t="str">
        <f t="shared" si="82"/>
        <v>$400,000</v>
      </c>
      <c r="J712" t="str">
        <f>IF(OR(ISNUMBER(SEARCH({"A";"B";"C";"D";"E";"F";"G";"H";"I";"J";"K";"L";"M";"N";"O";"P";"Q";"R";"S";"T";"U";"V";"W";"X";"Y";"Z";"+";"-"},D712)))=TRUE,D712, "")</f>
        <v xml:space="preserve">Offers over $400,000 </v>
      </c>
      <c r="K712" s="20" t="str">
        <f t="shared" si="83"/>
        <v>400000</v>
      </c>
      <c r="L712" s="21">
        <v>400000</v>
      </c>
      <c r="N712" s="20"/>
    </row>
    <row r="713" spans="2:14" x14ac:dyDescent="0.25">
      <c r="B713" t="s">
        <v>2228</v>
      </c>
      <c r="C713" t="str">
        <f t="shared" si="77"/>
        <v xml:space="preserve">Offers Over $849,000 </v>
      </c>
      <c r="D713" t="s">
        <v>3338</v>
      </c>
      <c r="E713" t="b">
        <f t="shared" si="78"/>
        <v>1</v>
      </c>
      <c r="F713" t="b">
        <f t="shared" si="79"/>
        <v>0</v>
      </c>
      <c r="G713">
        <f t="shared" si="80"/>
        <v>13</v>
      </c>
      <c r="H713">
        <f t="shared" si="81"/>
        <v>21</v>
      </c>
      <c r="I713" s="13" t="str">
        <f t="shared" si="82"/>
        <v>$849,000</v>
      </c>
      <c r="J713" t="str">
        <f>IF(OR(ISNUMBER(SEARCH({"A";"B";"C";"D";"E";"F";"G";"H";"I";"J";"K";"L";"M";"N";"O";"P";"Q";"R";"S";"T";"U";"V";"W";"X";"Y";"Z";"+";"-"},D713)))=TRUE,D713, "")</f>
        <v xml:space="preserve">Offers Over $849,000 </v>
      </c>
      <c r="K713" s="20" t="str">
        <f t="shared" si="83"/>
        <v>849000</v>
      </c>
      <c r="L713" s="21">
        <v>849000</v>
      </c>
      <c r="N713" s="20"/>
    </row>
    <row r="714" spans="2:14" x14ac:dyDescent="0.25">
      <c r="B714" t="s">
        <v>1931</v>
      </c>
      <c r="C714" t="str">
        <f t="shared" si="77"/>
        <v xml:space="preserve">$225,000 </v>
      </c>
      <c r="D714" t="s">
        <v>3295</v>
      </c>
      <c r="E714" t="b">
        <f t="shared" si="78"/>
        <v>1</v>
      </c>
      <c r="F714" t="b">
        <f t="shared" si="79"/>
        <v>0</v>
      </c>
      <c r="G714">
        <f t="shared" si="80"/>
        <v>1</v>
      </c>
      <c r="H714">
        <f t="shared" si="81"/>
        <v>9</v>
      </c>
      <c r="I714" s="13" t="str">
        <f t="shared" si="82"/>
        <v>$225,000</v>
      </c>
      <c r="J714" t="str">
        <f>IF(OR(ISNUMBER(SEARCH({"A";"B";"C";"D";"E";"F";"G";"H";"I";"J";"K";"L";"M";"N";"O";"P";"Q";"R";"S";"T";"U";"V";"W";"X";"Y";"Z";"+";"-"},D714)))=TRUE,D714, "")</f>
        <v/>
      </c>
      <c r="K714" s="20" t="str">
        <f t="shared" si="83"/>
        <v>225000</v>
      </c>
      <c r="L714" s="21">
        <v>225000</v>
      </c>
      <c r="N714" s="20"/>
    </row>
    <row r="715" spans="2:14" x14ac:dyDescent="0.25">
      <c r="B715" t="s">
        <v>165</v>
      </c>
      <c r="C715" t="str">
        <f t="shared" si="77"/>
        <v xml:space="preserve">$250,000 </v>
      </c>
      <c r="D715" t="s">
        <v>2988</v>
      </c>
      <c r="E715" t="b">
        <f t="shared" si="78"/>
        <v>1</v>
      </c>
      <c r="F715" t="b">
        <f t="shared" si="79"/>
        <v>0</v>
      </c>
      <c r="G715">
        <f t="shared" si="80"/>
        <v>1</v>
      </c>
      <c r="H715">
        <f t="shared" si="81"/>
        <v>9</v>
      </c>
      <c r="I715" s="13" t="str">
        <f t="shared" si="82"/>
        <v>$250,000</v>
      </c>
      <c r="J715" t="str">
        <f>IF(OR(ISNUMBER(SEARCH({"A";"B";"C";"D";"E";"F";"G";"H";"I";"J";"K";"L";"M";"N";"O";"P";"Q";"R";"S";"T";"U";"V";"W";"X";"Y";"Z";"+";"-"},D715)))=TRUE,D715, "")</f>
        <v/>
      </c>
      <c r="K715" s="20" t="str">
        <f t="shared" si="83"/>
        <v>250000</v>
      </c>
      <c r="L715" s="21">
        <v>250000</v>
      </c>
      <c r="N715" s="20"/>
    </row>
    <row r="716" spans="2:14" x14ac:dyDescent="0.25">
      <c r="B716" t="s">
        <v>1132</v>
      </c>
      <c r="C716" t="str">
        <f t="shared" si="77"/>
        <v xml:space="preserve">$387,000 </v>
      </c>
      <c r="D716" t="s">
        <v>3172</v>
      </c>
      <c r="E716" t="b">
        <f t="shared" si="78"/>
        <v>1</v>
      </c>
      <c r="F716" t="b">
        <f t="shared" si="79"/>
        <v>0</v>
      </c>
      <c r="G716">
        <f t="shared" si="80"/>
        <v>1</v>
      </c>
      <c r="H716">
        <f t="shared" si="81"/>
        <v>9</v>
      </c>
      <c r="I716" s="13" t="str">
        <f t="shared" si="82"/>
        <v>$387,000</v>
      </c>
      <c r="J716" t="str">
        <f>IF(OR(ISNUMBER(SEARCH({"A";"B";"C";"D";"E";"F";"G";"H";"I";"J";"K";"L";"M";"N";"O";"P";"Q";"R";"S";"T";"U";"V";"W";"X";"Y";"Z";"+";"-"},D716)))=TRUE,D716, "")</f>
        <v/>
      </c>
      <c r="K716" s="20" t="str">
        <f t="shared" si="83"/>
        <v>387000</v>
      </c>
      <c r="L716" s="21">
        <v>387000</v>
      </c>
      <c r="N716" s="20"/>
    </row>
    <row r="717" spans="2:14" x14ac:dyDescent="0.25">
      <c r="B717" t="s">
        <v>622</v>
      </c>
      <c r="C717" t="str">
        <f t="shared" si="77"/>
        <v xml:space="preserve">$210,000 </v>
      </c>
      <c r="D717" t="s">
        <v>3092</v>
      </c>
      <c r="E717" t="b">
        <f t="shared" si="78"/>
        <v>1</v>
      </c>
      <c r="F717" t="b">
        <f t="shared" si="79"/>
        <v>0</v>
      </c>
      <c r="G717">
        <f t="shared" si="80"/>
        <v>1</v>
      </c>
      <c r="H717">
        <f t="shared" si="81"/>
        <v>9</v>
      </c>
      <c r="I717" s="13" t="str">
        <f t="shared" si="82"/>
        <v>$210,000</v>
      </c>
      <c r="J717" t="str">
        <f>IF(OR(ISNUMBER(SEARCH({"A";"B";"C";"D";"E";"F";"G";"H";"I";"J";"K";"L";"M";"N";"O";"P";"Q";"R";"S";"T";"U";"V";"W";"X";"Y";"Z";"+";"-"},D717)))=TRUE,D717, "")</f>
        <v/>
      </c>
      <c r="K717" s="20" t="str">
        <f t="shared" si="83"/>
        <v>210000</v>
      </c>
      <c r="L717" s="21">
        <v>210000</v>
      </c>
      <c r="N717" s="20"/>
    </row>
    <row r="718" spans="2:14" x14ac:dyDescent="0.25">
      <c r="B718" t="s">
        <v>835</v>
      </c>
      <c r="C718" t="str">
        <f t="shared" si="77"/>
        <v xml:space="preserve">$599,000 </v>
      </c>
      <c r="D718" t="s">
        <v>3125</v>
      </c>
      <c r="E718" t="b">
        <f t="shared" si="78"/>
        <v>1</v>
      </c>
      <c r="F718" t="b">
        <f t="shared" si="79"/>
        <v>0</v>
      </c>
      <c r="G718">
        <f t="shared" si="80"/>
        <v>1</v>
      </c>
      <c r="H718">
        <f t="shared" si="81"/>
        <v>9</v>
      </c>
      <c r="I718" s="13" t="str">
        <f t="shared" si="82"/>
        <v>$599,000</v>
      </c>
      <c r="J718" t="str">
        <f>IF(OR(ISNUMBER(SEARCH({"A";"B";"C";"D";"E";"F";"G";"H";"I";"J";"K";"L";"M";"N";"O";"P";"Q";"R";"S";"T";"U";"V";"W";"X";"Y";"Z";"+";"-"},D718)))=TRUE,D718, "")</f>
        <v/>
      </c>
      <c r="K718" s="20" t="str">
        <f t="shared" si="83"/>
        <v>599000</v>
      </c>
      <c r="L718" s="21">
        <v>599000</v>
      </c>
      <c r="N718" s="20"/>
    </row>
    <row r="719" spans="2:14" x14ac:dyDescent="0.25">
      <c r="B719" t="s">
        <v>266</v>
      </c>
      <c r="C719" t="str">
        <f t="shared" si="77"/>
        <v xml:space="preserve">$299,000 </v>
      </c>
      <c r="D719" t="s">
        <v>3010</v>
      </c>
      <c r="E719" t="b">
        <f t="shared" si="78"/>
        <v>1</v>
      </c>
      <c r="F719" t="b">
        <f t="shared" si="79"/>
        <v>0</v>
      </c>
      <c r="G719">
        <f t="shared" si="80"/>
        <v>1</v>
      </c>
      <c r="H719">
        <f t="shared" si="81"/>
        <v>9</v>
      </c>
      <c r="I719" s="13" t="str">
        <f t="shared" si="82"/>
        <v>$299,000</v>
      </c>
      <c r="J719" t="str">
        <f>IF(OR(ISNUMBER(SEARCH({"A";"B";"C";"D";"E";"F";"G";"H";"I";"J";"K";"L";"M";"N";"O";"P";"Q";"R";"S";"T";"U";"V";"W";"X";"Y";"Z";"+";"-"},D719)))=TRUE,D719, "")</f>
        <v/>
      </c>
      <c r="K719" s="20" t="str">
        <f t="shared" si="83"/>
        <v>299000</v>
      </c>
      <c r="L719" s="21">
        <v>299000</v>
      </c>
      <c r="N719" s="20"/>
    </row>
    <row r="720" spans="2:14" x14ac:dyDescent="0.25">
      <c r="B720" t="s">
        <v>127</v>
      </c>
      <c r="C720" t="str">
        <f t="shared" si="77"/>
        <v xml:space="preserve">UNDER CONTRACT </v>
      </c>
      <c r="D720" t="s">
        <v>2979</v>
      </c>
      <c r="E720" t="b">
        <f t="shared" si="78"/>
        <v>0</v>
      </c>
      <c r="F720" t="b">
        <f t="shared" si="79"/>
        <v>0</v>
      </c>
      <c r="G720" t="str">
        <f t="shared" si="80"/>
        <v>na</v>
      </c>
      <c r="H720" t="str">
        <f t="shared" si="81"/>
        <v>na</v>
      </c>
      <c r="I720" s="13" t="str">
        <f t="shared" si="82"/>
        <v/>
      </c>
      <c r="J720" t="str">
        <f>IF(OR(ISNUMBER(SEARCH({"A";"B";"C";"D";"E";"F";"G";"H";"I";"J";"K";"L";"M";"N";"O";"P";"Q";"R";"S";"T";"U";"V";"W";"X";"Y";"Z";"+";"-"},D720)))=TRUE,D720, "")</f>
        <v xml:space="preserve">UNDER CONTRACT </v>
      </c>
      <c r="K720" s="20" t="str">
        <f t="shared" si="83"/>
        <v/>
      </c>
      <c r="L720" s="21" t="s">
        <v>2934</v>
      </c>
      <c r="N720" s="20"/>
    </row>
    <row r="721" spans="2:14" x14ac:dyDescent="0.25">
      <c r="B721" t="s">
        <v>186</v>
      </c>
      <c r="C721" t="str">
        <f t="shared" si="77"/>
        <v xml:space="preserve">$475,000 </v>
      </c>
      <c r="D721" t="s">
        <v>2992</v>
      </c>
      <c r="E721" t="b">
        <f t="shared" si="78"/>
        <v>1</v>
      </c>
      <c r="F721" t="b">
        <f t="shared" si="79"/>
        <v>0</v>
      </c>
      <c r="G721">
        <f t="shared" si="80"/>
        <v>1</v>
      </c>
      <c r="H721">
        <f t="shared" si="81"/>
        <v>9</v>
      </c>
      <c r="I721" s="13" t="str">
        <f t="shared" si="82"/>
        <v>$475,000</v>
      </c>
      <c r="J721" t="str">
        <f>IF(OR(ISNUMBER(SEARCH({"A";"B";"C";"D";"E";"F";"G";"H";"I";"J";"K";"L";"M";"N";"O";"P";"Q";"R";"S";"T";"U";"V";"W";"X";"Y";"Z";"+";"-"},D721)))=TRUE,D721, "")</f>
        <v/>
      </c>
      <c r="K721" s="20" t="str">
        <f t="shared" si="83"/>
        <v>475000</v>
      </c>
      <c r="L721" s="21">
        <v>475000</v>
      </c>
      <c r="N721" s="20"/>
    </row>
    <row r="722" spans="2:14" x14ac:dyDescent="0.25">
      <c r="B722" t="s">
        <v>2251</v>
      </c>
      <c r="C722" t="str">
        <f t="shared" si="77"/>
        <v xml:space="preserve">Offers over $679,000 considered </v>
      </c>
      <c r="D722" t="s">
        <v>3339</v>
      </c>
      <c r="E722" t="b">
        <f t="shared" si="78"/>
        <v>1</v>
      </c>
      <c r="F722" t="b">
        <f t="shared" si="79"/>
        <v>0</v>
      </c>
      <c r="G722">
        <f t="shared" si="80"/>
        <v>13</v>
      </c>
      <c r="H722">
        <f t="shared" si="81"/>
        <v>21</v>
      </c>
      <c r="I722" s="13" t="str">
        <f t="shared" si="82"/>
        <v>$679,000</v>
      </c>
      <c r="J722" t="str">
        <f>IF(OR(ISNUMBER(SEARCH({"A";"B";"C";"D";"E";"F";"G";"H";"I";"J";"K";"L";"M";"N";"O";"P";"Q";"R";"S";"T";"U";"V";"W";"X";"Y";"Z";"+";"-"},D722)))=TRUE,D722, "")</f>
        <v xml:space="preserve">Offers over $679,000 considered </v>
      </c>
      <c r="K722" s="20" t="str">
        <f t="shared" si="83"/>
        <v>679000</v>
      </c>
      <c r="L722" s="21">
        <v>679000</v>
      </c>
      <c r="N722" s="20"/>
    </row>
    <row r="723" spans="2:14" x14ac:dyDescent="0.25">
      <c r="B723" t="s">
        <v>2255</v>
      </c>
      <c r="C723" t="str">
        <f t="shared" si="77"/>
        <v xml:space="preserve">$560,000 + </v>
      </c>
      <c r="D723" t="s">
        <v>3340</v>
      </c>
      <c r="E723" t="b">
        <f t="shared" si="78"/>
        <v>1</v>
      </c>
      <c r="F723" t="b">
        <f t="shared" si="79"/>
        <v>0</v>
      </c>
      <c r="G723">
        <f t="shared" si="80"/>
        <v>1</v>
      </c>
      <c r="H723">
        <f t="shared" si="81"/>
        <v>9</v>
      </c>
      <c r="I723" s="13" t="str">
        <f t="shared" si="82"/>
        <v>$560,000</v>
      </c>
      <c r="J723" t="str">
        <f>IF(OR(ISNUMBER(SEARCH({"A";"B";"C";"D";"E";"F";"G";"H";"I";"J";"K";"L";"M";"N";"O";"P";"Q";"R";"S";"T";"U";"V";"W";"X";"Y";"Z";"+";"-"},D723)))=TRUE,D723, "")</f>
        <v xml:space="preserve">$560,000 + </v>
      </c>
      <c r="K723" s="20" t="str">
        <f t="shared" si="83"/>
        <v>560000</v>
      </c>
      <c r="L723" s="21">
        <v>560000</v>
      </c>
      <c r="N723" s="20"/>
    </row>
    <row r="724" spans="2:14" x14ac:dyDescent="0.25">
      <c r="B724" t="s">
        <v>186</v>
      </c>
      <c r="C724" t="str">
        <f t="shared" si="77"/>
        <v xml:space="preserve">$475,000 </v>
      </c>
      <c r="D724" t="s">
        <v>2992</v>
      </c>
      <c r="E724" t="b">
        <f t="shared" si="78"/>
        <v>1</v>
      </c>
      <c r="F724" t="b">
        <f t="shared" si="79"/>
        <v>0</v>
      </c>
      <c r="G724">
        <f t="shared" si="80"/>
        <v>1</v>
      </c>
      <c r="H724">
        <f t="shared" si="81"/>
        <v>9</v>
      </c>
      <c r="I724" s="13" t="str">
        <f t="shared" si="82"/>
        <v>$475,000</v>
      </c>
      <c r="J724" t="str">
        <f>IF(OR(ISNUMBER(SEARCH({"A";"B";"C";"D";"E";"F";"G";"H";"I";"J";"K";"L";"M";"N";"O";"P";"Q";"R";"S";"T";"U";"V";"W";"X";"Y";"Z";"+";"-"},D724)))=TRUE,D724, "")</f>
        <v/>
      </c>
      <c r="K724" s="20" t="str">
        <f t="shared" si="83"/>
        <v>475000</v>
      </c>
      <c r="L724" s="21">
        <v>475000</v>
      </c>
      <c r="N724" s="20"/>
    </row>
    <row r="725" spans="2:14" x14ac:dyDescent="0.25">
      <c r="B725" t="s">
        <v>2260</v>
      </c>
      <c r="C725" t="str">
        <f t="shared" si="77"/>
        <v xml:space="preserve">$319,000 </v>
      </c>
      <c r="D725" t="s">
        <v>3341</v>
      </c>
      <c r="E725" t="b">
        <f t="shared" si="78"/>
        <v>1</v>
      </c>
      <c r="F725" t="b">
        <f t="shared" si="79"/>
        <v>0</v>
      </c>
      <c r="G725">
        <f t="shared" si="80"/>
        <v>1</v>
      </c>
      <c r="H725">
        <f t="shared" si="81"/>
        <v>9</v>
      </c>
      <c r="I725" s="13" t="str">
        <f t="shared" si="82"/>
        <v>$319,000</v>
      </c>
      <c r="J725" t="str">
        <f>IF(OR(ISNUMBER(SEARCH({"A";"B";"C";"D";"E";"F";"G";"H";"I";"J";"K";"L";"M";"N";"O";"P";"Q";"R";"S";"T";"U";"V";"W";"X";"Y";"Z";"+";"-"},D725)))=TRUE,D725, "")</f>
        <v/>
      </c>
      <c r="K725" s="20" t="str">
        <f t="shared" si="83"/>
        <v>319000</v>
      </c>
      <c r="L725" s="21">
        <v>319000</v>
      </c>
      <c r="N725" s="20"/>
    </row>
    <row r="726" spans="2:14" x14ac:dyDescent="0.25">
      <c r="B726" t="s">
        <v>1553</v>
      </c>
      <c r="C726" t="str">
        <f t="shared" si="77"/>
        <v xml:space="preserve">$520,000 </v>
      </c>
      <c r="D726" t="s">
        <v>3236</v>
      </c>
      <c r="E726" t="b">
        <f t="shared" si="78"/>
        <v>1</v>
      </c>
      <c r="F726" t="b">
        <f t="shared" si="79"/>
        <v>0</v>
      </c>
      <c r="G726">
        <f t="shared" si="80"/>
        <v>1</v>
      </c>
      <c r="H726">
        <f t="shared" si="81"/>
        <v>9</v>
      </c>
      <c r="I726" s="13" t="str">
        <f t="shared" si="82"/>
        <v>$520,000</v>
      </c>
      <c r="J726" t="str">
        <f>IF(OR(ISNUMBER(SEARCH({"A";"B";"C";"D";"E";"F";"G";"H";"I";"J";"K";"L";"M";"N";"O";"P";"Q";"R";"S";"T";"U";"V";"W";"X";"Y";"Z";"+";"-"},D726)))=TRUE,D726, "")</f>
        <v/>
      </c>
      <c r="K726" s="20" t="str">
        <f t="shared" si="83"/>
        <v>520000</v>
      </c>
      <c r="L726" s="21">
        <v>520000</v>
      </c>
      <c r="N726" s="20"/>
    </row>
    <row r="727" spans="2:14" x14ac:dyDescent="0.25">
      <c r="B727" t="s">
        <v>1094</v>
      </c>
      <c r="C727" t="str">
        <f t="shared" si="77"/>
        <v xml:space="preserve">$639,000 </v>
      </c>
      <c r="D727" t="s">
        <v>3165</v>
      </c>
      <c r="E727" t="b">
        <f t="shared" si="78"/>
        <v>1</v>
      </c>
      <c r="F727" t="b">
        <f t="shared" si="79"/>
        <v>0</v>
      </c>
      <c r="G727">
        <f t="shared" si="80"/>
        <v>1</v>
      </c>
      <c r="H727">
        <f t="shared" si="81"/>
        <v>9</v>
      </c>
      <c r="I727" s="13" t="str">
        <f t="shared" si="82"/>
        <v>$639,000</v>
      </c>
      <c r="J727" t="str">
        <f>IF(OR(ISNUMBER(SEARCH({"A";"B";"C";"D";"E";"F";"G";"H";"I";"J";"K";"L";"M";"N";"O";"P";"Q";"R";"S";"T";"U";"V";"W";"X";"Y";"Z";"+";"-"},D727)))=TRUE,D727, "")</f>
        <v/>
      </c>
      <c r="K727" s="20" t="str">
        <f t="shared" si="83"/>
        <v>639000</v>
      </c>
      <c r="L727" s="21">
        <v>639000</v>
      </c>
      <c r="N727" s="20"/>
    </row>
    <row r="728" spans="2:14" x14ac:dyDescent="0.25">
      <c r="B728" t="s">
        <v>2269</v>
      </c>
      <c r="C728" t="str">
        <f t="shared" si="77"/>
        <v xml:space="preserve">OFFERS OVER $750,000 </v>
      </c>
      <c r="D728" t="s">
        <v>3342</v>
      </c>
      <c r="E728" t="b">
        <f t="shared" si="78"/>
        <v>1</v>
      </c>
      <c r="F728" t="b">
        <f t="shared" si="79"/>
        <v>0</v>
      </c>
      <c r="G728">
        <f t="shared" si="80"/>
        <v>13</v>
      </c>
      <c r="H728">
        <f t="shared" si="81"/>
        <v>21</v>
      </c>
      <c r="I728" s="13" t="str">
        <f t="shared" si="82"/>
        <v>$750,000</v>
      </c>
      <c r="J728" t="str">
        <f>IF(OR(ISNUMBER(SEARCH({"A";"B";"C";"D";"E";"F";"G";"H";"I";"J";"K";"L";"M";"N";"O";"P";"Q";"R";"S";"T";"U";"V";"W";"X";"Y";"Z";"+";"-"},D728)))=TRUE,D728, "")</f>
        <v xml:space="preserve">OFFERS OVER $750,000 </v>
      </c>
      <c r="K728" s="20" t="str">
        <f t="shared" si="83"/>
        <v>750000</v>
      </c>
      <c r="L728" s="21">
        <v>750000</v>
      </c>
      <c r="N728" s="20"/>
    </row>
    <row r="729" spans="2:14" x14ac:dyDescent="0.25">
      <c r="B729" t="s">
        <v>2272</v>
      </c>
      <c r="C729" t="str">
        <f t="shared" si="77"/>
        <v xml:space="preserve">$334,000 </v>
      </c>
      <c r="D729" t="s">
        <v>3343</v>
      </c>
      <c r="E729" t="b">
        <f t="shared" si="78"/>
        <v>1</v>
      </c>
      <c r="F729" t="b">
        <f t="shared" si="79"/>
        <v>0</v>
      </c>
      <c r="G729">
        <f t="shared" si="80"/>
        <v>1</v>
      </c>
      <c r="H729">
        <f t="shared" si="81"/>
        <v>9</v>
      </c>
      <c r="I729" s="13" t="str">
        <f t="shared" si="82"/>
        <v>$334,000</v>
      </c>
      <c r="J729" t="str">
        <f>IF(OR(ISNUMBER(SEARCH({"A";"B";"C";"D";"E";"F";"G";"H";"I";"J";"K";"L";"M";"N";"O";"P";"Q";"R";"S";"T";"U";"V";"W";"X";"Y";"Z";"+";"-"},D729)))=TRUE,D729, "")</f>
        <v/>
      </c>
      <c r="K729" s="20" t="str">
        <f t="shared" si="83"/>
        <v>334000</v>
      </c>
      <c r="L729" s="21">
        <v>334000</v>
      </c>
      <c r="N729" s="20"/>
    </row>
    <row r="730" spans="2:14" x14ac:dyDescent="0.25">
      <c r="B730" t="s">
        <v>650</v>
      </c>
      <c r="C730" t="str">
        <f t="shared" si="77"/>
        <v xml:space="preserve">Awaiting Price Guide </v>
      </c>
      <c r="D730" t="s">
        <v>3097</v>
      </c>
      <c r="E730" t="b">
        <f t="shared" si="78"/>
        <v>0</v>
      </c>
      <c r="F730" t="b">
        <f t="shared" si="79"/>
        <v>0</v>
      </c>
      <c r="G730" t="str">
        <f t="shared" si="80"/>
        <v>na</v>
      </c>
      <c r="H730" t="str">
        <f t="shared" si="81"/>
        <v>na</v>
      </c>
      <c r="I730" s="13" t="str">
        <f t="shared" si="82"/>
        <v/>
      </c>
      <c r="J730" t="str">
        <f>IF(OR(ISNUMBER(SEARCH({"A";"B";"C";"D";"E";"F";"G";"H";"I";"J";"K";"L";"M";"N";"O";"P";"Q";"R";"S";"T";"U";"V";"W";"X";"Y";"Z";"+";"-"},D730)))=TRUE,D730, "")</f>
        <v xml:space="preserve">Awaiting Price Guide </v>
      </c>
      <c r="K730" s="20" t="str">
        <f t="shared" si="83"/>
        <v/>
      </c>
      <c r="L730" s="21" t="s">
        <v>2934</v>
      </c>
      <c r="N730" s="20"/>
    </row>
    <row r="731" spans="2:14" x14ac:dyDescent="0.25">
      <c r="B731" t="s">
        <v>127</v>
      </c>
      <c r="C731" t="str">
        <f t="shared" si="77"/>
        <v xml:space="preserve">UNDER CONTRACT </v>
      </c>
      <c r="D731" t="s">
        <v>2979</v>
      </c>
      <c r="E731" t="b">
        <f t="shared" si="78"/>
        <v>0</v>
      </c>
      <c r="F731" t="b">
        <f t="shared" si="79"/>
        <v>0</v>
      </c>
      <c r="G731" t="str">
        <f t="shared" si="80"/>
        <v>na</v>
      </c>
      <c r="H731" t="str">
        <f t="shared" si="81"/>
        <v>na</v>
      </c>
      <c r="I731" s="13" t="str">
        <f t="shared" si="82"/>
        <v/>
      </c>
      <c r="J731" t="str">
        <f>IF(OR(ISNUMBER(SEARCH({"A";"B";"C";"D";"E";"F";"G";"H";"I";"J";"K";"L";"M";"N";"O";"P";"Q";"R";"S";"T";"U";"V";"W";"X";"Y";"Z";"+";"-"},D731)))=TRUE,D731, "")</f>
        <v xml:space="preserve">UNDER CONTRACT </v>
      </c>
      <c r="K731" s="20" t="str">
        <f t="shared" si="83"/>
        <v/>
      </c>
      <c r="L731" s="21" t="s">
        <v>2934</v>
      </c>
      <c r="N731" s="20"/>
    </row>
    <row r="732" spans="2:14" x14ac:dyDescent="0.25">
      <c r="B732" t="s">
        <v>2283</v>
      </c>
      <c r="C732" t="str">
        <f t="shared" si="77"/>
        <v xml:space="preserve">$460k NEGOTIABLE </v>
      </c>
      <c r="D732" t="s">
        <v>3344</v>
      </c>
      <c r="E732" t="b">
        <f t="shared" si="78"/>
        <v>0</v>
      </c>
      <c r="F732" t="b">
        <f t="shared" si="79"/>
        <v>0</v>
      </c>
      <c r="G732">
        <f t="shared" si="80"/>
        <v>1</v>
      </c>
      <c r="H732" t="str">
        <f t="shared" si="81"/>
        <v>na</v>
      </c>
      <c r="I732" s="13" t="str">
        <f t="shared" si="82"/>
        <v/>
      </c>
      <c r="J732" t="str">
        <f>IF(OR(ISNUMBER(SEARCH({"A";"B";"C";"D";"E";"F";"G";"H";"I";"J";"K";"L";"M";"N";"O";"P";"Q";"R";"S";"T";"U";"V";"W";"X";"Y";"Z";"+";"-"},D732)))=TRUE,D732, "")</f>
        <v xml:space="preserve">$460k NEGOTIABLE </v>
      </c>
      <c r="K732" s="20" t="str">
        <f t="shared" si="83"/>
        <v/>
      </c>
      <c r="L732" s="21" t="s">
        <v>2934</v>
      </c>
      <c r="N732" s="20"/>
    </row>
    <row r="733" spans="2:14" x14ac:dyDescent="0.25">
      <c r="B733" t="s">
        <v>59</v>
      </c>
      <c r="C733" t="str">
        <f t="shared" si="77"/>
        <v xml:space="preserve">$439,000 </v>
      </c>
      <c r="D733" t="s">
        <v>2965</v>
      </c>
      <c r="E733" t="b">
        <f t="shared" si="78"/>
        <v>1</v>
      </c>
      <c r="F733" t="b">
        <f t="shared" si="79"/>
        <v>0</v>
      </c>
      <c r="G733">
        <f t="shared" si="80"/>
        <v>1</v>
      </c>
      <c r="H733">
        <f t="shared" si="81"/>
        <v>9</v>
      </c>
      <c r="I733" s="13" t="str">
        <f t="shared" si="82"/>
        <v>$439,000</v>
      </c>
      <c r="J733" t="str">
        <f>IF(OR(ISNUMBER(SEARCH({"A";"B";"C";"D";"E";"F";"G";"H";"I";"J";"K";"L";"M";"N";"O";"P";"Q";"R";"S";"T";"U";"V";"W";"X";"Y";"Z";"+";"-"},D733)))=TRUE,D733, "")</f>
        <v/>
      </c>
      <c r="K733" s="20" t="str">
        <f t="shared" si="83"/>
        <v>439000</v>
      </c>
      <c r="L733" s="21">
        <v>439000</v>
      </c>
      <c r="N733" s="20"/>
    </row>
    <row r="734" spans="2:14" x14ac:dyDescent="0.25">
      <c r="B734" t="s">
        <v>1089</v>
      </c>
      <c r="C734" t="str">
        <f t="shared" si="77"/>
        <v xml:space="preserve">Offers Over $550,000 </v>
      </c>
      <c r="D734" t="s">
        <v>3164</v>
      </c>
      <c r="E734" t="b">
        <f t="shared" si="78"/>
        <v>1</v>
      </c>
      <c r="F734" t="b">
        <f t="shared" si="79"/>
        <v>0</v>
      </c>
      <c r="G734">
        <f t="shared" si="80"/>
        <v>13</v>
      </c>
      <c r="H734">
        <f t="shared" si="81"/>
        <v>21</v>
      </c>
      <c r="I734" s="13" t="str">
        <f t="shared" si="82"/>
        <v>$550,000</v>
      </c>
      <c r="J734" t="str">
        <f>IF(OR(ISNUMBER(SEARCH({"A";"B";"C";"D";"E";"F";"G";"H";"I";"J";"K";"L";"M";"N";"O";"P";"Q";"R";"S";"T";"U";"V";"W";"X";"Y";"Z";"+";"-"},D734)))=TRUE,D734, "")</f>
        <v xml:space="preserve">Offers Over $550,000 </v>
      </c>
      <c r="K734" s="20" t="str">
        <f t="shared" si="83"/>
        <v>550000</v>
      </c>
      <c r="L734" s="21">
        <v>550000</v>
      </c>
      <c r="N734" s="20"/>
    </row>
    <row r="735" spans="2:14" x14ac:dyDescent="0.25">
      <c r="B735" t="s">
        <v>271</v>
      </c>
      <c r="C735" t="str">
        <f t="shared" si="77"/>
        <v xml:space="preserve">$580,000 </v>
      </c>
      <c r="D735" t="s">
        <v>3011</v>
      </c>
      <c r="E735" t="b">
        <f t="shared" si="78"/>
        <v>1</v>
      </c>
      <c r="F735" t="b">
        <f t="shared" si="79"/>
        <v>0</v>
      </c>
      <c r="G735">
        <f t="shared" si="80"/>
        <v>1</v>
      </c>
      <c r="H735">
        <f t="shared" si="81"/>
        <v>9</v>
      </c>
      <c r="I735" s="13" t="str">
        <f t="shared" si="82"/>
        <v>$580,000</v>
      </c>
      <c r="J735" t="str">
        <f>IF(OR(ISNUMBER(SEARCH({"A";"B";"C";"D";"E";"F";"G";"H";"I";"J";"K";"L";"M";"N";"O";"P";"Q";"R";"S";"T";"U";"V";"W";"X";"Y";"Z";"+";"-"},D735)))=TRUE,D735, "")</f>
        <v/>
      </c>
      <c r="K735" s="20" t="str">
        <f t="shared" si="83"/>
        <v>580000</v>
      </c>
      <c r="L735" s="21">
        <v>580000</v>
      </c>
      <c r="N735" s="20"/>
    </row>
    <row r="736" spans="2:14" x14ac:dyDescent="0.25">
      <c r="B736" t="s">
        <v>271</v>
      </c>
      <c r="C736" t="str">
        <f t="shared" si="77"/>
        <v xml:space="preserve">$580,000 </v>
      </c>
      <c r="D736" t="s">
        <v>3011</v>
      </c>
      <c r="E736" t="b">
        <f t="shared" si="78"/>
        <v>1</v>
      </c>
      <c r="F736" t="b">
        <f t="shared" si="79"/>
        <v>0</v>
      </c>
      <c r="G736">
        <f t="shared" si="80"/>
        <v>1</v>
      </c>
      <c r="H736">
        <f t="shared" si="81"/>
        <v>9</v>
      </c>
      <c r="I736" s="13" t="str">
        <f t="shared" si="82"/>
        <v>$580,000</v>
      </c>
      <c r="J736" t="str">
        <f>IF(OR(ISNUMBER(SEARCH({"A";"B";"C";"D";"E";"F";"G";"H";"I";"J";"K";"L";"M";"N";"O";"P";"Q";"R";"S";"T";"U";"V";"W";"X";"Y";"Z";"+";"-"},D736)))=TRUE,D736, "")</f>
        <v/>
      </c>
      <c r="K736" s="20" t="str">
        <f t="shared" si="83"/>
        <v>580000</v>
      </c>
      <c r="L736" s="21">
        <v>580000</v>
      </c>
      <c r="N736" s="20"/>
    </row>
    <row r="737" spans="2:14" x14ac:dyDescent="0.25">
      <c r="B737" t="s">
        <v>275</v>
      </c>
      <c r="C737" t="str">
        <f t="shared" si="77"/>
        <v xml:space="preserve">Offers Over $375,000 </v>
      </c>
      <c r="D737" t="s">
        <v>3012</v>
      </c>
      <c r="E737" t="b">
        <f t="shared" si="78"/>
        <v>1</v>
      </c>
      <c r="F737" t="b">
        <f t="shared" si="79"/>
        <v>0</v>
      </c>
      <c r="G737">
        <f t="shared" si="80"/>
        <v>13</v>
      </c>
      <c r="H737">
        <f t="shared" si="81"/>
        <v>21</v>
      </c>
      <c r="I737" s="13" t="str">
        <f t="shared" si="82"/>
        <v>$375,000</v>
      </c>
      <c r="J737" t="str">
        <f>IF(OR(ISNUMBER(SEARCH({"A";"B";"C";"D";"E";"F";"G";"H";"I";"J";"K";"L";"M";"N";"O";"P";"Q";"R";"S";"T";"U";"V";"W";"X";"Y";"Z";"+";"-"},D737)))=TRUE,D737, "")</f>
        <v xml:space="preserve">Offers Over $375,000 </v>
      </c>
      <c r="K737" s="20" t="str">
        <f t="shared" si="83"/>
        <v>375000</v>
      </c>
      <c r="L737" s="21">
        <v>375000</v>
      </c>
      <c r="N737" s="20"/>
    </row>
    <row r="738" spans="2:14" x14ac:dyDescent="0.25">
      <c r="B738" t="s">
        <v>1169</v>
      </c>
      <c r="C738" t="str">
        <f t="shared" si="77"/>
        <v xml:space="preserve">$495,000 </v>
      </c>
      <c r="D738" t="s">
        <v>3179</v>
      </c>
      <c r="E738" t="b">
        <f t="shared" si="78"/>
        <v>1</v>
      </c>
      <c r="F738" t="b">
        <f t="shared" si="79"/>
        <v>0</v>
      </c>
      <c r="G738">
        <f t="shared" si="80"/>
        <v>1</v>
      </c>
      <c r="H738">
        <f t="shared" si="81"/>
        <v>9</v>
      </c>
      <c r="I738" s="13" t="str">
        <f t="shared" si="82"/>
        <v>$495,000</v>
      </c>
      <c r="J738" t="str">
        <f>IF(OR(ISNUMBER(SEARCH({"A";"B";"C";"D";"E";"F";"G";"H";"I";"J";"K";"L";"M";"N";"O";"P";"Q";"R";"S";"T";"U";"V";"W";"X";"Y";"Z";"+";"-"},D738)))=TRUE,D738, "")</f>
        <v/>
      </c>
      <c r="K738" s="20" t="str">
        <f t="shared" si="83"/>
        <v>495000</v>
      </c>
      <c r="L738" s="21">
        <v>495000</v>
      </c>
      <c r="N738" s="20"/>
    </row>
    <row r="739" spans="2:14" x14ac:dyDescent="0.25">
      <c r="B739" t="s">
        <v>2297</v>
      </c>
      <c r="C739" t="str">
        <f t="shared" si="77"/>
        <v xml:space="preserve">$545,000 ( over 1000sqm of land) </v>
      </c>
      <c r="D739" t="s">
        <v>3345</v>
      </c>
      <c r="E739" t="b">
        <f t="shared" si="78"/>
        <v>1</v>
      </c>
      <c r="F739" t="b">
        <f t="shared" si="79"/>
        <v>0</v>
      </c>
      <c r="G739">
        <f t="shared" si="80"/>
        <v>1</v>
      </c>
      <c r="H739">
        <f t="shared" si="81"/>
        <v>9</v>
      </c>
      <c r="I739" s="13" t="str">
        <f t="shared" si="82"/>
        <v>$545,000</v>
      </c>
      <c r="J739" t="str">
        <f>IF(OR(ISNUMBER(SEARCH({"A";"B";"C";"D";"E";"F";"G";"H";"I";"J";"K";"L";"M";"N";"O";"P";"Q";"R";"S";"T";"U";"V";"W";"X";"Y";"Z";"+";"-"},D739)))=TRUE,D739, "")</f>
        <v xml:space="preserve">$545,000 ( over 1000sqm of land) </v>
      </c>
      <c r="K739" s="20" t="str">
        <f t="shared" si="83"/>
        <v>545000</v>
      </c>
      <c r="L739" s="21">
        <v>545000</v>
      </c>
      <c r="N739" s="20"/>
    </row>
    <row r="740" spans="2:14" x14ac:dyDescent="0.25">
      <c r="B740" t="s">
        <v>614</v>
      </c>
      <c r="C740" t="str">
        <f t="shared" si="77"/>
        <v xml:space="preserve">$429,000 </v>
      </c>
      <c r="D740" t="s">
        <v>3090</v>
      </c>
      <c r="E740" t="b">
        <f t="shared" si="78"/>
        <v>1</v>
      </c>
      <c r="F740" t="b">
        <f t="shared" si="79"/>
        <v>0</v>
      </c>
      <c r="G740">
        <f t="shared" si="80"/>
        <v>1</v>
      </c>
      <c r="H740">
        <f t="shared" si="81"/>
        <v>9</v>
      </c>
      <c r="I740" s="13" t="str">
        <f t="shared" si="82"/>
        <v>$429,000</v>
      </c>
      <c r="J740" t="str">
        <f>IF(OR(ISNUMBER(SEARCH({"A";"B";"C";"D";"E";"F";"G";"H";"I";"J";"K";"L";"M";"N";"O";"P";"Q";"R";"S";"T";"U";"V";"W";"X";"Y";"Z";"+";"-"},D740)))=TRUE,D740, "")</f>
        <v/>
      </c>
      <c r="K740" s="20" t="str">
        <f t="shared" si="83"/>
        <v>429000</v>
      </c>
      <c r="L740" s="21">
        <v>429000</v>
      </c>
      <c r="N740" s="20"/>
    </row>
    <row r="741" spans="2:14" x14ac:dyDescent="0.25">
      <c r="B741" t="s">
        <v>2304</v>
      </c>
      <c r="C741" t="str">
        <f t="shared" si="77"/>
        <v xml:space="preserve">PRICE GUIDE $1,090,000 </v>
      </c>
      <c r="D741" t="s">
        <v>3346</v>
      </c>
      <c r="E741" t="b">
        <f t="shared" si="78"/>
        <v>1</v>
      </c>
      <c r="F741" t="b">
        <f t="shared" si="79"/>
        <v>0</v>
      </c>
      <c r="G741">
        <f t="shared" si="80"/>
        <v>13</v>
      </c>
      <c r="H741">
        <f t="shared" si="81"/>
        <v>23</v>
      </c>
      <c r="I741" s="13" t="str">
        <f t="shared" si="82"/>
        <v>$1,090,000</v>
      </c>
      <c r="J741" t="str">
        <f>IF(OR(ISNUMBER(SEARCH({"A";"B";"C";"D";"E";"F";"G";"H";"I";"J";"K";"L";"M";"N";"O";"P";"Q";"R";"S";"T";"U";"V";"W";"X";"Y";"Z";"+";"-"},D741)))=TRUE,D741, "")</f>
        <v xml:space="preserve">PRICE GUIDE $1,090,000 </v>
      </c>
      <c r="K741" s="20" t="str">
        <f t="shared" si="83"/>
        <v>1090000</v>
      </c>
      <c r="L741" s="21">
        <v>1090000</v>
      </c>
      <c r="N741" s="20"/>
    </row>
    <row r="742" spans="2:14" x14ac:dyDescent="0.25">
      <c r="B742" t="s">
        <v>1122</v>
      </c>
      <c r="C742" t="str">
        <f t="shared" si="77"/>
        <v xml:space="preserve">$550,000 </v>
      </c>
      <c r="D742" t="s">
        <v>3169</v>
      </c>
      <c r="E742" t="b">
        <f t="shared" si="78"/>
        <v>1</v>
      </c>
      <c r="F742" t="b">
        <f t="shared" si="79"/>
        <v>0</v>
      </c>
      <c r="G742">
        <f t="shared" si="80"/>
        <v>1</v>
      </c>
      <c r="H742">
        <f t="shared" si="81"/>
        <v>9</v>
      </c>
      <c r="I742" s="13" t="str">
        <f t="shared" si="82"/>
        <v>$550,000</v>
      </c>
      <c r="J742" t="str">
        <f>IF(OR(ISNUMBER(SEARCH({"A";"B";"C";"D";"E";"F";"G";"H";"I";"J";"K";"L";"M";"N";"O";"P";"Q";"R";"S";"T";"U";"V";"W";"X";"Y";"Z";"+";"-"},D742)))=TRUE,D742, "")</f>
        <v/>
      </c>
      <c r="K742" s="20" t="str">
        <f t="shared" si="83"/>
        <v>550000</v>
      </c>
      <c r="L742" s="21">
        <v>550000</v>
      </c>
      <c r="N742" s="20"/>
    </row>
    <row r="743" spans="2:14" x14ac:dyDescent="0.25">
      <c r="B743" t="s">
        <v>644</v>
      </c>
      <c r="C743" t="str">
        <f t="shared" si="77"/>
        <v xml:space="preserve">$480,000 </v>
      </c>
      <c r="D743" t="s">
        <v>3096</v>
      </c>
      <c r="E743" t="b">
        <f t="shared" si="78"/>
        <v>1</v>
      </c>
      <c r="F743" t="b">
        <f t="shared" si="79"/>
        <v>0</v>
      </c>
      <c r="G743">
        <f t="shared" si="80"/>
        <v>1</v>
      </c>
      <c r="H743">
        <f t="shared" si="81"/>
        <v>9</v>
      </c>
      <c r="I743" s="13" t="str">
        <f t="shared" si="82"/>
        <v>$480,000</v>
      </c>
      <c r="J743" t="str">
        <f>IF(OR(ISNUMBER(SEARCH({"A";"B";"C";"D";"E";"F";"G";"H";"I";"J";"K";"L";"M";"N";"O";"P";"Q";"R";"S";"T";"U";"V";"W";"X";"Y";"Z";"+";"-"},D743)))=TRUE,D743, "")</f>
        <v/>
      </c>
      <c r="K743" s="20" t="str">
        <f t="shared" si="83"/>
        <v>480000</v>
      </c>
      <c r="L743" s="21">
        <v>480000</v>
      </c>
      <c r="N743" s="20"/>
    </row>
    <row r="744" spans="2:14" x14ac:dyDescent="0.25">
      <c r="B744" t="s">
        <v>279</v>
      </c>
      <c r="C744" t="str">
        <f t="shared" si="77"/>
        <v xml:space="preserve">$489,000 </v>
      </c>
      <c r="D744" t="s">
        <v>3013</v>
      </c>
      <c r="E744" t="b">
        <f t="shared" si="78"/>
        <v>1</v>
      </c>
      <c r="F744" t="b">
        <f t="shared" si="79"/>
        <v>0</v>
      </c>
      <c r="G744">
        <f t="shared" si="80"/>
        <v>1</v>
      </c>
      <c r="H744">
        <f t="shared" si="81"/>
        <v>9</v>
      </c>
      <c r="I744" s="13" t="str">
        <f t="shared" si="82"/>
        <v>$489,000</v>
      </c>
      <c r="J744" t="str">
        <f>IF(OR(ISNUMBER(SEARCH({"A";"B";"C";"D";"E";"F";"G";"H";"I";"J";"K";"L";"M";"N";"O";"P";"Q";"R";"S";"T";"U";"V";"W";"X";"Y";"Z";"+";"-"},D744)))=TRUE,D744, "")</f>
        <v/>
      </c>
      <c r="K744" s="20" t="str">
        <f t="shared" si="83"/>
        <v>489000</v>
      </c>
      <c r="L744" s="21">
        <v>489000</v>
      </c>
      <c r="N744" s="20"/>
    </row>
    <row r="745" spans="2:14" x14ac:dyDescent="0.25">
      <c r="B745" t="s">
        <v>835</v>
      </c>
      <c r="C745" t="str">
        <f t="shared" si="77"/>
        <v xml:space="preserve">$599,000 </v>
      </c>
      <c r="D745" t="s">
        <v>3125</v>
      </c>
      <c r="E745" t="b">
        <f t="shared" si="78"/>
        <v>1</v>
      </c>
      <c r="F745" t="b">
        <f t="shared" si="79"/>
        <v>0</v>
      </c>
      <c r="G745">
        <f t="shared" si="80"/>
        <v>1</v>
      </c>
      <c r="H745">
        <f t="shared" si="81"/>
        <v>9</v>
      </c>
      <c r="I745" s="13" t="str">
        <f t="shared" si="82"/>
        <v>$599,000</v>
      </c>
      <c r="J745" t="str">
        <f>IF(OR(ISNUMBER(SEARCH({"A";"B";"C";"D";"E";"F";"G";"H";"I";"J";"K";"L";"M";"N";"O";"P";"Q";"R";"S";"T";"U";"V";"W";"X";"Y";"Z";"+";"-"},D745)))=TRUE,D745, "")</f>
        <v/>
      </c>
      <c r="K745" s="20" t="str">
        <f t="shared" si="83"/>
        <v>599000</v>
      </c>
      <c r="L745" s="21">
        <v>599000</v>
      </c>
      <c r="N745" s="20"/>
    </row>
    <row r="746" spans="2:14" x14ac:dyDescent="0.25">
      <c r="B746" t="s">
        <v>279</v>
      </c>
      <c r="C746" t="str">
        <f t="shared" si="77"/>
        <v xml:space="preserve">$489,000 </v>
      </c>
      <c r="D746" t="s">
        <v>3013</v>
      </c>
      <c r="E746" t="b">
        <f t="shared" si="78"/>
        <v>1</v>
      </c>
      <c r="F746" t="b">
        <f t="shared" si="79"/>
        <v>0</v>
      </c>
      <c r="G746">
        <f t="shared" si="80"/>
        <v>1</v>
      </c>
      <c r="H746">
        <f t="shared" si="81"/>
        <v>9</v>
      </c>
      <c r="I746" s="13" t="str">
        <f t="shared" si="82"/>
        <v>$489,000</v>
      </c>
      <c r="J746" t="str">
        <f>IF(OR(ISNUMBER(SEARCH({"A";"B";"C";"D";"E";"F";"G";"H";"I";"J";"K";"L";"M";"N";"O";"P";"Q";"R";"S";"T";"U";"V";"W";"X";"Y";"Z";"+";"-"},D746)))=TRUE,D746, "")</f>
        <v/>
      </c>
      <c r="K746" s="20" t="str">
        <f t="shared" si="83"/>
        <v>489000</v>
      </c>
      <c r="L746" s="21">
        <v>489000</v>
      </c>
      <c r="N746" s="20"/>
    </row>
    <row r="747" spans="2:14" x14ac:dyDescent="0.25">
      <c r="B747" t="s">
        <v>1122</v>
      </c>
      <c r="C747" t="str">
        <f t="shared" si="77"/>
        <v xml:space="preserve">$550,000 </v>
      </c>
      <c r="D747" t="s">
        <v>3169</v>
      </c>
      <c r="E747" t="b">
        <f t="shared" si="78"/>
        <v>1</v>
      </c>
      <c r="F747" t="b">
        <f t="shared" si="79"/>
        <v>0</v>
      </c>
      <c r="G747">
        <f t="shared" si="80"/>
        <v>1</v>
      </c>
      <c r="H747">
        <f t="shared" si="81"/>
        <v>9</v>
      </c>
      <c r="I747" s="13" t="str">
        <f t="shared" si="82"/>
        <v>$550,000</v>
      </c>
      <c r="J747" t="str">
        <f>IF(OR(ISNUMBER(SEARCH({"A";"B";"C";"D";"E";"F";"G";"H";"I";"J";"K";"L";"M";"N";"O";"P";"Q";"R";"S";"T";"U";"V";"W";"X";"Y";"Z";"+";"-"},D747)))=TRUE,D747, "")</f>
        <v/>
      </c>
      <c r="K747" s="20" t="str">
        <f t="shared" si="83"/>
        <v>550000</v>
      </c>
      <c r="L747" s="21">
        <v>550000</v>
      </c>
      <c r="N747" s="20"/>
    </row>
    <row r="748" spans="2:14" x14ac:dyDescent="0.25">
      <c r="B748" t="s">
        <v>127</v>
      </c>
      <c r="C748" t="str">
        <f t="shared" si="77"/>
        <v xml:space="preserve">UNDER CONTRACT </v>
      </c>
      <c r="D748" t="s">
        <v>2979</v>
      </c>
      <c r="E748" t="b">
        <f t="shared" si="78"/>
        <v>0</v>
      </c>
      <c r="F748" t="b">
        <f t="shared" si="79"/>
        <v>0</v>
      </c>
      <c r="G748" t="str">
        <f t="shared" si="80"/>
        <v>na</v>
      </c>
      <c r="H748" t="str">
        <f t="shared" si="81"/>
        <v>na</v>
      </c>
      <c r="I748" s="13" t="str">
        <f t="shared" si="82"/>
        <v/>
      </c>
      <c r="J748" t="str">
        <f>IF(OR(ISNUMBER(SEARCH({"A";"B";"C";"D";"E";"F";"G";"H";"I";"J";"K";"L";"M";"N";"O";"P";"Q";"R";"S";"T";"U";"V";"W";"X";"Y";"Z";"+";"-"},D748)))=TRUE,D748, "")</f>
        <v xml:space="preserve">UNDER CONTRACT </v>
      </c>
      <c r="K748" s="20" t="str">
        <f t="shared" si="83"/>
        <v/>
      </c>
      <c r="L748" s="21" t="s">
        <v>2934</v>
      </c>
      <c r="N748" s="20"/>
    </row>
    <row r="749" spans="2:14" x14ac:dyDescent="0.25">
      <c r="B749" t="s">
        <v>756</v>
      </c>
      <c r="C749" t="str">
        <f t="shared" si="77"/>
        <v xml:space="preserve">OFFERS OVER $700,000 </v>
      </c>
      <c r="D749" t="s">
        <v>3114</v>
      </c>
      <c r="E749" t="b">
        <f t="shared" si="78"/>
        <v>1</v>
      </c>
      <c r="F749" t="b">
        <f t="shared" si="79"/>
        <v>0</v>
      </c>
      <c r="G749">
        <f t="shared" si="80"/>
        <v>13</v>
      </c>
      <c r="H749">
        <f t="shared" si="81"/>
        <v>21</v>
      </c>
      <c r="I749" s="13" t="str">
        <f t="shared" si="82"/>
        <v>$700,000</v>
      </c>
      <c r="J749" t="str">
        <f>IF(OR(ISNUMBER(SEARCH({"A";"B";"C";"D";"E";"F";"G";"H";"I";"J";"K";"L";"M";"N";"O";"P";"Q";"R";"S";"T";"U";"V";"W";"X";"Y";"Z";"+";"-"},D749)))=TRUE,D749, "")</f>
        <v xml:space="preserve">OFFERS OVER $700,000 </v>
      </c>
      <c r="K749" s="20" t="str">
        <f t="shared" si="83"/>
        <v>700000</v>
      </c>
      <c r="L749" s="21">
        <v>700000</v>
      </c>
      <c r="N749" s="20"/>
    </row>
    <row r="750" spans="2:14" x14ac:dyDescent="0.25">
      <c r="B750" t="s">
        <v>1740</v>
      </c>
      <c r="C750" t="str">
        <f t="shared" si="77"/>
        <v xml:space="preserve">$620,000 </v>
      </c>
      <c r="D750" t="s">
        <v>3264</v>
      </c>
      <c r="E750" t="b">
        <f t="shared" si="78"/>
        <v>1</v>
      </c>
      <c r="F750" t="b">
        <f t="shared" si="79"/>
        <v>0</v>
      </c>
      <c r="G750">
        <f t="shared" si="80"/>
        <v>1</v>
      </c>
      <c r="H750">
        <f t="shared" si="81"/>
        <v>9</v>
      </c>
      <c r="I750" s="13" t="str">
        <f t="shared" si="82"/>
        <v>$620,000</v>
      </c>
      <c r="J750" t="str">
        <f>IF(OR(ISNUMBER(SEARCH({"A";"B";"C";"D";"E";"F";"G";"H";"I";"J";"K";"L";"M";"N";"O";"P";"Q";"R";"S";"T";"U";"V";"W";"X";"Y";"Z";"+";"-"},D750)))=TRUE,D750, "")</f>
        <v/>
      </c>
      <c r="K750" s="20" t="str">
        <f t="shared" si="83"/>
        <v>620000</v>
      </c>
      <c r="L750" s="21">
        <v>620000</v>
      </c>
      <c r="N750" s="20"/>
    </row>
    <row r="751" spans="2:14" x14ac:dyDescent="0.25">
      <c r="B751" t="s">
        <v>241</v>
      </c>
      <c r="C751" t="str">
        <f t="shared" si="77"/>
        <v xml:space="preserve">$399,000 </v>
      </c>
      <c r="D751" t="s">
        <v>3004</v>
      </c>
      <c r="E751" t="b">
        <f t="shared" si="78"/>
        <v>1</v>
      </c>
      <c r="F751" t="b">
        <f t="shared" si="79"/>
        <v>0</v>
      </c>
      <c r="G751">
        <f t="shared" si="80"/>
        <v>1</v>
      </c>
      <c r="H751">
        <f t="shared" si="81"/>
        <v>9</v>
      </c>
      <c r="I751" s="13" t="str">
        <f t="shared" si="82"/>
        <v>$399,000</v>
      </c>
      <c r="J751" t="str">
        <f>IF(OR(ISNUMBER(SEARCH({"A";"B";"C";"D";"E";"F";"G";"H";"I";"J";"K";"L";"M";"N";"O";"P";"Q";"R";"S";"T";"U";"V";"W";"X";"Y";"Z";"+";"-"},D751)))=TRUE,D751, "")</f>
        <v/>
      </c>
      <c r="K751" s="20" t="str">
        <f t="shared" si="83"/>
        <v>399000</v>
      </c>
      <c r="L751" s="21">
        <v>399000</v>
      </c>
      <c r="N751" s="20"/>
    </row>
    <row r="752" spans="2:14" x14ac:dyDescent="0.25">
      <c r="B752" t="s">
        <v>1420</v>
      </c>
      <c r="C752" t="str">
        <f t="shared" si="77"/>
        <v xml:space="preserve">$485,000 </v>
      </c>
      <c r="D752" t="s">
        <v>3220</v>
      </c>
      <c r="E752" t="b">
        <f t="shared" si="78"/>
        <v>1</v>
      </c>
      <c r="F752" t="b">
        <f t="shared" si="79"/>
        <v>0</v>
      </c>
      <c r="G752">
        <f t="shared" si="80"/>
        <v>1</v>
      </c>
      <c r="H752">
        <f t="shared" si="81"/>
        <v>9</v>
      </c>
      <c r="I752" s="13" t="str">
        <f t="shared" si="82"/>
        <v>$485,000</v>
      </c>
      <c r="J752" t="str">
        <f>IF(OR(ISNUMBER(SEARCH({"A";"B";"C";"D";"E";"F";"G";"H";"I";"J";"K";"L";"M";"N";"O";"P";"Q";"R";"S";"T";"U";"V";"W";"X";"Y";"Z";"+";"-"},D752)))=TRUE,D752, "")</f>
        <v/>
      </c>
      <c r="K752" s="20" t="str">
        <f t="shared" si="83"/>
        <v>485000</v>
      </c>
      <c r="L752" s="21">
        <v>485000</v>
      </c>
      <c r="N752" s="20"/>
    </row>
    <row r="753" spans="2:14" x14ac:dyDescent="0.25">
      <c r="B753" t="s">
        <v>986</v>
      </c>
      <c r="C753" t="str">
        <f t="shared" si="77"/>
        <v xml:space="preserve">Under Offer </v>
      </c>
      <c r="D753" t="s">
        <v>3147</v>
      </c>
      <c r="E753" t="b">
        <f t="shared" si="78"/>
        <v>0</v>
      </c>
      <c r="F753" t="b">
        <f t="shared" si="79"/>
        <v>0</v>
      </c>
      <c r="G753" t="str">
        <f t="shared" si="80"/>
        <v>na</v>
      </c>
      <c r="H753" t="str">
        <f t="shared" si="81"/>
        <v>na</v>
      </c>
      <c r="I753" s="13" t="str">
        <f t="shared" si="82"/>
        <v/>
      </c>
      <c r="J753" t="str">
        <f>IF(OR(ISNUMBER(SEARCH({"A";"B";"C";"D";"E";"F";"G";"H";"I";"J";"K";"L";"M";"N";"O";"P";"Q";"R";"S";"T";"U";"V";"W";"X";"Y";"Z";"+";"-"},D753)))=TRUE,D753, "")</f>
        <v xml:space="preserve">Under Offer </v>
      </c>
      <c r="K753" s="20" t="str">
        <f t="shared" si="83"/>
        <v/>
      </c>
      <c r="L753" s="21" t="s">
        <v>2934</v>
      </c>
      <c r="N753" s="20"/>
    </row>
    <row r="754" spans="2:14" x14ac:dyDescent="0.25">
      <c r="B754" t="s">
        <v>2336</v>
      </c>
      <c r="C754" t="str">
        <f t="shared" si="77"/>
        <v xml:space="preserve">Offers Over $620,000 Considered </v>
      </c>
      <c r="D754" t="s">
        <v>3347</v>
      </c>
      <c r="E754" t="b">
        <f t="shared" si="78"/>
        <v>1</v>
      </c>
      <c r="F754" t="b">
        <f t="shared" si="79"/>
        <v>0</v>
      </c>
      <c r="G754">
        <f t="shared" si="80"/>
        <v>13</v>
      </c>
      <c r="H754">
        <f t="shared" si="81"/>
        <v>21</v>
      </c>
      <c r="I754" s="13" t="str">
        <f t="shared" si="82"/>
        <v>$620,000</v>
      </c>
      <c r="J754" t="str">
        <f>IF(OR(ISNUMBER(SEARCH({"A";"B";"C";"D";"E";"F";"G";"H";"I";"J";"K";"L";"M";"N";"O";"P";"Q";"R";"S";"T";"U";"V";"W";"X";"Y";"Z";"+";"-"},D754)))=TRUE,D754, "")</f>
        <v xml:space="preserve">Offers Over $620,000 Considered </v>
      </c>
      <c r="K754" s="20" t="str">
        <f t="shared" si="83"/>
        <v>620000</v>
      </c>
      <c r="L754" s="21">
        <v>620000</v>
      </c>
      <c r="N754" s="20"/>
    </row>
    <row r="755" spans="2:14" x14ac:dyDescent="0.25">
      <c r="B755" t="s">
        <v>2339</v>
      </c>
      <c r="C755" t="str">
        <f t="shared" si="77"/>
        <v xml:space="preserve">PRICE GUIDE $390,000 </v>
      </c>
      <c r="D755" t="s">
        <v>3348</v>
      </c>
      <c r="E755" t="b">
        <f t="shared" si="78"/>
        <v>1</v>
      </c>
      <c r="F755" t="b">
        <f t="shared" si="79"/>
        <v>0</v>
      </c>
      <c r="G755">
        <f t="shared" si="80"/>
        <v>13</v>
      </c>
      <c r="H755">
        <f t="shared" si="81"/>
        <v>21</v>
      </c>
      <c r="I755" s="13" t="str">
        <f t="shared" si="82"/>
        <v>$390,000</v>
      </c>
      <c r="J755" t="str">
        <f>IF(OR(ISNUMBER(SEARCH({"A";"B";"C";"D";"E";"F";"G";"H";"I";"J";"K";"L";"M";"N";"O";"P";"Q";"R";"S";"T";"U";"V";"W";"X";"Y";"Z";"+";"-"},D755)))=TRUE,D755, "")</f>
        <v xml:space="preserve">PRICE GUIDE $390,000 </v>
      </c>
      <c r="K755" s="20" t="str">
        <f t="shared" si="83"/>
        <v>390000</v>
      </c>
      <c r="L755" s="21">
        <v>390000</v>
      </c>
      <c r="N755" s="20"/>
    </row>
    <row r="756" spans="2:14" x14ac:dyDescent="0.25">
      <c r="B756" t="s">
        <v>1740</v>
      </c>
      <c r="C756" t="str">
        <f t="shared" si="77"/>
        <v xml:space="preserve">$620,000 </v>
      </c>
      <c r="D756" t="s">
        <v>3264</v>
      </c>
      <c r="E756" t="b">
        <f t="shared" si="78"/>
        <v>1</v>
      </c>
      <c r="F756" t="b">
        <f t="shared" si="79"/>
        <v>0</v>
      </c>
      <c r="G756">
        <f t="shared" si="80"/>
        <v>1</v>
      </c>
      <c r="H756">
        <f t="shared" si="81"/>
        <v>9</v>
      </c>
      <c r="I756" s="13" t="str">
        <f t="shared" si="82"/>
        <v>$620,000</v>
      </c>
      <c r="J756" t="str">
        <f>IF(OR(ISNUMBER(SEARCH({"A";"B";"C";"D";"E";"F";"G";"H";"I";"J";"K";"L";"M";"N";"O";"P";"Q";"R";"S";"T";"U";"V";"W";"X";"Y";"Z";"+";"-"},D756)))=TRUE,D756, "")</f>
        <v/>
      </c>
      <c r="K756" s="20" t="str">
        <f t="shared" si="83"/>
        <v>620000</v>
      </c>
      <c r="L756" s="21">
        <v>620000</v>
      </c>
      <c r="N756" s="20"/>
    </row>
    <row r="757" spans="2:14" x14ac:dyDescent="0.25">
      <c r="B757" t="s">
        <v>2346</v>
      </c>
      <c r="C757" t="str">
        <f t="shared" si="77"/>
        <v xml:space="preserve">Overs over $320,000 </v>
      </c>
      <c r="D757" t="s">
        <v>3349</v>
      </c>
      <c r="E757" t="b">
        <f t="shared" si="78"/>
        <v>1</v>
      </c>
      <c r="F757" t="b">
        <f t="shared" si="79"/>
        <v>0</v>
      </c>
      <c r="G757">
        <f t="shared" si="80"/>
        <v>12</v>
      </c>
      <c r="H757">
        <f t="shared" si="81"/>
        <v>20</v>
      </c>
      <c r="I757" s="13" t="str">
        <f t="shared" si="82"/>
        <v>$320,000</v>
      </c>
      <c r="J757" t="str">
        <f>IF(OR(ISNUMBER(SEARCH({"A";"B";"C";"D";"E";"F";"G";"H";"I";"J";"K";"L";"M";"N";"O";"P";"Q";"R";"S";"T";"U";"V";"W";"X";"Y";"Z";"+";"-"},D757)))=TRUE,D757, "")</f>
        <v xml:space="preserve">Overs over $320,000 </v>
      </c>
      <c r="K757" s="20" t="str">
        <f t="shared" si="83"/>
        <v>320000</v>
      </c>
      <c r="L757" s="21">
        <v>320000</v>
      </c>
      <c r="N757" s="20"/>
    </row>
    <row r="758" spans="2:14" x14ac:dyDescent="0.25">
      <c r="B758" t="s">
        <v>283</v>
      </c>
      <c r="C758" t="str">
        <f t="shared" si="77"/>
        <v xml:space="preserve">OFFERS OVER $195,000 </v>
      </c>
      <c r="D758" t="s">
        <v>3014</v>
      </c>
      <c r="E758" t="b">
        <f t="shared" si="78"/>
        <v>1</v>
      </c>
      <c r="F758" t="b">
        <f t="shared" si="79"/>
        <v>0</v>
      </c>
      <c r="G758">
        <f t="shared" si="80"/>
        <v>13</v>
      </c>
      <c r="H758">
        <f t="shared" si="81"/>
        <v>21</v>
      </c>
      <c r="I758" s="13" t="str">
        <f t="shared" si="82"/>
        <v>$195,000</v>
      </c>
      <c r="J758" t="str">
        <f>IF(OR(ISNUMBER(SEARCH({"A";"B";"C";"D";"E";"F";"G";"H";"I";"J";"K";"L";"M";"N";"O";"P";"Q";"R";"S";"T";"U";"V";"W";"X";"Y";"Z";"+";"-"},D758)))=TRUE,D758, "")</f>
        <v xml:space="preserve">OFFERS OVER $195,000 </v>
      </c>
      <c r="K758" s="20" t="str">
        <f t="shared" si="83"/>
        <v>195000</v>
      </c>
      <c r="L758" s="21">
        <v>195000</v>
      </c>
      <c r="N758" s="20"/>
    </row>
    <row r="759" spans="2:14" x14ac:dyDescent="0.25">
      <c r="B759" t="s">
        <v>32</v>
      </c>
      <c r="C759" t="str">
        <f t="shared" si="77"/>
        <v xml:space="preserve">$435,000 </v>
      </c>
      <c r="D759" t="s">
        <v>2961</v>
      </c>
      <c r="E759" t="b">
        <f t="shared" si="78"/>
        <v>1</v>
      </c>
      <c r="F759" t="b">
        <f t="shared" si="79"/>
        <v>0</v>
      </c>
      <c r="G759">
        <f t="shared" si="80"/>
        <v>1</v>
      </c>
      <c r="H759">
        <f t="shared" si="81"/>
        <v>9</v>
      </c>
      <c r="I759" s="13" t="str">
        <f t="shared" si="82"/>
        <v>$435,000</v>
      </c>
      <c r="J759" t="str">
        <f>IF(OR(ISNUMBER(SEARCH({"A";"B";"C";"D";"E";"F";"G";"H";"I";"J";"K";"L";"M";"N";"O";"P";"Q";"R";"S";"T";"U";"V";"W";"X";"Y";"Z";"+";"-"},D759)))=TRUE,D759, "")</f>
        <v/>
      </c>
      <c r="K759" s="20" t="str">
        <f t="shared" si="83"/>
        <v>435000</v>
      </c>
      <c r="L759" s="21">
        <v>435000</v>
      </c>
      <c r="N759" s="20"/>
    </row>
    <row r="760" spans="2:14" x14ac:dyDescent="0.25">
      <c r="B760" t="s">
        <v>2354</v>
      </c>
      <c r="C760" t="str">
        <f t="shared" si="77"/>
        <v xml:space="preserve">$895,000 </v>
      </c>
      <c r="D760" t="s">
        <v>3350</v>
      </c>
      <c r="E760" t="b">
        <f t="shared" si="78"/>
        <v>1</v>
      </c>
      <c r="F760" t="b">
        <f t="shared" si="79"/>
        <v>0</v>
      </c>
      <c r="G760">
        <f t="shared" si="80"/>
        <v>1</v>
      </c>
      <c r="H760">
        <f t="shared" si="81"/>
        <v>9</v>
      </c>
      <c r="I760" s="13" t="str">
        <f t="shared" si="82"/>
        <v>$895,000</v>
      </c>
      <c r="J760" t="str">
        <f>IF(OR(ISNUMBER(SEARCH({"A";"B";"C";"D";"E";"F";"G";"H";"I";"J";"K";"L";"M";"N";"O";"P";"Q";"R";"S";"T";"U";"V";"W";"X";"Y";"Z";"+";"-"},D760)))=TRUE,D760, "")</f>
        <v/>
      </c>
      <c r="K760" s="20" t="str">
        <f t="shared" si="83"/>
        <v>895000</v>
      </c>
      <c r="L760" s="21">
        <v>895000</v>
      </c>
      <c r="N760" s="20"/>
    </row>
    <row r="761" spans="2:14" x14ac:dyDescent="0.25">
      <c r="B761" t="s">
        <v>287</v>
      </c>
      <c r="C761" t="str">
        <f t="shared" si="77"/>
        <v xml:space="preserve">$505,000 </v>
      </c>
      <c r="D761" t="s">
        <v>3015</v>
      </c>
      <c r="E761" t="b">
        <f t="shared" si="78"/>
        <v>1</v>
      </c>
      <c r="F761" t="b">
        <f t="shared" si="79"/>
        <v>0</v>
      </c>
      <c r="G761">
        <f t="shared" si="80"/>
        <v>1</v>
      </c>
      <c r="H761">
        <f t="shared" si="81"/>
        <v>9</v>
      </c>
      <c r="I761" s="13" t="str">
        <f t="shared" si="82"/>
        <v>$505,000</v>
      </c>
      <c r="J761" t="str">
        <f>IF(OR(ISNUMBER(SEARCH({"A";"B";"C";"D";"E";"F";"G";"H";"I";"J";"K";"L";"M";"N";"O";"P";"Q";"R";"S";"T";"U";"V";"W";"X";"Y";"Z";"+";"-"},D761)))=TRUE,D761, "")</f>
        <v/>
      </c>
      <c r="K761" s="20" t="str">
        <f t="shared" si="83"/>
        <v>505000</v>
      </c>
      <c r="L761" s="21">
        <v>505000</v>
      </c>
      <c r="N761" s="20"/>
    </row>
    <row r="762" spans="2:14" x14ac:dyDescent="0.25">
      <c r="B762" t="s">
        <v>2358</v>
      </c>
      <c r="C762" t="str">
        <f t="shared" si="77"/>
        <v xml:space="preserve">PRICED TO SELL $719,000! </v>
      </c>
      <c r="D762" t="s">
        <v>3438</v>
      </c>
      <c r="E762" t="b">
        <f t="shared" si="78"/>
        <v>1</v>
      </c>
      <c r="F762" t="b">
        <f t="shared" si="79"/>
        <v>0</v>
      </c>
      <c r="G762">
        <f t="shared" si="80"/>
        <v>16</v>
      </c>
      <c r="H762">
        <f t="shared" si="81"/>
        <v>24</v>
      </c>
      <c r="I762" s="13" t="str">
        <f t="shared" si="82"/>
        <v>$719,000</v>
      </c>
      <c r="J762" t="str">
        <f>IF(OR(ISNUMBER(SEARCH({"A";"B";"C";"D";"E";"F";"G";"H";"I";"J";"K";"L";"M";"N";"O";"P";"Q";"R";"S";"T";"U";"V";"W";"X";"Y";"Z";"+";"-"},D762)))=TRUE,D762, "")</f>
        <v xml:space="preserve">PRICED TO SELL $719,000 </v>
      </c>
      <c r="K762" s="20" t="str">
        <f t="shared" si="83"/>
        <v>719000</v>
      </c>
      <c r="L762" s="21">
        <v>719000</v>
      </c>
      <c r="N762" s="20"/>
    </row>
    <row r="763" spans="2:14" x14ac:dyDescent="0.25">
      <c r="B763" t="s">
        <v>384</v>
      </c>
      <c r="C763" t="str">
        <f t="shared" si="77"/>
        <v xml:space="preserve">$470,000 </v>
      </c>
      <c r="D763" t="s">
        <v>3034</v>
      </c>
      <c r="E763" t="b">
        <f t="shared" si="78"/>
        <v>1</v>
      </c>
      <c r="F763" t="b">
        <f t="shared" si="79"/>
        <v>0</v>
      </c>
      <c r="G763">
        <f t="shared" si="80"/>
        <v>1</v>
      </c>
      <c r="H763">
        <f t="shared" si="81"/>
        <v>9</v>
      </c>
      <c r="I763" s="13" t="str">
        <f t="shared" si="82"/>
        <v>$470,000</v>
      </c>
      <c r="J763" t="str">
        <f>IF(OR(ISNUMBER(SEARCH({"A";"B";"C";"D";"E";"F";"G";"H";"I";"J";"K";"L";"M";"N";"O";"P";"Q";"R";"S";"T";"U";"V";"W";"X";"Y";"Z";"+";"-"},D763)))=TRUE,D763, "")</f>
        <v/>
      </c>
      <c r="K763" s="20" t="str">
        <f t="shared" si="83"/>
        <v>470000</v>
      </c>
      <c r="L763" s="21">
        <v>470000</v>
      </c>
      <c r="N763" s="20"/>
    </row>
    <row r="764" spans="2:14" x14ac:dyDescent="0.25">
      <c r="B764" t="s">
        <v>2361</v>
      </c>
      <c r="C764" t="str">
        <f t="shared" si="77"/>
        <v xml:space="preserve">$149,000 </v>
      </c>
      <c r="D764" t="s">
        <v>3351</v>
      </c>
      <c r="E764" t="b">
        <f t="shared" si="78"/>
        <v>1</v>
      </c>
      <c r="F764" t="b">
        <f t="shared" si="79"/>
        <v>0</v>
      </c>
      <c r="G764">
        <f t="shared" si="80"/>
        <v>1</v>
      </c>
      <c r="H764">
        <f t="shared" si="81"/>
        <v>9</v>
      </c>
      <c r="I764" s="13" t="str">
        <f t="shared" si="82"/>
        <v>$149,000</v>
      </c>
      <c r="J764" t="str">
        <f>IF(OR(ISNUMBER(SEARCH({"A";"B";"C";"D";"E";"F";"G";"H";"I";"J";"K";"L";"M";"N";"O";"P";"Q";"R";"S";"T";"U";"V";"W";"X";"Y";"Z";"+";"-"},D764)))=TRUE,D764, "")</f>
        <v/>
      </c>
      <c r="K764" s="20" t="str">
        <f t="shared" si="83"/>
        <v>149000</v>
      </c>
      <c r="L764" s="21">
        <v>149000</v>
      </c>
      <c r="N764" s="20"/>
    </row>
    <row r="765" spans="2:14" x14ac:dyDescent="0.25">
      <c r="B765" t="s">
        <v>644</v>
      </c>
      <c r="C765" t="str">
        <f t="shared" si="77"/>
        <v xml:space="preserve">$480,000 </v>
      </c>
      <c r="D765" t="s">
        <v>3096</v>
      </c>
      <c r="E765" t="b">
        <f t="shared" si="78"/>
        <v>1</v>
      </c>
      <c r="F765" t="b">
        <f t="shared" si="79"/>
        <v>0</v>
      </c>
      <c r="G765">
        <f t="shared" si="80"/>
        <v>1</v>
      </c>
      <c r="H765">
        <f t="shared" si="81"/>
        <v>9</v>
      </c>
      <c r="I765" s="13" t="str">
        <f t="shared" si="82"/>
        <v>$480,000</v>
      </c>
      <c r="J765" t="str">
        <f>IF(OR(ISNUMBER(SEARCH({"A";"B";"C";"D";"E";"F";"G";"H";"I";"J";"K";"L";"M";"N";"O";"P";"Q";"R";"S";"T";"U";"V";"W";"X";"Y";"Z";"+";"-"},D765)))=TRUE,D765, "")</f>
        <v/>
      </c>
      <c r="K765" s="20" t="str">
        <f t="shared" si="83"/>
        <v>480000</v>
      </c>
      <c r="L765" s="21">
        <v>480000</v>
      </c>
      <c r="N765" s="20"/>
    </row>
    <row r="766" spans="2:14" x14ac:dyDescent="0.25">
      <c r="B766" t="s">
        <v>2367</v>
      </c>
      <c r="C766" t="str">
        <f t="shared" si="77"/>
        <v xml:space="preserve">$789,000 </v>
      </c>
      <c r="D766" t="s">
        <v>3352</v>
      </c>
      <c r="E766" t="b">
        <f t="shared" si="78"/>
        <v>1</v>
      </c>
      <c r="F766" t="b">
        <f t="shared" si="79"/>
        <v>0</v>
      </c>
      <c r="G766">
        <f t="shared" si="80"/>
        <v>1</v>
      </c>
      <c r="H766">
        <f t="shared" si="81"/>
        <v>9</v>
      </c>
      <c r="I766" s="13" t="str">
        <f t="shared" si="82"/>
        <v>$789,000</v>
      </c>
      <c r="J766" t="str">
        <f>IF(OR(ISNUMBER(SEARCH({"A";"B";"C";"D";"E";"F";"G";"H";"I";"J";"K";"L";"M";"N";"O";"P";"Q";"R";"S";"T";"U";"V";"W";"X";"Y";"Z";"+";"-"},D766)))=TRUE,D766, "")</f>
        <v/>
      </c>
      <c r="K766" s="20" t="str">
        <f t="shared" si="83"/>
        <v>789000</v>
      </c>
      <c r="L766" s="21">
        <v>789000</v>
      </c>
      <c r="N766" s="20"/>
    </row>
    <row r="767" spans="2:14" x14ac:dyDescent="0.25">
      <c r="B767" t="s">
        <v>290</v>
      </c>
      <c r="C767" t="str">
        <f t="shared" si="77"/>
        <v xml:space="preserve">$325,000 </v>
      </c>
      <c r="D767" t="s">
        <v>3016</v>
      </c>
      <c r="E767" t="b">
        <f t="shared" si="78"/>
        <v>1</v>
      </c>
      <c r="F767" t="b">
        <f t="shared" si="79"/>
        <v>0</v>
      </c>
      <c r="G767">
        <f t="shared" si="80"/>
        <v>1</v>
      </c>
      <c r="H767">
        <f t="shared" si="81"/>
        <v>9</v>
      </c>
      <c r="I767" s="13" t="str">
        <f t="shared" si="82"/>
        <v>$325,000</v>
      </c>
      <c r="J767" t="str">
        <f>IF(OR(ISNUMBER(SEARCH({"A";"B";"C";"D";"E";"F";"G";"H";"I";"J";"K";"L";"M";"N";"O";"P";"Q";"R";"S";"T";"U";"V";"W";"X";"Y";"Z";"+";"-"},D767)))=TRUE,D767, "")</f>
        <v/>
      </c>
      <c r="K767" s="20" t="str">
        <f t="shared" si="83"/>
        <v>325000</v>
      </c>
      <c r="L767" s="21">
        <v>325000</v>
      </c>
      <c r="N767" s="20"/>
    </row>
    <row r="768" spans="2:14" x14ac:dyDescent="0.25">
      <c r="B768" t="s">
        <v>1169</v>
      </c>
      <c r="C768" t="str">
        <f t="shared" si="77"/>
        <v xml:space="preserve">$495,000 </v>
      </c>
      <c r="D768" t="s">
        <v>3179</v>
      </c>
      <c r="E768" t="b">
        <f t="shared" si="78"/>
        <v>1</v>
      </c>
      <c r="F768" t="b">
        <f t="shared" si="79"/>
        <v>0</v>
      </c>
      <c r="G768">
        <f t="shared" si="80"/>
        <v>1</v>
      </c>
      <c r="H768">
        <f t="shared" si="81"/>
        <v>9</v>
      </c>
      <c r="I768" s="13" t="str">
        <f t="shared" si="82"/>
        <v>$495,000</v>
      </c>
      <c r="J768" t="str">
        <f>IF(OR(ISNUMBER(SEARCH({"A";"B";"C";"D";"E";"F";"G";"H";"I";"J";"K";"L";"M";"N";"O";"P";"Q";"R";"S";"T";"U";"V";"W";"X";"Y";"Z";"+";"-"},D768)))=TRUE,D768, "")</f>
        <v/>
      </c>
      <c r="K768" s="20" t="str">
        <f t="shared" si="83"/>
        <v>495000</v>
      </c>
      <c r="L768" s="21">
        <v>495000</v>
      </c>
      <c r="N768" s="20"/>
    </row>
    <row r="769" spans="2:14" x14ac:dyDescent="0.25">
      <c r="B769" t="s">
        <v>294</v>
      </c>
      <c r="C769" t="str">
        <f t="shared" si="77"/>
        <v xml:space="preserve">$539,000 negotiable </v>
      </c>
      <c r="D769" t="s">
        <v>3017</v>
      </c>
      <c r="E769" t="b">
        <f t="shared" si="78"/>
        <v>1</v>
      </c>
      <c r="F769" t="b">
        <f t="shared" si="79"/>
        <v>0</v>
      </c>
      <c r="G769">
        <f t="shared" si="80"/>
        <v>1</v>
      </c>
      <c r="H769">
        <f t="shared" si="81"/>
        <v>9</v>
      </c>
      <c r="I769" s="13" t="str">
        <f t="shared" si="82"/>
        <v>$539,000</v>
      </c>
      <c r="J769" t="str">
        <f>IF(OR(ISNUMBER(SEARCH({"A";"B";"C";"D";"E";"F";"G";"H";"I";"J";"K";"L";"M";"N";"O";"P";"Q";"R";"S";"T";"U";"V";"W";"X";"Y";"Z";"+";"-"},D769)))=TRUE,D769, "")</f>
        <v xml:space="preserve">$539,000 negotiable </v>
      </c>
      <c r="K769" s="20" t="str">
        <f t="shared" si="83"/>
        <v>539000</v>
      </c>
      <c r="L769" s="21">
        <v>539000</v>
      </c>
      <c r="N769" s="20"/>
    </row>
    <row r="770" spans="2:14" x14ac:dyDescent="0.25">
      <c r="B770" t="s">
        <v>2373</v>
      </c>
      <c r="C770" t="str">
        <f t="shared" si="77"/>
        <v xml:space="preserve">$457,000 </v>
      </c>
      <c r="D770" t="s">
        <v>3353</v>
      </c>
      <c r="E770" t="b">
        <f t="shared" si="78"/>
        <v>1</v>
      </c>
      <c r="F770" t="b">
        <f t="shared" si="79"/>
        <v>0</v>
      </c>
      <c r="G770">
        <f t="shared" si="80"/>
        <v>1</v>
      </c>
      <c r="H770">
        <f t="shared" si="81"/>
        <v>9</v>
      </c>
      <c r="I770" s="13" t="str">
        <f t="shared" si="82"/>
        <v>$457,000</v>
      </c>
      <c r="J770" t="str">
        <f>IF(OR(ISNUMBER(SEARCH({"A";"B";"C";"D";"E";"F";"G";"H";"I";"J";"K";"L";"M";"N";"O";"P";"Q";"R";"S";"T";"U";"V";"W";"X";"Y";"Z";"+";"-"},D770)))=TRUE,D770, "")</f>
        <v/>
      </c>
      <c r="K770" s="20" t="str">
        <f t="shared" si="83"/>
        <v>457000</v>
      </c>
      <c r="L770" s="21">
        <v>457000</v>
      </c>
      <c r="N770" s="20"/>
    </row>
    <row r="771" spans="2:14" x14ac:dyDescent="0.25">
      <c r="B771" t="s">
        <v>327</v>
      </c>
      <c r="C771" t="str">
        <f t="shared" ref="C771:C834" si="84">B771 &amp; " "</f>
        <v xml:space="preserve">$350,000 </v>
      </c>
      <c r="D771" t="s">
        <v>3023</v>
      </c>
      <c r="E771" t="b">
        <f t="shared" ref="E771:E834" si="85">ISNUMBER(SEARCH("0 ",D771))</f>
        <v>1</v>
      </c>
      <c r="F771" t="b">
        <f t="shared" ref="F771:F834" si="86">ISNUMBER(SEARCH("0-",D771))</f>
        <v>0</v>
      </c>
      <c r="G771">
        <f t="shared" ref="G771:G834" si="87">IFERROR(FIND("$", D771), "na")</f>
        <v>1</v>
      </c>
      <c r="H771">
        <f t="shared" ref="H771:H834" si="88">IFERROR(FIND("0 ",D771) + 1, "na")</f>
        <v>9</v>
      </c>
      <c r="I771" s="13" t="str">
        <f t="shared" ref="I771:I834" si="89">IFERROR(MID(D771, G771, H771-G771), "")</f>
        <v>$350,000</v>
      </c>
      <c r="J771" t="str">
        <f>IF(OR(ISNUMBER(SEARCH({"A";"B";"C";"D";"E";"F";"G";"H";"I";"J";"K";"L";"M";"N";"O";"P";"Q";"R";"S";"T";"U";"V";"W";"X";"Y";"Z";"+";"-"},D771)))=TRUE,D771, "")</f>
        <v/>
      </c>
      <c r="K771" s="20" t="str">
        <f t="shared" ref="K771:K834" si="90">SUBSTITUTE(SUBSTITUTE(SUBSTITUTE(I771, "$", ""), ",", ""), ".00", "")</f>
        <v>350000</v>
      </c>
      <c r="L771" s="21">
        <v>350000</v>
      </c>
      <c r="N771" s="20"/>
    </row>
    <row r="772" spans="2:14" x14ac:dyDescent="0.25">
      <c r="B772" t="s">
        <v>2180</v>
      </c>
      <c r="C772" t="str">
        <f t="shared" si="84"/>
        <v xml:space="preserve">$600,000 </v>
      </c>
      <c r="D772" t="s">
        <v>3331</v>
      </c>
      <c r="E772" t="b">
        <f t="shared" si="85"/>
        <v>1</v>
      </c>
      <c r="F772" t="b">
        <f t="shared" si="86"/>
        <v>0</v>
      </c>
      <c r="G772">
        <f t="shared" si="87"/>
        <v>1</v>
      </c>
      <c r="H772">
        <f t="shared" si="88"/>
        <v>9</v>
      </c>
      <c r="I772" s="13" t="str">
        <f t="shared" si="89"/>
        <v>$600,000</v>
      </c>
      <c r="J772" t="str">
        <f>IF(OR(ISNUMBER(SEARCH({"A";"B";"C";"D";"E";"F";"G";"H";"I";"J";"K";"L";"M";"N";"O";"P";"Q";"R";"S";"T";"U";"V";"W";"X";"Y";"Z";"+";"-"},D772)))=TRUE,D772, "")</f>
        <v/>
      </c>
      <c r="K772" s="20" t="str">
        <f t="shared" si="90"/>
        <v>600000</v>
      </c>
      <c r="L772" s="21">
        <v>600000</v>
      </c>
      <c r="N772" s="20"/>
    </row>
    <row r="773" spans="2:14" x14ac:dyDescent="0.25">
      <c r="B773" t="s">
        <v>2381</v>
      </c>
      <c r="C773" t="str">
        <f t="shared" si="84"/>
        <v xml:space="preserve">offers above $510,000 </v>
      </c>
      <c r="D773" t="s">
        <v>3354</v>
      </c>
      <c r="E773" t="b">
        <f t="shared" si="85"/>
        <v>1</v>
      </c>
      <c r="F773" t="b">
        <f t="shared" si="86"/>
        <v>0</v>
      </c>
      <c r="G773">
        <f t="shared" si="87"/>
        <v>14</v>
      </c>
      <c r="H773">
        <f t="shared" si="88"/>
        <v>22</v>
      </c>
      <c r="I773" s="13" t="str">
        <f t="shared" si="89"/>
        <v>$510,000</v>
      </c>
      <c r="J773" t="str">
        <f>IF(OR(ISNUMBER(SEARCH({"A";"B";"C";"D";"E";"F";"G";"H";"I";"J";"K";"L";"M";"N";"O";"P";"Q";"R";"S";"T";"U";"V";"W";"X";"Y";"Z";"+";"-"},D773)))=TRUE,D773, "")</f>
        <v xml:space="preserve">offers above $510,000 </v>
      </c>
      <c r="K773" s="20" t="str">
        <f t="shared" si="90"/>
        <v>510000</v>
      </c>
      <c r="L773" s="21">
        <v>510000</v>
      </c>
      <c r="N773" s="20"/>
    </row>
    <row r="774" spans="2:14" x14ac:dyDescent="0.25">
      <c r="B774" t="s">
        <v>298</v>
      </c>
      <c r="C774" t="str">
        <f t="shared" si="84"/>
        <v xml:space="preserve">$180,000 </v>
      </c>
      <c r="D774" t="s">
        <v>3018</v>
      </c>
      <c r="E774" t="b">
        <f t="shared" si="85"/>
        <v>1</v>
      </c>
      <c r="F774" t="b">
        <f t="shared" si="86"/>
        <v>0</v>
      </c>
      <c r="G774">
        <f t="shared" si="87"/>
        <v>1</v>
      </c>
      <c r="H774">
        <f t="shared" si="88"/>
        <v>9</v>
      </c>
      <c r="I774" s="13" t="str">
        <f t="shared" si="89"/>
        <v>$180,000</v>
      </c>
      <c r="J774" t="str">
        <f>IF(OR(ISNUMBER(SEARCH({"A";"B";"C";"D";"E";"F";"G";"H";"I";"J";"K";"L";"M";"N";"O";"P";"Q";"R";"S";"T";"U";"V";"W";"X";"Y";"Z";"+";"-"},D774)))=TRUE,D774, "")</f>
        <v/>
      </c>
      <c r="K774" s="20" t="str">
        <f t="shared" si="90"/>
        <v>180000</v>
      </c>
      <c r="L774" s="21">
        <v>180000</v>
      </c>
      <c r="N774" s="20"/>
    </row>
    <row r="775" spans="2:14" x14ac:dyDescent="0.25">
      <c r="B775" t="s">
        <v>2180</v>
      </c>
      <c r="C775" t="str">
        <f t="shared" si="84"/>
        <v xml:space="preserve">$600,000 </v>
      </c>
      <c r="D775" t="s">
        <v>3331</v>
      </c>
      <c r="E775" t="b">
        <f t="shared" si="85"/>
        <v>1</v>
      </c>
      <c r="F775" t="b">
        <f t="shared" si="86"/>
        <v>0</v>
      </c>
      <c r="G775">
        <f t="shared" si="87"/>
        <v>1</v>
      </c>
      <c r="H775">
        <f t="shared" si="88"/>
        <v>9</v>
      </c>
      <c r="I775" s="13" t="str">
        <f t="shared" si="89"/>
        <v>$600,000</v>
      </c>
      <c r="J775" t="str">
        <f>IF(OR(ISNUMBER(SEARCH({"A";"B";"C";"D";"E";"F";"G";"H";"I";"J";"K";"L";"M";"N";"O";"P";"Q";"R";"S";"T";"U";"V";"W";"X";"Y";"Z";"+";"-"},D775)))=TRUE,D775, "")</f>
        <v/>
      </c>
      <c r="K775" s="20" t="str">
        <f t="shared" si="90"/>
        <v>600000</v>
      </c>
      <c r="L775" s="21">
        <v>600000</v>
      </c>
      <c r="N775" s="20"/>
    </row>
    <row r="776" spans="2:14" x14ac:dyDescent="0.25">
      <c r="B776" t="s">
        <v>279</v>
      </c>
      <c r="C776" t="str">
        <f t="shared" si="84"/>
        <v xml:space="preserve">$489,000 </v>
      </c>
      <c r="D776" t="s">
        <v>3013</v>
      </c>
      <c r="E776" t="b">
        <f t="shared" si="85"/>
        <v>1</v>
      </c>
      <c r="F776" t="b">
        <f t="shared" si="86"/>
        <v>0</v>
      </c>
      <c r="G776">
        <f t="shared" si="87"/>
        <v>1</v>
      </c>
      <c r="H776">
        <f t="shared" si="88"/>
        <v>9</v>
      </c>
      <c r="I776" s="13" t="str">
        <f t="shared" si="89"/>
        <v>$489,000</v>
      </c>
      <c r="J776" t="str">
        <f>IF(OR(ISNUMBER(SEARCH({"A";"B";"C";"D";"E";"F";"G";"H";"I";"J";"K";"L";"M";"N";"O";"P";"Q";"R";"S";"T";"U";"V";"W";"X";"Y";"Z";"+";"-"},D776)))=TRUE,D776, "")</f>
        <v/>
      </c>
      <c r="K776" s="20" t="str">
        <f t="shared" si="90"/>
        <v>489000</v>
      </c>
      <c r="L776" s="21">
        <v>489000</v>
      </c>
      <c r="N776" s="20"/>
    </row>
    <row r="777" spans="2:14" x14ac:dyDescent="0.25">
      <c r="B777" t="s">
        <v>2388</v>
      </c>
      <c r="C777" t="str">
        <f t="shared" si="84"/>
        <v xml:space="preserve">Open to Offers around $499,000 </v>
      </c>
      <c r="D777" t="s">
        <v>3355</v>
      </c>
      <c r="E777" t="b">
        <f t="shared" si="85"/>
        <v>1</v>
      </c>
      <c r="F777" t="b">
        <f t="shared" si="86"/>
        <v>0</v>
      </c>
      <c r="G777">
        <f t="shared" si="87"/>
        <v>23</v>
      </c>
      <c r="H777">
        <f t="shared" si="88"/>
        <v>31</v>
      </c>
      <c r="I777" s="13" t="str">
        <f t="shared" si="89"/>
        <v>$499,000</v>
      </c>
      <c r="J777" t="str">
        <f>IF(OR(ISNUMBER(SEARCH({"A";"B";"C";"D";"E";"F";"G";"H";"I";"J";"K";"L";"M";"N";"O";"P";"Q";"R";"S";"T";"U";"V";"W";"X";"Y";"Z";"+";"-"},D777)))=TRUE,D777, "")</f>
        <v xml:space="preserve">Open to Offers around $499,000 </v>
      </c>
      <c r="K777" s="20" t="str">
        <f t="shared" si="90"/>
        <v>499000</v>
      </c>
      <c r="L777" s="21">
        <v>499000</v>
      </c>
      <c r="N777" s="20"/>
    </row>
    <row r="778" spans="2:14" x14ac:dyDescent="0.25">
      <c r="B778" t="s">
        <v>2391</v>
      </c>
      <c r="C778" t="str">
        <f t="shared" si="84"/>
        <v xml:space="preserve">$650,000 + </v>
      </c>
      <c r="D778" t="s">
        <v>3356</v>
      </c>
      <c r="E778" t="b">
        <f t="shared" si="85"/>
        <v>1</v>
      </c>
      <c r="F778" t="b">
        <f t="shared" si="86"/>
        <v>0</v>
      </c>
      <c r="G778">
        <f t="shared" si="87"/>
        <v>1</v>
      </c>
      <c r="H778">
        <f t="shared" si="88"/>
        <v>9</v>
      </c>
      <c r="I778" s="13" t="str">
        <f t="shared" si="89"/>
        <v>$650,000</v>
      </c>
      <c r="J778" t="str">
        <f>IF(OR(ISNUMBER(SEARCH({"A";"B";"C";"D";"E";"F";"G";"H";"I";"J";"K";"L";"M";"N";"O";"P";"Q";"R";"S";"T";"U";"V";"W";"X";"Y";"Z";"+";"-"},D778)))=TRUE,D778, "")</f>
        <v xml:space="preserve">$650,000 + </v>
      </c>
      <c r="K778" s="20" t="str">
        <f t="shared" si="90"/>
        <v>650000</v>
      </c>
      <c r="L778" s="21">
        <v>650000</v>
      </c>
      <c r="N778" s="20"/>
    </row>
    <row r="779" spans="2:14" x14ac:dyDescent="0.25">
      <c r="B779" t="s">
        <v>119</v>
      </c>
      <c r="C779" t="str">
        <f t="shared" si="84"/>
        <v xml:space="preserve">FASTRAK </v>
      </c>
      <c r="D779" t="s">
        <v>2978</v>
      </c>
      <c r="E779" t="b">
        <f t="shared" si="85"/>
        <v>0</v>
      </c>
      <c r="F779" t="b">
        <f t="shared" si="86"/>
        <v>0</v>
      </c>
      <c r="G779" t="str">
        <f t="shared" si="87"/>
        <v>na</v>
      </c>
      <c r="H779" t="str">
        <f t="shared" si="88"/>
        <v>na</v>
      </c>
      <c r="I779" s="13" t="str">
        <f t="shared" si="89"/>
        <v/>
      </c>
      <c r="J779" t="str">
        <f>IF(OR(ISNUMBER(SEARCH({"A";"B";"C";"D";"E";"F";"G";"H";"I";"J";"K";"L";"M";"N";"O";"P";"Q";"R";"S";"T";"U";"V";"W";"X";"Y";"Z";"+";"-"},D779)))=TRUE,D779, "")</f>
        <v xml:space="preserve">FASTRAK </v>
      </c>
      <c r="K779" s="20" t="str">
        <f t="shared" si="90"/>
        <v/>
      </c>
      <c r="L779" s="21" t="s">
        <v>2934</v>
      </c>
      <c r="N779" s="20"/>
    </row>
    <row r="780" spans="2:14" x14ac:dyDescent="0.25">
      <c r="B780" t="s">
        <v>347</v>
      </c>
      <c r="C780" t="str">
        <f t="shared" si="84"/>
        <v xml:space="preserve">$420,000 </v>
      </c>
      <c r="D780" t="s">
        <v>3026</v>
      </c>
      <c r="E780" t="b">
        <f t="shared" si="85"/>
        <v>1</v>
      </c>
      <c r="F780" t="b">
        <f t="shared" si="86"/>
        <v>0</v>
      </c>
      <c r="G780">
        <f t="shared" si="87"/>
        <v>1</v>
      </c>
      <c r="H780">
        <f t="shared" si="88"/>
        <v>9</v>
      </c>
      <c r="I780" s="13" t="str">
        <f t="shared" si="89"/>
        <v>$420,000</v>
      </c>
      <c r="J780" t="str">
        <f>IF(OR(ISNUMBER(SEARCH({"A";"B";"C";"D";"E";"F";"G";"H";"I";"J";"K";"L";"M";"N";"O";"P";"Q";"R";"S";"T";"U";"V";"W";"X";"Y";"Z";"+";"-"},D780)))=TRUE,D780, "")</f>
        <v/>
      </c>
      <c r="K780" s="20" t="str">
        <f t="shared" si="90"/>
        <v>420000</v>
      </c>
      <c r="L780" s="21">
        <v>420000</v>
      </c>
      <c r="N780" s="20"/>
    </row>
    <row r="781" spans="2:14" x14ac:dyDescent="0.25">
      <c r="B781" t="s">
        <v>127</v>
      </c>
      <c r="C781" t="str">
        <f t="shared" si="84"/>
        <v xml:space="preserve">UNDER CONTRACT </v>
      </c>
      <c r="D781" t="s">
        <v>2979</v>
      </c>
      <c r="E781" t="b">
        <f t="shared" si="85"/>
        <v>0</v>
      </c>
      <c r="F781" t="b">
        <f t="shared" si="86"/>
        <v>0</v>
      </c>
      <c r="G781" t="str">
        <f t="shared" si="87"/>
        <v>na</v>
      </c>
      <c r="H781" t="str">
        <f t="shared" si="88"/>
        <v>na</v>
      </c>
      <c r="I781" s="13" t="str">
        <f t="shared" si="89"/>
        <v/>
      </c>
      <c r="J781" t="str">
        <f>IF(OR(ISNUMBER(SEARCH({"A";"B";"C";"D";"E";"F";"G";"H";"I";"J";"K";"L";"M";"N";"O";"P";"Q";"R";"S";"T";"U";"V";"W";"X";"Y";"Z";"+";"-"},D781)))=TRUE,D781, "")</f>
        <v xml:space="preserve">UNDER CONTRACT </v>
      </c>
      <c r="K781" s="20" t="str">
        <f t="shared" si="90"/>
        <v/>
      </c>
      <c r="L781" s="21" t="s">
        <v>2934</v>
      </c>
      <c r="N781" s="20"/>
    </row>
    <row r="782" spans="2:14" x14ac:dyDescent="0.25">
      <c r="B782" t="s">
        <v>2402</v>
      </c>
      <c r="C782" t="str">
        <f t="shared" si="84"/>
        <v xml:space="preserve">$830 000 </v>
      </c>
      <c r="D782" t="s">
        <v>3357</v>
      </c>
      <c r="E782" t="b">
        <f t="shared" si="85"/>
        <v>1</v>
      </c>
      <c r="F782" t="b">
        <f t="shared" si="86"/>
        <v>0</v>
      </c>
      <c r="G782">
        <f t="shared" si="87"/>
        <v>1</v>
      </c>
      <c r="H782">
        <f t="shared" si="88"/>
        <v>5</v>
      </c>
      <c r="I782" s="13" t="str">
        <f t="shared" si="89"/>
        <v>$830</v>
      </c>
      <c r="J782" t="str">
        <f>IF(OR(ISNUMBER(SEARCH({"A";"B";"C";"D";"E";"F";"G";"H";"I";"J";"K";"L";"M";"N";"O";"P";"Q";"R";"S";"T";"U";"V";"W";"X";"Y";"Z";"+";"-"},D782)))=TRUE,D782, "")</f>
        <v/>
      </c>
      <c r="K782" s="20" t="str">
        <f t="shared" si="90"/>
        <v>830</v>
      </c>
      <c r="L782" s="21">
        <v>830000</v>
      </c>
      <c r="N782" s="20"/>
    </row>
    <row r="783" spans="2:14" x14ac:dyDescent="0.25">
      <c r="B783" t="s">
        <v>256</v>
      </c>
      <c r="C783" t="str">
        <f t="shared" si="84"/>
        <v xml:space="preserve">$400,000 </v>
      </c>
      <c r="D783" t="s">
        <v>3008</v>
      </c>
      <c r="E783" t="b">
        <f t="shared" si="85"/>
        <v>1</v>
      </c>
      <c r="F783" t="b">
        <f t="shared" si="86"/>
        <v>0</v>
      </c>
      <c r="G783">
        <f t="shared" si="87"/>
        <v>1</v>
      </c>
      <c r="H783">
        <f t="shared" si="88"/>
        <v>9</v>
      </c>
      <c r="I783" s="13" t="str">
        <f t="shared" si="89"/>
        <v>$400,000</v>
      </c>
      <c r="J783" t="str">
        <f>IF(OR(ISNUMBER(SEARCH({"A";"B";"C";"D";"E";"F";"G";"H";"I";"J";"K";"L";"M";"N";"O";"P";"Q";"R";"S";"T";"U";"V";"W";"X";"Y";"Z";"+";"-"},D783)))=TRUE,D783, "")</f>
        <v/>
      </c>
      <c r="K783" s="20" t="str">
        <f t="shared" si="90"/>
        <v>400000</v>
      </c>
      <c r="L783" s="21">
        <v>400000</v>
      </c>
      <c r="N783" s="20"/>
    </row>
    <row r="784" spans="2:14" x14ac:dyDescent="0.25">
      <c r="B784" t="s">
        <v>214</v>
      </c>
      <c r="C784" t="str">
        <f t="shared" si="84"/>
        <v xml:space="preserve">UNDER CONTRACT... MORE PROPERTIES WANTED </v>
      </c>
      <c r="D784" t="s">
        <v>2999</v>
      </c>
      <c r="E784" t="b">
        <f t="shared" si="85"/>
        <v>0</v>
      </c>
      <c r="F784" t="b">
        <f t="shared" si="86"/>
        <v>0</v>
      </c>
      <c r="G784" t="str">
        <f t="shared" si="87"/>
        <v>na</v>
      </c>
      <c r="H784" t="str">
        <f t="shared" si="88"/>
        <v>na</v>
      </c>
      <c r="I784" s="13" t="str">
        <f t="shared" si="89"/>
        <v/>
      </c>
      <c r="J784" t="str">
        <f>IF(OR(ISNUMBER(SEARCH({"A";"B";"C";"D";"E";"F";"G";"H";"I";"J";"K";"L";"M";"N";"O";"P";"Q";"R";"S";"T";"U";"V";"W";"X";"Y";"Z";"+";"-"},D784)))=TRUE,D784, "")</f>
        <v xml:space="preserve">UNDER CONTRACT... MORE PROPERTIES WANTED </v>
      </c>
      <c r="K784" s="20" t="str">
        <f t="shared" si="90"/>
        <v/>
      </c>
      <c r="L784" s="21" t="s">
        <v>2934</v>
      </c>
      <c r="N784" s="20"/>
    </row>
    <row r="785" spans="2:14" x14ac:dyDescent="0.25">
      <c r="B785" t="s">
        <v>218</v>
      </c>
      <c r="C785" t="str">
        <f t="shared" si="84"/>
        <v xml:space="preserve">$450,000 </v>
      </c>
      <c r="D785" t="s">
        <v>3000</v>
      </c>
      <c r="E785" t="b">
        <f t="shared" si="85"/>
        <v>1</v>
      </c>
      <c r="F785" t="b">
        <f t="shared" si="86"/>
        <v>0</v>
      </c>
      <c r="G785">
        <f t="shared" si="87"/>
        <v>1</v>
      </c>
      <c r="H785">
        <f t="shared" si="88"/>
        <v>9</v>
      </c>
      <c r="I785" s="13" t="str">
        <f t="shared" si="89"/>
        <v>$450,000</v>
      </c>
      <c r="J785" t="str">
        <f>IF(OR(ISNUMBER(SEARCH({"A";"B";"C";"D";"E";"F";"G";"H";"I";"J";"K";"L";"M";"N";"O";"P";"Q";"R";"S";"T";"U";"V";"W";"X";"Y";"Z";"+";"-"},D785)))=TRUE,D785, "")</f>
        <v/>
      </c>
      <c r="K785" s="20" t="str">
        <f t="shared" si="90"/>
        <v>450000</v>
      </c>
      <c r="L785" s="21">
        <v>450000</v>
      </c>
      <c r="N785" s="20"/>
    </row>
    <row r="786" spans="2:14" x14ac:dyDescent="0.25">
      <c r="B786" t="s">
        <v>127</v>
      </c>
      <c r="C786" t="str">
        <f t="shared" si="84"/>
        <v xml:space="preserve">UNDER CONTRACT </v>
      </c>
      <c r="D786" t="s">
        <v>2979</v>
      </c>
      <c r="E786" t="b">
        <f t="shared" si="85"/>
        <v>0</v>
      </c>
      <c r="F786" t="b">
        <f t="shared" si="86"/>
        <v>0</v>
      </c>
      <c r="G786" t="str">
        <f t="shared" si="87"/>
        <v>na</v>
      </c>
      <c r="H786" t="str">
        <f t="shared" si="88"/>
        <v>na</v>
      </c>
      <c r="I786" s="13" t="str">
        <f t="shared" si="89"/>
        <v/>
      </c>
      <c r="J786" t="str">
        <f>IF(OR(ISNUMBER(SEARCH({"A";"B";"C";"D";"E";"F";"G";"H";"I";"J";"K";"L";"M";"N";"O";"P";"Q";"R";"S";"T";"U";"V";"W";"X";"Y";"Z";"+";"-"},D786)))=TRUE,D786, "")</f>
        <v xml:space="preserve">UNDER CONTRACT </v>
      </c>
      <c r="K786" s="20" t="str">
        <f t="shared" si="90"/>
        <v/>
      </c>
      <c r="L786" s="21" t="s">
        <v>2934</v>
      </c>
      <c r="N786" s="20"/>
    </row>
    <row r="787" spans="2:14" x14ac:dyDescent="0.25">
      <c r="B787" t="s">
        <v>2411</v>
      </c>
      <c r="C787" t="str">
        <f t="shared" si="84"/>
        <v xml:space="preserve">Offers over $380,000 </v>
      </c>
      <c r="D787" t="s">
        <v>3358</v>
      </c>
      <c r="E787" t="b">
        <f t="shared" si="85"/>
        <v>1</v>
      </c>
      <c r="F787" t="b">
        <f t="shared" si="86"/>
        <v>0</v>
      </c>
      <c r="G787">
        <f t="shared" si="87"/>
        <v>13</v>
      </c>
      <c r="H787">
        <f t="shared" si="88"/>
        <v>21</v>
      </c>
      <c r="I787" s="13" t="str">
        <f t="shared" si="89"/>
        <v>$380,000</v>
      </c>
      <c r="J787" t="str">
        <f>IF(OR(ISNUMBER(SEARCH({"A";"B";"C";"D";"E";"F";"G";"H";"I";"J";"K";"L";"M";"N";"O";"P";"Q";"R";"S";"T";"U";"V";"W";"X";"Y";"Z";"+";"-"},D787)))=TRUE,D787, "")</f>
        <v xml:space="preserve">Offers over $380,000 </v>
      </c>
      <c r="K787" s="20" t="str">
        <f t="shared" si="90"/>
        <v>380000</v>
      </c>
      <c r="L787" s="21">
        <v>380000</v>
      </c>
      <c r="N787" s="20"/>
    </row>
    <row r="788" spans="2:14" x14ac:dyDescent="0.25">
      <c r="B788" t="s">
        <v>266</v>
      </c>
      <c r="C788" t="str">
        <f t="shared" si="84"/>
        <v xml:space="preserve">$299,000 </v>
      </c>
      <c r="D788" t="s">
        <v>3010</v>
      </c>
      <c r="E788" t="b">
        <f t="shared" si="85"/>
        <v>1</v>
      </c>
      <c r="F788" t="b">
        <f t="shared" si="86"/>
        <v>0</v>
      </c>
      <c r="G788">
        <f t="shared" si="87"/>
        <v>1</v>
      </c>
      <c r="H788">
        <f t="shared" si="88"/>
        <v>9</v>
      </c>
      <c r="I788" s="13" t="str">
        <f t="shared" si="89"/>
        <v>$299,000</v>
      </c>
      <c r="J788" t="str">
        <f>IF(OR(ISNUMBER(SEARCH({"A";"B";"C";"D";"E";"F";"G";"H";"I";"J";"K";"L";"M";"N";"O";"P";"Q";"R";"S";"T";"U";"V";"W";"X";"Y";"Z";"+";"-"},D788)))=TRUE,D788, "")</f>
        <v/>
      </c>
      <c r="K788" s="20" t="str">
        <f t="shared" si="90"/>
        <v>299000</v>
      </c>
      <c r="L788" s="21">
        <v>299000</v>
      </c>
      <c r="N788" s="20"/>
    </row>
    <row r="789" spans="2:14" x14ac:dyDescent="0.25">
      <c r="B789" t="s">
        <v>2416</v>
      </c>
      <c r="C789" t="str">
        <f t="shared" si="84"/>
        <v xml:space="preserve">$635,000 + </v>
      </c>
      <c r="D789" t="s">
        <v>3359</v>
      </c>
      <c r="E789" t="b">
        <f t="shared" si="85"/>
        <v>1</v>
      </c>
      <c r="F789" t="b">
        <f t="shared" si="86"/>
        <v>0</v>
      </c>
      <c r="G789">
        <f t="shared" si="87"/>
        <v>1</v>
      </c>
      <c r="H789">
        <f t="shared" si="88"/>
        <v>9</v>
      </c>
      <c r="I789" s="13" t="str">
        <f t="shared" si="89"/>
        <v>$635,000</v>
      </c>
      <c r="J789" t="str">
        <f>IF(OR(ISNUMBER(SEARCH({"A";"B";"C";"D";"E";"F";"G";"H";"I";"J";"K";"L";"M";"N";"O";"P";"Q";"R";"S";"T";"U";"V";"W";"X";"Y";"Z";"+";"-"},D789)))=TRUE,D789, "")</f>
        <v xml:space="preserve">$635,000 + </v>
      </c>
      <c r="K789" s="20" t="str">
        <f t="shared" si="90"/>
        <v>635000</v>
      </c>
      <c r="L789" s="21">
        <v>635000</v>
      </c>
      <c r="N789" s="20"/>
    </row>
    <row r="790" spans="2:14" x14ac:dyDescent="0.25">
      <c r="B790" t="s">
        <v>210</v>
      </c>
      <c r="C790" t="str">
        <f t="shared" si="84"/>
        <v xml:space="preserve">$1,050,000 </v>
      </c>
      <c r="D790" t="s">
        <v>2998</v>
      </c>
      <c r="E790" t="b">
        <f t="shared" si="85"/>
        <v>1</v>
      </c>
      <c r="F790" t="b">
        <f t="shared" si="86"/>
        <v>0</v>
      </c>
      <c r="G790">
        <f t="shared" si="87"/>
        <v>1</v>
      </c>
      <c r="H790">
        <f t="shared" si="88"/>
        <v>11</v>
      </c>
      <c r="I790" s="13" t="str">
        <f t="shared" si="89"/>
        <v>$1,050,000</v>
      </c>
      <c r="J790" t="str">
        <f>IF(OR(ISNUMBER(SEARCH({"A";"B";"C";"D";"E";"F";"G";"H";"I";"J";"K";"L";"M";"N";"O";"P";"Q";"R";"S";"T";"U";"V";"W";"X";"Y";"Z";"+";"-"},D790)))=TRUE,D790, "")</f>
        <v/>
      </c>
      <c r="K790" s="20" t="str">
        <f t="shared" si="90"/>
        <v>1050000</v>
      </c>
      <c r="L790" s="21">
        <v>1050000</v>
      </c>
      <c r="N790" s="20"/>
    </row>
    <row r="791" spans="2:14" x14ac:dyDescent="0.25">
      <c r="B791" t="s">
        <v>1110</v>
      </c>
      <c r="C791" t="str">
        <f t="shared" si="84"/>
        <v xml:space="preserve">Under Contract </v>
      </c>
      <c r="D791" t="s">
        <v>3167</v>
      </c>
      <c r="E791" t="b">
        <f t="shared" si="85"/>
        <v>0</v>
      </c>
      <c r="F791" t="b">
        <f t="shared" si="86"/>
        <v>0</v>
      </c>
      <c r="G791" t="str">
        <f t="shared" si="87"/>
        <v>na</v>
      </c>
      <c r="H791" t="str">
        <f t="shared" si="88"/>
        <v>na</v>
      </c>
      <c r="I791" s="13" t="str">
        <f t="shared" si="89"/>
        <v/>
      </c>
      <c r="J791" t="str">
        <f>IF(OR(ISNUMBER(SEARCH({"A";"B";"C";"D";"E";"F";"G";"H";"I";"J";"K";"L";"M";"N";"O";"P";"Q";"R";"S";"T";"U";"V";"W";"X";"Y";"Z";"+";"-"},D791)))=TRUE,D791, "")</f>
        <v xml:space="preserve">Under Contract </v>
      </c>
      <c r="K791" s="20" t="str">
        <f t="shared" si="90"/>
        <v/>
      </c>
      <c r="L791" s="21" t="s">
        <v>2934</v>
      </c>
      <c r="N791" s="20"/>
    </row>
    <row r="792" spans="2:14" x14ac:dyDescent="0.25">
      <c r="B792" t="s">
        <v>2424</v>
      </c>
      <c r="C792" t="str">
        <f t="shared" si="84"/>
        <v xml:space="preserve">Offers Over $199,000 </v>
      </c>
      <c r="D792" t="s">
        <v>3360</v>
      </c>
      <c r="E792" t="b">
        <f t="shared" si="85"/>
        <v>1</v>
      </c>
      <c r="F792" t="b">
        <f t="shared" si="86"/>
        <v>0</v>
      </c>
      <c r="G792">
        <f t="shared" si="87"/>
        <v>13</v>
      </c>
      <c r="H792">
        <f t="shared" si="88"/>
        <v>21</v>
      </c>
      <c r="I792" s="13" t="str">
        <f t="shared" si="89"/>
        <v>$199,000</v>
      </c>
      <c r="J792" t="str">
        <f>IF(OR(ISNUMBER(SEARCH({"A";"B";"C";"D";"E";"F";"G";"H";"I";"J";"K";"L";"M";"N";"O";"P";"Q";"R";"S";"T";"U";"V";"W";"X";"Y";"Z";"+";"-"},D792)))=TRUE,D792, "")</f>
        <v xml:space="preserve">Offers Over $199,000 </v>
      </c>
      <c r="K792" s="20" t="str">
        <f t="shared" si="90"/>
        <v>199000</v>
      </c>
      <c r="L792" s="21">
        <v>199000</v>
      </c>
      <c r="N792" s="20"/>
    </row>
    <row r="793" spans="2:14" x14ac:dyDescent="0.25">
      <c r="B793" t="s">
        <v>970</v>
      </c>
      <c r="C793" t="str">
        <f t="shared" si="84"/>
        <v xml:space="preserve">$570,000 </v>
      </c>
      <c r="D793" t="s">
        <v>3144</v>
      </c>
      <c r="E793" t="b">
        <f t="shared" si="85"/>
        <v>1</v>
      </c>
      <c r="F793" t="b">
        <f t="shared" si="86"/>
        <v>0</v>
      </c>
      <c r="G793">
        <f t="shared" si="87"/>
        <v>1</v>
      </c>
      <c r="H793">
        <f t="shared" si="88"/>
        <v>9</v>
      </c>
      <c r="I793" s="13" t="str">
        <f t="shared" si="89"/>
        <v>$570,000</v>
      </c>
      <c r="J793" t="str">
        <f>IF(OR(ISNUMBER(SEARCH({"A";"B";"C";"D";"E";"F";"G";"H";"I";"J";"K";"L";"M";"N";"O";"P";"Q";"R";"S";"T";"U";"V";"W";"X";"Y";"Z";"+";"-"},D793)))=TRUE,D793, "")</f>
        <v/>
      </c>
      <c r="K793" s="20" t="str">
        <f t="shared" si="90"/>
        <v>570000</v>
      </c>
      <c r="L793" s="21">
        <v>570000</v>
      </c>
      <c r="N793" s="20"/>
    </row>
    <row r="794" spans="2:14" x14ac:dyDescent="0.25">
      <c r="B794" t="s">
        <v>127</v>
      </c>
      <c r="C794" t="str">
        <f t="shared" si="84"/>
        <v xml:space="preserve">UNDER CONTRACT </v>
      </c>
      <c r="D794" t="s">
        <v>2979</v>
      </c>
      <c r="E794" t="b">
        <f t="shared" si="85"/>
        <v>0</v>
      </c>
      <c r="F794" t="b">
        <f t="shared" si="86"/>
        <v>0</v>
      </c>
      <c r="G794" t="str">
        <f t="shared" si="87"/>
        <v>na</v>
      </c>
      <c r="H794" t="str">
        <f t="shared" si="88"/>
        <v>na</v>
      </c>
      <c r="I794" s="13" t="str">
        <f t="shared" si="89"/>
        <v/>
      </c>
      <c r="J794" t="str">
        <f>IF(OR(ISNUMBER(SEARCH({"A";"B";"C";"D";"E";"F";"G";"H";"I";"J";"K";"L";"M";"N";"O";"P";"Q";"R";"S";"T";"U";"V";"W";"X";"Y";"Z";"+";"-"},D794)))=TRUE,D794, "")</f>
        <v xml:space="preserve">UNDER CONTRACT </v>
      </c>
      <c r="K794" s="20" t="str">
        <f t="shared" si="90"/>
        <v/>
      </c>
      <c r="L794" s="21" t="s">
        <v>2934</v>
      </c>
      <c r="N794" s="20"/>
    </row>
    <row r="795" spans="2:14" x14ac:dyDescent="0.25">
      <c r="B795" t="s">
        <v>2111</v>
      </c>
      <c r="C795" t="str">
        <f t="shared" si="84"/>
        <v xml:space="preserve">$899,000 </v>
      </c>
      <c r="D795" t="s">
        <v>3321</v>
      </c>
      <c r="E795" t="b">
        <f t="shared" si="85"/>
        <v>1</v>
      </c>
      <c r="F795" t="b">
        <f t="shared" si="86"/>
        <v>0</v>
      </c>
      <c r="G795">
        <f t="shared" si="87"/>
        <v>1</v>
      </c>
      <c r="H795">
        <f t="shared" si="88"/>
        <v>9</v>
      </c>
      <c r="I795" s="13" t="str">
        <f t="shared" si="89"/>
        <v>$899,000</v>
      </c>
      <c r="J795" t="str">
        <f>IF(OR(ISNUMBER(SEARCH({"A";"B";"C";"D";"E";"F";"G";"H";"I";"J";"K";"L";"M";"N";"O";"P";"Q";"R";"S";"T";"U";"V";"W";"X";"Y";"Z";"+";"-"},D795)))=TRUE,D795, "")</f>
        <v/>
      </c>
      <c r="K795" s="20" t="str">
        <f t="shared" si="90"/>
        <v>899000</v>
      </c>
      <c r="L795" s="21">
        <v>899000</v>
      </c>
      <c r="N795" s="20"/>
    </row>
    <row r="796" spans="2:14" x14ac:dyDescent="0.25">
      <c r="B796" t="s">
        <v>768</v>
      </c>
      <c r="C796" t="str">
        <f t="shared" si="84"/>
        <v xml:space="preserve">$419,000 </v>
      </c>
      <c r="D796" t="s">
        <v>3115</v>
      </c>
      <c r="E796" t="b">
        <f t="shared" si="85"/>
        <v>1</v>
      </c>
      <c r="F796" t="b">
        <f t="shared" si="86"/>
        <v>0</v>
      </c>
      <c r="G796">
        <f t="shared" si="87"/>
        <v>1</v>
      </c>
      <c r="H796">
        <f t="shared" si="88"/>
        <v>9</v>
      </c>
      <c r="I796" s="13" t="str">
        <f t="shared" si="89"/>
        <v>$419,000</v>
      </c>
      <c r="J796" t="str">
        <f>IF(OR(ISNUMBER(SEARCH({"A";"B";"C";"D";"E";"F";"G";"H";"I";"J";"K";"L";"M";"N";"O";"P";"Q";"R";"S";"T";"U";"V";"W";"X";"Y";"Z";"+";"-"},D796)))=TRUE,D796, "")</f>
        <v/>
      </c>
      <c r="K796" s="20" t="str">
        <f t="shared" si="90"/>
        <v>419000</v>
      </c>
      <c r="L796" s="21">
        <v>419000</v>
      </c>
      <c r="N796" s="20"/>
    </row>
    <row r="797" spans="2:14" x14ac:dyDescent="0.25">
      <c r="B797" t="s">
        <v>305</v>
      </c>
      <c r="C797" t="str">
        <f t="shared" si="84"/>
        <v xml:space="preserve">$145,000 </v>
      </c>
      <c r="D797" t="s">
        <v>3019</v>
      </c>
      <c r="E797" t="b">
        <f t="shared" si="85"/>
        <v>1</v>
      </c>
      <c r="F797" t="b">
        <f t="shared" si="86"/>
        <v>0</v>
      </c>
      <c r="G797">
        <f t="shared" si="87"/>
        <v>1</v>
      </c>
      <c r="H797">
        <f t="shared" si="88"/>
        <v>9</v>
      </c>
      <c r="I797" s="13" t="str">
        <f t="shared" si="89"/>
        <v>$145,000</v>
      </c>
      <c r="J797" t="str">
        <f>IF(OR(ISNUMBER(SEARCH({"A";"B";"C";"D";"E";"F";"G";"H";"I";"J";"K";"L";"M";"N";"O";"P";"Q";"R";"S";"T";"U";"V";"W";"X";"Y";"Z";"+";"-"},D797)))=TRUE,D797, "")</f>
        <v/>
      </c>
      <c r="K797" s="20" t="str">
        <f t="shared" si="90"/>
        <v>145000</v>
      </c>
      <c r="L797" s="21">
        <v>145000</v>
      </c>
      <c r="N797" s="20"/>
    </row>
    <row r="798" spans="2:14" x14ac:dyDescent="0.25">
      <c r="B798" t="s">
        <v>127</v>
      </c>
      <c r="C798" t="str">
        <f t="shared" si="84"/>
        <v xml:space="preserve">UNDER CONTRACT </v>
      </c>
      <c r="D798" t="s">
        <v>2979</v>
      </c>
      <c r="E798" t="b">
        <f t="shared" si="85"/>
        <v>0</v>
      </c>
      <c r="F798" t="b">
        <f t="shared" si="86"/>
        <v>0</v>
      </c>
      <c r="G798" t="str">
        <f t="shared" si="87"/>
        <v>na</v>
      </c>
      <c r="H798" t="str">
        <f t="shared" si="88"/>
        <v>na</v>
      </c>
      <c r="I798" s="13" t="str">
        <f t="shared" si="89"/>
        <v/>
      </c>
      <c r="J798" t="str">
        <f>IF(OR(ISNUMBER(SEARCH({"A";"B";"C";"D";"E";"F";"G";"H";"I";"J";"K";"L";"M";"N";"O";"P";"Q";"R";"S";"T";"U";"V";"W";"X";"Y";"Z";"+";"-"},D798)))=TRUE,D798, "")</f>
        <v xml:space="preserve">UNDER CONTRACT </v>
      </c>
      <c r="K798" s="20" t="str">
        <f t="shared" si="90"/>
        <v/>
      </c>
      <c r="L798" s="21" t="s">
        <v>2934</v>
      </c>
      <c r="N798" s="20"/>
    </row>
    <row r="799" spans="2:14" x14ac:dyDescent="0.25">
      <c r="B799" t="s">
        <v>2440</v>
      </c>
      <c r="C799" t="str">
        <f t="shared" si="84"/>
        <v xml:space="preserve">$289,000 obo </v>
      </c>
      <c r="D799" t="s">
        <v>3361</v>
      </c>
      <c r="E799" t="b">
        <f t="shared" si="85"/>
        <v>1</v>
      </c>
      <c r="F799" t="b">
        <f t="shared" si="86"/>
        <v>0</v>
      </c>
      <c r="G799">
        <f t="shared" si="87"/>
        <v>1</v>
      </c>
      <c r="H799">
        <f t="shared" si="88"/>
        <v>9</v>
      </c>
      <c r="I799" s="13" t="str">
        <f t="shared" si="89"/>
        <v>$289,000</v>
      </c>
      <c r="J799" t="str">
        <f>IF(OR(ISNUMBER(SEARCH({"A";"B";"C";"D";"E";"F";"G";"H";"I";"J";"K";"L";"M";"N";"O";"P";"Q";"R";"S";"T";"U";"V";"W";"X";"Y";"Z";"+";"-"},D799)))=TRUE,D799, "")</f>
        <v xml:space="preserve">$289,000 obo </v>
      </c>
      <c r="K799" s="20" t="str">
        <f t="shared" si="90"/>
        <v>289000</v>
      </c>
      <c r="L799" s="21">
        <v>289000</v>
      </c>
      <c r="N799" s="20"/>
    </row>
    <row r="800" spans="2:14" x14ac:dyDescent="0.25">
      <c r="B800" t="s">
        <v>2443</v>
      </c>
      <c r="C800" t="str">
        <f t="shared" si="84"/>
        <v xml:space="preserve">$499,000 + </v>
      </c>
      <c r="D800" t="s">
        <v>3362</v>
      </c>
      <c r="E800" t="b">
        <f t="shared" si="85"/>
        <v>1</v>
      </c>
      <c r="F800" t="b">
        <f t="shared" si="86"/>
        <v>0</v>
      </c>
      <c r="G800">
        <f t="shared" si="87"/>
        <v>1</v>
      </c>
      <c r="H800">
        <f t="shared" si="88"/>
        <v>9</v>
      </c>
      <c r="I800" s="13" t="str">
        <f t="shared" si="89"/>
        <v>$499,000</v>
      </c>
      <c r="J800" t="str">
        <f>IF(OR(ISNUMBER(SEARCH({"A";"B";"C";"D";"E";"F";"G";"H";"I";"J";"K";"L";"M";"N";"O";"P";"Q";"R";"S";"T";"U";"V";"W";"X";"Y";"Z";"+";"-"},D800)))=TRUE,D800, "")</f>
        <v xml:space="preserve">$499,000 + </v>
      </c>
      <c r="K800" s="20" t="str">
        <f t="shared" si="90"/>
        <v>499000</v>
      </c>
      <c r="L800" s="21">
        <v>499000</v>
      </c>
      <c r="N800" s="20"/>
    </row>
    <row r="801" spans="2:14" x14ac:dyDescent="0.25">
      <c r="B801" t="s">
        <v>1749</v>
      </c>
      <c r="C801" t="str">
        <f t="shared" si="84"/>
        <v xml:space="preserve">$595,000 </v>
      </c>
      <c r="D801" t="s">
        <v>3266</v>
      </c>
      <c r="E801" t="b">
        <f t="shared" si="85"/>
        <v>1</v>
      </c>
      <c r="F801" t="b">
        <f t="shared" si="86"/>
        <v>0</v>
      </c>
      <c r="G801">
        <f t="shared" si="87"/>
        <v>1</v>
      </c>
      <c r="H801">
        <f t="shared" si="88"/>
        <v>9</v>
      </c>
      <c r="I801" s="13" t="str">
        <f t="shared" si="89"/>
        <v>$595,000</v>
      </c>
      <c r="J801" t="str">
        <f>IF(OR(ISNUMBER(SEARCH({"A";"B";"C";"D";"E";"F";"G";"H";"I";"J";"K";"L";"M";"N";"O";"P";"Q";"R";"S";"T";"U";"V";"W";"X";"Y";"Z";"+";"-"},D801)))=TRUE,D801, "")</f>
        <v/>
      </c>
      <c r="K801" s="20" t="str">
        <f t="shared" si="90"/>
        <v>595000</v>
      </c>
      <c r="L801" s="21">
        <v>595000</v>
      </c>
      <c r="N801" s="20"/>
    </row>
    <row r="802" spans="2:14" x14ac:dyDescent="0.25">
      <c r="B802" t="s">
        <v>2449</v>
      </c>
      <c r="C802" t="str">
        <f t="shared" si="84"/>
        <v xml:space="preserve">Offers Over: $499,000 </v>
      </c>
      <c r="D802" t="s">
        <v>3363</v>
      </c>
      <c r="E802" t="b">
        <f t="shared" si="85"/>
        <v>1</v>
      </c>
      <c r="F802" t="b">
        <f t="shared" si="86"/>
        <v>0</v>
      </c>
      <c r="G802">
        <f t="shared" si="87"/>
        <v>14</v>
      </c>
      <c r="H802">
        <f t="shared" si="88"/>
        <v>22</v>
      </c>
      <c r="I802" s="13" t="str">
        <f t="shared" si="89"/>
        <v>$499,000</v>
      </c>
      <c r="J802" t="str">
        <f>IF(OR(ISNUMBER(SEARCH({"A";"B";"C";"D";"E";"F";"G";"H";"I";"J";"K";"L";"M";"N";"O";"P";"Q";"R";"S";"T";"U";"V";"W";"X";"Y";"Z";"+";"-"},D802)))=TRUE,D802, "")</f>
        <v xml:space="preserve">Offers Over: $499,000 </v>
      </c>
      <c r="K802" s="20" t="str">
        <f t="shared" si="90"/>
        <v>499000</v>
      </c>
      <c r="L802" s="21">
        <v>499000</v>
      </c>
      <c r="N802" s="20"/>
    </row>
    <row r="803" spans="2:14" x14ac:dyDescent="0.25">
      <c r="B803" t="s">
        <v>241</v>
      </c>
      <c r="C803" t="str">
        <f t="shared" si="84"/>
        <v xml:space="preserve">$399,000 </v>
      </c>
      <c r="D803" t="s">
        <v>3004</v>
      </c>
      <c r="E803" t="b">
        <f t="shared" si="85"/>
        <v>1</v>
      </c>
      <c r="F803" t="b">
        <f t="shared" si="86"/>
        <v>0</v>
      </c>
      <c r="G803">
        <f t="shared" si="87"/>
        <v>1</v>
      </c>
      <c r="H803">
        <f t="shared" si="88"/>
        <v>9</v>
      </c>
      <c r="I803" s="13" t="str">
        <f t="shared" si="89"/>
        <v>$399,000</v>
      </c>
      <c r="J803" t="str">
        <f>IF(OR(ISNUMBER(SEARCH({"A";"B";"C";"D";"E";"F";"G";"H";"I";"J";"K";"L";"M";"N";"O";"P";"Q";"R";"S";"T";"U";"V";"W";"X";"Y";"Z";"+";"-"},D803)))=TRUE,D803, "")</f>
        <v/>
      </c>
      <c r="K803" s="20" t="str">
        <f t="shared" si="90"/>
        <v>399000</v>
      </c>
      <c r="L803" s="21">
        <v>399000</v>
      </c>
      <c r="N803" s="20"/>
    </row>
    <row r="804" spans="2:14" x14ac:dyDescent="0.25">
      <c r="B804" t="s">
        <v>127</v>
      </c>
      <c r="C804" t="str">
        <f t="shared" si="84"/>
        <v xml:space="preserve">UNDER CONTRACT </v>
      </c>
      <c r="D804" t="s">
        <v>2979</v>
      </c>
      <c r="E804" t="b">
        <f t="shared" si="85"/>
        <v>0</v>
      </c>
      <c r="F804" t="b">
        <f t="shared" si="86"/>
        <v>0</v>
      </c>
      <c r="G804" t="str">
        <f t="shared" si="87"/>
        <v>na</v>
      </c>
      <c r="H804" t="str">
        <f t="shared" si="88"/>
        <v>na</v>
      </c>
      <c r="I804" s="13" t="str">
        <f t="shared" si="89"/>
        <v/>
      </c>
      <c r="J804" t="str">
        <f>IF(OR(ISNUMBER(SEARCH({"A";"B";"C";"D";"E";"F";"G";"H";"I";"J";"K";"L";"M";"N";"O";"P";"Q";"R";"S";"T";"U";"V";"W";"X";"Y";"Z";"+";"-"},D804)))=TRUE,D804, "")</f>
        <v xml:space="preserve">UNDER CONTRACT </v>
      </c>
      <c r="K804" s="20" t="str">
        <f t="shared" si="90"/>
        <v/>
      </c>
      <c r="L804" s="21" t="s">
        <v>2934</v>
      </c>
      <c r="N804" s="20"/>
    </row>
    <row r="805" spans="2:14" x14ac:dyDescent="0.25">
      <c r="B805" t="s">
        <v>308</v>
      </c>
      <c r="C805" t="str">
        <f t="shared" si="84"/>
        <v xml:space="preserve">$215,000 </v>
      </c>
      <c r="D805" t="s">
        <v>3020</v>
      </c>
      <c r="E805" t="b">
        <f t="shared" si="85"/>
        <v>1</v>
      </c>
      <c r="F805" t="b">
        <f t="shared" si="86"/>
        <v>0</v>
      </c>
      <c r="G805">
        <f t="shared" si="87"/>
        <v>1</v>
      </c>
      <c r="H805">
        <f t="shared" si="88"/>
        <v>9</v>
      </c>
      <c r="I805" s="13" t="str">
        <f t="shared" si="89"/>
        <v>$215,000</v>
      </c>
      <c r="J805" t="str">
        <f>IF(OR(ISNUMBER(SEARCH({"A";"B";"C";"D";"E";"F";"G";"H";"I";"J";"K";"L";"M";"N";"O";"P";"Q";"R";"S";"T";"U";"V";"W";"X";"Y";"Z";"+";"-"},D805)))=TRUE,D805, "")</f>
        <v/>
      </c>
      <c r="K805" s="20" t="str">
        <f t="shared" si="90"/>
        <v>215000</v>
      </c>
      <c r="L805" s="21">
        <v>215000</v>
      </c>
      <c r="N805" s="20"/>
    </row>
    <row r="806" spans="2:14" x14ac:dyDescent="0.25">
      <c r="B806" t="s">
        <v>2456</v>
      </c>
      <c r="C806" t="str">
        <f t="shared" si="84"/>
        <v xml:space="preserve">Offers over $480,000 </v>
      </c>
      <c r="D806" t="s">
        <v>3364</v>
      </c>
      <c r="E806" t="b">
        <f t="shared" si="85"/>
        <v>1</v>
      </c>
      <c r="F806" t="b">
        <f t="shared" si="86"/>
        <v>0</v>
      </c>
      <c r="G806">
        <f t="shared" si="87"/>
        <v>13</v>
      </c>
      <c r="H806">
        <f t="shared" si="88"/>
        <v>21</v>
      </c>
      <c r="I806" s="13" t="str">
        <f t="shared" si="89"/>
        <v>$480,000</v>
      </c>
      <c r="J806" t="str">
        <f>IF(OR(ISNUMBER(SEARCH({"A";"B";"C";"D";"E";"F";"G";"H";"I";"J";"K";"L";"M";"N";"O";"P";"Q";"R";"S";"T";"U";"V";"W";"X";"Y";"Z";"+";"-"},D806)))=TRUE,D806, "")</f>
        <v xml:space="preserve">Offers over $480,000 </v>
      </c>
      <c r="K806" s="20" t="str">
        <f t="shared" si="90"/>
        <v>480000</v>
      </c>
      <c r="L806" s="21">
        <v>480000</v>
      </c>
      <c r="N806" s="20"/>
    </row>
    <row r="807" spans="2:14" x14ac:dyDescent="0.25">
      <c r="B807" t="s">
        <v>2460</v>
      </c>
      <c r="C807" t="str">
        <f t="shared" si="84"/>
        <v xml:space="preserve">Offers Over $339,000 Considered </v>
      </c>
      <c r="D807" t="s">
        <v>3365</v>
      </c>
      <c r="E807" t="b">
        <f t="shared" si="85"/>
        <v>1</v>
      </c>
      <c r="F807" t="b">
        <f t="shared" si="86"/>
        <v>0</v>
      </c>
      <c r="G807">
        <f t="shared" si="87"/>
        <v>13</v>
      </c>
      <c r="H807">
        <f t="shared" si="88"/>
        <v>21</v>
      </c>
      <c r="I807" s="13" t="str">
        <f t="shared" si="89"/>
        <v>$339,000</v>
      </c>
      <c r="J807" t="str">
        <f>IF(OR(ISNUMBER(SEARCH({"A";"B";"C";"D";"E";"F";"G";"H";"I";"J";"K";"L";"M";"N";"O";"P";"Q";"R";"S";"T";"U";"V";"W";"X";"Y";"Z";"+";"-"},D807)))=TRUE,D807, "")</f>
        <v xml:space="preserve">Offers Over $339,000 Considered </v>
      </c>
      <c r="K807" s="20" t="str">
        <f t="shared" si="90"/>
        <v>339000</v>
      </c>
      <c r="L807" s="21">
        <v>339000</v>
      </c>
      <c r="N807" s="20"/>
    </row>
    <row r="808" spans="2:14" x14ac:dyDescent="0.25">
      <c r="B808" t="s">
        <v>2464</v>
      </c>
      <c r="C808" t="str">
        <f t="shared" si="84"/>
        <v xml:space="preserve">Offers Over $340,000 </v>
      </c>
      <c r="D808" t="s">
        <v>3366</v>
      </c>
      <c r="E808" t="b">
        <f t="shared" si="85"/>
        <v>1</v>
      </c>
      <c r="F808" t="b">
        <f t="shared" si="86"/>
        <v>0</v>
      </c>
      <c r="G808">
        <f t="shared" si="87"/>
        <v>13</v>
      </c>
      <c r="H808">
        <f t="shared" si="88"/>
        <v>21</v>
      </c>
      <c r="I808" s="13" t="str">
        <f t="shared" si="89"/>
        <v>$340,000</v>
      </c>
      <c r="J808" t="str">
        <f>IF(OR(ISNUMBER(SEARCH({"A";"B";"C";"D";"E";"F";"G";"H";"I";"J";"K";"L";"M";"N";"O";"P";"Q";"R";"S";"T";"U";"V";"W";"X";"Y";"Z";"+";"-"},D808)))=TRUE,D808, "")</f>
        <v xml:space="preserve">Offers Over $340,000 </v>
      </c>
      <c r="K808" s="20" t="str">
        <f t="shared" si="90"/>
        <v>340000</v>
      </c>
      <c r="L808" s="21">
        <v>340000</v>
      </c>
      <c r="N808" s="20"/>
    </row>
    <row r="809" spans="2:14" x14ac:dyDescent="0.25">
      <c r="B809" t="s">
        <v>2468</v>
      </c>
      <c r="C809" t="str">
        <f t="shared" si="84"/>
        <v xml:space="preserve">OFFERS OVER $490,000 </v>
      </c>
      <c r="D809" t="s">
        <v>3367</v>
      </c>
      <c r="E809" t="b">
        <f t="shared" si="85"/>
        <v>1</v>
      </c>
      <c r="F809" t="b">
        <f t="shared" si="86"/>
        <v>0</v>
      </c>
      <c r="G809">
        <f t="shared" si="87"/>
        <v>13</v>
      </c>
      <c r="H809">
        <f t="shared" si="88"/>
        <v>21</v>
      </c>
      <c r="I809" s="13" t="str">
        <f t="shared" si="89"/>
        <v>$490,000</v>
      </c>
      <c r="J809" t="str">
        <f>IF(OR(ISNUMBER(SEARCH({"A";"B";"C";"D";"E";"F";"G";"H";"I";"J";"K";"L";"M";"N";"O";"P";"Q";"R";"S";"T";"U";"V";"W";"X";"Y";"Z";"+";"-"},D809)))=TRUE,D809, "")</f>
        <v xml:space="preserve">OFFERS OVER $490,000 </v>
      </c>
      <c r="K809" s="20" t="str">
        <f t="shared" si="90"/>
        <v>490000</v>
      </c>
      <c r="L809" s="21">
        <v>490000</v>
      </c>
      <c r="N809" s="20"/>
    </row>
    <row r="810" spans="2:14" x14ac:dyDescent="0.25">
      <c r="B810" t="s">
        <v>2471</v>
      </c>
      <c r="C810" t="str">
        <f t="shared" si="84"/>
        <v xml:space="preserve">Offers Over $500,000 Considered </v>
      </c>
      <c r="D810" t="s">
        <v>3368</v>
      </c>
      <c r="E810" t="b">
        <f t="shared" si="85"/>
        <v>1</v>
      </c>
      <c r="F810" t="b">
        <f t="shared" si="86"/>
        <v>0</v>
      </c>
      <c r="G810">
        <f t="shared" si="87"/>
        <v>13</v>
      </c>
      <c r="H810">
        <f t="shared" si="88"/>
        <v>21</v>
      </c>
      <c r="I810" s="13" t="str">
        <f t="shared" si="89"/>
        <v>$500,000</v>
      </c>
      <c r="J810" t="str">
        <f>IF(OR(ISNUMBER(SEARCH({"A";"B";"C";"D";"E";"F";"G";"H";"I";"J";"K";"L";"M";"N";"O";"P";"Q";"R";"S";"T";"U";"V";"W";"X";"Y";"Z";"+";"-"},D810)))=TRUE,D810, "")</f>
        <v xml:space="preserve">Offers Over $500,000 Considered </v>
      </c>
      <c r="K810" s="20" t="str">
        <f t="shared" si="90"/>
        <v>500000</v>
      </c>
      <c r="L810" s="21">
        <v>500000</v>
      </c>
      <c r="N810" s="20"/>
    </row>
    <row r="811" spans="2:14" x14ac:dyDescent="0.25">
      <c r="B811" t="s">
        <v>1896</v>
      </c>
      <c r="C811" t="str">
        <f t="shared" si="84"/>
        <v xml:space="preserve">$375,000 </v>
      </c>
      <c r="D811" t="s">
        <v>3290</v>
      </c>
      <c r="E811" t="b">
        <f t="shared" si="85"/>
        <v>1</v>
      </c>
      <c r="F811" t="b">
        <f t="shared" si="86"/>
        <v>0</v>
      </c>
      <c r="G811">
        <f t="shared" si="87"/>
        <v>1</v>
      </c>
      <c r="H811">
        <f t="shared" si="88"/>
        <v>9</v>
      </c>
      <c r="I811" s="13" t="str">
        <f t="shared" si="89"/>
        <v>$375,000</v>
      </c>
      <c r="J811" t="str">
        <f>IF(OR(ISNUMBER(SEARCH({"A";"B";"C";"D";"E";"F";"G";"H";"I";"J";"K";"L";"M";"N";"O";"P";"Q";"R";"S";"T";"U";"V";"W";"X";"Y";"Z";"+";"-"},D811)))=TRUE,D811, "")</f>
        <v/>
      </c>
      <c r="K811" s="20" t="str">
        <f t="shared" si="90"/>
        <v>375000</v>
      </c>
      <c r="L811" s="21">
        <v>375000</v>
      </c>
      <c r="N811" s="20"/>
    </row>
    <row r="812" spans="2:14" x14ac:dyDescent="0.25">
      <c r="B812" t="s">
        <v>2478</v>
      </c>
      <c r="C812" t="str">
        <f t="shared" si="84"/>
        <v xml:space="preserve">$462,500 </v>
      </c>
      <c r="D812" t="s">
        <v>3369</v>
      </c>
      <c r="E812" t="b">
        <f t="shared" si="85"/>
        <v>1</v>
      </c>
      <c r="F812" t="b">
        <f t="shared" si="86"/>
        <v>0</v>
      </c>
      <c r="G812">
        <f t="shared" si="87"/>
        <v>1</v>
      </c>
      <c r="H812">
        <f t="shared" si="88"/>
        <v>9</v>
      </c>
      <c r="I812" s="13" t="str">
        <f t="shared" si="89"/>
        <v>$462,500</v>
      </c>
      <c r="J812" t="str">
        <f>IF(OR(ISNUMBER(SEARCH({"A";"B";"C";"D";"E";"F";"G";"H";"I";"J";"K";"L";"M";"N";"O";"P";"Q";"R";"S";"T";"U";"V";"W";"X";"Y";"Z";"+";"-"},D812)))=TRUE,D812, "")</f>
        <v/>
      </c>
      <c r="K812" s="20" t="str">
        <f t="shared" si="90"/>
        <v>462500</v>
      </c>
      <c r="L812" s="21">
        <v>462500</v>
      </c>
      <c r="N812" s="20"/>
    </row>
    <row r="813" spans="2:14" x14ac:dyDescent="0.25">
      <c r="B813" t="s">
        <v>2482</v>
      </c>
      <c r="C813" t="str">
        <f t="shared" si="84"/>
        <v xml:space="preserve">All Reasonable Offers Considered </v>
      </c>
      <c r="D813" t="s">
        <v>3370</v>
      </c>
      <c r="E813" t="b">
        <f t="shared" si="85"/>
        <v>0</v>
      </c>
      <c r="F813" t="b">
        <f t="shared" si="86"/>
        <v>0</v>
      </c>
      <c r="G813" t="str">
        <f t="shared" si="87"/>
        <v>na</v>
      </c>
      <c r="H813" t="str">
        <f t="shared" si="88"/>
        <v>na</v>
      </c>
      <c r="I813" s="13" t="str">
        <f t="shared" si="89"/>
        <v/>
      </c>
      <c r="J813" t="str">
        <f>IF(OR(ISNUMBER(SEARCH({"A";"B";"C";"D";"E";"F";"G";"H";"I";"J";"K";"L";"M";"N";"O";"P";"Q";"R";"S";"T";"U";"V";"W";"X";"Y";"Z";"+";"-"},D813)))=TRUE,D813, "")</f>
        <v xml:space="preserve">All Reasonable Offers Considered </v>
      </c>
      <c r="K813" s="20" t="str">
        <f t="shared" si="90"/>
        <v/>
      </c>
      <c r="L813" s="21" t="s">
        <v>2934</v>
      </c>
      <c r="N813" s="20"/>
    </row>
    <row r="814" spans="2:14" x14ac:dyDescent="0.25">
      <c r="B814" t="s">
        <v>1845</v>
      </c>
      <c r="C814" t="str">
        <f t="shared" si="84"/>
        <v xml:space="preserve">$410,000 </v>
      </c>
      <c r="D814" t="s">
        <v>3282</v>
      </c>
      <c r="E814" t="b">
        <f t="shared" si="85"/>
        <v>1</v>
      </c>
      <c r="F814" t="b">
        <f t="shared" si="86"/>
        <v>0</v>
      </c>
      <c r="G814">
        <f t="shared" si="87"/>
        <v>1</v>
      </c>
      <c r="H814">
        <f t="shared" si="88"/>
        <v>9</v>
      </c>
      <c r="I814" s="13" t="str">
        <f t="shared" si="89"/>
        <v>$410,000</v>
      </c>
      <c r="J814" t="str">
        <f>IF(OR(ISNUMBER(SEARCH({"A";"B";"C";"D";"E";"F";"G";"H";"I";"J";"K";"L";"M";"N";"O";"P";"Q";"R";"S";"T";"U";"V";"W";"X";"Y";"Z";"+";"-"},D814)))=TRUE,D814, "")</f>
        <v/>
      </c>
      <c r="K814" s="20" t="str">
        <f t="shared" si="90"/>
        <v>410000</v>
      </c>
      <c r="L814" s="21">
        <v>410000</v>
      </c>
      <c r="N814" s="20"/>
    </row>
    <row r="815" spans="2:14" x14ac:dyDescent="0.25">
      <c r="B815" t="s">
        <v>2488</v>
      </c>
      <c r="C815" t="str">
        <f t="shared" si="84"/>
        <v xml:space="preserve">OFFERS OVER $550,000 </v>
      </c>
      <c r="D815" t="s">
        <v>3371</v>
      </c>
      <c r="E815" t="b">
        <f t="shared" si="85"/>
        <v>1</v>
      </c>
      <c r="F815" t="b">
        <f t="shared" si="86"/>
        <v>0</v>
      </c>
      <c r="G815">
        <f t="shared" si="87"/>
        <v>13</v>
      </c>
      <c r="H815">
        <f t="shared" si="88"/>
        <v>21</v>
      </c>
      <c r="I815" s="13" t="str">
        <f t="shared" si="89"/>
        <v>$550,000</v>
      </c>
      <c r="J815" t="str">
        <f>IF(OR(ISNUMBER(SEARCH({"A";"B";"C";"D";"E";"F";"G";"H";"I";"J";"K";"L";"M";"N";"O";"P";"Q";"R";"S";"T";"U";"V";"W";"X";"Y";"Z";"+";"-"},D815)))=TRUE,D815, "")</f>
        <v xml:space="preserve">OFFERS OVER $550,000 </v>
      </c>
      <c r="K815" s="20" t="str">
        <f t="shared" si="90"/>
        <v>550000</v>
      </c>
      <c r="L815" s="21">
        <v>550000</v>
      </c>
      <c r="N815" s="20"/>
    </row>
    <row r="816" spans="2:14" x14ac:dyDescent="0.25">
      <c r="B816" t="s">
        <v>667</v>
      </c>
      <c r="C816" t="str">
        <f t="shared" si="84"/>
        <v xml:space="preserve">$430,000 </v>
      </c>
      <c r="D816" t="s">
        <v>3101</v>
      </c>
      <c r="E816" t="b">
        <f t="shared" si="85"/>
        <v>1</v>
      </c>
      <c r="F816" t="b">
        <f t="shared" si="86"/>
        <v>0</v>
      </c>
      <c r="G816">
        <f t="shared" si="87"/>
        <v>1</v>
      </c>
      <c r="H816">
        <f t="shared" si="88"/>
        <v>9</v>
      </c>
      <c r="I816" s="13" t="str">
        <f t="shared" si="89"/>
        <v>$430,000</v>
      </c>
      <c r="J816" t="str">
        <f>IF(OR(ISNUMBER(SEARCH({"A";"B";"C";"D";"E";"F";"G";"H";"I";"J";"K";"L";"M";"N";"O";"P";"Q";"R";"S";"T";"U";"V";"W";"X";"Y";"Z";"+";"-"},D816)))=TRUE,D816, "")</f>
        <v/>
      </c>
      <c r="K816" s="20" t="str">
        <f t="shared" si="90"/>
        <v>430000</v>
      </c>
      <c r="L816" s="21">
        <v>430000</v>
      </c>
      <c r="N816" s="20"/>
    </row>
    <row r="817" spans="2:14" x14ac:dyDescent="0.25">
      <c r="B817" t="s">
        <v>1323</v>
      </c>
      <c r="C817" t="str">
        <f t="shared" si="84"/>
        <v xml:space="preserve">$320,000 </v>
      </c>
      <c r="D817" t="s">
        <v>3203</v>
      </c>
      <c r="E817" t="b">
        <f t="shared" si="85"/>
        <v>1</v>
      </c>
      <c r="F817" t="b">
        <f t="shared" si="86"/>
        <v>0</v>
      </c>
      <c r="G817">
        <f t="shared" si="87"/>
        <v>1</v>
      </c>
      <c r="H817">
        <f t="shared" si="88"/>
        <v>9</v>
      </c>
      <c r="I817" s="13" t="str">
        <f t="shared" si="89"/>
        <v>$320,000</v>
      </c>
      <c r="J817" t="str">
        <f>IF(OR(ISNUMBER(SEARCH({"A";"B";"C";"D";"E";"F";"G";"H";"I";"J";"K";"L";"M";"N";"O";"P";"Q";"R";"S";"T";"U";"V";"W";"X";"Y";"Z";"+";"-"},D817)))=TRUE,D817, "")</f>
        <v/>
      </c>
      <c r="K817" s="20" t="str">
        <f t="shared" si="90"/>
        <v>320000</v>
      </c>
      <c r="L817" s="21">
        <v>320000</v>
      </c>
      <c r="N817" s="20"/>
    </row>
    <row r="818" spans="2:14" x14ac:dyDescent="0.25">
      <c r="B818" t="s">
        <v>218</v>
      </c>
      <c r="C818" t="str">
        <f t="shared" si="84"/>
        <v xml:space="preserve">$450,000 </v>
      </c>
      <c r="D818" t="s">
        <v>3000</v>
      </c>
      <c r="E818" t="b">
        <f t="shared" si="85"/>
        <v>1</v>
      </c>
      <c r="F818" t="b">
        <f t="shared" si="86"/>
        <v>0</v>
      </c>
      <c r="G818">
        <f t="shared" si="87"/>
        <v>1</v>
      </c>
      <c r="H818">
        <f t="shared" si="88"/>
        <v>9</v>
      </c>
      <c r="I818" s="13" t="str">
        <f t="shared" si="89"/>
        <v>$450,000</v>
      </c>
      <c r="J818" t="str">
        <f>IF(OR(ISNUMBER(SEARCH({"A";"B";"C";"D";"E";"F";"G";"H";"I";"J";"K";"L";"M";"N";"O";"P";"Q";"R";"S";"T";"U";"V";"W";"X";"Y";"Z";"+";"-"},D818)))=TRUE,D818, "")</f>
        <v/>
      </c>
      <c r="K818" s="20" t="str">
        <f t="shared" si="90"/>
        <v>450000</v>
      </c>
      <c r="L818" s="21">
        <v>450000</v>
      </c>
      <c r="N818" s="20"/>
    </row>
    <row r="819" spans="2:14" x14ac:dyDescent="0.25">
      <c r="B819" t="s">
        <v>667</v>
      </c>
      <c r="C819" t="str">
        <f t="shared" si="84"/>
        <v xml:space="preserve">$430,000 </v>
      </c>
      <c r="D819" t="s">
        <v>3101</v>
      </c>
      <c r="E819" t="b">
        <f t="shared" si="85"/>
        <v>1</v>
      </c>
      <c r="F819" t="b">
        <f t="shared" si="86"/>
        <v>0</v>
      </c>
      <c r="G819">
        <f t="shared" si="87"/>
        <v>1</v>
      </c>
      <c r="H819">
        <f t="shared" si="88"/>
        <v>9</v>
      </c>
      <c r="I819" s="13" t="str">
        <f t="shared" si="89"/>
        <v>$430,000</v>
      </c>
      <c r="J819" t="str">
        <f>IF(OR(ISNUMBER(SEARCH({"A";"B";"C";"D";"E";"F";"G";"H";"I";"J";"K";"L";"M";"N";"O";"P";"Q";"R";"S";"T";"U";"V";"W";"X";"Y";"Z";"+";"-"},D819)))=TRUE,D819, "")</f>
        <v/>
      </c>
      <c r="K819" s="20" t="str">
        <f t="shared" si="90"/>
        <v>430000</v>
      </c>
      <c r="L819" s="21">
        <v>430000</v>
      </c>
      <c r="N819" s="20"/>
    </row>
    <row r="820" spans="2:14" x14ac:dyDescent="0.25">
      <c r="B820" t="s">
        <v>316</v>
      </c>
      <c r="C820" t="str">
        <f t="shared" si="84"/>
        <v xml:space="preserve">$865,000 </v>
      </c>
      <c r="D820" t="s">
        <v>3021</v>
      </c>
      <c r="E820" t="b">
        <f t="shared" si="85"/>
        <v>1</v>
      </c>
      <c r="F820" t="b">
        <f t="shared" si="86"/>
        <v>0</v>
      </c>
      <c r="G820">
        <f t="shared" si="87"/>
        <v>1</v>
      </c>
      <c r="H820">
        <f t="shared" si="88"/>
        <v>9</v>
      </c>
      <c r="I820" s="13" t="str">
        <f t="shared" si="89"/>
        <v>$865,000</v>
      </c>
      <c r="J820" t="str">
        <f>IF(OR(ISNUMBER(SEARCH({"A";"B";"C";"D";"E";"F";"G";"H";"I";"J";"K";"L";"M";"N";"O";"P";"Q";"R";"S";"T";"U";"V";"W";"X";"Y";"Z";"+";"-"},D820)))=TRUE,D820, "")</f>
        <v/>
      </c>
      <c r="K820" s="20" t="str">
        <f t="shared" si="90"/>
        <v>865000</v>
      </c>
      <c r="L820" s="21">
        <v>865000</v>
      </c>
      <c r="N820" s="20"/>
    </row>
    <row r="821" spans="2:14" x14ac:dyDescent="0.25">
      <c r="B821" t="s">
        <v>2499</v>
      </c>
      <c r="C821" t="str">
        <f t="shared" si="84"/>
        <v xml:space="preserve">$740,000 </v>
      </c>
      <c r="D821" t="s">
        <v>3372</v>
      </c>
      <c r="E821" t="b">
        <f t="shared" si="85"/>
        <v>1</v>
      </c>
      <c r="F821" t="b">
        <f t="shared" si="86"/>
        <v>0</v>
      </c>
      <c r="G821">
        <f t="shared" si="87"/>
        <v>1</v>
      </c>
      <c r="H821">
        <f t="shared" si="88"/>
        <v>9</v>
      </c>
      <c r="I821" s="13" t="str">
        <f t="shared" si="89"/>
        <v>$740,000</v>
      </c>
      <c r="J821" t="str">
        <f>IF(OR(ISNUMBER(SEARCH({"A";"B";"C";"D";"E";"F";"G";"H";"I";"J";"K";"L";"M";"N";"O";"P";"Q";"R";"S";"T";"U";"V";"W";"X";"Y";"Z";"+";"-"},D821)))=TRUE,D821, "")</f>
        <v/>
      </c>
      <c r="K821" s="20" t="str">
        <f t="shared" si="90"/>
        <v>740000</v>
      </c>
      <c r="L821" s="21">
        <v>740000</v>
      </c>
      <c r="N821" s="20"/>
    </row>
    <row r="822" spans="2:14" x14ac:dyDescent="0.25">
      <c r="B822" t="s">
        <v>2503</v>
      </c>
      <c r="C822" t="str">
        <f t="shared" si="84"/>
        <v xml:space="preserve">PRICE GUIDE $895,000 </v>
      </c>
      <c r="D822" t="s">
        <v>3373</v>
      </c>
      <c r="E822" t="b">
        <f t="shared" si="85"/>
        <v>1</v>
      </c>
      <c r="F822" t="b">
        <f t="shared" si="86"/>
        <v>0</v>
      </c>
      <c r="G822">
        <f t="shared" si="87"/>
        <v>13</v>
      </c>
      <c r="H822">
        <f t="shared" si="88"/>
        <v>21</v>
      </c>
      <c r="I822" s="13" t="str">
        <f t="shared" si="89"/>
        <v>$895,000</v>
      </c>
      <c r="J822" t="str">
        <f>IF(OR(ISNUMBER(SEARCH({"A";"B";"C";"D";"E";"F";"G";"H";"I";"J";"K";"L";"M";"N";"O";"P";"Q";"R";"S";"T";"U";"V";"W";"X";"Y";"Z";"+";"-"},D822)))=TRUE,D822, "")</f>
        <v xml:space="preserve">PRICE GUIDE $895,000 </v>
      </c>
      <c r="K822" s="20" t="str">
        <f t="shared" si="90"/>
        <v>895000</v>
      </c>
      <c r="L822" s="21">
        <v>895000</v>
      </c>
      <c r="N822" s="20"/>
    </row>
    <row r="823" spans="2:14" x14ac:dyDescent="0.25">
      <c r="B823" t="s">
        <v>2506</v>
      </c>
      <c r="C823" t="str">
        <f t="shared" si="84"/>
        <v xml:space="preserve">Offers Over $255,000 </v>
      </c>
      <c r="D823" t="s">
        <v>3374</v>
      </c>
      <c r="E823" t="b">
        <f t="shared" si="85"/>
        <v>1</v>
      </c>
      <c r="F823" t="b">
        <f t="shared" si="86"/>
        <v>0</v>
      </c>
      <c r="G823">
        <f t="shared" si="87"/>
        <v>13</v>
      </c>
      <c r="H823">
        <f t="shared" si="88"/>
        <v>21</v>
      </c>
      <c r="I823" s="13" t="str">
        <f t="shared" si="89"/>
        <v>$255,000</v>
      </c>
      <c r="J823" t="str">
        <f>IF(OR(ISNUMBER(SEARCH({"A";"B";"C";"D";"E";"F";"G";"H";"I";"J";"K";"L";"M";"N";"O";"P";"Q";"R";"S";"T";"U";"V";"W";"X";"Y";"Z";"+";"-"},D823)))=TRUE,D823, "")</f>
        <v xml:space="preserve">Offers Over $255,000 </v>
      </c>
      <c r="K823" s="20" t="str">
        <f t="shared" si="90"/>
        <v>255000</v>
      </c>
      <c r="L823" s="21">
        <v>255000</v>
      </c>
      <c r="N823" s="20"/>
    </row>
    <row r="824" spans="2:14" x14ac:dyDescent="0.25">
      <c r="B824" t="s">
        <v>2090</v>
      </c>
      <c r="C824" t="str">
        <f t="shared" si="84"/>
        <v xml:space="preserve">Offers Over $775,000 </v>
      </c>
      <c r="D824" t="s">
        <v>3319</v>
      </c>
      <c r="E824" t="b">
        <f t="shared" si="85"/>
        <v>1</v>
      </c>
      <c r="F824" t="b">
        <f t="shared" si="86"/>
        <v>0</v>
      </c>
      <c r="G824">
        <f t="shared" si="87"/>
        <v>13</v>
      </c>
      <c r="H824">
        <f t="shared" si="88"/>
        <v>21</v>
      </c>
      <c r="I824" s="13" t="str">
        <f t="shared" si="89"/>
        <v>$775,000</v>
      </c>
      <c r="J824" t="str">
        <f>IF(OR(ISNUMBER(SEARCH({"A";"B";"C";"D";"E";"F";"G";"H";"I";"J";"K";"L";"M";"N";"O";"P";"Q";"R";"S";"T";"U";"V";"W";"X";"Y";"Z";"+";"-"},D824)))=TRUE,D824, "")</f>
        <v xml:space="preserve">Offers Over $775,000 </v>
      </c>
      <c r="K824" s="20" t="str">
        <f t="shared" si="90"/>
        <v>775000</v>
      </c>
      <c r="L824" s="21">
        <v>775000</v>
      </c>
      <c r="N824" s="20"/>
    </row>
    <row r="825" spans="2:14" x14ac:dyDescent="0.25">
      <c r="B825" t="s">
        <v>256</v>
      </c>
      <c r="C825" t="str">
        <f t="shared" si="84"/>
        <v xml:space="preserve">$400,000 </v>
      </c>
      <c r="D825" t="s">
        <v>3008</v>
      </c>
      <c r="E825" t="b">
        <f t="shared" si="85"/>
        <v>1</v>
      </c>
      <c r="F825" t="b">
        <f t="shared" si="86"/>
        <v>0</v>
      </c>
      <c r="G825">
        <f t="shared" si="87"/>
        <v>1</v>
      </c>
      <c r="H825">
        <f t="shared" si="88"/>
        <v>9</v>
      </c>
      <c r="I825" s="13" t="str">
        <f t="shared" si="89"/>
        <v>$400,000</v>
      </c>
      <c r="J825" t="str">
        <f>IF(OR(ISNUMBER(SEARCH({"A";"B";"C";"D";"E";"F";"G";"H";"I";"J";"K";"L";"M";"N";"O";"P";"Q";"R";"S";"T";"U";"V";"W";"X";"Y";"Z";"+";"-"},D825)))=TRUE,D825, "")</f>
        <v/>
      </c>
      <c r="K825" s="20" t="str">
        <f t="shared" si="90"/>
        <v>400000</v>
      </c>
      <c r="L825" s="21">
        <v>400000</v>
      </c>
      <c r="N825" s="20"/>
    </row>
    <row r="826" spans="2:14" x14ac:dyDescent="0.25">
      <c r="B826" t="s">
        <v>2512</v>
      </c>
      <c r="C826" t="str">
        <f t="shared" si="84"/>
        <v xml:space="preserve">High $400,000s </v>
      </c>
      <c r="D826" t="s">
        <v>3439</v>
      </c>
      <c r="E826" t="b">
        <f t="shared" si="85"/>
        <v>1</v>
      </c>
      <c r="F826" t="b">
        <f t="shared" si="86"/>
        <v>0</v>
      </c>
      <c r="G826">
        <f t="shared" si="87"/>
        <v>6</v>
      </c>
      <c r="H826">
        <f t="shared" si="88"/>
        <v>14</v>
      </c>
      <c r="I826" s="13" t="str">
        <f t="shared" si="89"/>
        <v>$400,000</v>
      </c>
      <c r="J826" t="str">
        <f>IF(OR(ISNUMBER(SEARCH({"A";"B";"C";"D";"E";"F";"G";"H";"I";"J";"K";"L";"M";"N";"O";"P";"Q";"R";"S";"T";"U";"V";"W";"X";"Y";"Z";"+";"-"},D826)))=TRUE,D826, "")</f>
        <v xml:space="preserve">High $400,000 </v>
      </c>
      <c r="K826" s="20" t="str">
        <f t="shared" si="90"/>
        <v>400000</v>
      </c>
      <c r="L826" s="21">
        <v>400000</v>
      </c>
      <c r="N826" s="20"/>
    </row>
    <row r="827" spans="2:14" x14ac:dyDescent="0.25">
      <c r="B827" t="s">
        <v>2517</v>
      </c>
      <c r="C827" t="str">
        <f t="shared" si="84"/>
        <v xml:space="preserve">Offers Over $449,000 </v>
      </c>
      <c r="D827" t="s">
        <v>3375</v>
      </c>
      <c r="E827" t="b">
        <f t="shared" si="85"/>
        <v>1</v>
      </c>
      <c r="F827" t="b">
        <f t="shared" si="86"/>
        <v>0</v>
      </c>
      <c r="G827">
        <f t="shared" si="87"/>
        <v>13</v>
      </c>
      <c r="H827">
        <f t="shared" si="88"/>
        <v>21</v>
      </c>
      <c r="I827" s="13" t="str">
        <f t="shared" si="89"/>
        <v>$449,000</v>
      </c>
      <c r="J827" t="str">
        <f>IF(OR(ISNUMBER(SEARCH({"A";"B";"C";"D";"E";"F";"G";"H";"I";"J";"K";"L";"M";"N";"O";"P";"Q";"R";"S";"T";"U";"V";"W";"X";"Y";"Z";"+";"-"},D827)))=TRUE,D827, "")</f>
        <v xml:space="preserve">Offers Over $449,000 </v>
      </c>
      <c r="K827" s="20" t="str">
        <f t="shared" si="90"/>
        <v>449000</v>
      </c>
      <c r="L827" s="21">
        <v>449000</v>
      </c>
      <c r="N827" s="20"/>
    </row>
    <row r="828" spans="2:14" x14ac:dyDescent="0.25">
      <c r="B828" t="s">
        <v>2520</v>
      </c>
      <c r="C828" t="str">
        <f t="shared" si="84"/>
        <v xml:space="preserve">$780,000 </v>
      </c>
      <c r="D828" t="s">
        <v>3376</v>
      </c>
      <c r="E828" t="b">
        <f t="shared" si="85"/>
        <v>1</v>
      </c>
      <c r="F828" t="b">
        <f t="shared" si="86"/>
        <v>0</v>
      </c>
      <c r="G828">
        <f t="shared" si="87"/>
        <v>1</v>
      </c>
      <c r="H828">
        <f t="shared" si="88"/>
        <v>9</v>
      </c>
      <c r="I828" s="13" t="str">
        <f t="shared" si="89"/>
        <v>$780,000</v>
      </c>
      <c r="J828" t="str">
        <f>IF(OR(ISNUMBER(SEARCH({"A";"B";"C";"D";"E";"F";"G";"H";"I";"J";"K";"L";"M";"N";"O";"P";"Q";"R";"S";"T";"U";"V";"W";"X";"Y";"Z";"+";"-"},D828)))=TRUE,D828, "")</f>
        <v/>
      </c>
      <c r="K828" s="20" t="str">
        <f t="shared" si="90"/>
        <v>780000</v>
      </c>
      <c r="L828" s="21">
        <v>780000</v>
      </c>
      <c r="N828" s="20"/>
    </row>
    <row r="829" spans="2:14" x14ac:dyDescent="0.25">
      <c r="B829" t="s">
        <v>1684</v>
      </c>
      <c r="C829" t="str">
        <f t="shared" si="84"/>
        <v xml:space="preserve">$1,200,000 </v>
      </c>
      <c r="D829" t="s">
        <v>3256</v>
      </c>
      <c r="E829" t="b">
        <f t="shared" si="85"/>
        <v>1</v>
      </c>
      <c r="F829" t="b">
        <f t="shared" si="86"/>
        <v>0</v>
      </c>
      <c r="G829">
        <f t="shared" si="87"/>
        <v>1</v>
      </c>
      <c r="H829">
        <f t="shared" si="88"/>
        <v>11</v>
      </c>
      <c r="I829" s="13" t="str">
        <f t="shared" si="89"/>
        <v>$1,200,000</v>
      </c>
      <c r="J829" t="str">
        <f>IF(OR(ISNUMBER(SEARCH({"A";"B";"C";"D";"E";"F";"G";"H";"I";"J";"K";"L";"M";"N";"O";"P";"Q";"R";"S";"T";"U";"V";"W";"X";"Y";"Z";"+";"-"},D829)))=TRUE,D829, "")</f>
        <v/>
      </c>
      <c r="K829" s="20" t="str">
        <f t="shared" si="90"/>
        <v>1200000</v>
      </c>
      <c r="L829" s="21">
        <v>1200000</v>
      </c>
      <c r="N829" s="20"/>
    </row>
    <row r="830" spans="2:14" x14ac:dyDescent="0.25">
      <c r="B830" t="s">
        <v>323</v>
      </c>
      <c r="C830" t="str">
        <f t="shared" si="84"/>
        <v xml:space="preserve">$369,000 </v>
      </c>
      <c r="D830" t="s">
        <v>3022</v>
      </c>
      <c r="E830" t="b">
        <f t="shared" si="85"/>
        <v>1</v>
      </c>
      <c r="F830" t="b">
        <f t="shared" si="86"/>
        <v>0</v>
      </c>
      <c r="G830">
        <f t="shared" si="87"/>
        <v>1</v>
      </c>
      <c r="H830">
        <f t="shared" si="88"/>
        <v>9</v>
      </c>
      <c r="I830" s="13" t="str">
        <f t="shared" si="89"/>
        <v>$369,000</v>
      </c>
      <c r="J830" t="str">
        <f>IF(OR(ISNUMBER(SEARCH({"A";"B";"C";"D";"E";"F";"G";"H";"I";"J";"K";"L";"M";"N";"O";"P";"Q";"R";"S";"T";"U";"V";"W";"X";"Y";"Z";"+";"-"},D830)))=TRUE,D830, "")</f>
        <v/>
      </c>
      <c r="K830" s="20" t="str">
        <f t="shared" si="90"/>
        <v>369000</v>
      </c>
      <c r="L830" s="21">
        <v>369000</v>
      </c>
      <c r="N830" s="20"/>
    </row>
    <row r="831" spans="2:14" x14ac:dyDescent="0.25">
      <c r="B831" t="s">
        <v>127</v>
      </c>
      <c r="C831" t="str">
        <f t="shared" si="84"/>
        <v xml:space="preserve">UNDER CONTRACT </v>
      </c>
      <c r="D831" t="s">
        <v>2979</v>
      </c>
      <c r="E831" t="b">
        <f t="shared" si="85"/>
        <v>0</v>
      </c>
      <c r="F831" t="b">
        <f t="shared" si="86"/>
        <v>0</v>
      </c>
      <c r="G831" t="str">
        <f t="shared" si="87"/>
        <v>na</v>
      </c>
      <c r="H831" t="str">
        <f t="shared" si="88"/>
        <v>na</v>
      </c>
      <c r="I831" s="13" t="str">
        <f t="shared" si="89"/>
        <v/>
      </c>
      <c r="J831" t="str">
        <f>IF(OR(ISNUMBER(SEARCH({"A";"B";"C";"D";"E";"F";"G";"H";"I";"J";"K";"L";"M";"N";"O";"P";"Q";"R";"S";"T";"U";"V";"W";"X";"Y";"Z";"+";"-"},D831)))=TRUE,D831, "")</f>
        <v xml:space="preserve">UNDER CONTRACT </v>
      </c>
      <c r="K831" s="20" t="str">
        <f t="shared" si="90"/>
        <v/>
      </c>
      <c r="L831" s="21" t="s">
        <v>2934</v>
      </c>
      <c r="N831" s="20"/>
    </row>
    <row r="832" spans="2:14" x14ac:dyDescent="0.25">
      <c r="B832" t="s">
        <v>2529</v>
      </c>
      <c r="C832" t="str">
        <f t="shared" si="84"/>
        <v xml:space="preserve">$260,000 </v>
      </c>
      <c r="D832" t="s">
        <v>3377</v>
      </c>
      <c r="E832" t="b">
        <f t="shared" si="85"/>
        <v>1</v>
      </c>
      <c r="F832" t="b">
        <f t="shared" si="86"/>
        <v>0</v>
      </c>
      <c r="G832">
        <f t="shared" si="87"/>
        <v>1</v>
      </c>
      <c r="H832">
        <f t="shared" si="88"/>
        <v>9</v>
      </c>
      <c r="I832" s="13" t="str">
        <f t="shared" si="89"/>
        <v>$260,000</v>
      </c>
      <c r="J832" t="str">
        <f>IF(OR(ISNUMBER(SEARCH({"A";"B";"C";"D";"E";"F";"G";"H";"I";"J";"K";"L";"M";"N";"O";"P";"Q";"R";"S";"T";"U";"V";"W";"X";"Y";"Z";"+";"-"},D832)))=TRUE,D832, "")</f>
        <v/>
      </c>
      <c r="K832" s="20" t="str">
        <f t="shared" si="90"/>
        <v>260000</v>
      </c>
      <c r="L832" s="21">
        <v>260000</v>
      </c>
      <c r="N832" s="20"/>
    </row>
    <row r="833" spans="2:14" x14ac:dyDescent="0.25">
      <c r="B833" t="s">
        <v>2532</v>
      </c>
      <c r="C833" t="str">
        <f t="shared" si="84"/>
        <v xml:space="preserve">$525,000 - $535,000 </v>
      </c>
      <c r="D833" t="s">
        <v>3378</v>
      </c>
      <c r="E833" t="b">
        <f t="shared" si="85"/>
        <v>1</v>
      </c>
      <c r="F833" t="b">
        <f t="shared" si="86"/>
        <v>0</v>
      </c>
      <c r="G833">
        <f t="shared" si="87"/>
        <v>1</v>
      </c>
      <c r="H833">
        <f t="shared" si="88"/>
        <v>9</v>
      </c>
      <c r="I833" s="13" t="str">
        <f t="shared" si="89"/>
        <v>$525,000</v>
      </c>
      <c r="J833" t="str">
        <f>IF(OR(ISNUMBER(SEARCH({"A";"B";"C";"D";"E";"F";"G";"H";"I";"J";"K";"L";"M";"N";"O";"P";"Q";"R";"S";"T";"U";"V";"W";"X";"Y";"Z";"+";"-"},D833)))=TRUE,D833, "")</f>
        <v xml:space="preserve">$525,000 - $535,000 </v>
      </c>
      <c r="K833" s="20" t="str">
        <f t="shared" si="90"/>
        <v>525000</v>
      </c>
      <c r="L833" s="21">
        <v>525000</v>
      </c>
      <c r="N833" s="20"/>
    </row>
    <row r="834" spans="2:14" x14ac:dyDescent="0.25">
      <c r="B834" t="s">
        <v>2536</v>
      </c>
      <c r="C834" t="str">
        <f t="shared" si="84"/>
        <v xml:space="preserve">Offers Over $765,000 Considered </v>
      </c>
      <c r="D834" t="s">
        <v>3379</v>
      </c>
      <c r="E834" t="b">
        <f t="shared" si="85"/>
        <v>1</v>
      </c>
      <c r="F834" t="b">
        <f t="shared" si="86"/>
        <v>0</v>
      </c>
      <c r="G834">
        <f t="shared" si="87"/>
        <v>13</v>
      </c>
      <c r="H834">
        <f t="shared" si="88"/>
        <v>21</v>
      </c>
      <c r="I834" s="13" t="str">
        <f t="shared" si="89"/>
        <v>$765,000</v>
      </c>
      <c r="J834" t="str">
        <f>IF(OR(ISNUMBER(SEARCH({"A";"B";"C";"D";"E";"F";"G";"H";"I";"J";"K";"L";"M";"N";"O";"P";"Q";"R";"S";"T";"U";"V";"W";"X";"Y";"Z";"+";"-"},D834)))=TRUE,D834, "")</f>
        <v xml:space="preserve">Offers Over $765,000 Considered </v>
      </c>
      <c r="K834" s="20" t="str">
        <f t="shared" si="90"/>
        <v>765000</v>
      </c>
      <c r="L834" s="21">
        <v>765000</v>
      </c>
      <c r="N834" s="20"/>
    </row>
    <row r="835" spans="2:14" x14ac:dyDescent="0.25">
      <c r="B835" t="s">
        <v>581</v>
      </c>
      <c r="C835" t="str">
        <f t="shared" ref="C835:C898" si="91">B835 &amp; " "</f>
        <v xml:space="preserve">Expressions of Interest </v>
      </c>
      <c r="D835" t="s">
        <v>3082</v>
      </c>
      <c r="E835" t="b">
        <f t="shared" ref="E835:E898" si="92">ISNUMBER(SEARCH("0 ",D835))</f>
        <v>0</v>
      </c>
      <c r="F835" t="b">
        <f t="shared" ref="F835:F898" si="93">ISNUMBER(SEARCH("0-",D835))</f>
        <v>0</v>
      </c>
      <c r="G835" t="str">
        <f t="shared" ref="G835:G898" si="94">IFERROR(FIND("$", D835), "na")</f>
        <v>na</v>
      </c>
      <c r="H835" t="str">
        <f t="shared" ref="H835:H898" si="95">IFERROR(FIND("0 ",D835) + 1, "na")</f>
        <v>na</v>
      </c>
      <c r="I835" s="13" t="str">
        <f t="shared" ref="I835:I898" si="96">IFERROR(MID(D835, G835, H835-G835), "")</f>
        <v/>
      </c>
      <c r="J835" t="str">
        <f>IF(OR(ISNUMBER(SEARCH({"A";"B";"C";"D";"E";"F";"G";"H";"I";"J";"K";"L";"M";"N";"O";"P";"Q";"R";"S";"T";"U";"V";"W";"X";"Y";"Z";"+";"-"},D835)))=TRUE,D835, "")</f>
        <v xml:space="preserve">Expressions of Interest </v>
      </c>
      <c r="K835" s="20" t="str">
        <f t="shared" ref="K835:K898" si="97">SUBSTITUTE(SUBSTITUTE(SUBSTITUTE(I835, "$", ""), ",", ""), ".00", "")</f>
        <v/>
      </c>
      <c r="L835" s="21" t="s">
        <v>2934</v>
      </c>
      <c r="N835" s="20"/>
    </row>
    <row r="836" spans="2:14" x14ac:dyDescent="0.25">
      <c r="B836" t="s">
        <v>327</v>
      </c>
      <c r="C836" t="str">
        <f t="shared" si="91"/>
        <v xml:space="preserve">$350,000 </v>
      </c>
      <c r="D836" t="s">
        <v>3023</v>
      </c>
      <c r="E836" t="b">
        <f t="shared" si="92"/>
        <v>1</v>
      </c>
      <c r="F836" t="b">
        <f t="shared" si="93"/>
        <v>0</v>
      </c>
      <c r="G836">
        <f t="shared" si="94"/>
        <v>1</v>
      </c>
      <c r="H836">
        <f t="shared" si="95"/>
        <v>9</v>
      </c>
      <c r="I836" s="13" t="str">
        <f t="shared" si="96"/>
        <v>$350,000</v>
      </c>
      <c r="J836" t="str">
        <f>IF(OR(ISNUMBER(SEARCH({"A";"B";"C";"D";"E";"F";"G";"H";"I";"J";"K";"L";"M";"N";"O";"P";"Q";"R";"S";"T";"U";"V";"W";"X";"Y";"Z";"+";"-"},D836)))=TRUE,D836, "")</f>
        <v/>
      </c>
      <c r="K836" s="20" t="str">
        <f t="shared" si="97"/>
        <v>350000</v>
      </c>
      <c r="L836" s="21">
        <v>350000</v>
      </c>
      <c r="N836" s="20"/>
    </row>
    <row r="837" spans="2:14" x14ac:dyDescent="0.25">
      <c r="B837" t="s">
        <v>169</v>
      </c>
      <c r="C837" t="str">
        <f t="shared" si="91"/>
        <v xml:space="preserve">$549,000 </v>
      </c>
      <c r="D837" t="s">
        <v>2989</v>
      </c>
      <c r="E837" t="b">
        <f t="shared" si="92"/>
        <v>1</v>
      </c>
      <c r="F837" t="b">
        <f t="shared" si="93"/>
        <v>0</v>
      </c>
      <c r="G837">
        <f t="shared" si="94"/>
        <v>1</v>
      </c>
      <c r="H837">
        <f t="shared" si="95"/>
        <v>9</v>
      </c>
      <c r="I837" s="13" t="str">
        <f t="shared" si="96"/>
        <v>$549,000</v>
      </c>
      <c r="J837" t="str">
        <f>IF(OR(ISNUMBER(SEARCH({"A";"B";"C";"D";"E";"F";"G";"H";"I";"J";"K";"L";"M";"N";"O";"P";"Q";"R";"S";"T";"U";"V";"W";"X";"Y";"Z";"+";"-"},D837)))=TRUE,D837, "")</f>
        <v/>
      </c>
      <c r="K837" s="20" t="str">
        <f t="shared" si="97"/>
        <v>549000</v>
      </c>
      <c r="L837" s="21">
        <v>549000</v>
      </c>
      <c r="N837" s="20"/>
    </row>
    <row r="838" spans="2:14" x14ac:dyDescent="0.25">
      <c r="B838" t="s">
        <v>127</v>
      </c>
      <c r="C838" t="str">
        <f t="shared" si="91"/>
        <v xml:space="preserve">UNDER CONTRACT </v>
      </c>
      <c r="D838" t="s">
        <v>2979</v>
      </c>
      <c r="E838" t="b">
        <f t="shared" si="92"/>
        <v>0</v>
      </c>
      <c r="F838" t="b">
        <f t="shared" si="93"/>
        <v>0</v>
      </c>
      <c r="G838" t="str">
        <f t="shared" si="94"/>
        <v>na</v>
      </c>
      <c r="H838" t="str">
        <f t="shared" si="95"/>
        <v>na</v>
      </c>
      <c r="I838" s="13" t="str">
        <f t="shared" si="96"/>
        <v/>
      </c>
      <c r="J838" t="str">
        <f>IF(OR(ISNUMBER(SEARCH({"A";"B";"C";"D";"E";"F";"G";"H";"I";"J";"K";"L";"M";"N";"O";"P";"Q";"R";"S";"T";"U";"V";"W";"X";"Y";"Z";"+";"-"},D838)))=TRUE,D838, "")</f>
        <v xml:space="preserve">UNDER CONTRACT </v>
      </c>
      <c r="K838" s="20" t="str">
        <f t="shared" si="97"/>
        <v/>
      </c>
      <c r="L838" s="21" t="s">
        <v>2934</v>
      </c>
      <c r="N838" s="20"/>
    </row>
    <row r="839" spans="2:14" x14ac:dyDescent="0.25">
      <c r="B839" t="s">
        <v>333</v>
      </c>
      <c r="C839" t="str">
        <f t="shared" si="91"/>
        <v xml:space="preserve">Offers over $539,000 </v>
      </c>
      <c r="D839" t="s">
        <v>3024</v>
      </c>
      <c r="E839" t="b">
        <f t="shared" si="92"/>
        <v>1</v>
      </c>
      <c r="F839" t="b">
        <f t="shared" si="93"/>
        <v>0</v>
      </c>
      <c r="G839">
        <f t="shared" si="94"/>
        <v>13</v>
      </c>
      <c r="H839">
        <f t="shared" si="95"/>
        <v>21</v>
      </c>
      <c r="I839" s="13" t="str">
        <f t="shared" si="96"/>
        <v>$539,000</v>
      </c>
      <c r="J839" t="str">
        <f>IF(OR(ISNUMBER(SEARCH({"A";"B";"C";"D";"E";"F";"G";"H";"I";"J";"K";"L";"M";"N";"O";"P";"Q";"R";"S";"T";"U";"V";"W";"X";"Y";"Z";"+";"-"},D839)))=TRUE,D839, "")</f>
        <v xml:space="preserve">Offers over $539,000 </v>
      </c>
      <c r="K839" s="20" t="str">
        <f t="shared" si="97"/>
        <v>539000</v>
      </c>
      <c r="L839" s="21">
        <v>539000</v>
      </c>
      <c r="N839" s="20"/>
    </row>
    <row r="840" spans="2:14" x14ac:dyDescent="0.25">
      <c r="B840" t="s">
        <v>127</v>
      </c>
      <c r="C840" t="str">
        <f t="shared" si="91"/>
        <v xml:space="preserve">UNDER CONTRACT </v>
      </c>
      <c r="D840" t="s">
        <v>2979</v>
      </c>
      <c r="E840" t="b">
        <f t="shared" si="92"/>
        <v>0</v>
      </c>
      <c r="F840" t="b">
        <f t="shared" si="93"/>
        <v>0</v>
      </c>
      <c r="G840" t="str">
        <f t="shared" si="94"/>
        <v>na</v>
      </c>
      <c r="H840" t="str">
        <f t="shared" si="95"/>
        <v>na</v>
      </c>
      <c r="I840" s="13" t="str">
        <f t="shared" si="96"/>
        <v/>
      </c>
      <c r="J840" t="str">
        <f>IF(OR(ISNUMBER(SEARCH({"A";"B";"C";"D";"E";"F";"G";"H";"I";"J";"K";"L";"M";"N";"O";"P";"Q";"R";"S";"T";"U";"V";"W";"X";"Y";"Z";"+";"-"},D840)))=TRUE,D840, "")</f>
        <v xml:space="preserve">UNDER CONTRACT </v>
      </c>
      <c r="K840" s="20" t="str">
        <f t="shared" si="97"/>
        <v/>
      </c>
      <c r="L840" s="21" t="s">
        <v>2934</v>
      </c>
      <c r="N840" s="20"/>
    </row>
    <row r="841" spans="2:14" x14ac:dyDescent="0.25">
      <c r="B841" t="s">
        <v>127</v>
      </c>
      <c r="C841" t="str">
        <f t="shared" si="91"/>
        <v xml:space="preserve">UNDER CONTRACT </v>
      </c>
      <c r="D841" t="s">
        <v>2979</v>
      </c>
      <c r="E841" t="b">
        <f t="shared" si="92"/>
        <v>0</v>
      </c>
      <c r="F841" t="b">
        <f t="shared" si="93"/>
        <v>0</v>
      </c>
      <c r="G841" t="str">
        <f t="shared" si="94"/>
        <v>na</v>
      </c>
      <c r="H841" t="str">
        <f t="shared" si="95"/>
        <v>na</v>
      </c>
      <c r="I841" s="13" t="str">
        <f t="shared" si="96"/>
        <v/>
      </c>
      <c r="J841" t="str">
        <f>IF(OR(ISNUMBER(SEARCH({"A";"B";"C";"D";"E";"F";"G";"H";"I";"J";"K";"L";"M";"N";"O";"P";"Q";"R";"S";"T";"U";"V";"W";"X";"Y";"Z";"+";"-"},D841)))=TRUE,D841, "")</f>
        <v xml:space="preserve">UNDER CONTRACT </v>
      </c>
      <c r="K841" s="20" t="str">
        <f t="shared" si="97"/>
        <v/>
      </c>
      <c r="L841" s="21" t="s">
        <v>2934</v>
      </c>
      <c r="N841" s="20"/>
    </row>
    <row r="842" spans="2:14" x14ac:dyDescent="0.25">
      <c r="B842" t="s">
        <v>1038</v>
      </c>
      <c r="C842" t="str">
        <f t="shared" si="91"/>
        <v xml:space="preserve">UNDER OFFER </v>
      </c>
      <c r="D842" t="s">
        <v>3154</v>
      </c>
      <c r="E842" t="b">
        <f t="shared" si="92"/>
        <v>0</v>
      </c>
      <c r="F842" t="b">
        <f t="shared" si="93"/>
        <v>0</v>
      </c>
      <c r="G842" t="str">
        <f t="shared" si="94"/>
        <v>na</v>
      </c>
      <c r="H842" t="str">
        <f t="shared" si="95"/>
        <v>na</v>
      </c>
      <c r="I842" s="13" t="str">
        <f t="shared" si="96"/>
        <v/>
      </c>
      <c r="J842" t="str">
        <f>IF(OR(ISNUMBER(SEARCH({"A";"B";"C";"D";"E";"F";"G";"H";"I";"J";"K";"L";"M";"N";"O";"P";"Q";"R";"S";"T";"U";"V";"W";"X";"Y";"Z";"+";"-"},D842)))=TRUE,D842, "")</f>
        <v xml:space="preserve">UNDER OFFER </v>
      </c>
      <c r="K842" s="20" t="str">
        <f t="shared" si="97"/>
        <v/>
      </c>
      <c r="L842" s="21" t="s">
        <v>2934</v>
      </c>
      <c r="N842" s="20"/>
    </row>
    <row r="843" spans="2:14" x14ac:dyDescent="0.25">
      <c r="B843" t="s">
        <v>112</v>
      </c>
      <c r="C843" t="str">
        <f t="shared" si="91"/>
        <v xml:space="preserve">$490,000 </v>
      </c>
      <c r="D843" t="s">
        <v>2976</v>
      </c>
      <c r="E843" t="b">
        <f t="shared" si="92"/>
        <v>1</v>
      </c>
      <c r="F843" t="b">
        <f t="shared" si="93"/>
        <v>0</v>
      </c>
      <c r="G843">
        <f t="shared" si="94"/>
        <v>1</v>
      </c>
      <c r="H843">
        <f t="shared" si="95"/>
        <v>9</v>
      </c>
      <c r="I843" s="13" t="str">
        <f t="shared" si="96"/>
        <v>$490,000</v>
      </c>
      <c r="J843" t="str">
        <f>IF(OR(ISNUMBER(SEARCH({"A";"B";"C";"D";"E";"F";"G";"H";"I";"J";"K";"L";"M";"N";"O";"P";"Q";"R";"S";"T";"U";"V";"W";"X";"Y";"Z";"+";"-"},D843)))=TRUE,D843, "")</f>
        <v/>
      </c>
      <c r="K843" s="20" t="str">
        <f t="shared" si="97"/>
        <v>490000</v>
      </c>
      <c r="L843" s="21">
        <v>490000</v>
      </c>
      <c r="N843" s="20"/>
    </row>
    <row r="844" spans="2:14" x14ac:dyDescent="0.25">
      <c r="B844" t="s">
        <v>119</v>
      </c>
      <c r="C844" t="str">
        <f t="shared" si="91"/>
        <v xml:space="preserve">FASTRAK </v>
      </c>
      <c r="D844" t="s">
        <v>2978</v>
      </c>
      <c r="E844" t="b">
        <f t="shared" si="92"/>
        <v>0</v>
      </c>
      <c r="F844" t="b">
        <f t="shared" si="93"/>
        <v>0</v>
      </c>
      <c r="G844" t="str">
        <f t="shared" si="94"/>
        <v>na</v>
      </c>
      <c r="H844" t="str">
        <f t="shared" si="95"/>
        <v>na</v>
      </c>
      <c r="I844" s="13" t="str">
        <f t="shared" si="96"/>
        <v/>
      </c>
      <c r="J844" t="str">
        <f>IF(OR(ISNUMBER(SEARCH({"A";"B";"C";"D";"E";"F";"G";"H";"I";"J";"K";"L";"M";"N";"O";"P";"Q";"R";"S";"T";"U";"V";"W";"X";"Y";"Z";"+";"-"},D844)))=TRUE,D844, "")</f>
        <v xml:space="preserve">FASTRAK </v>
      </c>
      <c r="K844" s="20" t="str">
        <f t="shared" si="97"/>
        <v/>
      </c>
      <c r="L844" s="21" t="s">
        <v>2934</v>
      </c>
      <c r="N844" s="20"/>
    </row>
    <row r="845" spans="2:14" x14ac:dyDescent="0.25">
      <c r="B845" t="s">
        <v>1122</v>
      </c>
      <c r="C845" t="str">
        <f t="shared" si="91"/>
        <v xml:space="preserve">$550,000 </v>
      </c>
      <c r="D845" t="s">
        <v>3169</v>
      </c>
      <c r="E845" t="b">
        <f t="shared" si="92"/>
        <v>1</v>
      </c>
      <c r="F845" t="b">
        <f t="shared" si="93"/>
        <v>0</v>
      </c>
      <c r="G845">
        <f t="shared" si="94"/>
        <v>1</v>
      </c>
      <c r="H845">
        <f t="shared" si="95"/>
        <v>9</v>
      </c>
      <c r="I845" s="13" t="str">
        <f t="shared" si="96"/>
        <v>$550,000</v>
      </c>
      <c r="J845" t="str">
        <f>IF(OR(ISNUMBER(SEARCH({"A";"B";"C";"D";"E";"F";"G";"H";"I";"J";"K";"L";"M";"N";"O";"P";"Q";"R";"S";"T";"U";"V";"W";"X";"Y";"Z";"+";"-"},D845)))=TRUE,D845, "")</f>
        <v/>
      </c>
      <c r="K845" s="20" t="str">
        <f t="shared" si="97"/>
        <v>550000</v>
      </c>
      <c r="L845" s="21">
        <v>550000</v>
      </c>
      <c r="N845" s="20"/>
    </row>
    <row r="846" spans="2:14" x14ac:dyDescent="0.25">
      <c r="B846" t="s">
        <v>2456</v>
      </c>
      <c r="C846" t="str">
        <f t="shared" si="91"/>
        <v xml:space="preserve">Offers over $480,000 </v>
      </c>
      <c r="D846" t="s">
        <v>3364</v>
      </c>
      <c r="E846" t="b">
        <f t="shared" si="92"/>
        <v>1</v>
      </c>
      <c r="F846" t="b">
        <f t="shared" si="93"/>
        <v>0</v>
      </c>
      <c r="G846">
        <f t="shared" si="94"/>
        <v>13</v>
      </c>
      <c r="H846">
        <f t="shared" si="95"/>
        <v>21</v>
      </c>
      <c r="I846" s="13" t="str">
        <f t="shared" si="96"/>
        <v>$480,000</v>
      </c>
      <c r="J846" t="str">
        <f>IF(OR(ISNUMBER(SEARCH({"A";"B";"C";"D";"E";"F";"G";"H";"I";"J";"K";"L";"M";"N";"O";"P";"Q";"R";"S";"T";"U";"V";"W";"X";"Y";"Z";"+";"-"},D846)))=TRUE,D846, "")</f>
        <v xml:space="preserve">Offers over $480,000 </v>
      </c>
      <c r="K846" s="20" t="str">
        <f t="shared" si="97"/>
        <v>480000</v>
      </c>
      <c r="L846" s="21">
        <v>480000</v>
      </c>
      <c r="N846" s="20"/>
    </row>
    <row r="847" spans="2:14" x14ac:dyDescent="0.25">
      <c r="B847" t="s">
        <v>229</v>
      </c>
      <c r="C847" t="str">
        <f t="shared" si="91"/>
        <v xml:space="preserve">$289,000 </v>
      </c>
      <c r="D847" t="s">
        <v>3002</v>
      </c>
      <c r="E847" t="b">
        <f t="shared" si="92"/>
        <v>1</v>
      </c>
      <c r="F847" t="b">
        <f t="shared" si="93"/>
        <v>0</v>
      </c>
      <c r="G847">
        <f t="shared" si="94"/>
        <v>1</v>
      </c>
      <c r="H847">
        <f t="shared" si="95"/>
        <v>9</v>
      </c>
      <c r="I847" s="13" t="str">
        <f t="shared" si="96"/>
        <v>$289,000</v>
      </c>
      <c r="J847" t="str">
        <f>IF(OR(ISNUMBER(SEARCH({"A";"B";"C";"D";"E";"F";"G";"H";"I";"J";"K";"L";"M";"N";"O";"P";"Q";"R";"S";"T";"U";"V";"W";"X";"Y";"Z";"+";"-"},D847)))=TRUE,D847, "")</f>
        <v/>
      </c>
      <c r="K847" s="20" t="str">
        <f t="shared" si="97"/>
        <v>289000</v>
      </c>
      <c r="L847" s="21">
        <v>289000</v>
      </c>
      <c r="N847" s="20"/>
    </row>
    <row r="848" spans="2:14" x14ac:dyDescent="0.25">
      <c r="B848" t="s">
        <v>127</v>
      </c>
      <c r="C848" t="str">
        <f t="shared" si="91"/>
        <v xml:space="preserve">UNDER CONTRACT </v>
      </c>
      <c r="D848" t="s">
        <v>2979</v>
      </c>
      <c r="E848" t="b">
        <f t="shared" si="92"/>
        <v>0</v>
      </c>
      <c r="F848" t="b">
        <f t="shared" si="93"/>
        <v>0</v>
      </c>
      <c r="G848" t="str">
        <f t="shared" si="94"/>
        <v>na</v>
      </c>
      <c r="H848" t="str">
        <f t="shared" si="95"/>
        <v>na</v>
      </c>
      <c r="I848" s="13" t="str">
        <f t="shared" si="96"/>
        <v/>
      </c>
      <c r="J848" t="str">
        <f>IF(OR(ISNUMBER(SEARCH({"A";"B";"C";"D";"E";"F";"G";"H";"I";"J";"K";"L";"M";"N";"O";"P";"Q";"R";"S";"T";"U";"V";"W";"X";"Y";"Z";"+";"-"},D848)))=TRUE,D848, "")</f>
        <v xml:space="preserve">UNDER CONTRACT </v>
      </c>
      <c r="K848" s="20" t="str">
        <f t="shared" si="97"/>
        <v/>
      </c>
      <c r="L848" s="21" t="s">
        <v>2934</v>
      </c>
      <c r="N848" s="20"/>
    </row>
    <row r="849" spans="2:14" x14ac:dyDescent="0.25">
      <c r="B849" t="s">
        <v>342</v>
      </c>
      <c r="C849" t="str">
        <f t="shared" si="91"/>
        <v xml:space="preserve">$209,000  Negoticate </v>
      </c>
      <c r="D849" t="s">
        <v>3025</v>
      </c>
      <c r="E849" t="b">
        <f t="shared" si="92"/>
        <v>1</v>
      </c>
      <c r="F849" t="b">
        <f t="shared" si="93"/>
        <v>0</v>
      </c>
      <c r="G849">
        <f t="shared" si="94"/>
        <v>1</v>
      </c>
      <c r="H849">
        <f t="shared" si="95"/>
        <v>9</v>
      </c>
      <c r="I849" s="13" t="str">
        <f t="shared" si="96"/>
        <v>$209,000</v>
      </c>
      <c r="J849" t="str">
        <f>IF(OR(ISNUMBER(SEARCH({"A";"B";"C";"D";"E";"F";"G";"H";"I";"J";"K";"L";"M";"N";"O";"P";"Q";"R";"S";"T";"U";"V";"W";"X";"Y";"Z";"+";"-"},D849)))=TRUE,D849, "")</f>
        <v xml:space="preserve">$209,000  Negoticate </v>
      </c>
      <c r="K849" s="20" t="str">
        <f t="shared" si="97"/>
        <v>209000</v>
      </c>
      <c r="L849" s="21">
        <v>209000</v>
      </c>
      <c r="N849" s="20"/>
    </row>
    <row r="850" spans="2:14" x14ac:dyDescent="0.25">
      <c r="B850" t="s">
        <v>2564</v>
      </c>
      <c r="C850" t="str">
        <f t="shared" si="91"/>
        <v xml:space="preserve">$849,000 </v>
      </c>
      <c r="D850" t="s">
        <v>3380</v>
      </c>
      <c r="E850" t="b">
        <f t="shared" si="92"/>
        <v>1</v>
      </c>
      <c r="F850" t="b">
        <f t="shared" si="93"/>
        <v>0</v>
      </c>
      <c r="G850">
        <f t="shared" si="94"/>
        <v>1</v>
      </c>
      <c r="H850">
        <f t="shared" si="95"/>
        <v>9</v>
      </c>
      <c r="I850" s="13" t="str">
        <f t="shared" si="96"/>
        <v>$849,000</v>
      </c>
      <c r="J850" t="str">
        <f>IF(OR(ISNUMBER(SEARCH({"A";"B";"C";"D";"E";"F";"G";"H";"I";"J";"K";"L";"M";"N";"O";"P";"Q";"R";"S";"T";"U";"V";"W";"X";"Y";"Z";"+";"-"},D850)))=TRUE,D850, "")</f>
        <v/>
      </c>
      <c r="K850" s="20" t="str">
        <f t="shared" si="97"/>
        <v>849000</v>
      </c>
      <c r="L850" s="21">
        <v>849000</v>
      </c>
      <c r="N850" s="20"/>
    </row>
    <row r="851" spans="2:14" x14ac:dyDescent="0.25">
      <c r="B851" t="s">
        <v>2568</v>
      </c>
      <c r="C851" t="str">
        <f t="shared" si="91"/>
        <v xml:space="preserve">$770,000 </v>
      </c>
      <c r="D851" t="s">
        <v>3381</v>
      </c>
      <c r="E851" t="b">
        <f t="shared" si="92"/>
        <v>1</v>
      </c>
      <c r="F851" t="b">
        <f t="shared" si="93"/>
        <v>0</v>
      </c>
      <c r="G851">
        <f t="shared" si="94"/>
        <v>1</v>
      </c>
      <c r="H851">
        <f t="shared" si="95"/>
        <v>9</v>
      </c>
      <c r="I851" s="13" t="str">
        <f t="shared" si="96"/>
        <v>$770,000</v>
      </c>
      <c r="J851" t="str">
        <f>IF(OR(ISNUMBER(SEARCH({"A";"B";"C";"D";"E";"F";"G";"H";"I";"J";"K";"L";"M";"N";"O";"P";"Q";"R";"S";"T";"U";"V";"W";"X";"Y";"Z";"+";"-"},D851)))=TRUE,D851, "")</f>
        <v/>
      </c>
      <c r="K851" s="20" t="str">
        <f t="shared" si="97"/>
        <v>770000</v>
      </c>
      <c r="L851" s="21">
        <v>770000</v>
      </c>
      <c r="N851" s="20"/>
    </row>
    <row r="852" spans="2:14" x14ac:dyDescent="0.25">
      <c r="B852" t="s">
        <v>527</v>
      </c>
      <c r="C852" t="str">
        <f t="shared" si="91"/>
        <v xml:space="preserve">$525,000 </v>
      </c>
      <c r="D852" t="s">
        <v>3070</v>
      </c>
      <c r="E852" t="b">
        <f t="shared" si="92"/>
        <v>1</v>
      </c>
      <c r="F852" t="b">
        <f t="shared" si="93"/>
        <v>0</v>
      </c>
      <c r="G852">
        <f t="shared" si="94"/>
        <v>1</v>
      </c>
      <c r="H852">
        <f t="shared" si="95"/>
        <v>9</v>
      </c>
      <c r="I852" s="13" t="str">
        <f t="shared" si="96"/>
        <v>$525,000</v>
      </c>
      <c r="J852" t="str">
        <f>IF(OR(ISNUMBER(SEARCH({"A";"B";"C";"D";"E";"F";"G";"H";"I";"J";"K";"L";"M";"N";"O";"P";"Q";"R";"S";"T";"U";"V";"W";"X";"Y";"Z";"+";"-"},D852)))=TRUE,D852, "")</f>
        <v/>
      </c>
      <c r="K852" s="20" t="str">
        <f t="shared" si="97"/>
        <v>525000</v>
      </c>
      <c r="L852" s="21">
        <v>525000</v>
      </c>
      <c r="N852" s="20"/>
    </row>
    <row r="853" spans="2:14" x14ac:dyDescent="0.25">
      <c r="B853" t="s">
        <v>650</v>
      </c>
      <c r="C853" t="str">
        <f t="shared" si="91"/>
        <v xml:space="preserve">Awaiting Price Guide </v>
      </c>
      <c r="D853" t="s">
        <v>3097</v>
      </c>
      <c r="E853" t="b">
        <f t="shared" si="92"/>
        <v>0</v>
      </c>
      <c r="F853" t="b">
        <f t="shared" si="93"/>
        <v>0</v>
      </c>
      <c r="G853" t="str">
        <f t="shared" si="94"/>
        <v>na</v>
      </c>
      <c r="H853" t="str">
        <f t="shared" si="95"/>
        <v>na</v>
      </c>
      <c r="I853" s="13" t="str">
        <f t="shared" si="96"/>
        <v/>
      </c>
      <c r="J853" t="str">
        <f>IF(OR(ISNUMBER(SEARCH({"A";"B";"C";"D";"E";"F";"G";"H";"I";"J";"K";"L";"M";"N";"O";"P";"Q";"R";"S";"T";"U";"V";"W";"X";"Y";"Z";"+";"-"},D853)))=TRUE,D853, "")</f>
        <v xml:space="preserve">Awaiting Price Guide </v>
      </c>
      <c r="K853" s="20" t="str">
        <f t="shared" si="97"/>
        <v/>
      </c>
      <c r="L853" s="21" t="s">
        <v>2934</v>
      </c>
      <c r="N853" s="20"/>
    </row>
    <row r="854" spans="2:14" x14ac:dyDescent="0.25">
      <c r="B854" t="s">
        <v>347</v>
      </c>
      <c r="C854" t="str">
        <f t="shared" si="91"/>
        <v xml:space="preserve">$420,000 </v>
      </c>
      <c r="D854" t="s">
        <v>3026</v>
      </c>
      <c r="E854" t="b">
        <f t="shared" si="92"/>
        <v>1</v>
      </c>
      <c r="F854" t="b">
        <f t="shared" si="93"/>
        <v>0</v>
      </c>
      <c r="G854">
        <f t="shared" si="94"/>
        <v>1</v>
      </c>
      <c r="H854">
        <f t="shared" si="95"/>
        <v>9</v>
      </c>
      <c r="I854" s="13" t="str">
        <f t="shared" si="96"/>
        <v>$420,000</v>
      </c>
      <c r="J854" t="str">
        <f>IF(OR(ISNUMBER(SEARCH({"A";"B";"C";"D";"E";"F";"G";"H";"I";"J";"K";"L";"M";"N";"O";"P";"Q";"R";"S";"T";"U";"V";"W";"X";"Y";"Z";"+";"-"},D854)))=TRUE,D854, "")</f>
        <v/>
      </c>
      <c r="K854" s="20" t="str">
        <f t="shared" si="97"/>
        <v>420000</v>
      </c>
      <c r="L854" s="21">
        <v>420000</v>
      </c>
      <c r="N854" s="20"/>
    </row>
    <row r="855" spans="2:14" x14ac:dyDescent="0.25">
      <c r="B855" t="s">
        <v>127</v>
      </c>
      <c r="C855" t="str">
        <f t="shared" si="91"/>
        <v xml:space="preserve">UNDER CONTRACT </v>
      </c>
      <c r="D855" t="s">
        <v>2979</v>
      </c>
      <c r="E855" t="b">
        <f t="shared" si="92"/>
        <v>0</v>
      </c>
      <c r="F855" t="b">
        <f t="shared" si="93"/>
        <v>0</v>
      </c>
      <c r="G855" t="str">
        <f t="shared" si="94"/>
        <v>na</v>
      </c>
      <c r="H855" t="str">
        <f t="shared" si="95"/>
        <v>na</v>
      </c>
      <c r="I855" s="13" t="str">
        <f t="shared" si="96"/>
        <v/>
      </c>
      <c r="J855" t="str">
        <f>IF(OR(ISNUMBER(SEARCH({"A";"B";"C";"D";"E";"F";"G";"H";"I";"J";"K";"L";"M";"N";"O";"P";"Q";"R";"S";"T";"U";"V";"W";"X";"Y";"Z";"+";"-"},D855)))=TRUE,D855, "")</f>
        <v xml:space="preserve">UNDER CONTRACT </v>
      </c>
      <c r="K855" s="20" t="str">
        <f t="shared" si="97"/>
        <v/>
      </c>
      <c r="L855" s="21" t="s">
        <v>2934</v>
      </c>
      <c r="N855" s="20"/>
    </row>
    <row r="856" spans="2:14" x14ac:dyDescent="0.25">
      <c r="B856" t="s">
        <v>355</v>
      </c>
      <c r="C856" t="str">
        <f t="shared" si="91"/>
        <v xml:space="preserve">$510,000 </v>
      </c>
      <c r="D856" t="s">
        <v>3027</v>
      </c>
      <c r="E856" t="b">
        <f t="shared" si="92"/>
        <v>1</v>
      </c>
      <c r="F856" t="b">
        <f t="shared" si="93"/>
        <v>0</v>
      </c>
      <c r="G856">
        <f t="shared" si="94"/>
        <v>1</v>
      </c>
      <c r="H856">
        <f t="shared" si="95"/>
        <v>9</v>
      </c>
      <c r="I856" s="13" t="str">
        <f t="shared" si="96"/>
        <v>$510,000</v>
      </c>
      <c r="J856" t="str">
        <f>IF(OR(ISNUMBER(SEARCH({"A";"B";"C";"D";"E";"F";"G";"H";"I";"J";"K";"L";"M";"N";"O";"P";"Q";"R";"S";"T";"U";"V";"W";"X";"Y";"Z";"+";"-"},D856)))=TRUE,D856, "")</f>
        <v/>
      </c>
      <c r="K856" s="20" t="str">
        <f t="shared" si="97"/>
        <v>510000</v>
      </c>
      <c r="L856" s="21">
        <v>510000</v>
      </c>
      <c r="N856" s="20"/>
    </row>
    <row r="857" spans="2:14" x14ac:dyDescent="0.25">
      <c r="B857" t="s">
        <v>127</v>
      </c>
      <c r="C857" t="str">
        <f t="shared" si="91"/>
        <v xml:space="preserve">UNDER CONTRACT </v>
      </c>
      <c r="D857" t="s">
        <v>2979</v>
      </c>
      <c r="E857" t="b">
        <f t="shared" si="92"/>
        <v>0</v>
      </c>
      <c r="F857" t="b">
        <f t="shared" si="93"/>
        <v>0</v>
      </c>
      <c r="G857" t="str">
        <f t="shared" si="94"/>
        <v>na</v>
      </c>
      <c r="H857" t="str">
        <f t="shared" si="95"/>
        <v>na</v>
      </c>
      <c r="I857" s="13" t="str">
        <f t="shared" si="96"/>
        <v/>
      </c>
      <c r="J857" t="str">
        <f>IF(OR(ISNUMBER(SEARCH({"A";"B";"C";"D";"E";"F";"G";"H";"I";"J";"K";"L";"M";"N";"O";"P";"Q";"R";"S";"T";"U";"V";"W";"X";"Y";"Z";"+";"-"},D857)))=TRUE,D857, "")</f>
        <v xml:space="preserve">UNDER CONTRACT </v>
      </c>
      <c r="K857" s="20" t="str">
        <f t="shared" si="97"/>
        <v/>
      </c>
      <c r="L857" s="21" t="s">
        <v>2934</v>
      </c>
      <c r="N857" s="20"/>
    </row>
    <row r="858" spans="2:14" x14ac:dyDescent="0.25">
      <c r="B858" t="s">
        <v>970</v>
      </c>
      <c r="C858" t="str">
        <f t="shared" si="91"/>
        <v xml:space="preserve">$570,000 </v>
      </c>
      <c r="D858" t="s">
        <v>3144</v>
      </c>
      <c r="E858" t="b">
        <f t="shared" si="92"/>
        <v>1</v>
      </c>
      <c r="F858" t="b">
        <f t="shared" si="93"/>
        <v>0</v>
      </c>
      <c r="G858">
        <f t="shared" si="94"/>
        <v>1</v>
      </c>
      <c r="H858">
        <f t="shared" si="95"/>
        <v>9</v>
      </c>
      <c r="I858" s="13" t="str">
        <f t="shared" si="96"/>
        <v>$570,000</v>
      </c>
      <c r="J858" t="str">
        <f>IF(OR(ISNUMBER(SEARCH({"A";"B";"C";"D";"E";"F";"G";"H";"I";"J";"K";"L";"M";"N";"O";"P";"Q";"R";"S";"T";"U";"V";"W";"X";"Y";"Z";"+";"-"},D858)))=TRUE,D858, "")</f>
        <v/>
      </c>
      <c r="K858" s="20" t="str">
        <f t="shared" si="97"/>
        <v>570000</v>
      </c>
      <c r="L858" s="21">
        <v>570000</v>
      </c>
      <c r="N858" s="20"/>
    </row>
    <row r="859" spans="2:14" x14ac:dyDescent="0.25">
      <c r="B859" t="s">
        <v>169</v>
      </c>
      <c r="C859" t="str">
        <f t="shared" si="91"/>
        <v xml:space="preserve">$549,000 </v>
      </c>
      <c r="D859" t="s">
        <v>2989</v>
      </c>
      <c r="E859" t="b">
        <f t="shared" si="92"/>
        <v>1</v>
      </c>
      <c r="F859" t="b">
        <f t="shared" si="93"/>
        <v>0</v>
      </c>
      <c r="G859">
        <f t="shared" si="94"/>
        <v>1</v>
      </c>
      <c r="H859">
        <f t="shared" si="95"/>
        <v>9</v>
      </c>
      <c r="I859" s="13" t="str">
        <f t="shared" si="96"/>
        <v>$549,000</v>
      </c>
      <c r="J859" t="str">
        <f>IF(OR(ISNUMBER(SEARCH({"A";"B";"C";"D";"E";"F";"G";"H";"I";"J";"K";"L";"M";"N";"O";"P";"Q";"R";"S";"T";"U";"V";"W";"X";"Y";"Z";"+";"-"},D859)))=TRUE,D859, "")</f>
        <v/>
      </c>
      <c r="K859" s="20" t="str">
        <f t="shared" si="97"/>
        <v>549000</v>
      </c>
      <c r="L859" s="21">
        <v>549000</v>
      </c>
      <c r="N859" s="20"/>
    </row>
    <row r="860" spans="2:14" x14ac:dyDescent="0.25">
      <c r="B860" t="s">
        <v>2579</v>
      </c>
      <c r="C860" t="str">
        <f t="shared" si="91"/>
        <v xml:space="preserve">Offers over $730,000 </v>
      </c>
      <c r="D860" t="s">
        <v>3382</v>
      </c>
      <c r="E860" t="b">
        <f t="shared" si="92"/>
        <v>1</v>
      </c>
      <c r="F860" t="b">
        <f t="shared" si="93"/>
        <v>0</v>
      </c>
      <c r="G860">
        <f t="shared" si="94"/>
        <v>13</v>
      </c>
      <c r="H860">
        <f t="shared" si="95"/>
        <v>21</v>
      </c>
      <c r="I860" s="13" t="str">
        <f t="shared" si="96"/>
        <v>$730,000</v>
      </c>
      <c r="J860" t="str">
        <f>IF(OR(ISNUMBER(SEARCH({"A";"B";"C";"D";"E";"F";"G";"H";"I";"J";"K";"L";"M";"N";"O";"P";"Q";"R";"S";"T";"U";"V";"W";"X";"Y";"Z";"+";"-"},D860)))=TRUE,D860, "")</f>
        <v xml:space="preserve">Offers over $730,000 </v>
      </c>
      <c r="K860" s="20" t="str">
        <f t="shared" si="97"/>
        <v>730000</v>
      </c>
      <c r="L860" s="21">
        <v>730000</v>
      </c>
      <c r="N860" s="20"/>
    </row>
    <row r="861" spans="2:14" x14ac:dyDescent="0.25">
      <c r="B861" t="s">
        <v>1142</v>
      </c>
      <c r="C861" t="str">
        <f t="shared" si="91"/>
        <v xml:space="preserve">$590,000 </v>
      </c>
      <c r="D861" t="s">
        <v>3173</v>
      </c>
      <c r="E861" t="b">
        <f t="shared" si="92"/>
        <v>1</v>
      </c>
      <c r="F861" t="b">
        <f t="shared" si="93"/>
        <v>0</v>
      </c>
      <c r="G861">
        <f t="shared" si="94"/>
        <v>1</v>
      </c>
      <c r="H861">
        <f t="shared" si="95"/>
        <v>9</v>
      </c>
      <c r="I861" s="13" t="str">
        <f t="shared" si="96"/>
        <v>$590,000</v>
      </c>
      <c r="J861" t="str">
        <f>IF(OR(ISNUMBER(SEARCH({"A";"B";"C";"D";"E";"F";"G";"H";"I";"J";"K";"L";"M";"N";"O";"P";"Q";"R";"S";"T";"U";"V";"W";"X";"Y";"Z";"+";"-"},D861)))=TRUE,D861, "")</f>
        <v/>
      </c>
      <c r="K861" s="20" t="str">
        <f t="shared" si="97"/>
        <v>590000</v>
      </c>
      <c r="L861" s="21">
        <v>590000</v>
      </c>
      <c r="N861" s="20"/>
    </row>
    <row r="862" spans="2:14" x14ac:dyDescent="0.25">
      <c r="B862" t="s">
        <v>127</v>
      </c>
      <c r="C862" t="str">
        <f t="shared" si="91"/>
        <v xml:space="preserve">UNDER CONTRACT </v>
      </c>
      <c r="D862" t="s">
        <v>2979</v>
      </c>
      <c r="E862" t="b">
        <f t="shared" si="92"/>
        <v>0</v>
      </c>
      <c r="F862" t="b">
        <f t="shared" si="93"/>
        <v>0</v>
      </c>
      <c r="G862" t="str">
        <f t="shared" si="94"/>
        <v>na</v>
      </c>
      <c r="H862" t="str">
        <f t="shared" si="95"/>
        <v>na</v>
      </c>
      <c r="I862" s="13" t="str">
        <f t="shared" si="96"/>
        <v/>
      </c>
      <c r="J862" t="str">
        <f>IF(OR(ISNUMBER(SEARCH({"A";"B";"C";"D";"E";"F";"G";"H";"I";"J";"K";"L";"M";"N";"O";"P";"Q";"R";"S";"T";"U";"V";"W";"X";"Y";"Z";"+";"-"},D862)))=TRUE,D862, "")</f>
        <v xml:space="preserve">UNDER CONTRACT </v>
      </c>
      <c r="K862" s="20" t="str">
        <f t="shared" si="97"/>
        <v/>
      </c>
      <c r="L862" s="21" t="s">
        <v>2934</v>
      </c>
      <c r="N862" s="20"/>
    </row>
    <row r="863" spans="2:14" x14ac:dyDescent="0.25">
      <c r="B863" t="s">
        <v>2586</v>
      </c>
      <c r="C863" t="str">
        <f t="shared" si="91"/>
        <v xml:space="preserve">Offers Over $575,000 </v>
      </c>
      <c r="D863" t="s">
        <v>3383</v>
      </c>
      <c r="E863" t="b">
        <f t="shared" si="92"/>
        <v>1</v>
      </c>
      <c r="F863" t="b">
        <f t="shared" si="93"/>
        <v>0</v>
      </c>
      <c r="G863">
        <f t="shared" si="94"/>
        <v>13</v>
      </c>
      <c r="H863">
        <f t="shared" si="95"/>
        <v>21</v>
      </c>
      <c r="I863" s="13" t="str">
        <f t="shared" si="96"/>
        <v>$575,000</v>
      </c>
      <c r="J863" t="str">
        <f>IF(OR(ISNUMBER(SEARCH({"A";"B";"C";"D";"E";"F";"G";"H";"I";"J";"K";"L";"M";"N";"O";"P";"Q";"R";"S";"T";"U";"V";"W";"X";"Y";"Z";"+";"-"},D863)))=TRUE,D863, "")</f>
        <v xml:space="preserve">Offers Over $575,000 </v>
      </c>
      <c r="K863" s="20" t="str">
        <f t="shared" si="97"/>
        <v>575000</v>
      </c>
      <c r="L863" s="21">
        <v>575000</v>
      </c>
      <c r="N863" s="20"/>
    </row>
    <row r="864" spans="2:14" x14ac:dyDescent="0.25">
      <c r="B864" t="s">
        <v>2589</v>
      </c>
      <c r="C864" t="str">
        <f t="shared" si="91"/>
        <v xml:space="preserve">Offers Over $350,000 </v>
      </c>
      <c r="D864" t="s">
        <v>3384</v>
      </c>
      <c r="E864" t="b">
        <f t="shared" si="92"/>
        <v>1</v>
      </c>
      <c r="F864" t="b">
        <f t="shared" si="93"/>
        <v>0</v>
      </c>
      <c r="G864">
        <f t="shared" si="94"/>
        <v>13</v>
      </c>
      <c r="H864">
        <f t="shared" si="95"/>
        <v>21</v>
      </c>
      <c r="I864" s="13" t="str">
        <f t="shared" si="96"/>
        <v>$350,000</v>
      </c>
      <c r="J864" t="str">
        <f>IF(OR(ISNUMBER(SEARCH({"A";"B";"C";"D";"E";"F";"G";"H";"I";"J";"K";"L";"M";"N";"O";"P";"Q";"R";"S";"T";"U";"V";"W";"X";"Y";"Z";"+";"-"},D864)))=TRUE,D864, "")</f>
        <v xml:space="preserve">Offers Over $350,000 </v>
      </c>
      <c r="K864" s="20" t="str">
        <f t="shared" si="97"/>
        <v>350000</v>
      </c>
      <c r="L864" s="21">
        <v>350000</v>
      </c>
      <c r="N864" s="20"/>
    </row>
    <row r="865" spans="2:14" x14ac:dyDescent="0.25">
      <c r="B865" t="s">
        <v>2592</v>
      </c>
      <c r="C865" t="str">
        <f t="shared" si="91"/>
        <v xml:space="preserve">Offers Over $500,000 will be considered </v>
      </c>
      <c r="D865" t="s">
        <v>3385</v>
      </c>
      <c r="E865" t="b">
        <f t="shared" si="92"/>
        <v>1</v>
      </c>
      <c r="F865" t="b">
        <f t="shared" si="93"/>
        <v>0</v>
      </c>
      <c r="G865">
        <f t="shared" si="94"/>
        <v>13</v>
      </c>
      <c r="H865">
        <f t="shared" si="95"/>
        <v>21</v>
      </c>
      <c r="I865" s="13" t="str">
        <f t="shared" si="96"/>
        <v>$500,000</v>
      </c>
      <c r="J865" t="str">
        <f>IF(OR(ISNUMBER(SEARCH({"A";"B";"C";"D";"E";"F";"G";"H";"I";"J";"K";"L";"M";"N";"O";"P";"Q";"R";"S";"T";"U";"V";"W";"X";"Y";"Z";"+";"-"},D865)))=TRUE,D865, "")</f>
        <v xml:space="preserve">Offers Over $500,000 will be considered </v>
      </c>
      <c r="K865" s="20" t="str">
        <f t="shared" si="97"/>
        <v>500000</v>
      </c>
      <c r="L865" s="21">
        <v>500000</v>
      </c>
      <c r="N865" s="20"/>
    </row>
    <row r="866" spans="2:14" x14ac:dyDescent="0.25">
      <c r="B866" t="s">
        <v>361</v>
      </c>
      <c r="C866" t="str">
        <f t="shared" si="91"/>
        <v xml:space="preserve">$535,000 </v>
      </c>
      <c r="D866" t="s">
        <v>3028</v>
      </c>
      <c r="E866" t="b">
        <f t="shared" si="92"/>
        <v>1</v>
      </c>
      <c r="F866" t="b">
        <f t="shared" si="93"/>
        <v>0</v>
      </c>
      <c r="G866">
        <f t="shared" si="94"/>
        <v>1</v>
      </c>
      <c r="H866">
        <f t="shared" si="95"/>
        <v>9</v>
      </c>
      <c r="I866" s="13" t="str">
        <f t="shared" si="96"/>
        <v>$535,000</v>
      </c>
      <c r="J866" t="str">
        <f>IF(OR(ISNUMBER(SEARCH({"A";"B";"C";"D";"E";"F";"G";"H";"I";"J";"K";"L";"M";"N";"O";"P";"Q";"R";"S";"T";"U";"V";"W";"X";"Y";"Z";"+";"-"},D866)))=TRUE,D866, "")</f>
        <v/>
      </c>
      <c r="K866" s="20" t="str">
        <f t="shared" si="97"/>
        <v>535000</v>
      </c>
      <c r="L866" s="21">
        <v>535000</v>
      </c>
      <c r="N866" s="20"/>
    </row>
    <row r="867" spans="2:14" x14ac:dyDescent="0.25">
      <c r="B867" t="s">
        <v>290</v>
      </c>
      <c r="C867" t="str">
        <f t="shared" si="91"/>
        <v xml:space="preserve">$325,000 </v>
      </c>
      <c r="D867" t="s">
        <v>3016</v>
      </c>
      <c r="E867" t="b">
        <f t="shared" si="92"/>
        <v>1</v>
      </c>
      <c r="F867" t="b">
        <f t="shared" si="93"/>
        <v>0</v>
      </c>
      <c r="G867">
        <f t="shared" si="94"/>
        <v>1</v>
      </c>
      <c r="H867">
        <f t="shared" si="95"/>
        <v>9</v>
      </c>
      <c r="I867" s="13" t="str">
        <f t="shared" si="96"/>
        <v>$325,000</v>
      </c>
      <c r="J867" t="str">
        <f>IF(OR(ISNUMBER(SEARCH({"A";"B";"C";"D";"E";"F";"G";"H";"I";"J";"K";"L";"M";"N";"O";"P";"Q";"R";"S";"T";"U";"V";"W";"X";"Y";"Z";"+";"-"},D867)))=TRUE,D867, "")</f>
        <v/>
      </c>
      <c r="K867" s="20" t="str">
        <f t="shared" si="97"/>
        <v>325000</v>
      </c>
      <c r="L867" s="21">
        <v>325000</v>
      </c>
      <c r="N867" s="20"/>
    </row>
    <row r="868" spans="2:14" x14ac:dyDescent="0.25">
      <c r="B868" t="s">
        <v>127</v>
      </c>
      <c r="C868" t="str">
        <f t="shared" si="91"/>
        <v xml:space="preserve">UNDER CONTRACT </v>
      </c>
      <c r="D868" t="s">
        <v>2979</v>
      </c>
      <c r="E868" t="b">
        <f t="shared" si="92"/>
        <v>0</v>
      </c>
      <c r="F868" t="b">
        <f t="shared" si="93"/>
        <v>0</v>
      </c>
      <c r="G868" t="str">
        <f t="shared" si="94"/>
        <v>na</v>
      </c>
      <c r="H868" t="str">
        <f t="shared" si="95"/>
        <v>na</v>
      </c>
      <c r="I868" s="13" t="str">
        <f t="shared" si="96"/>
        <v/>
      </c>
      <c r="J868" t="str">
        <f>IF(OR(ISNUMBER(SEARCH({"A";"B";"C";"D";"E";"F";"G";"H";"I";"J";"K";"L";"M";"N";"O";"P";"Q";"R";"S";"T";"U";"V";"W";"X";"Y";"Z";"+";"-"},D868)))=TRUE,D868, "")</f>
        <v xml:space="preserve">UNDER CONTRACT </v>
      </c>
      <c r="K868" s="20" t="str">
        <f t="shared" si="97"/>
        <v/>
      </c>
      <c r="L868" s="21" t="s">
        <v>2934</v>
      </c>
      <c r="N868" s="20"/>
    </row>
    <row r="869" spans="2:14" x14ac:dyDescent="0.25">
      <c r="B869" t="s">
        <v>364</v>
      </c>
      <c r="C869" t="str">
        <f t="shared" si="91"/>
        <v xml:space="preserve">$335,000 </v>
      </c>
      <c r="D869" t="s">
        <v>3029</v>
      </c>
      <c r="E869" t="b">
        <f t="shared" si="92"/>
        <v>1</v>
      </c>
      <c r="F869" t="b">
        <f t="shared" si="93"/>
        <v>0</v>
      </c>
      <c r="G869">
        <f t="shared" si="94"/>
        <v>1</v>
      </c>
      <c r="H869">
        <f t="shared" si="95"/>
        <v>9</v>
      </c>
      <c r="I869" s="13" t="str">
        <f t="shared" si="96"/>
        <v>$335,000</v>
      </c>
      <c r="J869" t="str">
        <f>IF(OR(ISNUMBER(SEARCH({"A";"B";"C";"D";"E";"F";"G";"H";"I";"J";"K";"L";"M";"N";"O";"P";"Q";"R";"S";"T";"U";"V";"W";"X";"Y";"Z";"+";"-"},D869)))=TRUE,D869, "")</f>
        <v/>
      </c>
      <c r="K869" s="20" t="str">
        <f t="shared" si="97"/>
        <v>335000</v>
      </c>
      <c r="L869" s="21">
        <v>335000</v>
      </c>
      <c r="N869" s="20"/>
    </row>
    <row r="870" spans="2:14" x14ac:dyDescent="0.25">
      <c r="B870" t="s">
        <v>127</v>
      </c>
      <c r="C870" t="str">
        <f t="shared" si="91"/>
        <v xml:space="preserve">UNDER CONTRACT </v>
      </c>
      <c r="D870" t="s">
        <v>2979</v>
      </c>
      <c r="E870" t="b">
        <f t="shared" si="92"/>
        <v>0</v>
      </c>
      <c r="F870" t="b">
        <f t="shared" si="93"/>
        <v>0</v>
      </c>
      <c r="G870" t="str">
        <f t="shared" si="94"/>
        <v>na</v>
      </c>
      <c r="H870" t="str">
        <f t="shared" si="95"/>
        <v>na</v>
      </c>
      <c r="I870" s="13" t="str">
        <f t="shared" si="96"/>
        <v/>
      </c>
      <c r="J870" t="str">
        <f>IF(OR(ISNUMBER(SEARCH({"A";"B";"C";"D";"E";"F";"G";"H";"I";"J";"K";"L";"M";"N";"O";"P";"Q";"R";"S";"T";"U";"V";"W";"X";"Y";"Z";"+";"-"},D870)))=TRUE,D870, "")</f>
        <v xml:space="preserve">UNDER CONTRACT </v>
      </c>
      <c r="K870" s="20" t="str">
        <f t="shared" si="97"/>
        <v/>
      </c>
      <c r="L870" s="21" t="s">
        <v>2934</v>
      </c>
      <c r="N870" s="20"/>
    </row>
    <row r="871" spans="2:14" x14ac:dyDescent="0.25">
      <c r="B871" t="s">
        <v>2599</v>
      </c>
      <c r="C871" t="str">
        <f t="shared" si="91"/>
        <v xml:space="preserve">Offers Over $780,000 Invited </v>
      </c>
      <c r="D871" t="s">
        <v>3386</v>
      </c>
      <c r="E871" t="b">
        <f t="shared" si="92"/>
        <v>1</v>
      </c>
      <c r="F871" t="b">
        <f t="shared" si="93"/>
        <v>0</v>
      </c>
      <c r="G871">
        <f t="shared" si="94"/>
        <v>13</v>
      </c>
      <c r="H871">
        <f t="shared" si="95"/>
        <v>21</v>
      </c>
      <c r="I871" s="13" t="str">
        <f t="shared" si="96"/>
        <v>$780,000</v>
      </c>
      <c r="J871" t="str">
        <f>IF(OR(ISNUMBER(SEARCH({"A";"B";"C";"D";"E";"F";"G";"H";"I";"J";"K";"L";"M";"N";"O";"P";"Q";"R";"S";"T";"U";"V";"W";"X";"Y";"Z";"+";"-"},D871)))=TRUE,D871, "")</f>
        <v xml:space="preserve">Offers Over $780,000 Invited </v>
      </c>
      <c r="K871" s="20" t="str">
        <f t="shared" si="97"/>
        <v>780000</v>
      </c>
      <c r="L871" s="21">
        <v>780000</v>
      </c>
      <c r="N871" s="20"/>
    </row>
    <row r="872" spans="2:14" x14ac:dyDescent="0.25">
      <c r="B872" t="s">
        <v>369</v>
      </c>
      <c r="C872" t="str">
        <f t="shared" si="91"/>
        <v xml:space="preserve">Penthouse for $850,000 </v>
      </c>
      <c r="D872" t="s">
        <v>3030</v>
      </c>
      <c r="E872" t="b">
        <f t="shared" si="92"/>
        <v>1</v>
      </c>
      <c r="F872" t="b">
        <f t="shared" si="93"/>
        <v>0</v>
      </c>
      <c r="G872">
        <f t="shared" si="94"/>
        <v>15</v>
      </c>
      <c r="H872">
        <f t="shared" si="95"/>
        <v>23</v>
      </c>
      <c r="I872" s="13" t="str">
        <f t="shared" si="96"/>
        <v>$850,000</v>
      </c>
      <c r="J872" t="str">
        <f>IF(OR(ISNUMBER(SEARCH({"A";"B";"C";"D";"E";"F";"G";"H";"I";"J";"K";"L";"M";"N";"O";"P";"Q";"R";"S";"T";"U";"V";"W";"X";"Y";"Z";"+";"-"},D872)))=TRUE,D872, "")</f>
        <v xml:space="preserve">Penthouse for $850,000 </v>
      </c>
      <c r="K872" s="20" t="str">
        <f t="shared" si="97"/>
        <v>850000</v>
      </c>
      <c r="L872" s="21">
        <v>850000</v>
      </c>
      <c r="N872" s="20"/>
    </row>
    <row r="873" spans="2:14" x14ac:dyDescent="0.25">
      <c r="B873" t="s">
        <v>2603</v>
      </c>
      <c r="C873" t="str">
        <f t="shared" si="91"/>
        <v xml:space="preserve">O/O $750,000 </v>
      </c>
      <c r="D873" t="s">
        <v>3387</v>
      </c>
      <c r="E873" t="b">
        <f t="shared" si="92"/>
        <v>1</v>
      </c>
      <c r="F873" t="b">
        <f t="shared" si="93"/>
        <v>0</v>
      </c>
      <c r="G873">
        <f t="shared" si="94"/>
        <v>5</v>
      </c>
      <c r="H873">
        <f t="shared" si="95"/>
        <v>13</v>
      </c>
      <c r="I873" s="13" t="str">
        <f t="shared" si="96"/>
        <v>$750,000</v>
      </c>
      <c r="J873" t="str">
        <f>IF(OR(ISNUMBER(SEARCH({"A";"B";"C";"D";"E";"F";"G";"H";"I";"J";"K";"L";"M";"N";"O";"P";"Q";"R";"S";"T";"U";"V";"W";"X";"Y";"Z";"+";"-"},D873)))=TRUE,D873, "")</f>
        <v xml:space="preserve">O/O $750,000 </v>
      </c>
      <c r="K873" s="20" t="str">
        <f t="shared" si="97"/>
        <v>750000</v>
      </c>
      <c r="L873" s="21">
        <v>750000</v>
      </c>
      <c r="N873" s="20"/>
    </row>
    <row r="874" spans="2:14" x14ac:dyDescent="0.25">
      <c r="B874" t="s">
        <v>372</v>
      </c>
      <c r="C874" t="str">
        <f t="shared" si="91"/>
        <v xml:space="preserve">Needs to GO! $510,000 </v>
      </c>
      <c r="D874" t="s">
        <v>3031</v>
      </c>
      <c r="E874" t="b">
        <f t="shared" si="92"/>
        <v>1</v>
      </c>
      <c r="F874" t="b">
        <f t="shared" si="93"/>
        <v>0</v>
      </c>
      <c r="G874">
        <f t="shared" si="94"/>
        <v>14</v>
      </c>
      <c r="H874">
        <f t="shared" si="95"/>
        <v>22</v>
      </c>
      <c r="I874" s="13" t="str">
        <f t="shared" si="96"/>
        <v>$510,000</v>
      </c>
      <c r="J874" t="str">
        <f>IF(OR(ISNUMBER(SEARCH({"A";"B";"C";"D";"E";"F";"G";"H";"I";"J";"K";"L";"M";"N";"O";"P";"Q";"R";"S";"T";"U";"V";"W";"X";"Y";"Z";"+";"-"},D874)))=TRUE,D874, "")</f>
        <v xml:space="preserve">Needs to GO! $510,000 </v>
      </c>
      <c r="K874" s="20" t="str">
        <f t="shared" si="97"/>
        <v>510000</v>
      </c>
      <c r="L874" s="21">
        <v>510000</v>
      </c>
      <c r="N874" s="20"/>
    </row>
    <row r="875" spans="2:14" x14ac:dyDescent="0.25">
      <c r="B875" t="s">
        <v>788</v>
      </c>
      <c r="C875" t="str">
        <f t="shared" si="91"/>
        <v xml:space="preserve">$560,000 </v>
      </c>
      <c r="D875" t="s">
        <v>3117</v>
      </c>
      <c r="E875" t="b">
        <f t="shared" si="92"/>
        <v>1</v>
      </c>
      <c r="F875" t="b">
        <f t="shared" si="93"/>
        <v>0</v>
      </c>
      <c r="G875">
        <f t="shared" si="94"/>
        <v>1</v>
      </c>
      <c r="H875">
        <f t="shared" si="95"/>
        <v>9</v>
      </c>
      <c r="I875" s="13" t="str">
        <f t="shared" si="96"/>
        <v>$560,000</v>
      </c>
      <c r="J875" t="str">
        <f>IF(OR(ISNUMBER(SEARCH({"A";"B";"C";"D";"E";"F";"G";"H";"I";"J";"K";"L";"M";"N";"O";"P";"Q";"R";"S";"T";"U";"V";"W";"X";"Y";"Z";"+";"-"},D875)))=TRUE,D875, "")</f>
        <v/>
      </c>
      <c r="K875" s="20" t="str">
        <f t="shared" si="97"/>
        <v>560000</v>
      </c>
      <c r="L875" s="21">
        <v>560000</v>
      </c>
      <c r="N875" s="20"/>
    </row>
    <row r="876" spans="2:14" x14ac:dyDescent="0.25">
      <c r="B876" t="s">
        <v>1110</v>
      </c>
      <c r="C876" t="str">
        <f t="shared" si="91"/>
        <v xml:space="preserve">Under Contract </v>
      </c>
      <c r="D876" t="s">
        <v>3167</v>
      </c>
      <c r="E876" t="b">
        <f t="shared" si="92"/>
        <v>0</v>
      </c>
      <c r="F876" t="b">
        <f t="shared" si="93"/>
        <v>0</v>
      </c>
      <c r="G876" t="str">
        <f t="shared" si="94"/>
        <v>na</v>
      </c>
      <c r="H876" t="str">
        <f t="shared" si="95"/>
        <v>na</v>
      </c>
      <c r="I876" s="13" t="str">
        <f t="shared" si="96"/>
        <v/>
      </c>
      <c r="J876" t="str">
        <f>IF(OR(ISNUMBER(SEARCH({"A";"B";"C";"D";"E";"F";"G";"H";"I";"J";"K";"L";"M";"N";"O";"P";"Q";"R";"S";"T";"U";"V";"W";"X";"Y";"Z";"+";"-"},D876)))=TRUE,D876, "")</f>
        <v xml:space="preserve">Under Contract </v>
      </c>
      <c r="K876" s="20" t="str">
        <f t="shared" si="97"/>
        <v/>
      </c>
      <c r="L876" s="21" t="s">
        <v>2934</v>
      </c>
      <c r="N876" s="20"/>
    </row>
    <row r="877" spans="2:14" x14ac:dyDescent="0.25">
      <c r="B877" t="s">
        <v>653</v>
      </c>
      <c r="C877" t="str">
        <f t="shared" si="91"/>
        <v xml:space="preserve">$440,000 </v>
      </c>
      <c r="D877" t="s">
        <v>3098</v>
      </c>
      <c r="E877" t="b">
        <f t="shared" si="92"/>
        <v>1</v>
      </c>
      <c r="F877" t="b">
        <f t="shared" si="93"/>
        <v>0</v>
      </c>
      <c r="G877">
        <f t="shared" si="94"/>
        <v>1</v>
      </c>
      <c r="H877">
        <f t="shared" si="95"/>
        <v>9</v>
      </c>
      <c r="I877" s="13" t="str">
        <f t="shared" si="96"/>
        <v>$440,000</v>
      </c>
      <c r="J877" t="str">
        <f>IF(OR(ISNUMBER(SEARCH({"A";"B";"C";"D";"E";"F";"G";"H";"I";"J";"K";"L";"M";"N";"O";"P";"Q";"R";"S";"T";"U";"V";"W";"X";"Y";"Z";"+";"-"},D877)))=TRUE,D877, "")</f>
        <v/>
      </c>
      <c r="K877" s="20" t="str">
        <f t="shared" si="97"/>
        <v>440000</v>
      </c>
      <c r="L877" s="21">
        <v>440000</v>
      </c>
      <c r="N877" s="20"/>
    </row>
    <row r="878" spans="2:14" x14ac:dyDescent="0.25">
      <c r="B878" t="s">
        <v>2614</v>
      </c>
      <c r="C878" t="str">
        <f t="shared" si="91"/>
        <v xml:space="preserve">Offers Over $295,000 </v>
      </c>
      <c r="D878" t="s">
        <v>3388</v>
      </c>
      <c r="E878" t="b">
        <f t="shared" si="92"/>
        <v>1</v>
      </c>
      <c r="F878" t="b">
        <f t="shared" si="93"/>
        <v>0</v>
      </c>
      <c r="G878">
        <f t="shared" si="94"/>
        <v>13</v>
      </c>
      <c r="H878">
        <f t="shared" si="95"/>
        <v>21</v>
      </c>
      <c r="I878" s="13" t="str">
        <f t="shared" si="96"/>
        <v>$295,000</v>
      </c>
      <c r="J878" t="str">
        <f>IF(OR(ISNUMBER(SEARCH({"A";"B";"C";"D";"E";"F";"G";"H";"I";"J";"K";"L";"M";"N";"O";"P";"Q";"R";"S";"T";"U";"V";"W";"X";"Y";"Z";"+";"-"},D878)))=TRUE,D878, "")</f>
        <v xml:space="preserve">Offers Over $295,000 </v>
      </c>
      <c r="K878" s="20" t="str">
        <f t="shared" si="97"/>
        <v>295000</v>
      </c>
      <c r="L878" s="21">
        <v>295000</v>
      </c>
      <c r="N878" s="20"/>
    </row>
    <row r="879" spans="2:14" x14ac:dyDescent="0.25">
      <c r="B879" t="s">
        <v>1485</v>
      </c>
      <c r="C879" t="str">
        <f t="shared" si="91"/>
        <v xml:space="preserve">$610,000 </v>
      </c>
      <c r="D879" t="s">
        <v>3229</v>
      </c>
      <c r="E879" t="b">
        <f t="shared" si="92"/>
        <v>1</v>
      </c>
      <c r="F879" t="b">
        <f t="shared" si="93"/>
        <v>0</v>
      </c>
      <c r="G879">
        <f t="shared" si="94"/>
        <v>1</v>
      </c>
      <c r="H879">
        <f t="shared" si="95"/>
        <v>9</v>
      </c>
      <c r="I879" s="13" t="str">
        <f t="shared" si="96"/>
        <v>$610,000</v>
      </c>
      <c r="J879" t="str">
        <f>IF(OR(ISNUMBER(SEARCH({"A";"B";"C";"D";"E";"F";"G";"H";"I";"J";"K";"L";"M";"N";"O";"P";"Q";"R";"S";"T";"U";"V";"W";"X";"Y";"Z";"+";"-"},D879)))=TRUE,D879, "")</f>
        <v/>
      </c>
      <c r="K879" s="20" t="str">
        <f t="shared" si="97"/>
        <v>610000</v>
      </c>
      <c r="L879" s="21">
        <v>610000</v>
      </c>
      <c r="N879" s="20"/>
    </row>
    <row r="880" spans="2:14" x14ac:dyDescent="0.25">
      <c r="B880" t="s">
        <v>2618</v>
      </c>
      <c r="C880" t="str">
        <f t="shared" si="91"/>
        <v xml:space="preserve">From $370,000 </v>
      </c>
      <c r="D880" t="s">
        <v>3389</v>
      </c>
      <c r="E880" t="b">
        <f t="shared" si="92"/>
        <v>1</v>
      </c>
      <c r="F880" t="b">
        <f t="shared" si="93"/>
        <v>0</v>
      </c>
      <c r="G880">
        <f t="shared" si="94"/>
        <v>6</v>
      </c>
      <c r="H880">
        <f t="shared" si="95"/>
        <v>14</v>
      </c>
      <c r="I880" s="13" t="str">
        <f t="shared" si="96"/>
        <v>$370,000</v>
      </c>
      <c r="J880" t="str">
        <f>IF(OR(ISNUMBER(SEARCH({"A";"B";"C";"D";"E";"F";"G";"H";"I";"J";"K";"L";"M";"N";"O";"P";"Q";"R";"S";"T";"U";"V";"W";"X";"Y";"Z";"+";"-"},D880)))=TRUE,D880, "")</f>
        <v xml:space="preserve">From $370,000 </v>
      </c>
      <c r="K880" s="20" t="str">
        <f t="shared" si="97"/>
        <v>370000</v>
      </c>
      <c r="L880" s="21">
        <v>370000</v>
      </c>
      <c r="N880" s="20"/>
    </row>
    <row r="881" spans="2:14" x14ac:dyDescent="0.25">
      <c r="B881" t="s">
        <v>1721</v>
      </c>
      <c r="C881" t="str">
        <f t="shared" si="91"/>
        <v xml:space="preserve">$359,000 </v>
      </c>
      <c r="D881" t="s">
        <v>3260</v>
      </c>
      <c r="E881" t="b">
        <f t="shared" si="92"/>
        <v>1</v>
      </c>
      <c r="F881" t="b">
        <f t="shared" si="93"/>
        <v>0</v>
      </c>
      <c r="G881">
        <f t="shared" si="94"/>
        <v>1</v>
      </c>
      <c r="H881">
        <f t="shared" si="95"/>
        <v>9</v>
      </c>
      <c r="I881" s="13" t="str">
        <f t="shared" si="96"/>
        <v>$359,000</v>
      </c>
      <c r="J881" t="str">
        <f>IF(OR(ISNUMBER(SEARCH({"A";"B";"C";"D";"E";"F";"G";"H";"I";"J";"K";"L";"M";"N";"O";"P";"Q";"R";"S";"T";"U";"V";"W";"X";"Y";"Z";"+";"-"},D881)))=TRUE,D881, "")</f>
        <v/>
      </c>
      <c r="K881" s="20" t="str">
        <f t="shared" si="97"/>
        <v>359000</v>
      </c>
      <c r="L881" s="21">
        <v>359000</v>
      </c>
      <c r="N881" s="20"/>
    </row>
    <row r="882" spans="2:14" x14ac:dyDescent="0.25">
      <c r="B882" t="s">
        <v>119</v>
      </c>
      <c r="C882" t="str">
        <f t="shared" si="91"/>
        <v xml:space="preserve">FASTRAK </v>
      </c>
      <c r="D882" t="s">
        <v>2978</v>
      </c>
      <c r="E882" t="b">
        <f t="shared" si="92"/>
        <v>0</v>
      </c>
      <c r="F882" t="b">
        <f t="shared" si="93"/>
        <v>0</v>
      </c>
      <c r="G882" t="str">
        <f t="shared" si="94"/>
        <v>na</v>
      </c>
      <c r="H882" t="str">
        <f t="shared" si="95"/>
        <v>na</v>
      </c>
      <c r="I882" s="13" t="str">
        <f t="shared" si="96"/>
        <v/>
      </c>
      <c r="J882" t="str">
        <f>IF(OR(ISNUMBER(SEARCH({"A";"B";"C";"D";"E";"F";"G";"H";"I";"J";"K";"L";"M";"N";"O";"P";"Q";"R";"S";"T";"U";"V";"W";"X";"Y";"Z";"+";"-"},D882)))=TRUE,D882, "")</f>
        <v xml:space="preserve">FASTRAK </v>
      </c>
      <c r="K882" s="20" t="str">
        <f t="shared" si="97"/>
        <v/>
      </c>
      <c r="L882" s="21" t="s">
        <v>2934</v>
      </c>
      <c r="N882" s="20"/>
    </row>
    <row r="883" spans="2:14" x14ac:dyDescent="0.25">
      <c r="B883" t="s">
        <v>127</v>
      </c>
      <c r="C883" t="str">
        <f t="shared" si="91"/>
        <v xml:space="preserve">UNDER CONTRACT </v>
      </c>
      <c r="D883" t="s">
        <v>2979</v>
      </c>
      <c r="E883" t="b">
        <f t="shared" si="92"/>
        <v>0</v>
      </c>
      <c r="F883" t="b">
        <f t="shared" si="93"/>
        <v>0</v>
      </c>
      <c r="G883" t="str">
        <f t="shared" si="94"/>
        <v>na</v>
      </c>
      <c r="H883" t="str">
        <f t="shared" si="95"/>
        <v>na</v>
      </c>
      <c r="I883" s="13" t="str">
        <f t="shared" si="96"/>
        <v/>
      </c>
      <c r="J883" t="str">
        <f>IF(OR(ISNUMBER(SEARCH({"A";"B";"C";"D";"E";"F";"G";"H";"I";"J";"K";"L";"M";"N";"O";"P";"Q";"R";"S";"T";"U";"V";"W";"X";"Y";"Z";"+";"-"},D883)))=TRUE,D883, "")</f>
        <v xml:space="preserve">UNDER CONTRACT </v>
      </c>
      <c r="K883" s="20" t="str">
        <f t="shared" si="97"/>
        <v/>
      </c>
      <c r="L883" s="21" t="s">
        <v>2934</v>
      </c>
      <c r="N883" s="20"/>
    </row>
    <row r="884" spans="2:14" x14ac:dyDescent="0.25">
      <c r="B884" t="s">
        <v>127</v>
      </c>
      <c r="C884" t="str">
        <f t="shared" si="91"/>
        <v xml:space="preserve">UNDER CONTRACT </v>
      </c>
      <c r="D884" t="s">
        <v>2979</v>
      </c>
      <c r="E884" t="b">
        <f t="shared" si="92"/>
        <v>0</v>
      </c>
      <c r="F884" t="b">
        <f t="shared" si="93"/>
        <v>0</v>
      </c>
      <c r="G884" t="str">
        <f t="shared" si="94"/>
        <v>na</v>
      </c>
      <c r="H884" t="str">
        <f t="shared" si="95"/>
        <v>na</v>
      </c>
      <c r="I884" s="13" t="str">
        <f t="shared" si="96"/>
        <v/>
      </c>
      <c r="J884" t="str">
        <f>IF(OR(ISNUMBER(SEARCH({"A";"B";"C";"D";"E";"F";"G";"H";"I";"J";"K";"L";"M";"N";"O";"P";"Q";"R";"S";"T";"U";"V";"W";"X";"Y";"Z";"+";"-"},D884)))=TRUE,D884, "")</f>
        <v xml:space="preserve">UNDER CONTRACT </v>
      </c>
      <c r="K884" s="20" t="str">
        <f t="shared" si="97"/>
        <v/>
      </c>
      <c r="L884" s="21" t="s">
        <v>2934</v>
      </c>
      <c r="N884" s="20"/>
    </row>
    <row r="885" spans="2:14" x14ac:dyDescent="0.25">
      <c r="B885" t="s">
        <v>127</v>
      </c>
      <c r="C885" t="str">
        <f t="shared" si="91"/>
        <v xml:space="preserve">UNDER CONTRACT </v>
      </c>
      <c r="D885" t="s">
        <v>2979</v>
      </c>
      <c r="E885" t="b">
        <f t="shared" si="92"/>
        <v>0</v>
      </c>
      <c r="F885" t="b">
        <f t="shared" si="93"/>
        <v>0</v>
      </c>
      <c r="G885" t="str">
        <f t="shared" si="94"/>
        <v>na</v>
      </c>
      <c r="H885" t="str">
        <f t="shared" si="95"/>
        <v>na</v>
      </c>
      <c r="I885" s="13" t="str">
        <f t="shared" si="96"/>
        <v/>
      </c>
      <c r="J885" t="str">
        <f>IF(OR(ISNUMBER(SEARCH({"A";"B";"C";"D";"E";"F";"G";"H";"I";"J";"K";"L";"M";"N";"O";"P";"Q";"R";"S";"T";"U";"V";"W";"X";"Y";"Z";"+";"-"},D885)))=TRUE,D885, "")</f>
        <v xml:space="preserve">UNDER CONTRACT </v>
      </c>
      <c r="K885" s="20" t="str">
        <f t="shared" si="97"/>
        <v/>
      </c>
      <c r="L885" s="21" t="s">
        <v>2934</v>
      </c>
      <c r="N885" s="20"/>
    </row>
    <row r="886" spans="2:14" x14ac:dyDescent="0.25">
      <c r="B886" t="s">
        <v>1749</v>
      </c>
      <c r="C886" t="str">
        <f t="shared" si="91"/>
        <v xml:space="preserve">$595,000 </v>
      </c>
      <c r="D886" t="s">
        <v>3266</v>
      </c>
      <c r="E886" t="b">
        <f t="shared" si="92"/>
        <v>1</v>
      </c>
      <c r="F886" t="b">
        <f t="shared" si="93"/>
        <v>0</v>
      </c>
      <c r="G886">
        <f t="shared" si="94"/>
        <v>1</v>
      </c>
      <c r="H886">
        <f t="shared" si="95"/>
        <v>9</v>
      </c>
      <c r="I886" s="13" t="str">
        <f t="shared" si="96"/>
        <v>$595,000</v>
      </c>
      <c r="J886" t="str">
        <f>IF(OR(ISNUMBER(SEARCH({"A";"B";"C";"D";"E";"F";"G";"H";"I";"J";"K";"L";"M";"N";"O";"P";"Q";"R";"S";"T";"U";"V";"W";"X";"Y";"Z";"+";"-"},D886)))=TRUE,D886, "")</f>
        <v/>
      </c>
      <c r="K886" s="20" t="str">
        <f t="shared" si="97"/>
        <v>595000</v>
      </c>
      <c r="L886" s="21">
        <v>595000</v>
      </c>
      <c r="N886" s="20"/>
    </row>
    <row r="887" spans="2:14" x14ac:dyDescent="0.25">
      <c r="B887" t="s">
        <v>127</v>
      </c>
      <c r="C887" t="str">
        <f t="shared" si="91"/>
        <v xml:space="preserve">UNDER CONTRACT </v>
      </c>
      <c r="D887" t="s">
        <v>2979</v>
      </c>
      <c r="E887" t="b">
        <f t="shared" si="92"/>
        <v>0</v>
      </c>
      <c r="F887" t="b">
        <f t="shared" si="93"/>
        <v>0</v>
      </c>
      <c r="G887" t="str">
        <f t="shared" si="94"/>
        <v>na</v>
      </c>
      <c r="H887" t="str">
        <f t="shared" si="95"/>
        <v>na</v>
      </c>
      <c r="I887" s="13" t="str">
        <f t="shared" si="96"/>
        <v/>
      </c>
      <c r="J887" t="str">
        <f>IF(OR(ISNUMBER(SEARCH({"A";"B";"C";"D";"E";"F";"G";"H";"I";"J";"K";"L";"M";"N";"O";"P";"Q";"R";"S";"T";"U";"V";"W";"X";"Y";"Z";"+";"-"},D887)))=TRUE,D887, "")</f>
        <v xml:space="preserve">UNDER CONTRACT </v>
      </c>
      <c r="K887" s="20" t="str">
        <f t="shared" si="97"/>
        <v/>
      </c>
      <c r="L887" s="21" t="s">
        <v>2934</v>
      </c>
      <c r="N887" s="20"/>
    </row>
    <row r="888" spans="2:14" x14ac:dyDescent="0.25">
      <c r="B888" t="s">
        <v>376</v>
      </c>
      <c r="C888" t="str">
        <f t="shared" si="91"/>
        <v xml:space="preserve">$1,300,000 </v>
      </c>
      <c r="D888" t="s">
        <v>3032</v>
      </c>
      <c r="E888" t="b">
        <f t="shared" si="92"/>
        <v>1</v>
      </c>
      <c r="F888" t="b">
        <f t="shared" si="93"/>
        <v>0</v>
      </c>
      <c r="G888">
        <f t="shared" si="94"/>
        <v>1</v>
      </c>
      <c r="H888">
        <f t="shared" si="95"/>
        <v>11</v>
      </c>
      <c r="I888" s="13" t="str">
        <f t="shared" si="96"/>
        <v>$1,300,000</v>
      </c>
      <c r="J888" t="str">
        <f>IF(OR(ISNUMBER(SEARCH({"A";"B";"C";"D";"E";"F";"G";"H";"I";"J";"K";"L";"M";"N";"O";"P";"Q";"R";"S";"T";"U";"V";"W";"X";"Y";"Z";"+";"-"},D888)))=TRUE,D888, "")</f>
        <v/>
      </c>
      <c r="K888" s="20" t="str">
        <f t="shared" si="97"/>
        <v>1300000</v>
      </c>
      <c r="L888" s="21">
        <v>1300000</v>
      </c>
      <c r="N888" s="20"/>
    </row>
    <row r="889" spans="2:14" x14ac:dyDescent="0.25">
      <c r="B889" t="s">
        <v>2639</v>
      </c>
      <c r="C889" t="str">
        <f t="shared" si="91"/>
        <v xml:space="preserve">MASSIVE PRICE REDUCTION!! NOW $277,500 </v>
      </c>
      <c r="D889" t="s">
        <v>3390</v>
      </c>
      <c r="E889" t="b">
        <f t="shared" si="92"/>
        <v>1</v>
      </c>
      <c r="F889" t="b">
        <f t="shared" si="93"/>
        <v>0</v>
      </c>
      <c r="G889">
        <f t="shared" si="94"/>
        <v>31</v>
      </c>
      <c r="H889">
        <f t="shared" si="95"/>
        <v>39</v>
      </c>
      <c r="I889" s="13" t="str">
        <f t="shared" si="96"/>
        <v>$277,500</v>
      </c>
      <c r="J889" t="str">
        <f>IF(OR(ISNUMBER(SEARCH({"A";"B";"C";"D";"E";"F";"G";"H";"I";"J";"K";"L";"M";"N";"O";"P";"Q";"R";"S";"T";"U";"V";"W";"X";"Y";"Z";"+";"-"},D889)))=TRUE,D889, "")</f>
        <v xml:space="preserve">MASSIVE PRICE REDUCTION!! NOW $277,500 </v>
      </c>
      <c r="K889" s="20" t="str">
        <f t="shared" si="97"/>
        <v>277500</v>
      </c>
      <c r="L889" s="21">
        <v>277500</v>
      </c>
      <c r="N889" s="20"/>
    </row>
    <row r="890" spans="2:14" x14ac:dyDescent="0.25">
      <c r="B890" t="s">
        <v>127</v>
      </c>
      <c r="C890" t="str">
        <f t="shared" si="91"/>
        <v xml:space="preserve">UNDER CONTRACT </v>
      </c>
      <c r="D890" t="s">
        <v>2979</v>
      </c>
      <c r="E890" t="b">
        <f t="shared" si="92"/>
        <v>0</v>
      </c>
      <c r="F890" t="b">
        <f t="shared" si="93"/>
        <v>0</v>
      </c>
      <c r="G890" t="str">
        <f t="shared" si="94"/>
        <v>na</v>
      </c>
      <c r="H890" t="str">
        <f t="shared" si="95"/>
        <v>na</v>
      </c>
      <c r="I890" s="13" t="str">
        <f t="shared" si="96"/>
        <v/>
      </c>
      <c r="J890" t="str">
        <f>IF(OR(ISNUMBER(SEARCH({"A";"B";"C";"D";"E";"F";"G";"H";"I";"J";"K";"L";"M";"N";"O";"P";"Q";"R";"S";"T";"U";"V";"W";"X";"Y";"Z";"+";"-"},D890)))=TRUE,D890, "")</f>
        <v xml:space="preserve">UNDER CONTRACT </v>
      </c>
      <c r="K890" s="20" t="str">
        <f t="shared" si="97"/>
        <v/>
      </c>
      <c r="L890" s="21" t="s">
        <v>2934</v>
      </c>
      <c r="N890" s="20"/>
    </row>
    <row r="891" spans="2:14" x14ac:dyDescent="0.25">
      <c r="B891" t="s">
        <v>1110</v>
      </c>
      <c r="C891" t="str">
        <f t="shared" si="91"/>
        <v xml:space="preserve">Under Contract </v>
      </c>
      <c r="D891" t="s">
        <v>3167</v>
      </c>
      <c r="E891" t="b">
        <f t="shared" si="92"/>
        <v>0</v>
      </c>
      <c r="F891" t="b">
        <f t="shared" si="93"/>
        <v>0</v>
      </c>
      <c r="G891" t="str">
        <f t="shared" si="94"/>
        <v>na</v>
      </c>
      <c r="H891" t="str">
        <f t="shared" si="95"/>
        <v>na</v>
      </c>
      <c r="I891" s="13" t="str">
        <f t="shared" si="96"/>
        <v/>
      </c>
      <c r="J891" t="str">
        <f>IF(OR(ISNUMBER(SEARCH({"A";"B";"C";"D";"E";"F";"G";"H";"I";"J";"K";"L";"M";"N";"O";"P";"Q";"R";"S";"T";"U";"V";"W";"X";"Y";"Z";"+";"-"},D891)))=TRUE,D891, "")</f>
        <v xml:space="preserve">Under Contract </v>
      </c>
      <c r="K891" s="20" t="str">
        <f t="shared" si="97"/>
        <v/>
      </c>
      <c r="L891" s="21" t="s">
        <v>2934</v>
      </c>
      <c r="N891" s="20"/>
    </row>
    <row r="892" spans="2:14" x14ac:dyDescent="0.25">
      <c r="B892" t="s">
        <v>127</v>
      </c>
      <c r="C892" t="str">
        <f t="shared" si="91"/>
        <v xml:space="preserve">UNDER CONTRACT </v>
      </c>
      <c r="D892" t="s">
        <v>2979</v>
      </c>
      <c r="E892" t="b">
        <f t="shared" si="92"/>
        <v>0</v>
      </c>
      <c r="F892" t="b">
        <f t="shared" si="93"/>
        <v>0</v>
      </c>
      <c r="G892" t="str">
        <f t="shared" si="94"/>
        <v>na</v>
      </c>
      <c r="H892" t="str">
        <f t="shared" si="95"/>
        <v>na</v>
      </c>
      <c r="I892" s="13" t="str">
        <f t="shared" si="96"/>
        <v/>
      </c>
      <c r="J892" t="str">
        <f>IF(OR(ISNUMBER(SEARCH({"A";"B";"C";"D";"E";"F";"G";"H";"I";"J";"K";"L";"M";"N";"O";"P";"Q";"R";"S";"T";"U";"V";"W";"X";"Y";"Z";"+";"-"},D892)))=TRUE,D892, "")</f>
        <v xml:space="preserve">UNDER CONTRACT </v>
      </c>
      <c r="K892" s="20" t="str">
        <f t="shared" si="97"/>
        <v/>
      </c>
      <c r="L892" s="21" t="s">
        <v>2934</v>
      </c>
      <c r="N892" s="20"/>
    </row>
    <row r="893" spans="2:14" x14ac:dyDescent="0.25">
      <c r="B893" t="s">
        <v>2653</v>
      </c>
      <c r="C893" t="str">
        <f t="shared" si="91"/>
        <v xml:space="preserve">Under contract </v>
      </c>
      <c r="D893" t="s">
        <v>3391</v>
      </c>
      <c r="E893" t="b">
        <f t="shared" si="92"/>
        <v>0</v>
      </c>
      <c r="F893" t="b">
        <f t="shared" si="93"/>
        <v>0</v>
      </c>
      <c r="G893" t="str">
        <f t="shared" si="94"/>
        <v>na</v>
      </c>
      <c r="H893" t="str">
        <f t="shared" si="95"/>
        <v>na</v>
      </c>
      <c r="I893" s="13" t="str">
        <f t="shared" si="96"/>
        <v/>
      </c>
      <c r="J893" t="str">
        <f>IF(OR(ISNUMBER(SEARCH({"A";"B";"C";"D";"E";"F";"G";"H";"I";"J";"K";"L";"M";"N";"O";"P";"Q";"R";"S";"T";"U";"V";"W";"X";"Y";"Z";"+";"-"},D893)))=TRUE,D893, "")</f>
        <v xml:space="preserve">Under contract </v>
      </c>
      <c r="K893" s="20" t="str">
        <f t="shared" si="97"/>
        <v/>
      </c>
      <c r="L893" s="21" t="s">
        <v>2934</v>
      </c>
      <c r="N893" s="20"/>
    </row>
    <row r="894" spans="2:14" x14ac:dyDescent="0.25">
      <c r="B894" t="s">
        <v>2657</v>
      </c>
      <c r="C894" t="str">
        <f t="shared" si="91"/>
        <v xml:space="preserve">$650,000 </v>
      </c>
      <c r="D894" t="s">
        <v>3392</v>
      </c>
      <c r="E894" t="b">
        <f t="shared" si="92"/>
        <v>1</v>
      </c>
      <c r="F894" t="b">
        <f t="shared" si="93"/>
        <v>0</v>
      </c>
      <c r="G894">
        <f t="shared" si="94"/>
        <v>1</v>
      </c>
      <c r="H894">
        <f t="shared" si="95"/>
        <v>9</v>
      </c>
      <c r="I894" s="13" t="str">
        <f t="shared" si="96"/>
        <v>$650,000</v>
      </c>
      <c r="J894" t="str">
        <f>IF(OR(ISNUMBER(SEARCH({"A";"B";"C";"D";"E";"F";"G";"H";"I";"J";"K";"L";"M";"N";"O";"P";"Q";"R";"S";"T";"U";"V";"W";"X";"Y";"Z";"+";"-"},D894)))=TRUE,D894, "")</f>
        <v/>
      </c>
      <c r="K894" s="20" t="str">
        <f t="shared" si="97"/>
        <v>650000</v>
      </c>
      <c r="L894" s="21">
        <v>650000</v>
      </c>
      <c r="N894" s="20"/>
    </row>
    <row r="895" spans="2:14" x14ac:dyDescent="0.25">
      <c r="B895" t="s">
        <v>2661</v>
      </c>
      <c r="C895" t="str">
        <f t="shared" si="91"/>
        <v xml:space="preserve">Low - Mid $200,000 </v>
      </c>
      <c r="D895" t="s">
        <v>3393</v>
      </c>
      <c r="E895" t="b">
        <f t="shared" si="92"/>
        <v>1</v>
      </c>
      <c r="F895" t="b">
        <f t="shared" si="93"/>
        <v>0</v>
      </c>
      <c r="G895">
        <f t="shared" si="94"/>
        <v>11</v>
      </c>
      <c r="H895">
        <f t="shared" si="95"/>
        <v>19</v>
      </c>
      <c r="I895" s="13" t="str">
        <f t="shared" si="96"/>
        <v>$200,000</v>
      </c>
      <c r="J895" t="str">
        <f>IF(OR(ISNUMBER(SEARCH({"A";"B";"C";"D";"E";"F";"G";"H";"I";"J";"K";"L";"M";"N";"O";"P";"Q";"R";"S";"T";"U";"V";"W";"X";"Y";"Z";"+";"-"},D895)))=TRUE,D895, "")</f>
        <v xml:space="preserve">Low - Mid $200,000 </v>
      </c>
      <c r="K895" s="20" t="str">
        <f t="shared" si="97"/>
        <v>200000</v>
      </c>
      <c r="L895" s="21">
        <v>200000</v>
      </c>
      <c r="N895" s="20"/>
    </row>
    <row r="896" spans="2:14" x14ac:dyDescent="0.25">
      <c r="B896" t="s">
        <v>1118</v>
      </c>
      <c r="C896" t="str">
        <f t="shared" si="91"/>
        <v xml:space="preserve">$385,000 </v>
      </c>
      <c r="D896" t="s">
        <v>3168</v>
      </c>
      <c r="E896" t="b">
        <f t="shared" si="92"/>
        <v>1</v>
      </c>
      <c r="F896" t="b">
        <f t="shared" si="93"/>
        <v>0</v>
      </c>
      <c r="G896">
        <f t="shared" si="94"/>
        <v>1</v>
      </c>
      <c r="H896">
        <f t="shared" si="95"/>
        <v>9</v>
      </c>
      <c r="I896" s="13" t="str">
        <f t="shared" si="96"/>
        <v>$385,000</v>
      </c>
      <c r="J896" t="str">
        <f>IF(OR(ISNUMBER(SEARCH({"A";"B";"C";"D";"E";"F";"G";"H";"I";"J";"K";"L";"M";"N";"O";"P";"Q";"R";"S";"T";"U";"V";"W";"X";"Y";"Z";"+";"-"},D896)))=TRUE,D896, "")</f>
        <v/>
      </c>
      <c r="K896" s="20" t="str">
        <f t="shared" si="97"/>
        <v>385000</v>
      </c>
      <c r="L896" s="21">
        <v>385000</v>
      </c>
      <c r="N896" s="20"/>
    </row>
    <row r="897" spans="2:14" x14ac:dyDescent="0.25">
      <c r="B897" t="s">
        <v>2666</v>
      </c>
      <c r="C897" t="str">
        <f t="shared" si="91"/>
        <v xml:space="preserve">Offers Over $500,000 </v>
      </c>
      <c r="D897" t="s">
        <v>3394</v>
      </c>
      <c r="E897" t="b">
        <f t="shared" si="92"/>
        <v>1</v>
      </c>
      <c r="F897" t="b">
        <f t="shared" si="93"/>
        <v>0</v>
      </c>
      <c r="G897">
        <f t="shared" si="94"/>
        <v>13</v>
      </c>
      <c r="H897">
        <f t="shared" si="95"/>
        <v>21</v>
      </c>
      <c r="I897" s="13" t="str">
        <f t="shared" si="96"/>
        <v>$500,000</v>
      </c>
      <c r="J897" t="str">
        <f>IF(OR(ISNUMBER(SEARCH({"A";"B";"C";"D";"E";"F";"G";"H";"I";"J";"K";"L";"M";"N";"O";"P";"Q";"R";"S";"T";"U";"V";"W";"X";"Y";"Z";"+";"-"},D897)))=TRUE,D897, "")</f>
        <v xml:space="preserve">Offers Over $500,000 </v>
      </c>
      <c r="K897" s="20" t="str">
        <f t="shared" si="97"/>
        <v>500000</v>
      </c>
      <c r="L897" s="21">
        <v>500000</v>
      </c>
      <c r="N897" s="20"/>
    </row>
    <row r="898" spans="2:14" x14ac:dyDescent="0.25">
      <c r="B898" t="s">
        <v>2670</v>
      </c>
      <c r="C898" t="str">
        <f t="shared" si="91"/>
        <v xml:space="preserve">$570000 neg </v>
      </c>
      <c r="D898" t="s">
        <v>3395</v>
      </c>
      <c r="E898" t="b">
        <f t="shared" si="92"/>
        <v>1</v>
      </c>
      <c r="F898" t="b">
        <f t="shared" si="93"/>
        <v>0</v>
      </c>
      <c r="G898">
        <f t="shared" si="94"/>
        <v>1</v>
      </c>
      <c r="H898">
        <f t="shared" si="95"/>
        <v>8</v>
      </c>
      <c r="I898" s="13" t="str">
        <f t="shared" si="96"/>
        <v>$570000</v>
      </c>
      <c r="J898" t="str">
        <f>IF(OR(ISNUMBER(SEARCH({"A";"B";"C";"D";"E";"F";"G";"H";"I";"J";"K";"L";"M";"N";"O";"P";"Q";"R";"S";"T";"U";"V";"W";"X";"Y";"Z";"+";"-"},D898)))=TRUE,D898, "")</f>
        <v xml:space="preserve">$570000 neg </v>
      </c>
      <c r="K898" s="20" t="str">
        <f t="shared" si="97"/>
        <v>570000</v>
      </c>
      <c r="L898" s="21">
        <v>570000</v>
      </c>
      <c r="N898" s="20"/>
    </row>
    <row r="899" spans="2:14" x14ac:dyDescent="0.25">
      <c r="B899" t="s">
        <v>104</v>
      </c>
      <c r="C899" t="str">
        <f t="shared" ref="C899:C962" si="98">B899 &amp; " "</f>
        <v xml:space="preserve">$625,000 </v>
      </c>
      <c r="D899" t="s">
        <v>2974</v>
      </c>
      <c r="E899" t="b">
        <f t="shared" ref="E899:E962" si="99">ISNUMBER(SEARCH("0 ",D899))</f>
        <v>1</v>
      </c>
      <c r="F899" t="b">
        <f t="shared" ref="F899:F962" si="100">ISNUMBER(SEARCH("0-",D899))</f>
        <v>0</v>
      </c>
      <c r="G899">
        <f t="shared" ref="G899:G962" si="101">IFERROR(FIND("$", D899), "na")</f>
        <v>1</v>
      </c>
      <c r="H899">
        <f t="shared" ref="H899:H962" si="102">IFERROR(FIND("0 ",D899) + 1, "na")</f>
        <v>9</v>
      </c>
      <c r="I899" s="13" t="str">
        <f t="shared" ref="I899:I962" si="103">IFERROR(MID(D899, G899, H899-G899), "")</f>
        <v>$625,000</v>
      </c>
      <c r="J899" t="str">
        <f>IF(OR(ISNUMBER(SEARCH({"A";"B";"C";"D";"E";"F";"G";"H";"I";"J";"K";"L";"M";"N";"O";"P";"Q";"R";"S";"T";"U";"V";"W";"X";"Y";"Z";"+";"-"},D899)))=TRUE,D899, "")</f>
        <v/>
      </c>
      <c r="K899" s="20" t="str">
        <f t="shared" ref="K899:K962" si="104">SUBSTITUTE(SUBSTITUTE(SUBSTITUTE(I899, "$", ""), ",", ""), ".00", "")</f>
        <v>625000</v>
      </c>
      <c r="L899" s="21">
        <v>625000</v>
      </c>
      <c r="N899" s="20"/>
    </row>
    <row r="900" spans="2:14" x14ac:dyDescent="0.25">
      <c r="B900" t="s">
        <v>1553</v>
      </c>
      <c r="C900" t="str">
        <f t="shared" si="98"/>
        <v xml:space="preserve">$520,000 </v>
      </c>
      <c r="D900" t="s">
        <v>3236</v>
      </c>
      <c r="E900" t="b">
        <f t="shared" si="99"/>
        <v>1</v>
      </c>
      <c r="F900" t="b">
        <f t="shared" si="100"/>
        <v>0</v>
      </c>
      <c r="G900">
        <f t="shared" si="101"/>
        <v>1</v>
      </c>
      <c r="H900">
        <f t="shared" si="102"/>
        <v>9</v>
      </c>
      <c r="I900" s="13" t="str">
        <f t="shared" si="103"/>
        <v>$520,000</v>
      </c>
      <c r="J900" t="str">
        <f>IF(OR(ISNUMBER(SEARCH({"A";"B";"C";"D";"E";"F";"G";"H";"I";"J";"K";"L";"M";"N";"O";"P";"Q";"R";"S";"T";"U";"V";"W";"X";"Y";"Z";"+";"-"},D900)))=TRUE,D900, "")</f>
        <v/>
      </c>
      <c r="K900" s="20" t="str">
        <f t="shared" si="104"/>
        <v>520000</v>
      </c>
      <c r="L900" s="21">
        <v>520000</v>
      </c>
      <c r="N900" s="20"/>
    </row>
    <row r="901" spans="2:14" x14ac:dyDescent="0.25">
      <c r="B901" t="s">
        <v>2678</v>
      </c>
      <c r="C901" t="str">
        <f t="shared" si="98"/>
        <v xml:space="preserve">High $500,000 ono </v>
      </c>
      <c r="D901" t="s">
        <v>3396</v>
      </c>
      <c r="E901" t="b">
        <f t="shared" si="99"/>
        <v>1</v>
      </c>
      <c r="F901" t="b">
        <f t="shared" si="100"/>
        <v>0</v>
      </c>
      <c r="G901">
        <f t="shared" si="101"/>
        <v>6</v>
      </c>
      <c r="H901">
        <f t="shared" si="102"/>
        <v>14</v>
      </c>
      <c r="I901" s="13" t="str">
        <f t="shared" si="103"/>
        <v>$500,000</v>
      </c>
      <c r="J901" t="str">
        <f>IF(OR(ISNUMBER(SEARCH({"A";"B";"C";"D";"E";"F";"G";"H";"I";"J";"K";"L";"M";"N";"O";"P";"Q";"R";"S";"T";"U";"V";"W";"X";"Y";"Z";"+";"-"},D901)))=TRUE,D901, "")</f>
        <v xml:space="preserve">High $500,000 ono </v>
      </c>
      <c r="K901" s="20" t="str">
        <f t="shared" si="104"/>
        <v>500000</v>
      </c>
      <c r="L901" s="21">
        <v>500000</v>
      </c>
      <c r="N901" s="20"/>
    </row>
    <row r="902" spans="2:14" x14ac:dyDescent="0.25">
      <c r="B902" t="s">
        <v>2681</v>
      </c>
      <c r="C902" t="str">
        <f t="shared" si="98"/>
        <v xml:space="preserve">$345,000 Negotiable </v>
      </c>
      <c r="D902" t="s">
        <v>3397</v>
      </c>
      <c r="E902" t="b">
        <f t="shared" si="99"/>
        <v>1</v>
      </c>
      <c r="F902" t="b">
        <f t="shared" si="100"/>
        <v>0</v>
      </c>
      <c r="G902">
        <f t="shared" si="101"/>
        <v>1</v>
      </c>
      <c r="H902">
        <f t="shared" si="102"/>
        <v>9</v>
      </c>
      <c r="I902" s="13" t="str">
        <f t="shared" si="103"/>
        <v>$345,000</v>
      </c>
      <c r="J902" t="str">
        <f>IF(OR(ISNUMBER(SEARCH({"A";"B";"C";"D";"E";"F";"G";"H";"I";"J";"K";"L";"M";"N";"O";"P";"Q";"R";"S";"T";"U";"V";"W";"X";"Y";"Z";"+";"-"},D902)))=TRUE,D902, "")</f>
        <v xml:space="preserve">$345,000 Negotiable </v>
      </c>
      <c r="K902" s="20" t="str">
        <f t="shared" si="104"/>
        <v>345000</v>
      </c>
      <c r="L902" s="21">
        <v>345000</v>
      </c>
      <c r="N902" s="20"/>
    </row>
    <row r="903" spans="2:14" x14ac:dyDescent="0.25">
      <c r="B903" t="s">
        <v>2684</v>
      </c>
      <c r="C903" t="str">
        <f t="shared" si="98"/>
        <v xml:space="preserve">PRICE REDUCED - $475,000 </v>
      </c>
      <c r="D903" t="s">
        <v>3398</v>
      </c>
      <c r="E903" t="b">
        <f t="shared" si="99"/>
        <v>1</v>
      </c>
      <c r="F903" t="b">
        <f t="shared" si="100"/>
        <v>0</v>
      </c>
      <c r="G903">
        <f t="shared" si="101"/>
        <v>17</v>
      </c>
      <c r="H903">
        <f t="shared" si="102"/>
        <v>25</v>
      </c>
      <c r="I903" s="13" t="str">
        <f t="shared" si="103"/>
        <v>$475,000</v>
      </c>
      <c r="J903" t="str">
        <f>IF(OR(ISNUMBER(SEARCH({"A";"B";"C";"D";"E";"F";"G";"H";"I";"J";"K";"L";"M";"N";"O";"P";"Q";"R";"S";"T";"U";"V";"W";"X";"Y";"Z";"+";"-"},D903)))=TRUE,D903, "")</f>
        <v xml:space="preserve">PRICE REDUCED - $475,000 </v>
      </c>
      <c r="K903" s="20" t="str">
        <f t="shared" si="104"/>
        <v>475000</v>
      </c>
      <c r="L903" s="21">
        <v>475000</v>
      </c>
      <c r="N903" s="20"/>
    </row>
    <row r="904" spans="2:14" x14ac:dyDescent="0.25">
      <c r="B904" t="s">
        <v>2687</v>
      </c>
      <c r="C904" t="str">
        <f t="shared" si="98"/>
        <v xml:space="preserve">$360,000 </v>
      </c>
      <c r="D904" t="s">
        <v>3399</v>
      </c>
      <c r="E904" t="b">
        <f t="shared" si="99"/>
        <v>1</v>
      </c>
      <c r="F904" t="b">
        <f t="shared" si="100"/>
        <v>0</v>
      </c>
      <c r="G904">
        <f t="shared" si="101"/>
        <v>1</v>
      </c>
      <c r="H904">
        <f t="shared" si="102"/>
        <v>9</v>
      </c>
      <c r="I904" s="13" t="str">
        <f t="shared" si="103"/>
        <v>$360,000</v>
      </c>
      <c r="J904" t="str">
        <f>IF(OR(ISNUMBER(SEARCH({"A";"B";"C";"D";"E";"F";"G";"H";"I";"J";"K";"L";"M";"N";"O";"P";"Q";"R";"S";"T";"U";"V";"W";"X";"Y";"Z";"+";"-"},D904)))=TRUE,D904, "")</f>
        <v/>
      </c>
      <c r="K904" s="20" t="str">
        <f t="shared" si="104"/>
        <v>360000</v>
      </c>
      <c r="L904" s="21">
        <v>360000</v>
      </c>
      <c r="N904" s="20"/>
    </row>
    <row r="905" spans="2:14" x14ac:dyDescent="0.25">
      <c r="B905" t="s">
        <v>241</v>
      </c>
      <c r="C905" t="str">
        <f t="shared" si="98"/>
        <v xml:space="preserve">$399,000 </v>
      </c>
      <c r="D905" t="s">
        <v>3004</v>
      </c>
      <c r="E905" t="b">
        <f t="shared" si="99"/>
        <v>1</v>
      </c>
      <c r="F905" t="b">
        <f t="shared" si="100"/>
        <v>0</v>
      </c>
      <c r="G905">
        <f t="shared" si="101"/>
        <v>1</v>
      </c>
      <c r="H905">
        <f t="shared" si="102"/>
        <v>9</v>
      </c>
      <c r="I905" s="13" t="str">
        <f t="shared" si="103"/>
        <v>$399,000</v>
      </c>
      <c r="J905" t="str">
        <f>IF(OR(ISNUMBER(SEARCH({"A";"B";"C";"D";"E";"F";"G";"H";"I";"J";"K";"L";"M";"N";"O";"P";"Q";"R";"S";"T";"U";"V";"W";"X";"Y";"Z";"+";"-"},D905)))=TRUE,D905, "")</f>
        <v/>
      </c>
      <c r="K905" s="20" t="str">
        <f t="shared" si="104"/>
        <v>399000</v>
      </c>
      <c r="L905" s="21">
        <v>399000</v>
      </c>
      <c r="N905" s="20"/>
    </row>
    <row r="906" spans="2:14" x14ac:dyDescent="0.25">
      <c r="B906" t="s">
        <v>2693</v>
      </c>
      <c r="C906" t="str">
        <f t="shared" si="98"/>
        <v xml:space="preserve">$1,100,000 Duplex Investment </v>
      </c>
      <c r="D906" t="s">
        <v>3400</v>
      </c>
      <c r="E906" t="b">
        <f t="shared" si="99"/>
        <v>1</v>
      </c>
      <c r="F906" t="b">
        <f t="shared" si="100"/>
        <v>0</v>
      </c>
      <c r="G906">
        <f t="shared" si="101"/>
        <v>1</v>
      </c>
      <c r="H906">
        <f t="shared" si="102"/>
        <v>11</v>
      </c>
      <c r="I906" s="13" t="str">
        <f t="shared" si="103"/>
        <v>$1,100,000</v>
      </c>
      <c r="J906" t="str">
        <f>IF(OR(ISNUMBER(SEARCH({"A";"B";"C";"D";"E";"F";"G";"H";"I";"J";"K";"L";"M";"N";"O";"P";"Q";"R";"S";"T";"U";"V";"W";"X";"Y";"Z";"+";"-"},D906)))=TRUE,D906, "")</f>
        <v xml:space="preserve">$1,100,000 Duplex Investment </v>
      </c>
      <c r="K906" s="20" t="str">
        <f t="shared" si="104"/>
        <v>1100000</v>
      </c>
      <c r="L906" s="21">
        <v>1100000</v>
      </c>
      <c r="N906" s="20"/>
    </row>
    <row r="907" spans="2:14" x14ac:dyDescent="0.25">
      <c r="B907" t="s">
        <v>381</v>
      </c>
      <c r="C907" t="str">
        <f t="shared" si="98"/>
        <v xml:space="preserve">Offers Over $580,000 </v>
      </c>
      <c r="D907" t="s">
        <v>3033</v>
      </c>
      <c r="E907" t="b">
        <f t="shared" si="99"/>
        <v>1</v>
      </c>
      <c r="F907" t="b">
        <f t="shared" si="100"/>
        <v>0</v>
      </c>
      <c r="G907">
        <f t="shared" si="101"/>
        <v>13</v>
      </c>
      <c r="H907">
        <f t="shared" si="102"/>
        <v>21</v>
      </c>
      <c r="I907" s="13" t="str">
        <f t="shared" si="103"/>
        <v>$580,000</v>
      </c>
      <c r="J907" t="str">
        <f>IF(OR(ISNUMBER(SEARCH({"A";"B";"C";"D";"E";"F";"G";"H";"I";"J";"K";"L";"M";"N";"O";"P";"Q";"R";"S";"T";"U";"V";"W";"X";"Y";"Z";"+";"-"},D907)))=TRUE,D907, "")</f>
        <v xml:space="preserve">Offers Over $580,000 </v>
      </c>
      <c r="K907" s="20" t="str">
        <f t="shared" si="104"/>
        <v>580000</v>
      </c>
      <c r="L907" s="21">
        <v>580000</v>
      </c>
      <c r="N907" s="20"/>
    </row>
    <row r="908" spans="2:14" x14ac:dyDescent="0.25">
      <c r="B908" t="s">
        <v>2696</v>
      </c>
      <c r="C908" t="str">
        <f t="shared" si="98"/>
        <v xml:space="preserve">$409,000 </v>
      </c>
      <c r="D908" t="s">
        <v>3401</v>
      </c>
      <c r="E908" t="b">
        <f t="shared" si="99"/>
        <v>1</v>
      </c>
      <c r="F908" t="b">
        <f t="shared" si="100"/>
        <v>0</v>
      </c>
      <c r="G908">
        <f t="shared" si="101"/>
        <v>1</v>
      </c>
      <c r="H908">
        <f t="shared" si="102"/>
        <v>9</v>
      </c>
      <c r="I908" s="13" t="str">
        <f t="shared" si="103"/>
        <v>$409,000</v>
      </c>
      <c r="J908" t="str">
        <f>IF(OR(ISNUMBER(SEARCH({"A";"B";"C";"D";"E";"F";"G";"H";"I";"J";"K";"L";"M";"N";"O";"P";"Q";"R";"S";"T";"U";"V";"W";"X";"Y";"Z";"+";"-"},D908)))=TRUE,D908, "")</f>
        <v/>
      </c>
      <c r="K908" s="20" t="str">
        <f t="shared" si="104"/>
        <v>409000</v>
      </c>
      <c r="L908" s="21">
        <v>409000</v>
      </c>
      <c r="N908" s="20"/>
    </row>
    <row r="909" spans="2:14" x14ac:dyDescent="0.25">
      <c r="B909" t="s">
        <v>2699</v>
      </c>
      <c r="C909" t="str">
        <f t="shared" si="98"/>
        <v xml:space="preserve">$470,000 ONO </v>
      </c>
      <c r="D909" t="s">
        <v>3402</v>
      </c>
      <c r="E909" t="b">
        <f t="shared" si="99"/>
        <v>1</v>
      </c>
      <c r="F909" t="b">
        <f t="shared" si="100"/>
        <v>0</v>
      </c>
      <c r="G909">
        <f t="shared" si="101"/>
        <v>1</v>
      </c>
      <c r="H909">
        <f t="shared" si="102"/>
        <v>9</v>
      </c>
      <c r="I909" s="13" t="str">
        <f t="shared" si="103"/>
        <v>$470,000</v>
      </c>
      <c r="J909" t="str">
        <f>IF(OR(ISNUMBER(SEARCH({"A";"B";"C";"D";"E";"F";"G";"H";"I";"J";"K";"L";"M";"N";"O";"P";"Q";"R";"S";"T";"U";"V";"W";"X";"Y";"Z";"+";"-"},D909)))=TRUE,D909, "")</f>
        <v xml:space="preserve">$470,000 ONO </v>
      </c>
      <c r="K909" s="20" t="str">
        <f t="shared" si="104"/>
        <v>470000</v>
      </c>
      <c r="L909" s="21">
        <v>470000</v>
      </c>
      <c r="N909" s="20"/>
    </row>
    <row r="910" spans="2:14" x14ac:dyDescent="0.25">
      <c r="B910" t="s">
        <v>2703</v>
      </c>
      <c r="C910" t="str">
        <f t="shared" si="98"/>
        <v xml:space="preserve">$283,000 </v>
      </c>
      <c r="D910" t="s">
        <v>3403</v>
      </c>
      <c r="E910" t="b">
        <f t="shared" si="99"/>
        <v>1</v>
      </c>
      <c r="F910" t="b">
        <f t="shared" si="100"/>
        <v>0</v>
      </c>
      <c r="G910">
        <f t="shared" si="101"/>
        <v>1</v>
      </c>
      <c r="H910">
        <f t="shared" si="102"/>
        <v>9</v>
      </c>
      <c r="I910" s="13" t="str">
        <f t="shared" si="103"/>
        <v>$283,000</v>
      </c>
      <c r="J910" t="str">
        <f>IF(OR(ISNUMBER(SEARCH({"A";"B";"C";"D";"E";"F";"G";"H";"I";"J";"K";"L";"M";"N";"O";"P";"Q";"R";"S";"T";"U";"V";"W";"X";"Y";"Z";"+";"-"},D910)))=TRUE,D910, "")</f>
        <v/>
      </c>
      <c r="K910" s="20" t="str">
        <f t="shared" si="104"/>
        <v>283000</v>
      </c>
      <c r="L910" s="21">
        <v>283000</v>
      </c>
      <c r="N910" s="20"/>
    </row>
    <row r="911" spans="2:14" x14ac:dyDescent="0.25">
      <c r="B911" t="s">
        <v>127</v>
      </c>
      <c r="C911" t="str">
        <f t="shared" si="98"/>
        <v xml:space="preserve">UNDER CONTRACT </v>
      </c>
      <c r="D911" t="s">
        <v>2979</v>
      </c>
      <c r="E911" t="b">
        <f t="shared" si="99"/>
        <v>0</v>
      </c>
      <c r="F911" t="b">
        <f t="shared" si="100"/>
        <v>0</v>
      </c>
      <c r="G911" t="str">
        <f t="shared" si="101"/>
        <v>na</v>
      </c>
      <c r="H911" t="str">
        <f t="shared" si="102"/>
        <v>na</v>
      </c>
      <c r="I911" s="13" t="str">
        <f t="shared" si="103"/>
        <v/>
      </c>
      <c r="J911" t="str">
        <f>IF(OR(ISNUMBER(SEARCH({"A";"B";"C";"D";"E";"F";"G";"H";"I";"J";"K";"L";"M";"N";"O";"P";"Q";"R";"S";"T";"U";"V";"W";"X";"Y";"Z";"+";"-"},D911)))=TRUE,D911, "")</f>
        <v xml:space="preserve">UNDER CONTRACT </v>
      </c>
      <c r="K911" s="20" t="str">
        <f t="shared" si="104"/>
        <v/>
      </c>
      <c r="L911" s="21" t="s">
        <v>2934</v>
      </c>
      <c r="N911" s="20"/>
    </row>
    <row r="912" spans="2:14" x14ac:dyDescent="0.25">
      <c r="B912" t="s">
        <v>2709</v>
      </c>
      <c r="C912" t="str">
        <f t="shared" si="98"/>
        <v xml:space="preserve">Offers Over $699,000 </v>
      </c>
      <c r="D912" t="s">
        <v>3404</v>
      </c>
      <c r="E912" t="b">
        <f t="shared" si="99"/>
        <v>1</v>
      </c>
      <c r="F912" t="b">
        <f t="shared" si="100"/>
        <v>0</v>
      </c>
      <c r="G912">
        <f t="shared" si="101"/>
        <v>13</v>
      </c>
      <c r="H912">
        <f t="shared" si="102"/>
        <v>21</v>
      </c>
      <c r="I912" s="13" t="str">
        <f t="shared" si="103"/>
        <v>$699,000</v>
      </c>
      <c r="J912" t="str">
        <f>IF(OR(ISNUMBER(SEARCH({"A";"B";"C";"D";"E";"F";"G";"H";"I";"J";"K";"L";"M";"N";"O";"P";"Q";"R";"S";"T";"U";"V";"W";"X";"Y";"Z";"+";"-"},D912)))=TRUE,D912, "")</f>
        <v xml:space="preserve">Offers Over $699,000 </v>
      </c>
      <c r="K912" s="20" t="str">
        <f t="shared" si="104"/>
        <v>699000</v>
      </c>
      <c r="L912" s="21">
        <v>699000</v>
      </c>
      <c r="N912" s="20"/>
    </row>
    <row r="913" spans="2:14" x14ac:dyDescent="0.25">
      <c r="B913" t="s">
        <v>127</v>
      </c>
      <c r="C913" t="str">
        <f t="shared" si="98"/>
        <v xml:space="preserve">UNDER CONTRACT </v>
      </c>
      <c r="D913" t="s">
        <v>2979</v>
      </c>
      <c r="E913" t="b">
        <f t="shared" si="99"/>
        <v>0</v>
      </c>
      <c r="F913" t="b">
        <f t="shared" si="100"/>
        <v>0</v>
      </c>
      <c r="G913" t="str">
        <f t="shared" si="101"/>
        <v>na</v>
      </c>
      <c r="H913" t="str">
        <f t="shared" si="102"/>
        <v>na</v>
      </c>
      <c r="I913" s="13" t="str">
        <f t="shared" si="103"/>
        <v/>
      </c>
      <c r="J913" t="str">
        <f>IF(OR(ISNUMBER(SEARCH({"A";"B";"C";"D";"E";"F";"G";"H";"I";"J";"K";"L";"M";"N";"O";"P";"Q";"R";"S";"T";"U";"V";"W";"X";"Y";"Z";"+";"-"},D913)))=TRUE,D913, "")</f>
        <v xml:space="preserve">UNDER CONTRACT </v>
      </c>
      <c r="K913" s="20" t="str">
        <f t="shared" si="104"/>
        <v/>
      </c>
      <c r="L913" s="21" t="s">
        <v>2934</v>
      </c>
      <c r="N913" s="20"/>
    </row>
    <row r="914" spans="2:14" x14ac:dyDescent="0.25">
      <c r="B914" t="s">
        <v>2714</v>
      </c>
      <c r="C914" t="str">
        <f t="shared" si="98"/>
        <v xml:space="preserve">$390,000+ </v>
      </c>
      <c r="D914" t="s">
        <v>3440</v>
      </c>
      <c r="E914" t="b">
        <f t="shared" si="99"/>
        <v>1</v>
      </c>
      <c r="F914" t="b">
        <f t="shared" si="100"/>
        <v>0</v>
      </c>
      <c r="G914">
        <f t="shared" si="101"/>
        <v>1</v>
      </c>
      <c r="H914">
        <f t="shared" si="102"/>
        <v>9</v>
      </c>
      <c r="I914" s="13" t="str">
        <f t="shared" si="103"/>
        <v>$390,000</v>
      </c>
      <c r="J914" t="str">
        <f>IF(OR(ISNUMBER(SEARCH({"A";"B";"C";"D";"E";"F";"G";"H";"I";"J";"K";"L";"M";"N";"O";"P";"Q";"R";"S";"T";"U";"V";"W";"X";"Y";"Z";"+";"-"},D914)))=TRUE,D914, "")</f>
        <v xml:space="preserve">$390,000 + </v>
      </c>
      <c r="K914" s="20" t="str">
        <f t="shared" si="104"/>
        <v>390000</v>
      </c>
      <c r="L914" s="21">
        <v>390000</v>
      </c>
      <c r="N914" s="20"/>
    </row>
    <row r="915" spans="2:14" x14ac:dyDescent="0.25">
      <c r="B915" t="s">
        <v>2717</v>
      </c>
      <c r="C915" t="str">
        <f t="shared" si="98"/>
        <v xml:space="preserve">$615,000 </v>
      </c>
      <c r="D915" t="s">
        <v>3405</v>
      </c>
      <c r="E915" t="b">
        <f t="shared" si="99"/>
        <v>1</v>
      </c>
      <c r="F915" t="b">
        <f t="shared" si="100"/>
        <v>0</v>
      </c>
      <c r="G915">
        <f t="shared" si="101"/>
        <v>1</v>
      </c>
      <c r="H915">
        <f t="shared" si="102"/>
        <v>9</v>
      </c>
      <c r="I915" s="13" t="str">
        <f t="shared" si="103"/>
        <v>$615,000</v>
      </c>
      <c r="J915" t="str">
        <f>IF(OR(ISNUMBER(SEARCH({"A";"B";"C";"D";"E";"F";"G";"H";"I";"J";"K";"L";"M";"N";"O";"P";"Q";"R";"S";"T";"U";"V";"W";"X";"Y";"Z";"+";"-"},D915)))=TRUE,D915, "")</f>
        <v/>
      </c>
      <c r="K915" s="20" t="str">
        <f t="shared" si="104"/>
        <v>615000</v>
      </c>
      <c r="L915" s="21">
        <v>615000</v>
      </c>
      <c r="N915" s="20"/>
    </row>
    <row r="916" spans="2:14" x14ac:dyDescent="0.25">
      <c r="B916" t="s">
        <v>2721</v>
      </c>
      <c r="C916" t="str">
        <f t="shared" si="98"/>
        <v xml:space="preserve">$645,000 </v>
      </c>
      <c r="D916" t="s">
        <v>3406</v>
      </c>
      <c r="E916" t="b">
        <f t="shared" si="99"/>
        <v>1</v>
      </c>
      <c r="F916" t="b">
        <f t="shared" si="100"/>
        <v>0</v>
      </c>
      <c r="G916">
        <f t="shared" si="101"/>
        <v>1</v>
      </c>
      <c r="H916">
        <f t="shared" si="102"/>
        <v>9</v>
      </c>
      <c r="I916" s="13" t="str">
        <f t="shared" si="103"/>
        <v>$645,000</v>
      </c>
      <c r="J916" t="str">
        <f>IF(OR(ISNUMBER(SEARCH({"A";"B";"C";"D";"E";"F";"G";"H";"I";"J";"K";"L";"M";"N";"O";"P";"Q";"R";"S";"T";"U";"V";"W";"X";"Y";"Z";"+";"-"},D916)))=TRUE,D916, "")</f>
        <v/>
      </c>
      <c r="K916" s="20" t="str">
        <f t="shared" si="104"/>
        <v>645000</v>
      </c>
      <c r="L916" s="21">
        <v>645000</v>
      </c>
      <c r="N916" s="20"/>
    </row>
    <row r="917" spans="2:14" x14ac:dyDescent="0.25">
      <c r="B917" t="s">
        <v>835</v>
      </c>
      <c r="C917" t="str">
        <f t="shared" si="98"/>
        <v xml:space="preserve">$599,000 </v>
      </c>
      <c r="D917" t="s">
        <v>3125</v>
      </c>
      <c r="E917" t="b">
        <f t="shared" si="99"/>
        <v>1</v>
      </c>
      <c r="F917" t="b">
        <f t="shared" si="100"/>
        <v>0</v>
      </c>
      <c r="G917">
        <f t="shared" si="101"/>
        <v>1</v>
      </c>
      <c r="H917">
        <f t="shared" si="102"/>
        <v>9</v>
      </c>
      <c r="I917" s="13" t="str">
        <f t="shared" si="103"/>
        <v>$599,000</v>
      </c>
      <c r="J917" t="str">
        <f>IF(OR(ISNUMBER(SEARCH({"A";"B";"C";"D";"E";"F";"G";"H";"I";"J";"K";"L";"M";"N";"O";"P";"Q";"R";"S";"T";"U";"V";"W";"X";"Y";"Z";"+";"-"},D917)))=TRUE,D917, "")</f>
        <v/>
      </c>
      <c r="K917" s="20" t="str">
        <f t="shared" si="104"/>
        <v>599000</v>
      </c>
      <c r="L917" s="21">
        <v>599000</v>
      </c>
      <c r="N917" s="20"/>
    </row>
    <row r="918" spans="2:14" x14ac:dyDescent="0.25">
      <c r="B918" t="s">
        <v>191</v>
      </c>
      <c r="C918" t="str">
        <f t="shared" si="98"/>
        <v xml:space="preserve">Contact Agent </v>
      </c>
      <c r="D918" t="s">
        <v>2993</v>
      </c>
      <c r="E918" t="b">
        <f t="shared" si="99"/>
        <v>0</v>
      </c>
      <c r="F918" t="b">
        <f t="shared" si="100"/>
        <v>0</v>
      </c>
      <c r="G918" t="str">
        <f t="shared" si="101"/>
        <v>na</v>
      </c>
      <c r="H918" t="str">
        <f t="shared" si="102"/>
        <v>na</v>
      </c>
      <c r="I918" s="13" t="str">
        <f t="shared" si="103"/>
        <v/>
      </c>
      <c r="J918" t="str">
        <f>IF(OR(ISNUMBER(SEARCH({"A";"B";"C";"D";"E";"F";"G";"H";"I";"J";"K";"L";"M";"N";"O";"P";"Q";"R";"S";"T";"U";"V";"W";"X";"Y";"Z";"+";"-"},D918)))=TRUE,D918, "")</f>
        <v xml:space="preserve">Contact Agent </v>
      </c>
      <c r="K918" s="20" t="str">
        <f t="shared" si="104"/>
        <v/>
      </c>
      <c r="L918" s="21" t="s">
        <v>2934</v>
      </c>
      <c r="N918" s="20"/>
    </row>
    <row r="919" spans="2:14" x14ac:dyDescent="0.25">
      <c r="B919" t="s">
        <v>2717</v>
      </c>
      <c r="C919" t="str">
        <f t="shared" si="98"/>
        <v xml:space="preserve">$615,000 </v>
      </c>
      <c r="D919" t="s">
        <v>3405</v>
      </c>
      <c r="E919" t="b">
        <f t="shared" si="99"/>
        <v>1</v>
      </c>
      <c r="F919" t="b">
        <f t="shared" si="100"/>
        <v>0</v>
      </c>
      <c r="G919">
        <f t="shared" si="101"/>
        <v>1</v>
      </c>
      <c r="H919">
        <f t="shared" si="102"/>
        <v>9</v>
      </c>
      <c r="I919" s="13" t="str">
        <f t="shared" si="103"/>
        <v>$615,000</v>
      </c>
      <c r="J919" t="str">
        <f>IF(OR(ISNUMBER(SEARCH({"A";"B";"C";"D";"E";"F";"G";"H";"I";"J";"K";"L";"M";"N";"O";"P";"Q";"R";"S";"T";"U";"V";"W";"X";"Y";"Z";"+";"-"},D919)))=TRUE,D919, "")</f>
        <v/>
      </c>
      <c r="K919" s="20" t="str">
        <f t="shared" si="104"/>
        <v>615000</v>
      </c>
      <c r="L919" s="21">
        <v>615000</v>
      </c>
      <c r="N919" s="20"/>
    </row>
    <row r="920" spans="2:14" x14ac:dyDescent="0.25">
      <c r="B920" t="s">
        <v>559</v>
      </c>
      <c r="C920" t="str">
        <f t="shared" si="98"/>
        <v xml:space="preserve">$370,000 </v>
      </c>
      <c r="D920" t="s">
        <v>3076</v>
      </c>
      <c r="E920" t="b">
        <f t="shared" si="99"/>
        <v>1</v>
      </c>
      <c r="F920" t="b">
        <f t="shared" si="100"/>
        <v>0</v>
      </c>
      <c r="G920">
        <f t="shared" si="101"/>
        <v>1</v>
      </c>
      <c r="H920">
        <f t="shared" si="102"/>
        <v>9</v>
      </c>
      <c r="I920" s="13" t="str">
        <f t="shared" si="103"/>
        <v>$370,000</v>
      </c>
      <c r="J920" t="str">
        <f>IF(OR(ISNUMBER(SEARCH({"A";"B";"C";"D";"E";"F";"G";"H";"I";"J";"K";"L";"M";"N";"O";"P";"Q";"R";"S";"T";"U";"V";"W";"X";"Y";"Z";"+";"-"},D920)))=TRUE,D920, "")</f>
        <v/>
      </c>
      <c r="K920" s="20" t="str">
        <f t="shared" si="104"/>
        <v>370000</v>
      </c>
      <c r="L920" s="21">
        <v>370000</v>
      </c>
      <c r="N920" s="20"/>
    </row>
    <row r="921" spans="2:14" x14ac:dyDescent="0.25">
      <c r="B921" t="s">
        <v>1902</v>
      </c>
      <c r="C921" t="str">
        <f t="shared" si="98"/>
        <v xml:space="preserve">$515,000 </v>
      </c>
      <c r="D921" t="s">
        <v>3291</v>
      </c>
      <c r="E921" t="b">
        <f t="shared" si="99"/>
        <v>1</v>
      </c>
      <c r="F921" t="b">
        <f t="shared" si="100"/>
        <v>0</v>
      </c>
      <c r="G921">
        <f t="shared" si="101"/>
        <v>1</v>
      </c>
      <c r="H921">
        <f t="shared" si="102"/>
        <v>9</v>
      </c>
      <c r="I921" s="13" t="str">
        <f t="shared" si="103"/>
        <v>$515,000</v>
      </c>
      <c r="J921" t="str">
        <f>IF(OR(ISNUMBER(SEARCH({"A";"B";"C";"D";"E";"F";"G";"H";"I";"J";"K";"L";"M";"N";"O";"P";"Q";"R";"S";"T";"U";"V";"W";"X";"Y";"Z";"+";"-"},D921)))=TRUE,D921, "")</f>
        <v/>
      </c>
      <c r="K921" s="20" t="str">
        <f t="shared" si="104"/>
        <v>515000</v>
      </c>
      <c r="L921" s="21">
        <v>515000</v>
      </c>
      <c r="N921" s="20"/>
    </row>
    <row r="922" spans="2:14" x14ac:dyDescent="0.25">
      <c r="B922" t="s">
        <v>2739</v>
      </c>
      <c r="C922" t="str">
        <f t="shared" si="98"/>
        <v xml:space="preserve">$675,000 </v>
      </c>
      <c r="D922" t="s">
        <v>3407</v>
      </c>
      <c r="E922" t="b">
        <f t="shared" si="99"/>
        <v>1</v>
      </c>
      <c r="F922" t="b">
        <f t="shared" si="100"/>
        <v>0</v>
      </c>
      <c r="G922">
        <f t="shared" si="101"/>
        <v>1</v>
      </c>
      <c r="H922">
        <f t="shared" si="102"/>
        <v>9</v>
      </c>
      <c r="I922" s="13" t="str">
        <f t="shared" si="103"/>
        <v>$675,000</v>
      </c>
      <c r="J922" t="str">
        <f>IF(OR(ISNUMBER(SEARCH({"A";"B";"C";"D";"E";"F";"G";"H";"I";"J";"K";"L";"M";"N";"O";"P";"Q";"R";"S";"T";"U";"V";"W";"X";"Y";"Z";"+";"-"},D922)))=TRUE,D922, "")</f>
        <v/>
      </c>
      <c r="K922" s="20" t="str">
        <f t="shared" si="104"/>
        <v>675000</v>
      </c>
      <c r="L922" s="21">
        <v>675000</v>
      </c>
      <c r="N922" s="20"/>
    </row>
    <row r="923" spans="2:14" x14ac:dyDescent="0.25">
      <c r="B923" t="s">
        <v>229</v>
      </c>
      <c r="C923" t="str">
        <f t="shared" si="98"/>
        <v xml:space="preserve">$289,000 </v>
      </c>
      <c r="D923" t="s">
        <v>3002</v>
      </c>
      <c r="E923" t="b">
        <f t="shared" si="99"/>
        <v>1</v>
      </c>
      <c r="F923" t="b">
        <f t="shared" si="100"/>
        <v>0</v>
      </c>
      <c r="G923">
        <f t="shared" si="101"/>
        <v>1</v>
      </c>
      <c r="H923">
        <f t="shared" si="102"/>
        <v>9</v>
      </c>
      <c r="I923" s="13" t="str">
        <f t="shared" si="103"/>
        <v>$289,000</v>
      </c>
      <c r="J923" t="str">
        <f>IF(OR(ISNUMBER(SEARCH({"A";"B";"C";"D";"E";"F";"G";"H";"I";"J";"K";"L";"M";"N";"O";"P";"Q";"R";"S";"T";"U";"V";"W";"X";"Y";"Z";"+";"-"},D923)))=TRUE,D923, "")</f>
        <v/>
      </c>
      <c r="K923" s="20" t="str">
        <f t="shared" si="104"/>
        <v>289000</v>
      </c>
      <c r="L923" s="21">
        <v>289000</v>
      </c>
      <c r="N923" s="20"/>
    </row>
    <row r="924" spans="2:14" x14ac:dyDescent="0.25">
      <c r="B924" t="s">
        <v>644</v>
      </c>
      <c r="C924" t="str">
        <f t="shared" si="98"/>
        <v xml:space="preserve">$480,000 </v>
      </c>
      <c r="D924" t="s">
        <v>3096</v>
      </c>
      <c r="E924" t="b">
        <f t="shared" si="99"/>
        <v>1</v>
      </c>
      <c r="F924" t="b">
        <f t="shared" si="100"/>
        <v>0</v>
      </c>
      <c r="G924">
        <f t="shared" si="101"/>
        <v>1</v>
      </c>
      <c r="H924">
        <f t="shared" si="102"/>
        <v>9</v>
      </c>
      <c r="I924" s="13" t="str">
        <f t="shared" si="103"/>
        <v>$480,000</v>
      </c>
      <c r="J924" t="str">
        <f>IF(OR(ISNUMBER(SEARCH({"A";"B";"C";"D";"E";"F";"G";"H";"I";"J";"K";"L";"M";"N";"O";"P";"Q";"R";"S";"T";"U";"V";"W";"X";"Y";"Z";"+";"-"},D924)))=TRUE,D924, "")</f>
        <v/>
      </c>
      <c r="K924" s="20" t="str">
        <f t="shared" si="104"/>
        <v>480000</v>
      </c>
      <c r="L924" s="21">
        <v>480000</v>
      </c>
      <c r="N924" s="20"/>
    </row>
    <row r="925" spans="2:14" x14ac:dyDescent="0.25">
      <c r="B925" t="s">
        <v>2746</v>
      </c>
      <c r="C925" t="str">
        <f t="shared" si="98"/>
        <v xml:space="preserve">OFFERS OVER $500,000 </v>
      </c>
      <c r="D925" t="s">
        <v>3408</v>
      </c>
      <c r="E925" t="b">
        <f t="shared" si="99"/>
        <v>1</v>
      </c>
      <c r="F925" t="b">
        <f t="shared" si="100"/>
        <v>0</v>
      </c>
      <c r="G925">
        <f t="shared" si="101"/>
        <v>13</v>
      </c>
      <c r="H925">
        <f t="shared" si="102"/>
        <v>21</v>
      </c>
      <c r="I925" s="13" t="str">
        <f t="shared" si="103"/>
        <v>$500,000</v>
      </c>
      <c r="J925" t="str">
        <f>IF(OR(ISNUMBER(SEARCH({"A";"B";"C";"D";"E";"F";"G";"H";"I";"J";"K";"L";"M";"N";"O";"P";"Q";"R";"S";"T";"U";"V";"W";"X";"Y";"Z";"+";"-"},D925)))=TRUE,D925, "")</f>
        <v xml:space="preserve">OFFERS OVER $500,000 </v>
      </c>
      <c r="K925" s="20" t="str">
        <f t="shared" si="104"/>
        <v>500000</v>
      </c>
      <c r="L925" s="21">
        <v>500000</v>
      </c>
      <c r="N925" s="20"/>
    </row>
    <row r="926" spans="2:14" x14ac:dyDescent="0.25">
      <c r="B926" t="s">
        <v>119</v>
      </c>
      <c r="C926" t="str">
        <f t="shared" si="98"/>
        <v xml:space="preserve">FASTRAK </v>
      </c>
      <c r="D926" t="s">
        <v>2978</v>
      </c>
      <c r="E926" t="b">
        <f t="shared" si="99"/>
        <v>0</v>
      </c>
      <c r="F926" t="b">
        <f t="shared" si="100"/>
        <v>0</v>
      </c>
      <c r="G926" t="str">
        <f t="shared" si="101"/>
        <v>na</v>
      </c>
      <c r="H926" t="str">
        <f t="shared" si="102"/>
        <v>na</v>
      </c>
      <c r="I926" s="13" t="str">
        <f t="shared" si="103"/>
        <v/>
      </c>
      <c r="J926" t="str">
        <f>IF(OR(ISNUMBER(SEARCH({"A";"B";"C";"D";"E";"F";"G";"H";"I";"J";"K";"L";"M";"N";"O";"P";"Q";"R";"S";"T";"U";"V";"W";"X";"Y";"Z";"+";"-"},D926)))=TRUE,D926, "")</f>
        <v xml:space="preserve">FASTRAK </v>
      </c>
      <c r="K926" s="20" t="str">
        <f t="shared" si="104"/>
        <v/>
      </c>
      <c r="L926" s="21" t="s">
        <v>2934</v>
      </c>
      <c r="N926" s="20"/>
    </row>
    <row r="927" spans="2:14" x14ac:dyDescent="0.25">
      <c r="B927" t="s">
        <v>2751</v>
      </c>
      <c r="C927" t="str">
        <f t="shared" si="98"/>
        <v xml:space="preserve">Offers Over $299,000 </v>
      </c>
      <c r="D927" t="s">
        <v>3409</v>
      </c>
      <c r="E927" t="b">
        <f t="shared" si="99"/>
        <v>1</v>
      </c>
      <c r="F927" t="b">
        <f t="shared" si="100"/>
        <v>0</v>
      </c>
      <c r="G927">
        <f t="shared" si="101"/>
        <v>13</v>
      </c>
      <c r="H927">
        <f t="shared" si="102"/>
        <v>21</v>
      </c>
      <c r="I927" s="13" t="str">
        <f t="shared" si="103"/>
        <v>$299,000</v>
      </c>
      <c r="J927" t="str">
        <f>IF(OR(ISNUMBER(SEARCH({"A";"B";"C";"D";"E";"F";"G";"H";"I";"J";"K";"L";"M";"N";"O";"P";"Q";"R";"S";"T";"U";"V";"W";"X";"Y";"Z";"+";"-"},D927)))=TRUE,D927, "")</f>
        <v xml:space="preserve">Offers Over $299,000 </v>
      </c>
      <c r="K927" s="20" t="str">
        <f t="shared" si="104"/>
        <v>299000</v>
      </c>
      <c r="L927" s="21">
        <v>299000</v>
      </c>
      <c r="N927" s="20"/>
    </row>
    <row r="928" spans="2:14" x14ac:dyDescent="0.25">
      <c r="B928" t="s">
        <v>2717</v>
      </c>
      <c r="C928" t="str">
        <f t="shared" si="98"/>
        <v xml:space="preserve">$615,000 </v>
      </c>
      <c r="D928" t="s">
        <v>3405</v>
      </c>
      <c r="E928" t="b">
        <f t="shared" si="99"/>
        <v>1</v>
      </c>
      <c r="F928" t="b">
        <f t="shared" si="100"/>
        <v>0</v>
      </c>
      <c r="G928">
        <f t="shared" si="101"/>
        <v>1</v>
      </c>
      <c r="H928">
        <f t="shared" si="102"/>
        <v>9</v>
      </c>
      <c r="I928" s="13" t="str">
        <f t="shared" si="103"/>
        <v>$615,000</v>
      </c>
      <c r="J928" t="str">
        <f>IF(OR(ISNUMBER(SEARCH({"A";"B";"C";"D";"E";"F";"G";"H";"I";"J";"K";"L";"M";"N";"O";"P";"Q";"R";"S";"T";"U";"V";"W";"X";"Y";"Z";"+";"-"},D928)))=TRUE,D928, "")</f>
        <v/>
      </c>
      <c r="K928" s="20" t="str">
        <f t="shared" si="104"/>
        <v>615000</v>
      </c>
      <c r="L928" s="21">
        <v>615000</v>
      </c>
      <c r="N928" s="20"/>
    </row>
    <row r="929" spans="2:14" x14ac:dyDescent="0.25">
      <c r="B929" t="s">
        <v>127</v>
      </c>
      <c r="C929" t="str">
        <f t="shared" si="98"/>
        <v xml:space="preserve">UNDER CONTRACT </v>
      </c>
      <c r="D929" t="s">
        <v>2979</v>
      </c>
      <c r="E929" t="b">
        <f t="shared" si="99"/>
        <v>0</v>
      </c>
      <c r="F929" t="b">
        <f t="shared" si="100"/>
        <v>0</v>
      </c>
      <c r="G929" t="str">
        <f t="shared" si="101"/>
        <v>na</v>
      </c>
      <c r="H929" t="str">
        <f t="shared" si="102"/>
        <v>na</v>
      </c>
      <c r="I929" s="13" t="str">
        <f t="shared" si="103"/>
        <v/>
      </c>
      <c r="J929" t="str">
        <f>IF(OR(ISNUMBER(SEARCH({"A";"B";"C";"D";"E";"F";"G";"H";"I";"J";"K";"L";"M";"N";"O";"P";"Q";"R";"S";"T";"U";"V";"W";"X";"Y";"Z";"+";"-"},D929)))=TRUE,D929, "")</f>
        <v xml:space="preserve">UNDER CONTRACT </v>
      </c>
      <c r="K929" s="20" t="str">
        <f t="shared" si="104"/>
        <v/>
      </c>
      <c r="L929" s="21" t="s">
        <v>2934</v>
      </c>
      <c r="N929" s="20"/>
    </row>
    <row r="930" spans="2:14" x14ac:dyDescent="0.25">
      <c r="B930" t="s">
        <v>2760</v>
      </c>
      <c r="C930" t="str">
        <f t="shared" si="98"/>
        <v xml:space="preserve">PRICE GUIDE $260,000 </v>
      </c>
      <c r="D930" t="s">
        <v>3410</v>
      </c>
      <c r="E930" t="b">
        <f t="shared" si="99"/>
        <v>1</v>
      </c>
      <c r="F930" t="b">
        <f t="shared" si="100"/>
        <v>0</v>
      </c>
      <c r="G930">
        <f t="shared" si="101"/>
        <v>13</v>
      </c>
      <c r="H930">
        <f t="shared" si="102"/>
        <v>21</v>
      </c>
      <c r="I930" s="13" t="str">
        <f t="shared" si="103"/>
        <v>$260,000</v>
      </c>
      <c r="J930" t="str">
        <f>IF(OR(ISNUMBER(SEARCH({"A";"B";"C";"D";"E";"F";"G";"H";"I";"J";"K";"L";"M";"N";"O";"P";"Q";"R";"S";"T";"U";"V";"W";"X";"Y";"Z";"+";"-"},D930)))=TRUE,D930, "")</f>
        <v xml:space="preserve">PRICE GUIDE $260,000 </v>
      </c>
      <c r="K930" s="20" t="str">
        <f t="shared" si="104"/>
        <v>260000</v>
      </c>
      <c r="L930" s="21">
        <v>260000</v>
      </c>
      <c r="N930" s="20"/>
    </row>
    <row r="931" spans="2:14" x14ac:dyDescent="0.25">
      <c r="B931" t="s">
        <v>2739</v>
      </c>
      <c r="C931" t="str">
        <f t="shared" si="98"/>
        <v xml:space="preserve">$675,000 </v>
      </c>
      <c r="D931" t="s">
        <v>3407</v>
      </c>
      <c r="E931" t="b">
        <f t="shared" si="99"/>
        <v>1</v>
      </c>
      <c r="F931" t="b">
        <f t="shared" si="100"/>
        <v>0</v>
      </c>
      <c r="G931">
        <f t="shared" si="101"/>
        <v>1</v>
      </c>
      <c r="H931">
        <f t="shared" si="102"/>
        <v>9</v>
      </c>
      <c r="I931" s="13" t="str">
        <f t="shared" si="103"/>
        <v>$675,000</v>
      </c>
      <c r="J931" t="str">
        <f>IF(OR(ISNUMBER(SEARCH({"A";"B";"C";"D";"E";"F";"G";"H";"I";"J";"K";"L";"M";"N";"O";"P";"Q";"R";"S";"T";"U";"V";"W";"X";"Y";"Z";"+";"-"},D931)))=TRUE,D931, "")</f>
        <v/>
      </c>
      <c r="K931" s="20" t="str">
        <f t="shared" si="104"/>
        <v>675000</v>
      </c>
      <c r="L931" s="21">
        <v>675000</v>
      </c>
      <c r="N931" s="20"/>
    </row>
    <row r="932" spans="2:14" x14ac:dyDescent="0.25">
      <c r="B932" t="s">
        <v>1902</v>
      </c>
      <c r="C932" t="str">
        <f t="shared" si="98"/>
        <v xml:space="preserve">$515,000 </v>
      </c>
      <c r="D932" t="s">
        <v>3291</v>
      </c>
      <c r="E932" t="b">
        <f t="shared" si="99"/>
        <v>1</v>
      </c>
      <c r="F932" t="b">
        <f t="shared" si="100"/>
        <v>0</v>
      </c>
      <c r="G932">
        <f t="shared" si="101"/>
        <v>1</v>
      </c>
      <c r="H932">
        <f t="shared" si="102"/>
        <v>9</v>
      </c>
      <c r="I932" s="13" t="str">
        <f t="shared" si="103"/>
        <v>$515,000</v>
      </c>
      <c r="J932" t="str">
        <f>IF(OR(ISNUMBER(SEARCH({"A";"B";"C";"D";"E";"F";"G";"H";"I";"J";"K";"L";"M";"N";"O";"P";"Q";"R";"S";"T";"U";"V";"W";"X";"Y";"Z";"+";"-"},D932)))=TRUE,D932, "")</f>
        <v/>
      </c>
      <c r="K932" s="20" t="str">
        <f t="shared" si="104"/>
        <v>515000</v>
      </c>
      <c r="L932" s="21">
        <v>515000</v>
      </c>
      <c r="N932" s="20"/>
    </row>
    <row r="933" spans="2:14" x14ac:dyDescent="0.25">
      <c r="B933" t="s">
        <v>127</v>
      </c>
      <c r="C933" t="str">
        <f t="shared" si="98"/>
        <v xml:space="preserve">UNDER CONTRACT </v>
      </c>
      <c r="D933" t="s">
        <v>2979</v>
      </c>
      <c r="E933" t="b">
        <f t="shared" si="99"/>
        <v>0</v>
      </c>
      <c r="F933" t="b">
        <f t="shared" si="100"/>
        <v>0</v>
      </c>
      <c r="G933" t="str">
        <f t="shared" si="101"/>
        <v>na</v>
      </c>
      <c r="H933" t="str">
        <f t="shared" si="102"/>
        <v>na</v>
      </c>
      <c r="I933" s="13" t="str">
        <f t="shared" si="103"/>
        <v/>
      </c>
      <c r="J933" t="str">
        <f>IF(OR(ISNUMBER(SEARCH({"A";"B";"C";"D";"E";"F";"G";"H";"I";"J";"K";"L";"M";"N";"O";"P";"Q";"R";"S";"T";"U";"V";"W";"X";"Y";"Z";"+";"-"},D933)))=TRUE,D933, "")</f>
        <v xml:space="preserve">UNDER CONTRACT </v>
      </c>
      <c r="K933" s="20" t="str">
        <f t="shared" si="104"/>
        <v/>
      </c>
      <c r="L933" s="21" t="s">
        <v>2934</v>
      </c>
      <c r="N933" s="20"/>
    </row>
    <row r="934" spans="2:14" x14ac:dyDescent="0.25">
      <c r="B934" t="s">
        <v>2771</v>
      </c>
      <c r="C934" t="str">
        <f t="shared" si="98"/>
        <v xml:space="preserve">$545,000 </v>
      </c>
      <c r="D934" t="s">
        <v>3411</v>
      </c>
      <c r="E934" t="b">
        <f t="shared" si="99"/>
        <v>1</v>
      </c>
      <c r="F934" t="b">
        <f t="shared" si="100"/>
        <v>0</v>
      </c>
      <c r="G934">
        <f t="shared" si="101"/>
        <v>1</v>
      </c>
      <c r="H934">
        <f t="shared" si="102"/>
        <v>9</v>
      </c>
      <c r="I934" s="13" t="str">
        <f t="shared" si="103"/>
        <v>$545,000</v>
      </c>
      <c r="J934" t="str">
        <f>IF(OR(ISNUMBER(SEARCH({"A";"B";"C";"D";"E";"F";"G";"H";"I";"J";"K";"L";"M";"N";"O";"P";"Q";"R";"S";"T";"U";"V";"W";"X";"Y";"Z";"+";"-"},D934)))=TRUE,D934, "")</f>
        <v/>
      </c>
      <c r="K934" s="20" t="str">
        <f t="shared" si="104"/>
        <v>545000</v>
      </c>
      <c r="L934" s="21">
        <v>545000</v>
      </c>
      <c r="N934" s="20"/>
    </row>
    <row r="935" spans="2:14" x14ac:dyDescent="0.25">
      <c r="B935" t="s">
        <v>1038</v>
      </c>
      <c r="C935" t="str">
        <f t="shared" si="98"/>
        <v xml:space="preserve">UNDER OFFER </v>
      </c>
      <c r="D935" t="s">
        <v>3154</v>
      </c>
      <c r="E935" t="b">
        <f t="shared" si="99"/>
        <v>0</v>
      </c>
      <c r="F935" t="b">
        <f t="shared" si="100"/>
        <v>0</v>
      </c>
      <c r="G935" t="str">
        <f t="shared" si="101"/>
        <v>na</v>
      </c>
      <c r="H935" t="str">
        <f t="shared" si="102"/>
        <v>na</v>
      </c>
      <c r="I935" s="13" t="str">
        <f t="shared" si="103"/>
        <v/>
      </c>
      <c r="J935" t="str">
        <f>IF(OR(ISNUMBER(SEARCH({"A";"B";"C";"D";"E";"F";"G";"H";"I";"J";"K";"L";"M";"N";"O";"P";"Q";"R";"S";"T";"U";"V";"W";"X";"Y";"Z";"+";"-"},D935)))=TRUE,D935, "")</f>
        <v xml:space="preserve">UNDER OFFER </v>
      </c>
      <c r="K935" s="20" t="str">
        <f t="shared" si="104"/>
        <v/>
      </c>
      <c r="L935" s="21" t="s">
        <v>2934</v>
      </c>
      <c r="N935" s="20"/>
    </row>
    <row r="936" spans="2:14" x14ac:dyDescent="0.25">
      <c r="B936" t="s">
        <v>384</v>
      </c>
      <c r="C936" t="str">
        <f t="shared" si="98"/>
        <v xml:space="preserve">$470,000 </v>
      </c>
      <c r="D936" t="s">
        <v>3034</v>
      </c>
      <c r="E936" t="b">
        <f t="shared" si="99"/>
        <v>1</v>
      </c>
      <c r="F936" t="b">
        <f t="shared" si="100"/>
        <v>0</v>
      </c>
      <c r="G936">
        <f t="shared" si="101"/>
        <v>1</v>
      </c>
      <c r="H936">
        <f t="shared" si="102"/>
        <v>9</v>
      </c>
      <c r="I936" s="13" t="str">
        <f t="shared" si="103"/>
        <v>$470,000</v>
      </c>
      <c r="J936" t="str">
        <f>IF(OR(ISNUMBER(SEARCH({"A";"B";"C";"D";"E";"F";"G";"H";"I";"J";"K";"L";"M";"N";"O";"P";"Q";"R";"S";"T";"U";"V";"W";"X";"Y";"Z";"+";"-"},D936)))=TRUE,D936, "")</f>
        <v/>
      </c>
      <c r="K936" s="20" t="str">
        <f t="shared" si="104"/>
        <v>470000</v>
      </c>
      <c r="L936" s="21">
        <v>470000</v>
      </c>
      <c r="N936" s="20"/>
    </row>
    <row r="937" spans="2:14" x14ac:dyDescent="0.25">
      <c r="B937" t="s">
        <v>333</v>
      </c>
      <c r="C937" t="str">
        <f t="shared" si="98"/>
        <v xml:space="preserve">Offers over $539,000 </v>
      </c>
      <c r="D937" t="s">
        <v>3024</v>
      </c>
      <c r="E937" t="b">
        <f t="shared" si="99"/>
        <v>1</v>
      </c>
      <c r="F937" t="b">
        <f t="shared" si="100"/>
        <v>0</v>
      </c>
      <c r="G937">
        <f t="shared" si="101"/>
        <v>13</v>
      </c>
      <c r="H937">
        <f t="shared" si="102"/>
        <v>21</v>
      </c>
      <c r="I937" s="13" t="str">
        <f t="shared" si="103"/>
        <v>$539,000</v>
      </c>
      <c r="J937" t="str">
        <f>IF(OR(ISNUMBER(SEARCH({"A";"B";"C";"D";"E";"F";"G";"H";"I";"J";"K";"L";"M";"N";"O";"P";"Q";"R";"S";"T";"U";"V";"W";"X";"Y";"Z";"+";"-"},D937)))=TRUE,D937, "")</f>
        <v xml:space="preserve">Offers over $539,000 </v>
      </c>
      <c r="K937" s="20" t="str">
        <f t="shared" si="104"/>
        <v>539000</v>
      </c>
      <c r="L937" s="21">
        <v>539000</v>
      </c>
      <c r="N937" s="20"/>
    </row>
    <row r="938" spans="2:14" x14ac:dyDescent="0.25">
      <c r="B938" t="s">
        <v>186</v>
      </c>
      <c r="C938" t="str">
        <f t="shared" si="98"/>
        <v xml:space="preserve">$475,000 </v>
      </c>
      <c r="D938" t="s">
        <v>2992</v>
      </c>
      <c r="E938" t="b">
        <f t="shared" si="99"/>
        <v>1</v>
      </c>
      <c r="F938" t="b">
        <f t="shared" si="100"/>
        <v>0</v>
      </c>
      <c r="G938">
        <f t="shared" si="101"/>
        <v>1</v>
      </c>
      <c r="H938">
        <f t="shared" si="102"/>
        <v>9</v>
      </c>
      <c r="I938" s="13" t="str">
        <f t="shared" si="103"/>
        <v>$475,000</v>
      </c>
      <c r="J938" t="str">
        <f>IF(OR(ISNUMBER(SEARCH({"A";"B";"C";"D";"E";"F";"G";"H";"I";"J";"K";"L";"M";"N";"O";"P";"Q";"R";"S";"T";"U";"V";"W";"X";"Y";"Z";"+";"-"},D938)))=TRUE,D938, "")</f>
        <v/>
      </c>
      <c r="K938" s="20" t="str">
        <f t="shared" si="104"/>
        <v>475000</v>
      </c>
      <c r="L938" s="21">
        <v>475000</v>
      </c>
      <c r="N938" s="20"/>
    </row>
    <row r="939" spans="2:14" x14ac:dyDescent="0.25">
      <c r="B939" t="s">
        <v>986</v>
      </c>
      <c r="C939" t="str">
        <f t="shared" si="98"/>
        <v xml:space="preserve">Under Offer </v>
      </c>
      <c r="D939" t="s">
        <v>3147</v>
      </c>
      <c r="E939" t="b">
        <f t="shared" si="99"/>
        <v>0</v>
      </c>
      <c r="F939" t="b">
        <f t="shared" si="100"/>
        <v>0</v>
      </c>
      <c r="G939" t="str">
        <f t="shared" si="101"/>
        <v>na</v>
      </c>
      <c r="H939" t="str">
        <f t="shared" si="102"/>
        <v>na</v>
      </c>
      <c r="I939" s="13" t="str">
        <f t="shared" si="103"/>
        <v/>
      </c>
      <c r="J939" t="str">
        <f>IF(OR(ISNUMBER(SEARCH({"A";"B";"C";"D";"E";"F";"G";"H";"I";"J";"K";"L";"M";"N";"O";"P";"Q";"R";"S";"T";"U";"V";"W";"X";"Y";"Z";"+";"-"},D939)))=TRUE,D939, "")</f>
        <v xml:space="preserve">Under Offer </v>
      </c>
      <c r="K939" s="20" t="str">
        <f t="shared" si="104"/>
        <v/>
      </c>
      <c r="L939" s="21" t="s">
        <v>2934</v>
      </c>
      <c r="N939" s="20"/>
    </row>
    <row r="940" spans="2:14" x14ac:dyDescent="0.25">
      <c r="B940" t="s">
        <v>462</v>
      </c>
      <c r="C940" t="str">
        <f t="shared" si="98"/>
        <v xml:space="preserve">Offers over $360,000 </v>
      </c>
      <c r="D940" t="s">
        <v>3053</v>
      </c>
      <c r="E940" t="b">
        <f t="shared" si="99"/>
        <v>1</v>
      </c>
      <c r="F940" t="b">
        <f t="shared" si="100"/>
        <v>0</v>
      </c>
      <c r="G940">
        <f t="shared" si="101"/>
        <v>13</v>
      </c>
      <c r="H940">
        <f t="shared" si="102"/>
        <v>21</v>
      </c>
      <c r="I940" s="13" t="str">
        <f t="shared" si="103"/>
        <v>$360,000</v>
      </c>
      <c r="J940" t="str">
        <f>IF(OR(ISNUMBER(SEARCH({"A";"B";"C";"D";"E";"F";"G";"H";"I";"J";"K";"L";"M";"N";"O";"P";"Q";"R";"S";"T";"U";"V";"W";"X";"Y";"Z";"+";"-"},D940)))=TRUE,D940, "")</f>
        <v xml:space="preserve">Offers over $360,000 </v>
      </c>
      <c r="K940" s="20" t="str">
        <f t="shared" si="104"/>
        <v>360000</v>
      </c>
      <c r="L940" s="21">
        <v>360000</v>
      </c>
      <c r="N940" s="20"/>
    </row>
    <row r="941" spans="2:14" x14ac:dyDescent="0.25">
      <c r="B941" t="s">
        <v>524</v>
      </c>
      <c r="C941" t="str">
        <f t="shared" si="98"/>
        <v xml:space="preserve">$449,000 </v>
      </c>
      <c r="D941" t="s">
        <v>3069</v>
      </c>
      <c r="E941" t="b">
        <f t="shared" si="99"/>
        <v>1</v>
      </c>
      <c r="F941" t="b">
        <f t="shared" si="100"/>
        <v>0</v>
      </c>
      <c r="G941">
        <f t="shared" si="101"/>
        <v>1</v>
      </c>
      <c r="H941">
        <f t="shared" si="102"/>
        <v>9</v>
      </c>
      <c r="I941" s="13" t="str">
        <f t="shared" si="103"/>
        <v>$449,000</v>
      </c>
      <c r="J941" t="str">
        <f>IF(OR(ISNUMBER(SEARCH({"A";"B";"C";"D";"E";"F";"G";"H";"I";"J";"K";"L";"M";"N";"O";"P";"Q";"R";"S";"T";"U";"V";"W";"X";"Y";"Z";"+";"-"},D941)))=TRUE,D941, "")</f>
        <v/>
      </c>
      <c r="K941" s="20" t="str">
        <f t="shared" si="104"/>
        <v>449000</v>
      </c>
      <c r="L941" s="21">
        <v>449000</v>
      </c>
      <c r="N941" s="20"/>
    </row>
    <row r="942" spans="2:14" x14ac:dyDescent="0.25">
      <c r="B942" t="s">
        <v>2075</v>
      </c>
      <c r="C942" t="str">
        <f t="shared" si="98"/>
        <v xml:space="preserve">$479,000 </v>
      </c>
      <c r="D942" t="s">
        <v>3318</v>
      </c>
      <c r="E942" t="b">
        <f t="shared" si="99"/>
        <v>1</v>
      </c>
      <c r="F942" t="b">
        <f t="shared" si="100"/>
        <v>0</v>
      </c>
      <c r="G942">
        <f t="shared" si="101"/>
        <v>1</v>
      </c>
      <c r="H942">
        <f t="shared" si="102"/>
        <v>9</v>
      </c>
      <c r="I942" s="13" t="str">
        <f t="shared" si="103"/>
        <v>$479,000</v>
      </c>
      <c r="J942" t="str">
        <f>IF(OR(ISNUMBER(SEARCH({"A";"B";"C";"D";"E";"F";"G";"H";"I";"J";"K";"L";"M";"N";"O";"P";"Q";"R";"S";"T";"U";"V";"W";"X";"Y";"Z";"+";"-"},D942)))=TRUE,D942, "")</f>
        <v/>
      </c>
      <c r="K942" s="20" t="str">
        <f t="shared" si="104"/>
        <v>479000</v>
      </c>
      <c r="L942" s="21">
        <v>479000</v>
      </c>
      <c r="N942" s="20"/>
    </row>
    <row r="943" spans="2:14" x14ac:dyDescent="0.25">
      <c r="B943" t="s">
        <v>559</v>
      </c>
      <c r="C943" t="str">
        <f t="shared" si="98"/>
        <v xml:space="preserve">$370,000 </v>
      </c>
      <c r="D943" t="s">
        <v>3076</v>
      </c>
      <c r="E943" t="b">
        <f t="shared" si="99"/>
        <v>1</v>
      </c>
      <c r="F943" t="b">
        <f t="shared" si="100"/>
        <v>0</v>
      </c>
      <c r="G943">
        <f t="shared" si="101"/>
        <v>1</v>
      </c>
      <c r="H943">
        <f t="shared" si="102"/>
        <v>9</v>
      </c>
      <c r="I943" s="13" t="str">
        <f t="shared" si="103"/>
        <v>$370,000</v>
      </c>
      <c r="J943" t="str">
        <f>IF(OR(ISNUMBER(SEARCH({"A";"B";"C";"D";"E";"F";"G";"H";"I";"J";"K";"L";"M";"N";"O";"P";"Q";"R";"S";"T";"U";"V";"W";"X";"Y";"Z";"+";"-"},D943)))=TRUE,D943, "")</f>
        <v/>
      </c>
      <c r="K943" s="20" t="str">
        <f t="shared" si="104"/>
        <v>370000</v>
      </c>
      <c r="L943" s="21">
        <v>370000</v>
      </c>
      <c r="N943" s="20"/>
    </row>
    <row r="944" spans="2:14" x14ac:dyDescent="0.25">
      <c r="B944" t="s">
        <v>390</v>
      </c>
      <c r="C944" t="str">
        <f t="shared" si="98"/>
        <v xml:space="preserve">$519,000 </v>
      </c>
      <c r="D944" t="s">
        <v>3035</v>
      </c>
      <c r="E944" t="b">
        <f t="shared" si="99"/>
        <v>1</v>
      </c>
      <c r="F944" t="b">
        <f t="shared" si="100"/>
        <v>0</v>
      </c>
      <c r="G944">
        <f t="shared" si="101"/>
        <v>1</v>
      </c>
      <c r="H944">
        <f t="shared" si="102"/>
        <v>9</v>
      </c>
      <c r="I944" s="13" t="str">
        <f t="shared" si="103"/>
        <v>$519,000</v>
      </c>
      <c r="J944" t="str">
        <f>IF(OR(ISNUMBER(SEARCH({"A";"B";"C";"D";"E";"F";"G";"H";"I";"J";"K";"L";"M";"N";"O";"P";"Q";"R";"S";"T";"U";"V";"W";"X";"Y";"Z";"+";"-"},D944)))=TRUE,D944, "")</f>
        <v/>
      </c>
      <c r="K944" s="20" t="str">
        <f t="shared" si="104"/>
        <v>519000</v>
      </c>
      <c r="L944" s="21">
        <v>519000</v>
      </c>
      <c r="N944" s="20"/>
    </row>
    <row r="945" spans="2:14" x14ac:dyDescent="0.25">
      <c r="B945" t="s">
        <v>1881</v>
      </c>
      <c r="C945" t="str">
        <f t="shared" si="98"/>
        <v xml:space="preserve">$540,000 </v>
      </c>
      <c r="D945" t="s">
        <v>3287</v>
      </c>
      <c r="E945" t="b">
        <f t="shared" si="99"/>
        <v>1</v>
      </c>
      <c r="F945" t="b">
        <f t="shared" si="100"/>
        <v>0</v>
      </c>
      <c r="G945">
        <f t="shared" si="101"/>
        <v>1</v>
      </c>
      <c r="H945">
        <f t="shared" si="102"/>
        <v>9</v>
      </c>
      <c r="I945" s="13" t="str">
        <f t="shared" si="103"/>
        <v>$540,000</v>
      </c>
      <c r="J945" t="str">
        <f>IF(OR(ISNUMBER(SEARCH({"A";"B";"C";"D";"E";"F";"G";"H";"I";"J";"K";"L";"M";"N";"O";"P";"Q";"R";"S";"T";"U";"V";"W";"X";"Y";"Z";"+";"-"},D945)))=TRUE,D945, "")</f>
        <v/>
      </c>
      <c r="K945" s="20" t="str">
        <f t="shared" si="104"/>
        <v>540000</v>
      </c>
      <c r="L945" s="21">
        <v>540000</v>
      </c>
      <c r="N945" s="20"/>
    </row>
    <row r="946" spans="2:14" x14ac:dyDescent="0.25">
      <c r="B946" t="s">
        <v>394</v>
      </c>
      <c r="C946" t="str">
        <f t="shared" si="98"/>
        <v xml:space="preserve">$219,000 </v>
      </c>
      <c r="D946" t="s">
        <v>3036</v>
      </c>
      <c r="E946" t="b">
        <f t="shared" si="99"/>
        <v>1</v>
      </c>
      <c r="F946" t="b">
        <f t="shared" si="100"/>
        <v>0</v>
      </c>
      <c r="G946">
        <f t="shared" si="101"/>
        <v>1</v>
      </c>
      <c r="H946">
        <f t="shared" si="102"/>
        <v>9</v>
      </c>
      <c r="I946" s="13" t="str">
        <f t="shared" si="103"/>
        <v>$219,000</v>
      </c>
      <c r="J946" t="str">
        <f>IF(OR(ISNUMBER(SEARCH({"A";"B";"C";"D";"E";"F";"G";"H";"I";"J";"K";"L";"M";"N";"O";"P";"Q";"R";"S";"T";"U";"V";"W";"X";"Y";"Z";"+";"-"},D946)))=TRUE,D946, "")</f>
        <v/>
      </c>
      <c r="K946" s="20" t="str">
        <f t="shared" si="104"/>
        <v>219000</v>
      </c>
      <c r="L946" s="21">
        <v>219000</v>
      </c>
      <c r="N946" s="20"/>
    </row>
    <row r="947" spans="2:14" x14ac:dyDescent="0.25">
      <c r="B947" t="s">
        <v>2792</v>
      </c>
      <c r="C947" t="str">
        <f t="shared" si="98"/>
        <v xml:space="preserve">Offers over $385,000 </v>
      </c>
      <c r="D947" t="s">
        <v>3412</v>
      </c>
      <c r="E947" t="b">
        <f t="shared" si="99"/>
        <v>1</v>
      </c>
      <c r="F947" t="b">
        <f t="shared" si="100"/>
        <v>0</v>
      </c>
      <c r="G947">
        <f t="shared" si="101"/>
        <v>13</v>
      </c>
      <c r="H947">
        <f t="shared" si="102"/>
        <v>21</v>
      </c>
      <c r="I947" s="13" t="str">
        <f t="shared" si="103"/>
        <v>$385,000</v>
      </c>
      <c r="J947" t="str">
        <f>IF(OR(ISNUMBER(SEARCH({"A";"B";"C";"D";"E";"F";"G";"H";"I";"J";"K";"L";"M";"N";"O";"P";"Q";"R";"S";"T";"U";"V";"W";"X";"Y";"Z";"+";"-"},D947)))=TRUE,D947, "")</f>
        <v xml:space="preserve">Offers over $385,000 </v>
      </c>
      <c r="K947" s="20" t="str">
        <f t="shared" si="104"/>
        <v>385000</v>
      </c>
      <c r="L947" s="21">
        <v>385000</v>
      </c>
      <c r="N947" s="20"/>
    </row>
    <row r="948" spans="2:14" x14ac:dyDescent="0.25">
      <c r="B948" t="s">
        <v>2796</v>
      </c>
      <c r="C948" t="str">
        <f t="shared" si="98"/>
        <v xml:space="preserve">Price Guide Low $700,000 </v>
      </c>
      <c r="D948" t="s">
        <v>3413</v>
      </c>
      <c r="E948" t="b">
        <f t="shared" si="99"/>
        <v>1</v>
      </c>
      <c r="F948" t="b">
        <f t="shared" si="100"/>
        <v>0</v>
      </c>
      <c r="G948">
        <f t="shared" si="101"/>
        <v>17</v>
      </c>
      <c r="H948">
        <f t="shared" si="102"/>
        <v>25</v>
      </c>
      <c r="I948" s="13" t="str">
        <f t="shared" si="103"/>
        <v>$700,000</v>
      </c>
      <c r="J948" t="str">
        <f>IF(OR(ISNUMBER(SEARCH({"A";"B";"C";"D";"E";"F";"G";"H";"I";"J";"K";"L";"M";"N";"O";"P";"Q";"R";"S";"T";"U";"V";"W";"X";"Y";"Z";"+";"-"},D948)))=TRUE,D948, "")</f>
        <v xml:space="preserve">Price Guide Low $700,000 </v>
      </c>
      <c r="K948" s="20" t="str">
        <f t="shared" si="104"/>
        <v>700000</v>
      </c>
      <c r="L948" s="21">
        <v>700000</v>
      </c>
      <c r="N948" s="20"/>
    </row>
    <row r="949" spans="2:14" x14ac:dyDescent="0.25">
      <c r="B949" t="s">
        <v>639</v>
      </c>
      <c r="C949" t="str">
        <f t="shared" si="98"/>
        <v xml:space="preserve">$499,000 </v>
      </c>
      <c r="D949" t="s">
        <v>3094</v>
      </c>
      <c r="E949" t="b">
        <f t="shared" si="99"/>
        <v>1</v>
      </c>
      <c r="F949" t="b">
        <f t="shared" si="100"/>
        <v>0</v>
      </c>
      <c r="G949">
        <f t="shared" si="101"/>
        <v>1</v>
      </c>
      <c r="H949">
        <f t="shared" si="102"/>
        <v>9</v>
      </c>
      <c r="I949" s="13" t="str">
        <f t="shared" si="103"/>
        <v>$499,000</v>
      </c>
      <c r="J949" t="str">
        <f>IF(OR(ISNUMBER(SEARCH({"A";"B";"C";"D";"E";"F";"G";"H";"I";"J";"K";"L";"M";"N";"O";"P";"Q";"R";"S";"T";"U";"V";"W";"X";"Y";"Z";"+";"-"},D949)))=TRUE,D949, "")</f>
        <v/>
      </c>
      <c r="K949" s="20" t="str">
        <f t="shared" si="104"/>
        <v>499000</v>
      </c>
      <c r="L949" s="21">
        <v>499000</v>
      </c>
      <c r="N949" s="20"/>
    </row>
    <row r="950" spans="2:14" x14ac:dyDescent="0.25">
      <c r="B950" t="s">
        <v>2801</v>
      </c>
      <c r="C950" t="str">
        <f t="shared" si="98"/>
        <v xml:space="preserve">OFFERS OVER $1,200,000 </v>
      </c>
      <c r="D950" t="s">
        <v>3414</v>
      </c>
      <c r="E950" t="b">
        <f t="shared" si="99"/>
        <v>1</v>
      </c>
      <c r="F950" t="b">
        <f t="shared" si="100"/>
        <v>0</v>
      </c>
      <c r="G950">
        <f t="shared" si="101"/>
        <v>13</v>
      </c>
      <c r="H950">
        <f t="shared" si="102"/>
        <v>23</v>
      </c>
      <c r="I950" s="13" t="str">
        <f t="shared" si="103"/>
        <v>$1,200,000</v>
      </c>
      <c r="J950" t="str">
        <f>IF(OR(ISNUMBER(SEARCH({"A";"B";"C";"D";"E";"F";"G";"H";"I";"J";"K";"L";"M";"N";"O";"P";"Q";"R";"S";"T";"U";"V";"W";"X";"Y";"Z";"+";"-"},D950)))=TRUE,D950, "")</f>
        <v xml:space="preserve">OFFERS OVER $1,200,000 </v>
      </c>
      <c r="K950" s="20" t="str">
        <f t="shared" si="104"/>
        <v>1200000</v>
      </c>
      <c r="L950" s="21">
        <v>1200000</v>
      </c>
      <c r="N950" s="20"/>
    </row>
    <row r="951" spans="2:14" x14ac:dyDescent="0.25">
      <c r="B951" t="s">
        <v>1110</v>
      </c>
      <c r="C951" t="str">
        <f t="shared" si="98"/>
        <v xml:space="preserve">Under Contract </v>
      </c>
      <c r="D951" t="s">
        <v>3167</v>
      </c>
      <c r="E951" t="b">
        <f t="shared" si="99"/>
        <v>0</v>
      </c>
      <c r="F951" t="b">
        <f t="shared" si="100"/>
        <v>0</v>
      </c>
      <c r="G951" t="str">
        <f t="shared" si="101"/>
        <v>na</v>
      </c>
      <c r="H951" t="str">
        <f t="shared" si="102"/>
        <v>na</v>
      </c>
      <c r="I951" s="13" t="str">
        <f t="shared" si="103"/>
        <v/>
      </c>
      <c r="J951" t="str">
        <f>IF(OR(ISNUMBER(SEARCH({"A";"B";"C";"D";"E";"F";"G";"H";"I";"J";"K";"L";"M";"N";"O";"P";"Q";"R";"S";"T";"U";"V";"W";"X";"Y";"Z";"+";"-"},D951)))=TRUE,D951, "")</f>
        <v xml:space="preserve">Under Contract </v>
      </c>
      <c r="K951" s="20" t="str">
        <f t="shared" si="104"/>
        <v/>
      </c>
      <c r="L951" s="21" t="s">
        <v>2934</v>
      </c>
      <c r="N951" s="20"/>
    </row>
    <row r="952" spans="2:14" x14ac:dyDescent="0.25">
      <c r="B952" t="s">
        <v>2808</v>
      </c>
      <c r="C952" t="str">
        <f t="shared" si="98"/>
        <v xml:space="preserve">Offers invited $539,000 </v>
      </c>
      <c r="D952" t="s">
        <v>3415</v>
      </c>
      <c r="E952" t="b">
        <f t="shared" si="99"/>
        <v>1</v>
      </c>
      <c r="F952" t="b">
        <f t="shared" si="100"/>
        <v>0</v>
      </c>
      <c r="G952">
        <f t="shared" si="101"/>
        <v>16</v>
      </c>
      <c r="H952">
        <f t="shared" si="102"/>
        <v>24</v>
      </c>
      <c r="I952" s="13" t="str">
        <f t="shared" si="103"/>
        <v>$539,000</v>
      </c>
      <c r="J952" t="str">
        <f>IF(OR(ISNUMBER(SEARCH({"A";"B";"C";"D";"E";"F";"G";"H";"I";"J";"K";"L";"M";"N";"O";"P";"Q";"R";"S";"T";"U";"V";"W";"X";"Y";"Z";"+";"-"},D952)))=TRUE,D952, "")</f>
        <v xml:space="preserve">Offers invited $539,000 </v>
      </c>
      <c r="K952" s="20" t="str">
        <f t="shared" si="104"/>
        <v>539000</v>
      </c>
      <c r="L952" s="21">
        <v>539000</v>
      </c>
      <c r="N952" s="20"/>
    </row>
    <row r="953" spans="2:14" x14ac:dyDescent="0.25">
      <c r="B953" t="s">
        <v>2811</v>
      </c>
      <c r="C953" t="str">
        <f t="shared" si="98"/>
        <v xml:space="preserve">Offers over $600,000 Considered </v>
      </c>
      <c r="D953" t="s">
        <v>3416</v>
      </c>
      <c r="E953" t="b">
        <f t="shared" si="99"/>
        <v>1</v>
      </c>
      <c r="F953" t="b">
        <f t="shared" si="100"/>
        <v>0</v>
      </c>
      <c r="G953">
        <f t="shared" si="101"/>
        <v>13</v>
      </c>
      <c r="H953">
        <f t="shared" si="102"/>
        <v>21</v>
      </c>
      <c r="I953" s="13" t="str">
        <f t="shared" si="103"/>
        <v>$600,000</v>
      </c>
      <c r="J953" t="str">
        <f>IF(OR(ISNUMBER(SEARCH({"A";"B";"C";"D";"E";"F";"G";"H";"I";"J";"K";"L";"M";"N";"O";"P";"Q";"R";"S";"T";"U";"V";"W";"X";"Y";"Z";"+";"-"},D953)))=TRUE,D953, "")</f>
        <v xml:space="preserve">Offers over $600,000 Considered </v>
      </c>
      <c r="K953" s="20" t="str">
        <f t="shared" si="104"/>
        <v>600000</v>
      </c>
      <c r="L953" s="21">
        <v>600000</v>
      </c>
      <c r="N953" s="20"/>
    </row>
    <row r="954" spans="2:14" x14ac:dyDescent="0.25">
      <c r="B954" t="s">
        <v>397</v>
      </c>
      <c r="C954" t="str">
        <f t="shared" si="98"/>
        <v xml:space="preserve">$235,000 negotiable </v>
      </c>
      <c r="D954" t="s">
        <v>3037</v>
      </c>
      <c r="E954" t="b">
        <f t="shared" si="99"/>
        <v>1</v>
      </c>
      <c r="F954" t="b">
        <f t="shared" si="100"/>
        <v>0</v>
      </c>
      <c r="G954">
        <f t="shared" si="101"/>
        <v>1</v>
      </c>
      <c r="H954">
        <f t="shared" si="102"/>
        <v>9</v>
      </c>
      <c r="I954" s="13" t="str">
        <f t="shared" si="103"/>
        <v>$235,000</v>
      </c>
      <c r="J954" t="str">
        <f>IF(OR(ISNUMBER(SEARCH({"A";"B";"C";"D";"E";"F";"G";"H";"I";"J";"K";"L";"M";"N";"O";"P";"Q";"R";"S";"T";"U";"V";"W";"X";"Y";"Z";"+";"-"},D954)))=TRUE,D954, "")</f>
        <v xml:space="preserve">$235,000 negotiable </v>
      </c>
      <c r="K954" s="20" t="str">
        <f t="shared" si="104"/>
        <v>235000</v>
      </c>
      <c r="L954" s="21">
        <v>235000</v>
      </c>
      <c r="N954" s="20"/>
    </row>
    <row r="955" spans="2:14" x14ac:dyDescent="0.25">
      <c r="B955" t="s">
        <v>2814</v>
      </c>
      <c r="C955" t="str">
        <f t="shared" si="98"/>
        <v xml:space="preserve">Offers Over $499,000 </v>
      </c>
      <c r="D955" t="s">
        <v>3417</v>
      </c>
      <c r="E955" t="b">
        <f t="shared" si="99"/>
        <v>1</v>
      </c>
      <c r="F955" t="b">
        <f t="shared" si="100"/>
        <v>0</v>
      </c>
      <c r="G955">
        <f t="shared" si="101"/>
        <v>13</v>
      </c>
      <c r="H955">
        <f t="shared" si="102"/>
        <v>21</v>
      </c>
      <c r="I955" s="13" t="str">
        <f t="shared" si="103"/>
        <v>$499,000</v>
      </c>
      <c r="J955" t="str">
        <f>IF(OR(ISNUMBER(SEARCH({"A";"B";"C";"D";"E";"F";"G";"H";"I";"J";"K";"L";"M";"N";"O";"P";"Q";"R";"S";"T";"U";"V";"W";"X";"Y";"Z";"+";"-"},D955)))=TRUE,D955, "")</f>
        <v xml:space="preserve">Offers Over $499,000 </v>
      </c>
      <c r="K955" s="20" t="str">
        <f t="shared" si="104"/>
        <v>499000</v>
      </c>
      <c r="L955" s="21">
        <v>499000</v>
      </c>
      <c r="N955" s="20"/>
    </row>
    <row r="956" spans="2:14" x14ac:dyDescent="0.25">
      <c r="B956" t="s">
        <v>2817</v>
      </c>
      <c r="C956" t="str">
        <f t="shared" si="98"/>
        <v xml:space="preserve">$1.15m </v>
      </c>
      <c r="D956" t="s">
        <v>3441</v>
      </c>
      <c r="E956" t="b">
        <f t="shared" si="99"/>
        <v>1</v>
      </c>
      <c r="F956" t="b">
        <f t="shared" si="100"/>
        <v>0</v>
      </c>
      <c r="G956">
        <f t="shared" si="101"/>
        <v>1</v>
      </c>
      <c r="H956">
        <f t="shared" si="102"/>
        <v>11</v>
      </c>
      <c r="I956" s="13" t="str">
        <f t="shared" si="103"/>
        <v>$1,150,000</v>
      </c>
      <c r="J956" t="str">
        <f>IF(OR(ISNUMBER(SEARCH({"A";"B";"C";"D";"E";"F";"G";"H";"I";"J";"K";"L";"M";"N";"O";"P";"Q";"R";"S";"T";"U";"V";"W";"X";"Y";"Z";"+";"-"},D956)))=TRUE,D956, "")</f>
        <v/>
      </c>
      <c r="K956" s="20" t="str">
        <f t="shared" si="104"/>
        <v>1150000</v>
      </c>
      <c r="L956" s="21">
        <v>1150000</v>
      </c>
      <c r="N956" s="20"/>
    </row>
    <row r="957" spans="2:14" x14ac:dyDescent="0.25">
      <c r="B957" t="s">
        <v>2820</v>
      </c>
      <c r="C957" t="str">
        <f t="shared" si="98"/>
        <v xml:space="preserve">$699,000 </v>
      </c>
      <c r="D957" t="s">
        <v>3418</v>
      </c>
      <c r="E957" t="b">
        <f t="shared" si="99"/>
        <v>1</v>
      </c>
      <c r="F957" t="b">
        <f t="shared" si="100"/>
        <v>0</v>
      </c>
      <c r="G957">
        <f t="shared" si="101"/>
        <v>1</v>
      </c>
      <c r="H957">
        <f t="shared" si="102"/>
        <v>9</v>
      </c>
      <c r="I957" s="13" t="str">
        <f t="shared" si="103"/>
        <v>$699,000</v>
      </c>
      <c r="J957" t="str">
        <f>IF(OR(ISNUMBER(SEARCH({"A";"B";"C";"D";"E";"F";"G";"H";"I";"J";"K";"L";"M";"N";"O";"P";"Q";"R";"S";"T";"U";"V";"W";"X";"Y";"Z";"+";"-"},D957)))=TRUE,D957, "")</f>
        <v/>
      </c>
      <c r="K957" s="20" t="str">
        <f t="shared" si="104"/>
        <v>699000</v>
      </c>
      <c r="L957" s="21">
        <v>699000</v>
      </c>
      <c r="N957" s="20"/>
    </row>
    <row r="958" spans="2:14" x14ac:dyDescent="0.25">
      <c r="B958" t="s">
        <v>2823</v>
      </c>
      <c r="C958" t="str">
        <f t="shared" si="98"/>
        <v xml:space="preserve">PRICE GUIDE $395,000 </v>
      </c>
      <c r="D958" t="s">
        <v>3419</v>
      </c>
      <c r="E958" t="b">
        <f t="shared" si="99"/>
        <v>1</v>
      </c>
      <c r="F958" t="b">
        <f t="shared" si="100"/>
        <v>0</v>
      </c>
      <c r="G958">
        <f t="shared" si="101"/>
        <v>13</v>
      </c>
      <c r="H958">
        <f t="shared" si="102"/>
        <v>21</v>
      </c>
      <c r="I958" s="13" t="str">
        <f t="shared" si="103"/>
        <v>$395,000</v>
      </c>
      <c r="J958" t="str">
        <f>IF(OR(ISNUMBER(SEARCH({"A";"B";"C";"D";"E";"F";"G";"H";"I";"J";"K";"L";"M";"N";"O";"P";"Q";"R";"S";"T";"U";"V";"W";"X";"Y";"Z";"+";"-"},D958)))=TRUE,D958, "")</f>
        <v xml:space="preserve">PRICE GUIDE $395,000 </v>
      </c>
      <c r="K958" s="20" t="str">
        <f t="shared" si="104"/>
        <v>395000</v>
      </c>
      <c r="L958" s="21">
        <v>395000</v>
      </c>
      <c r="N958" s="20"/>
    </row>
    <row r="959" spans="2:14" x14ac:dyDescent="0.25">
      <c r="B959" t="s">
        <v>2827</v>
      </c>
      <c r="C959" t="str">
        <f t="shared" si="98"/>
        <v xml:space="preserve">PRICE DROP $645k </v>
      </c>
      <c r="D959" t="s">
        <v>3442</v>
      </c>
      <c r="E959" t="b">
        <f t="shared" si="99"/>
        <v>1</v>
      </c>
      <c r="F959" t="b">
        <f t="shared" si="100"/>
        <v>0</v>
      </c>
      <c r="G959">
        <f t="shared" si="101"/>
        <v>12</v>
      </c>
      <c r="H959">
        <f t="shared" si="102"/>
        <v>20</v>
      </c>
      <c r="I959" s="13" t="str">
        <f t="shared" si="103"/>
        <v>$645,000</v>
      </c>
      <c r="J959" t="str">
        <f>IF(OR(ISNUMBER(SEARCH({"A";"B";"C";"D";"E";"F";"G";"H";"I";"J";"K";"L";"M";"N";"O";"P";"Q";"R";"S";"T";"U";"V";"W";"X";"Y";"Z";"+";"-"},D959)))=TRUE,D959, "")</f>
        <v xml:space="preserve">PRICE DROP $645,000  </v>
      </c>
      <c r="K959" s="20" t="str">
        <f t="shared" si="104"/>
        <v>645000</v>
      </c>
      <c r="L959" s="21">
        <v>645000</v>
      </c>
      <c r="N959" s="20"/>
    </row>
    <row r="960" spans="2:14" x14ac:dyDescent="0.25">
      <c r="B960" t="s">
        <v>1013</v>
      </c>
      <c r="C960" t="str">
        <f t="shared" si="98"/>
        <v xml:space="preserve">$269,000 </v>
      </c>
      <c r="D960" t="s">
        <v>3150</v>
      </c>
      <c r="E960" t="b">
        <f t="shared" si="99"/>
        <v>1</v>
      </c>
      <c r="F960" t="b">
        <f t="shared" si="100"/>
        <v>0</v>
      </c>
      <c r="G960">
        <f t="shared" si="101"/>
        <v>1</v>
      </c>
      <c r="H960">
        <f t="shared" si="102"/>
        <v>9</v>
      </c>
      <c r="I960" s="13" t="str">
        <f t="shared" si="103"/>
        <v>$269,000</v>
      </c>
      <c r="J960" t="str">
        <f>IF(OR(ISNUMBER(SEARCH({"A";"B";"C";"D";"E";"F";"G";"H";"I";"J";"K";"L";"M";"N";"O";"P";"Q";"R";"S";"T";"U";"V";"W";"X";"Y";"Z";"+";"-"},D960)))=TRUE,D960, "")</f>
        <v/>
      </c>
      <c r="K960" s="20" t="str">
        <f t="shared" si="104"/>
        <v>269000</v>
      </c>
      <c r="L960" s="21">
        <v>269000</v>
      </c>
      <c r="N960" s="20"/>
    </row>
    <row r="961" spans="2:14" x14ac:dyDescent="0.25">
      <c r="B961" t="s">
        <v>2832</v>
      </c>
      <c r="C961" t="str">
        <f t="shared" si="98"/>
        <v xml:space="preserve">$3,990,000 </v>
      </c>
      <c r="D961" t="s">
        <v>3420</v>
      </c>
      <c r="E961" t="b">
        <f t="shared" si="99"/>
        <v>1</v>
      </c>
      <c r="F961" t="b">
        <f t="shared" si="100"/>
        <v>0</v>
      </c>
      <c r="G961">
        <f t="shared" si="101"/>
        <v>1</v>
      </c>
      <c r="H961">
        <f t="shared" si="102"/>
        <v>11</v>
      </c>
      <c r="I961" s="13" t="str">
        <f t="shared" si="103"/>
        <v>$3,990,000</v>
      </c>
      <c r="J961" t="str">
        <f>IF(OR(ISNUMBER(SEARCH({"A";"B";"C";"D";"E";"F";"G";"H";"I";"J";"K";"L";"M";"N";"O";"P";"Q";"R";"S";"T";"U";"V";"W";"X";"Y";"Z";"+";"-"},D961)))=TRUE,D961, "")</f>
        <v/>
      </c>
      <c r="K961" s="20" t="str">
        <f t="shared" si="104"/>
        <v>3990000</v>
      </c>
      <c r="L961" s="21">
        <v>3990000</v>
      </c>
      <c r="N961" s="20"/>
    </row>
    <row r="962" spans="2:14" x14ac:dyDescent="0.25">
      <c r="B962" t="s">
        <v>2836</v>
      </c>
      <c r="C962" t="str">
        <f t="shared" si="98"/>
        <v xml:space="preserve">Offers over $419,000 </v>
      </c>
      <c r="D962" t="s">
        <v>3421</v>
      </c>
      <c r="E962" t="b">
        <f t="shared" si="99"/>
        <v>1</v>
      </c>
      <c r="F962" t="b">
        <f t="shared" si="100"/>
        <v>0</v>
      </c>
      <c r="G962">
        <f t="shared" si="101"/>
        <v>13</v>
      </c>
      <c r="H962">
        <f t="shared" si="102"/>
        <v>21</v>
      </c>
      <c r="I962" s="13" t="str">
        <f t="shared" si="103"/>
        <v>$419,000</v>
      </c>
      <c r="J962" t="str">
        <f>IF(OR(ISNUMBER(SEARCH({"A";"B";"C";"D";"E";"F";"G";"H";"I";"J";"K";"L";"M";"N";"O";"P";"Q";"R";"S";"T";"U";"V";"W";"X";"Y";"Z";"+";"-"},D962)))=TRUE,D962, "")</f>
        <v xml:space="preserve">Offers over $419,000 </v>
      </c>
      <c r="K962" s="20" t="str">
        <f t="shared" si="104"/>
        <v>419000</v>
      </c>
      <c r="L962" s="21">
        <v>419000</v>
      </c>
      <c r="N962" s="20"/>
    </row>
    <row r="963" spans="2:14" x14ac:dyDescent="0.25">
      <c r="B963" t="s">
        <v>2411</v>
      </c>
      <c r="C963" t="str">
        <f t="shared" ref="C963:C1001" si="105">B963 &amp; " "</f>
        <v xml:space="preserve">Offers over $380,000 </v>
      </c>
      <c r="D963" t="s">
        <v>3358</v>
      </c>
      <c r="E963" t="b">
        <f t="shared" ref="E963:E1001" si="106">ISNUMBER(SEARCH("0 ",D963))</f>
        <v>1</v>
      </c>
      <c r="F963" t="b">
        <f t="shared" ref="F963:F1001" si="107">ISNUMBER(SEARCH("0-",D963))</f>
        <v>0</v>
      </c>
      <c r="G963">
        <f t="shared" ref="G963:G1001" si="108">IFERROR(FIND("$", D963), "na")</f>
        <v>13</v>
      </c>
      <c r="H963">
        <f t="shared" ref="H963:H1001" si="109">IFERROR(FIND("0 ",D963) + 1, "na")</f>
        <v>21</v>
      </c>
      <c r="I963" s="13" t="str">
        <f t="shared" ref="I963:I1001" si="110">IFERROR(MID(D963, G963, H963-G963), "")</f>
        <v>$380,000</v>
      </c>
      <c r="J963" t="str">
        <f>IF(OR(ISNUMBER(SEARCH({"A";"B";"C";"D";"E";"F";"G";"H";"I";"J";"K";"L";"M";"N";"O";"P";"Q";"R";"S";"T";"U";"V";"W";"X";"Y";"Z";"+";"-"},D963)))=TRUE,D963, "")</f>
        <v xml:space="preserve">Offers over $380,000 </v>
      </c>
      <c r="K963" s="20" t="str">
        <f t="shared" ref="K963:K1001" si="111">SUBSTITUTE(SUBSTITUTE(SUBSTITUTE(I963, "$", ""), ",", ""), ".00", "")</f>
        <v>380000</v>
      </c>
      <c r="L963" s="21">
        <v>380000</v>
      </c>
      <c r="N963" s="20"/>
    </row>
    <row r="964" spans="2:14" x14ac:dyDescent="0.25">
      <c r="B964" t="s">
        <v>667</v>
      </c>
      <c r="C964" t="str">
        <f t="shared" si="105"/>
        <v xml:space="preserve">$430,000 </v>
      </c>
      <c r="D964" t="s">
        <v>3101</v>
      </c>
      <c r="E964" t="b">
        <f t="shared" si="106"/>
        <v>1</v>
      </c>
      <c r="F964" t="b">
        <f t="shared" si="107"/>
        <v>0</v>
      </c>
      <c r="G964">
        <f t="shared" si="108"/>
        <v>1</v>
      </c>
      <c r="H964">
        <f t="shared" si="109"/>
        <v>9</v>
      </c>
      <c r="I964" s="13" t="str">
        <f t="shared" si="110"/>
        <v>$430,000</v>
      </c>
      <c r="J964" t="str">
        <f>IF(OR(ISNUMBER(SEARCH({"A";"B";"C";"D";"E";"F";"G";"H";"I";"J";"K";"L";"M";"N";"O";"P";"Q";"R";"S";"T";"U";"V";"W";"X";"Y";"Z";"+";"-"},D964)))=TRUE,D964, "")</f>
        <v/>
      </c>
      <c r="K964" s="20" t="str">
        <f t="shared" si="111"/>
        <v>430000</v>
      </c>
      <c r="L964" s="21">
        <v>430000</v>
      </c>
      <c r="N964" s="20"/>
    </row>
    <row r="965" spans="2:14" x14ac:dyDescent="0.25">
      <c r="B965" t="s">
        <v>2841</v>
      </c>
      <c r="C965" t="str">
        <f t="shared" si="105"/>
        <v xml:space="preserve">$244,000 </v>
      </c>
      <c r="D965" t="s">
        <v>3422</v>
      </c>
      <c r="E965" t="b">
        <f t="shared" si="106"/>
        <v>1</v>
      </c>
      <c r="F965" t="b">
        <f t="shared" si="107"/>
        <v>0</v>
      </c>
      <c r="G965">
        <f t="shared" si="108"/>
        <v>1</v>
      </c>
      <c r="H965">
        <f t="shared" si="109"/>
        <v>9</v>
      </c>
      <c r="I965" s="13" t="str">
        <f t="shared" si="110"/>
        <v>$244,000</v>
      </c>
      <c r="J965" t="str">
        <f>IF(OR(ISNUMBER(SEARCH({"A";"B";"C";"D";"E";"F";"G";"H";"I";"J";"K";"L";"M";"N";"O";"P";"Q";"R";"S";"T";"U";"V";"W";"X";"Y";"Z";"+";"-"},D965)))=TRUE,D965, "")</f>
        <v/>
      </c>
      <c r="K965" s="20" t="str">
        <f t="shared" si="111"/>
        <v>244000</v>
      </c>
      <c r="L965" s="21">
        <v>244000</v>
      </c>
      <c r="N965" s="20"/>
    </row>
    <row r="966" spans="2:14" x14ac:dyDescent="0.25">
      <c r="B966" t="s">
        <v>835</v>
      </c>
      <c r="C966" t="str">
        <f t="shared" si="105"/>
        <v xml:space="preserve">$599,000 </v>
      </c>
      <c r="D966" t="s">
        <v>3125</v>
      </c>
      <c r="E966" t="b">
        <f t="shared" si="106"/>
        <v>1</v>
      </c>
      <c r="F966" t="b">
        <f t="shared" si="107"/>
        <v>0</v>
      </c>
      <c r="G966">
        <f t="shared" si="108"/>
        <v>1</v>
      </c>
      <c r="H966">
        <f t="shared" si="109"/>
        <v>9</v>
      </c>
      <c r="I966" s="13" t="str">
        <f t="shared" si="110"/>
        <v>$599,000</v>
      </c>
      <c r="J966" t="str">
        <f>IF(OR(ISNUMBER(SEARCH({"A";"B";"C";"D";"E";"F";"G";"H";"I";"J";"K";"L";"M";"N";"O";"P";"Q";"R";"S";"T";"U";"V";"W";"X";"Y";"Z";"+";"-"},D966)))=TRUE,D966, "")</f>
        <v/>
      </c>
      <c r="K966" s="20" t="str">
        <f t="shared" si="111"/>
        <v>599000</v>
      </c>
      <c r="L966" s="21">
        <v>599000</v>
      </c>
      <c r="N966" s="20"/>
    </row>
    <row r="967" spans="2:14" x14ac:dyDescent="0.25">
      <c r="B967" t="s">
        <v>2846</v>
      </c>
      <c r="C967" t="str">
        <f t="shared" si="105"/>
        <v xml:space="preserve">Offers Over $480,000 </v>
      </c>
      <c r="D967" t="s">
        <v>3423</v>
      </c>
      <c r="E967" t="b">
        <f t="shared" si="106"/>
        <v>1</v>
      </c>
      <c r="F967" t="b">
        <f t="shared" si="107"/>
        <v>0</v>
      </c>
      <c r="G967">
        <f t="shared" si="108"/>
        <v>13</v>
      </c>
      <c r="H967">
        <f t="shared" si="109"/>
        <v>21</v>
      </c>
      <c r="I967" s="13" t="str">
        <f t="shared" si="110"/>
        <v>$480,000</v>
      </c>
      <c r="J967" t="str">
        <f>IF(OR(ISNUMBER(SEARCH({"A";"B";"C";"D";"E";"F";"G";"H";"I";"J";"K";"L";"M";"N";"O";"P";"Q";"R";"S";"T";"U";"V";"W";"X";"Y";"Z";"+";"-"},D967)))=TRUE,D967, "")</f>
        <v xml:space="preserve">Offers Over $480,000 </v>
      </c>
      <c r="K967" s="20" t="str">
        <f t="shared" si="111"/>
        <v>480000</v>
      </c>
      <c r="L967" s="21">
        <v>480000</v>
      </c>
      <c r="N967" s="20"/>
    </row>
    <row r="968" spans="2:14" x14ac:dyDescent="0.25">
      <c r="B968" t="s">
        <v>788</v>
      </c>
      <c r="C968" t="str">
        <f t="shared" si="105"/>
        <v xml:space="preserve">$560,000 </v>
      </c>
      <c r="D968" t="s">
        <v>3117</v>
      </c>
      <c r="E968" t="b">
        <f t="shared" si="106"/>
        <v>1</v>
      </c>
      <c r="F968" t="b">
        <f t="shared" si="107"/>
        <v>0</v>
      </c>
      <c r="G968">
        <f t="shared" si="108"/>
        <v>1</v>
      </c>
      <c r="H968">
        <f t="shared" si="109"/>
        <v>9</v>
      </c>
      <c r="I968" s="13" t="str">
        <f t="shared" si="110"/>
        <v>$560,000</v>
      </c>
      <c r="J968" t="str">
        <f>IF(OR(ISNUMBER(SEARCH({"A";"B";"C";"D";"E";"F";"G";"H";"I";"J";"K";"L";"M";"N";"O";"P";"Q";"R";"S";"T";"U";"V";"W";"X";"Y";"Z";"+";"-"},D968)))=TRUE,D968, "")</f>
        <v/>
      </c>
      <c r="K968" s="20" t="str">
        <f t="shared" si="111"/>
        <v>560000</v>
      </c>
      <c r="L968" s="21">
        <v>560000</v>
      </c>
      <c r="N968" s="20"/>
    </row>
    <row r="969" spans="2:14" x14ac:dyDescent="0.25">
      <c r="B969" t="s">
        <v>400</v>
      </c>
      <c r="C969" t="str">
        <f t="shared" si="105"/>
        <v xml:space="preserve">$315,000 </v>
      </c>
      <c r="D969" t="s">
        <v>3038</v>
      </c>
      <c r="E969" t="b">
        <f t="shared" si="106"/>
        <v>1</v>
      </c>
      <c r="F969" t="b">
        <f t="shared" si="107"/>
        <v>0</v>
      </c>
      <c r="G969">
        <f t="shared" si="108"/>
        <v>1</v>
      </c>
      <c r="H969">
        <f t="shared" si="109"/>
        <v>9</v>
      </c>
      <c r="I969" s="13" t="str">
        <f t="shared" si="110"/>
        <v>$315,000</v>
      </c>
      <c r="J969" t="str">
        <f>IF(OR(ISNUMBER(SEARCH({"A";"B";"C";"D";"E";"F";"G";"H";"I";"J";"K";"L";"M";"N";"O";"P";"Q";"R";"S";"T";"U";"V";"W";"X";"Y";"Z";"+";"-"},D969)))=TRUE,D969, "")</f>
        <v/>
      </c>
      <c r="K969" s="20" t="str">
        <f t="shared" si="111"/>
        <v>315000</v>
      </c>
      <c r="L969" s="21">
        <v>315000</v>
      </c>
      <c r="N969" s="20"/>
    </row>
    <row r="970" spans="2:14" x14ac:dyDescent="0.25">
      <c r="B970" t="s">
        <v>2851</v>
      </c>
      <c r="C970" t="str">
        <f t="shared" si="105"/>
        <v xml:space="preserve">$585,000 &amp; $595,000 </v>
      </c>
      <c r="D970" t="s">
        <v>3450</v>
      </c>
      <c r="E970" t="b">
        <f t="shared" si="106"/>
        <v>1</v>
      </c>
      <c r="F970" t="b">
        <f t="shared" si="107"/>
        <v>0</v>
      </c>
      <c r="G970">
        <f t="shared" si="108"/>
        <v>1</v>
      </c>
      <c r="H970">
        <f t="shared" si="109"/>
        <v>9</v>
      </c>
      <c r="I970" s="13" t="str">
        <f t="shared" si="110"/>
        <v>$585,000</v>
      </c>
      <c r="J970" t="str">
        <f>IF(OR(ISNUMBER(SEARCH({"A";"B";"C";"D";"E";"F";"G";"H";"I";"J";"K";"L";"M";"N";"O";"P";"Q";"R";"S";"T";"U";"V";"W";"X";"Y";"Z";"+";"-"},D970)))=TRUE,D970, "")</f>
        <v xml:space="preserve">$585,000 and $595,000 </v>
      </c>
      <c r="K970" s="20" t="str">
        <f t="shared" si="111"/>
        <v>585000</v>
      </c>
      <c r="L970" s="21">
        <v>585000</v>
      </c>
      <c r="N970" s="20"/>
    </row>
    <row r="971" spans="2:14" x14ac:dyDescent="0.25">
      <c r="B971" t="s">
        <v>2855</v>
      </c>
      <c r="C971" t="str">
        <f t="shared" si="105"/>
        <v xml:space="preserve">$1,550,000 </v>
      </c>
      <c r="D971" t="s">
        <v>3424</v>
      </c>
      <c r="E971" t="b">
        <f t="shared" si="106"/>
        <v>1</v>
      </c>
      <c r="F971" t="b">
        <f t="shared" si="107"/>
        <v>0</v>
      </c>
      <c r="G971">
        <f t="shared" si="108"/>
        <v>1</v>
      </c>
      <c r="H971">
        <f t="shared" si="109"/>
        <v>11</v>
      </c>
      <c r="I971" s="13" t="str">
        <f t="shared" si="110"/>
        <v>$1,550,000</v>
      </c>
      <c r="J971" t="str">
        <f>IF(OR(ISNUMBER(SEARCH({"A";"B";"C";"D";"E";"F";"G";"H";"I";"J";"K";"L";"M";"N";"O";"P";"Q";"R";"S";"T";"U";"V";"W";"X";"Y";"Z";"+";"-"},D971)))=TRUE,D971, "")</f>
        <v/>
      </c>
      <c r="K971" s="20" t="str">
        <f t="shared" si="111"/>
        <v>1550000</v>
      </c>
      <c r="L971" s="21">
        <v>1550000</v>
      </c>
      <c r="N971" s="20"/>
    </row>
    <row r="972" spans="2:14" x14ac:dyDescent="0.25">
      <c r="B972" t="s">
        <v>404</v>
      </c>
      <c r="C972" t="str">
        <f t="shared" si="105"/>
        <v xml:space="preserve">Offers over $450,000 </v>
      </c>
      <c r="D972" t="s">
        <v>3039</v>
      </c>
      <c r="E972" t="b">
        <f t="shared" si="106"/>
        <v>1</v>
      </c>
      <c r="F972" t="b">
        <f t="shared" si="107"/>
        <v>0</v>
      </c>
      <c r="G972">
        <f t="shared" si="108"/>
        <v>13</v>
      </c>
      <c r="H972">
        <f t="shared" si="109"/>
        <v>21</v>
      </c>
      <c r="I972" s="13" t="str">
        <f t="shared" si="110"/>
        <v>$450,000</v>
      </c>
      <c r="J972" t="str">
        <f>IF(OR(ISNUMBER(SEARCH({"A";"B";"C";"D";"E";"F";"G";"H";"I";"J";"K";"L";"M";"N";"O";"P";"Q";"R";"S";"T";"U";"V";"W";"X";"Y";"Z";"+";"-"},D972)))=TRUE,D972, "")</f>
        <v xml:space="preserve">Offers over $450,000 </v>
      </c>
      <c r="K972" s="20" t="str">
        <f t="shared" si="111"/>
        <v>450000</v>
      </c>
      <c r="L972" s="21">
        <v>450000</v>
      </c>
      <c r="N972" s="20"/>
    </row>
    <row r="973" spans="2:14" x14ac:dyDescent="0.25">
      <c r="B973" t="s">
        <v>986</v>
      </c>
      <c r="C973" t="str">
        <f t="shared" si="105"/>
        <v xml:space="preserve">Under Offer </v>
      </c>
      <c r="D973" t="s">
        <v>3147</v>
      </c>
      <c r="E973" t="b">
        <f t="shared" si="106"/>
        <v>0</v>
      </c>
      <c r="F973" t="b">
        <f t="shared" si="107"/>
        <v>0</v>
      </c>
      <c r="G973" t="str">
        <f t="shared" si="108"/>
        <v>na</v>
      </c>
      <c r="H973" t="str">
        <f t="shared" si="109"/>
        <v>na</v>
      </c>
      <c r="I973" s="13" t="str">
        <f t="shared" si="110"/>
        <v/>
      </c>
      <c r="J973" t="str">
        <f>IF(OR(ISNUMBER(SEARCH({"A";"B";"C";"D";"E";"F";"G";"H";"I";"J";"K";"L";"M";"N";"O";"P";"Q";"R";"S";"T";"U";"V";"W";"X";"Y";"Z";"+";"-"},D973)))=TRUE,D973, "")</f>
        <v xml:space="preserve">Under Offer </v>
      </c>
      <c r="K973" s="20" t="str">
        <f t="shared" si="111"/>
        <v/>
      </c>
      <c r="L973" s="21" t="s">
        <v>2934</v>
      </c>
      <c r="N973" s="20"/>
    </row>
    <row r="974" spans="2:14" x14ac:dyDescent="0.25">
      <c r="B974" t="s">
        <v>2860</v>
      </c>
      <c r="C974" t="str">
        <f t="shared" si="105"/>
        <v xml:space="preserve">Offers Over $630,000 </v>
      </c>
      <c r="D974" t="s">
        <v>3425</v>
      </c>
      <c r="E974" t="b">
        <f t="shared" si="106"/>
        <v>1</v>
      </c>
      <c r="F974" t="b">
        <f t="shared" si="107"/>
        <v>0</v>
      </c>
      <c r="G974">
        <f t="shared" si="108"/>
        <v>13</v>
      </c>
      <c r="H974">
        <f t="shared" si="109"/>
        <v>21</v>
      </c>
      <c r="I974" s="13" t="str">
        <f t="shared" si="110"/>
        <v>$630,000</v>
      </c>
      <c r="J974" t="str">
        <f>IF(OR(ISNUMBER(SEARCH({"A";"B";"C";"D";"E";"F";"G";"H";"I";"J";"K";"L";"M";"N";"O";"P";"Q";"R";"S";"T";"U";"V";"W";"X";"Y";"Z";"+";"-"},D974)))=TRUE,D974, "")</f>
        <v xml:space="preserve">Offers Over $630,000 </v>
      </c>
      <c r="K974" s="20" t="str">
        <f t="shared" si="111"/>
        <v>630000</v>
      </c>
      <c r="L974" s="21">
        <v>630000</v>
      </c>
      <c r="N974" s="20"/>
    </row>
    <row r="975" spans="2:14" x14ac:dyDescent="0.25">
      <c r="B975" t="s">
        <v>2863</v>
      </c>
      <c r="C975" t="str">
        <f t="shared" si="105"/>
        <v xml:space="preserve">Price Guide Mid $300,000 </v>
      </c>
      <c r="D975" t="s">
        <v>3426</v>
      </c>
      <c r="E975" t="b">
        <f t="shared" si="106"/>
        <v>1</v>
      </c>
      <c r="F975" t="b">
        <f t="shared" si="107"/>
        <v>0</v>
      </c>
      <c r="G975">
        <f t="shared" si="108"/>
        <v>17</v>
      </c>
      <c r="H975">
        <f t="shared" si="109"/>
        <v>25</v>
      </c>
      <c r="I975" s="13" t="str">
        <f t="shared" si="110"/>
        <v>$300,000</v>
      </c>
      <c r="J975" t="str">
        <f>IF(OR(ISNUMBER(SEARCH({"A";"B";"C";"D";"E";"F";"G";"H";"I";"J";"K";"L";"M";"N";"O";"P";"Q";"R";"S";"T";"U";"V";"W";"X";"Y";"Z";"+";"-"},D975)))=TRUE,D975, "")</f>
        <v xml:space="preserve">Price Guide Mid $300,000 </v>
      </c>
      <c r="K975" s="20" t="str">
        <f t="shared" si="111"/>
        <v>300000</v>
      </c>
      <c r="L975" s="21">
        <v>300000</v>
      </c>
      <c r="N975" s="20"/>
    </row>
    <row r="976" spans="2:14" x14ac:dyDescent="0.25">
      <c r="B976" t="s">
        <v>608</v>
      </c>
      <c r="C976" t="str">
        <f t="shared" si="105"/>
        <v xml:space="preserve">$685,000 </v>
      </c>
      <c r="D976" t="s">
        <v>3089</v>
      </c>
      <c r="E976" t="b">
        <f t="shared" si="106"/>
        <v>1</v>
      </c>
      <c r="F976" t="b">
        <f t="shared" si="107"/>
        <v>0</v>
      </c>
      <c r="G976">
        <f t="shared" si="108"/>
        <v>1</v>
      </c>
      <c r="H976">
        <f t="shared" si="109"/>
        <v>9</v>
      </c>
      <c r="I976" s="13" t="str">
        <f t="shared" si="110"/>
        <v>$685,000</v>
      </c>
      <c r="J976" t="str">
        <f>IF(OR(ISNUMBER(SEARCH({"A";"B";"C";"D";"E";"F";"G";"H";"I";"J";"K";"L";"M";"N";"O";"P";"Q";"R";"S";"T";"U";"V";"W";"X";"Y";"Z";"+";"-"},D976)))=TRUE,D976, "")</f>
        <v/>
      </c>
      <c r="K976" s="20" t="str">
        <f t="shared" si="111"/>
        <v>685000</v>
      </c>
      <c r="L976" s="21">
        <v>685000</v>
      </c>
      <c r="N976" s="20"/>
    </row>
    <row r="977" spans="2:14" x14ac:dyDescent="0.25">
      <c r="B977" t="s">
        <v>127</v>
      </c>
      <c r="C977" t="str">
        <f t="shared" si="105"/>
        <v xml:space="preserve">UNDER CONTRACT </v>
      </c>
      <c r="D977" t="s">
        <v>2979</v>
      </c>
      <c r="E977" t="b">
        <f t="shared" si="106"/>
        <v>0</v>
      </c>
      <c r="F977" t="b">
        <f t="shared" si="107"/>
        <v>0</v>
      </c>
      <c r="G977" t="str">
        <f t="shared" si="108"/>
        <v>na</v>
      </c>
      <c r="H977" t="str">
        <f t="shared" si="109"/>
        <v>na</v>
      </c>
      <c r="I977" s="13" t="str">
        <f t="shared" si="110"/>
        <v/>
      </c>
      <c r="J977" t="str">
        <f>IF(OR(ISNUMBER(SEARCH({"A";"B";"C";"D";"E";"F";"G";"H";"I";"J";"K";"L";"M";"N";"O";"P";"Q";"R";"S";"T";"U";"V";"W";"X";"Y";"Z";"+";"-"},D977)))=TRUE,D977, "")</f>
        <v xml:space="preserve">UNDER CONTRACT </v>
      </c>
      <c r="K977" s="20" t="str">
        <f t="shared" si="111"/>
        <v/>
      </c>
      <c r="L977" s="21" t="s">
        <v>2934</v>
      </c>
      <c r="N977" s="20"/>
    </row>
    <row r="978" spans="2:14" x14ac:dyDescent="0.25">
      <c r="B978" t="s">
        <v>2872</v>
      </c>
      <c r="C978" t="str">
        <f t="shared" si="105"/>
        <v xml:space="preserve">$469,000 </v>
      </c>
      <c r="D978" t="s">
        <v>3427</v>
      </c>
      <c r="E978" t="b">
        <f t="shared" si="106"/>
        <v>1</v>
      </c>
      <c r="F978" t="b">
        <f t="shared" si="107"/>
        <v>0</v>
      </c>
      <c r="G978">
        <f t="shared" si="108"/>
        <v>1</v>
      </c>
      <c r="H978">
        <f t="shared" si="109"/>
        <v>9</v>
      </c>
      <c r="I978" s="13" t="str">
        <f t="shared" si="110"/>
        <v>$469,000</v>
      </c>
      <c r="J978" t="str">
        <f>IF(OR(ISNUMBER(SEARCH({"A";"B";"C";"D";"E";"F";"G";"H";"I";"J";"K";"L";"M";"N";"O";"P";"Q";"R";"S";"T";"U";"V";"W";"X";"Y";"Z";"+";"-"},D978)))=TRUE,D978, "")</f>
        <v/>
      </c>
      <c r="K978" s="20" t="str">
        <f t="shared" si="111"/>
        <v>469000</v>
      </c>
      <c r="L978" s="21">
        <v>469000</v>
      </c>
      <c r="N978" s="20"/>
    </row>
    <row r="979" spans="2:14" x14ac:dyDescent="0.25">
      <c r="B979" t="s">
        <v>409</v>
      </c>
      <c r="C979" t="str">
        <f t="shared" si="105"/>
        <v xml:space="preserve">Negotiable </v>
      </c>
      <c r="D979" t="s">
        <v>3040</v>
      </c>
      <c r="E979" t="b">
        <f t="shared" si="106"/>
        <v>0</v>
      </c>
      <c r="F979" t="b">
        <f t="shared" si="107"/>
        <v>0</v>
      </c>
      <c r="G979" t="str">
        <f t="shared" si="108"/>
        <v>na</v>
      </c>
      <c r="H979" t="str">
        <f t="shared" si="109"/>
        <v>na</v>
      </c>
      <c r="I979" s="13" t="str">
        <f t="shared" si="110"/>
        <v/>
      </c>
      <c r="J979" t="str">
        <f>IF(OR(ISNUMBER(SEARCH({"A";"B";"C";"D";"E";"F";"G";"H";"I";"J";"K";"L";"M";"N";"O";"P";"Q";"R";"S";"T";"U";"V";"W";"X";"Y";"Z";"+";"-"},D979)))=TRUE,D979, "")</f>
        <v xml:space="preserve">Negotiable </v>
      </c>
      <c r="K979" s="20" t="str">
        <f t="shared" si="111"/>
        <v/>
      </c>
      <c r="L979" s="21" t="s">
        <v>2934</v>
      </c>
      <c r="N979" s="20"/>
    </row>
    <row r="980" spans="2:14" x14ac:dyDescent="0.25">
      <c r="B980" t="s">
        <v>59</v>
      </c>
      <c r="C980" t="str">
        <f t="shared" si="105"/>
        <v xml:space="preserve">$439,000 </v>
      </c>
      <c r="D980" t="s">
        <v>2965</v>
      </c>
      <c r="E980" t="b">
        <f t="shared" si="106"/>
        <v>1</v>
      </c>
      <c r="F980" t="b">
        <f t="shared" si="107"/>
        <v>0</v>
      </c>
      <c r="G980">
        <f t="shared" si="108"/>
        <v>1</v>
      </c>
      <c r="H980">
        <f t="shared" si="109"/>
        <v>9</v>
      </c>
      <c r="I980" s="13" t="str">
        <f t="shared" si="110"/>
        <v>$439,000</v>
      </c>
      <c r="J980" t="str">
        <f>IF(OR(ISNUMBER(SEARCH({"A";"B";"C";"D";"E";"F";"G";"H";"I";"J";"K";"L";"M";"N";"O";"P";"Q";"R";"S";"T";"U";"V";"W";"X";"Y";"Z";"+";"-"},D980)))=TRUE,D980, "")</f>
        <v/>
      </c>
      <c r="K980" s="20" t="str">
        <f t="shared" si="111"/>
        <v>439000</v>
      </c>
      <c r="L980" s="21">
        <v>439000</v>
      </c>
      <c r="N980" s="20"/>
    </row>
    <row r="981" spans="2:14" x14ac:dyDescent="0.25">
      <c r="B981" t="s">
        <v>2878</v>
      </c>
      <c r="C981" t="str">
        <f t="shared" si="105"/>
        <v xml:space="preserve">$299,000 Negotiable </v>
      </c>
      <c r="D981" t="s">
        <v>3428</v>
      </c>
      <c r="E981" t="b">
        <f t="shared" si="106"/>
        <v>1</v>
      </c>
      <c r="F981" t="b">
        <f t="shared" si="107"/>
        <v>0</v>
      </c>
      <c r="G981">
        <f t="shared" si="108"/>
        <v>1</v>
      </c>
      <c r="H981">
        <f t="shared" si="109"/>
        <v>9</v>
      </c>
      <c r="I981" s="13" t="str">
        <f t="shared" si="110"/>
        <v>$299,000</v>
      </c>
      <c r="J981" t="str">
        <f>IF(OR(ISNUMBER(SEARCH({"A";"B";"C";"D";"E";"F";"G";"H";"I";"J";"K";"L";"M";"N";"O";"P";"Q";"R";"S";"T";"U";"V";"W";"X";"Y";"Z";"+";"-"},D981)))=TRUE,D981, "")</f>
        <v xml:space="preserve">$299,000 Negotiable </v>
      </c>
      <c r="K981" s="20" t="str">
        <f t="shared" si="111"/>
        <v>299000</v>
      </c>
      <c r="L981" s="21">
        <v>299000</v>
      </c>
      <c r="N981" s="20"/>
    </row>
    <row r="982" spans="2:14" x14ac:dyDescent="0.25">
      <c r="B982" t="s">
        <v>413</v>
      </c>
      <c r="C982" t="str">
        <f t="shared" si="105"/>
        <v xml:space="preserve">$380,000 </v>
      </c>
      <c r="D982" t="s">
        <v>3041</v>
      </c>
      <c r="E982" t="b">
        <f t="shared" si="106"/>
        <v>1</v>
      </c>
      <c r="F982" t="b">
        <f t="shared" si="107"/>
        <v>0</v>
      </c>
      <c r="G982">
        <f t="shared" si="108"/>
        <v>1</v>
      </c>
      <c r="H982">
        <f t="shared" si="109"/>
        <v>9</v>
      </c>
      <c r="I982" s="13" t="str">
        <f t="shared" si="110"/>
        <v>$380,000</v>
      </c>
      <c r="J982" t="str">
        <f>IF(OR(ISNUMBER(SEARCH({"A";"B";"C";"D";"E";"F";"G";"H";"I";"J";"K";"L";"M";"N";"O";"P";"Q";"R";"S";"T";"U";"V";"W";"X";"Y";"Z";"+";"-"},D982)))=TRUE,D982, "")</f>
        <v/>
      </c>
      <c r="K982" s="20" t="str">
        <f t="shared" si="111"/>
        <v>380000</v>
      </c>
      <c r="L982" s="21">
        <v>380000</v>
      </c>
      <c r="N982" s="20"/>
    </row>
    <row r="983" spans="2:14" x14ac:dyDescent="0.25">
      <c r="B983" t="s">
        <v>191</v>
      </c>
      <c r="C983" t="str">
        <f t="shared" si="105"/>
        <v xml:space="preserve">Contact Agent </v>
      </c>
      <c r="D983" t="s">
        <v>2993</v>
      </c>
      <c r="E983" t="b">
        <f t="shared" si="106"/>
        <v>0</v>
      </c>
      <c r="F983" t="b">
        <f t="shared" si="107"/>
        <v>0</v>
      </c>
      <c r="G983" t="str">
        <f t="shared" si="108"/>
        <v>na</v>
      </c>
      <c r="H983" t="str">
        <f t="shared" si="109"/>
        <v>na</v>
      </c>
      <c r="I983" s="13" t="str">
        <f t="shared" si="110"/>
        <v/>
      </c>
      <c r="J983" t="str">
        <f>IF(OR(ISNUMBER(SEARCH({"A";"B";"C";"D";"E";"F";"G";"H";"I";"J";"K";"L";"M";"N";"O";"P";"Q";"R";"S";"T";"U";"V";"W";"X";"Y";"Z";"+";"-"},D983)))=TRUE,D983, "")</f>
        <v xml:space="preserve">Contact Agent </v>
      </c>
      <c r="K983" s="20" t="str">
        <f t="shared" si="111"/>
        <v/>
      </c>
      <c r="L983" s="21" t="s">
        <v>2934</v>
      </c>
      <c r="N983" s="20"/>
    </row>
    <row r="984" spans="2:14" x14ac:dyDescent="0.25">
      <c r="B984" t="s">
        <v>1448</v>
      </c>
      <c r="C984" t="str">
        <f t="shared" si="105"/>
        <v xml:space="preserve">$339,000 </v>
      </c>
      <c r="D984" t="s">
        <v>3223</v>
      </c>
      <c r="E984" t="b">
        <f t="shared" si="106"/>
        <v>1</v>
      </c>
      <c r="F984" t="b">
        <f t="shared" si="107"/>
        <v>0</v>
      </c>
      <c r="G984">
        <f t="shared" si="108"/>
        <v>1</v>
      </c>
      <c r="H984">
        <f t="shared" si="109"/>
        <v>9</v>
      </c>
      <c r="I984" s="13" t="str">
        <f t="shared" si="110"/>
        <v>$339,000</v>
      </c>
      <c r="J984" t="str">
        <f>IF(OR(ISNUMBER(SEARCH({"A";"B";"C";"D";"E";"F";"G";"H";"I";"J";"K";"L";"M";"N";"O";"P";"Q";"R";"S";"T";"U";"V";"W";"X";"Y";"Z";"+";"-"},D984)))=TRUE,D984, "")</f>
        <v/>
      </c>
      <c r="K984" s="20" t="str">
        <f t="shared" si="111"/>
        <v>339000</v>
      </c>
      <c r="L984" s="21">
        <v>339000</v>
      </c>
      <c r="N984" s="20"/>
    </row>
    <row r="985" spans="2:14" x14ac:dyDescent="0.25">
      <c r="B985" t="s">
        <v>416</v>
      </c>
      <c r="C985" t="str">
        <f t="shared" si="105"/>
        <v xml:space="preserve">$275,000 </v>
      </c>
      <c r="D985" t="s">
        <v>3042</v>
      </c>
      <c r="E985" t="b">
        <f t="shared" si="106"/>
        <v>1</v>
      </c>
      <c r="F985" t="b">
        <f t="shared" si="107"/>
        <v>0</v>
      </c>
      <c r="G985">
        <f t="shared" si="108"/>
        <v>1</v>
      </c>
      <c r="H985">
        <f t="shared" si="109"/>
        <v>9</v>
      </c>
      <c r="I985" s="13" t="str">
        <f t="shared" si="110"/>
        <v>$275,000</v>
      </c>
      <c r="J985" t="str">
        <f>IF(OR(ISNUMBER(SEARCH({"A";"B";"C";"D";"E";"F";"G";"H";"I";"J";"K";"L";"M";"N";"O";"P";"Q";"R";"S";"T";"U";"V";"W";"X";"Y";"Z";"+";"-"},D985)))=TRUE,D985, "")</f>
        <v/>
      </c>
      <c r="K985" s="20" t="str">
        <f t="shared" si="111"/>
        <v>275000</v>
      </c>
      <c r="L985" s="21">
        <v>275000</v>
      </c>
      <c r="N985" s="20"/>
    </row>
    <row r="986" spans="2:14" x14ac:dyDescent="0.25">
      <c r="B986" t="s">
        <v>931</v>
      </c>
      <c r="C986" t="str">
        <f t="shared" si="105"/>
        <v xml:space="preserve">$425,000 </v>
      </c>
      <c r="D986" t="s">
        <v>3140</v>
      </c>
      <c r="E986" t="b">
        <f t="shared" si="106"/>
        <v>1</v>
      </c>
      <c r="F986" t="b">
        <f t="shared" si="107"/>
        <v>0</v>
      </c>
      <c r="G986">
        <f t="shared" si="108"/>
        <v>1</v>
      </c>
      <c r="H986">
        <f t="shared" si="109"/>
        <v>9</v>
      </c>
      <c r="I986" s="13" t="str">
        <f t="shared" si="110"/>
        <v>$425,000</v>
      </c>
      <c r="J986" t="str">
        <f>IF(OR(ISNUMBER(SEARCH({"A";"B";"C";"D";"E";"F";"G";"H";"I";"J";"K";"L";"M";"N";"O";"P";"Q";"R";"S";"T";"U";"V";"W";"X";"Y";"Z";"+";"-"},D986)))=TRUE,D986, "")</f>
        <v/>
      </c>
      <c r="K986" s="20" t="str">
        <f t="shared" si="111"/>
        <v>425000</v>
      </c>
      <c r="L986" s="21">
        <v>425000</v>
      </c>
      <c r="N986" s="20"/>
    </row>
    <row r="987" spans="2:14" x14ac:dyDescent="0.25">
      <c r="B987" t="s">
        <v>1803</v>
      </c>
      <c r="C987" t="str">
        <f t="shared" si="105"/>
        <v xml:space="preserve">Offers over $370,000 </v>
      </c>
      <c r="D987" t="s">
        <v>3273</v>
      </c>
      <c r="E987" t="b">
        <f t="shared" si="106"/>
        <v>1</v>
      </c>
      <c r="F987" t="b">
        <f t="shared" si="107"/>
        <v>0</v>
      </c>
      <c r="G987">
        <f t="shared" si="108"/>
        <v>13</v>
      </c>
      <c r="H987">
        <f t="shared" si="109"/>
        <v>21</v>
      </c>
      <c r="I987" s="13" t="str">
        <f t="shared" si="110"/>
        <v>$370,000</v>
      </c>
      <c r="J987" t="str">
        <f>IF(OR(ISNUMBER(SEARCH({"A";"B";"C";"D";"E";"F";"G";"H";"I";"J";"K";"L";"M";"N";"O";"P";"Q";"R";"S";"T";"U";"V";"W";"X";"Y";"Z";"+";"-"},D987)))=TRUE,D987, "")</f>
        <v xml:space="preserve">Offers over $370,000 </v>
      </c>
      <c r="K987" s="20" t="str">
        <f t="shared" si="111"/>
        <v>370000</v>
      </c>
      <c r="L987" s="21">
        <v>370000</v>
      </c>
      <c r="N987" s="20"/>
    </row>
    <row r="988" spans="2:14" x14ac:dyDescent="0.25">
      <c r="B988" t="s">
        <v>2885</v>
      </c>
      <c r="C988" t="str">
        <f t="shared" si="105"/>
        <v xml:space="preserve">OFFERS OVER $415,000 </v>
      </c>
      <c r="D988" t="s">
        <v>3429</v>
      </c>
      <c r="E988" t="b">
        <f t="shared" si="106"/>
        <v>1</v>
      </c>
      <c r="F988" t="b">
        <f t="shared" si="107"/>
        <v>0</v>
      </c>
      <c r="G988">
        <f t="shared" si="108"/>
        <v>13</v>
      </c>
      <c r="H988">
        <f t="shared" si="109"/>
        <v>21</v>
      </c>
      <c r="I988" s="13" t="str">
        <f t="shared" si="110"/>
        <v>$415,000</v>
      </c>
      <c r="J988" t="str">
        <f>IF(OR(ISNUMBER(SEARCH({"A";"B";"C";"D";"E";"F";"G";"H";"I";"J";"K";"L";"M";"N";"O";"P";"Q";"R";"S";"T";"U";"V";"W";"X";"Y";"Z";"+";"-"},D988)))=TRUE,D988, "")</f>
        <v xml:space="preserve">OFFERS OVER $415,000 </v>
      </c>
      <c r="K988" s="20" t="str">
        <f t="shared" si="111"/>
        <v>415000</v>
      </c>
      <c r="L988" s="21">
        <v>415000</v>
      </c>
      <c r="N988" s="20"/>
    </row>
    <row r="989" spans="2:14" x14ac:dyDescent="0.25">
      <c r="B989" t="s">
        <v>1122</v>
      </c>
      <c r="C989" t="str">
        <f t="shared" si="105"/>
        <v xml:space="preserve">$550,000 </v>
      </c>
      <c r="D989" t="s">
        <v>3169</v>
      </c>
      <c r="E989" t="b">
        <f t="shared" si="106"/>
        <v>1</v>
      </c>
      <c r="F989" t="b">
        <f t="shared" si="107"/>
        <v>0</v>
      </c>
      <c r="G989">
        <f t="shared" si="108"/>
        <v>1</v>
      </c>
      <c r="H989">
        <f t="shared" si="109"/>
        <v>9</v>
      </c>
      <c r="I989" s="13" t="str">
        <f t="shared" si="110"/>
        <v>$550,000</v>
      </c>
      <c r="J989" t="str">
        <f>IF(OR(ISNUMBER(SEARCH({"A";"B";"C";"D";"E";"F";"G";"H";"I";"J";"K";"L";"M";"N";"O";"P";"Q";"R";"S";"T";"U";"V";"W";"X";"Y";"Z";"+";"-"},D989)))=TRUE,D989, "")</f>
        <v/>
      </c>
      <c r="K989" s="20" t="str">
        <f t="shared" si="111"/>
        <v>550000</v>
      </c>
      <c r="L989" s="21">
        <v>550000</v>
      </c>
      <c r="N989" s="20"/>
    </row>
    <row r="990" spans="2:14" x14ac:dyDescent="0.25">
      <c r="B990" t="s">
        <v>420</v>
      </c>
      <c r="C990" t="str">
        <f t="shared" si="105"/>
        <v xml:space="preserve">PRICE GUIDE $1,070,000 </v>
      </c>
      <c r="D990" t="s">
        <v>3043</v>
      </c>
      <c r="E990" t="b">
        <f t="shared" si="106"/>
        <v>1</v>
      </c>
      <c r="F990" t="b">
        <f t="shared" si="107"/>
        <v>0</v>
      </c>
      <c r="G990">
        <f t="shared" si="108"/>
        <v>13</v>
      </c>
      <c r="H990">
        <f t="shared" si="109"/>
        <v>23</v>
      </c>
      <c r="I990" s="13" t="str">
        <f t="shared" si="110"/>
        <v>$1,070,000</v>
      </c>
      <c r="J990" t="str">
        <f>IF(OR(ISNUMBER(SEARCH({"A";"B";"C";"D";"E";"F";"G";"H";"I";"J";"K";"L";"M";"N";"O";"P";"Q";"R";"S";"T";"U";"V";"W";"X";"Y";"Z";"+";"-"},D990)))=TRUE,D990, "")</f>
        <v xml:space="preserve">PRICE GUIDE $1,070,000 </v>
      </c>
      <c r="K990" s="20" t="str">
        <f t="shared" si="111"/>
        <v>1070000</v>
      </c>
      <c r="L990" s="21">
        <v>1070000</v>
      </c>
      <c r="N990" s="20"/>
    </row>
    <row r="991" spans="2:14" x14ac:dyDescent="0.25">
      <c r="B991" t="s">
        <v>2171</v>
      </c>
      <c r="C991" t="str">
        <f t="shared" si="105"/>
        <v xml:space="preserve">Offers over $740,000 </v>
      </c>
      <c r="D991" t="s">
        <v>3330</v>
      </c>
      <c r="E991" t="b">
        <f t="shared" si="106"/>
        <v>1</v>
      </c>
      <c r="F991" t="b">
        <f t="shared" si="107"/>
        <v>0</v>
      </c>
      <c r="G991">
        <f t="shared" si="108"/>
        <v>13</v>
      </c>
      <c r="H991">
        <f t="shared" si="109"/>
        <v>21</v>
      </c>
      <c r="I991" s="13" t="str">
        <f t="shared" si="110"/>
        <v>$740,000</v>
      </c>
      <c r="J991" t="str">
        <f>IF(OR(ISNUMBER(SEARCH({"A";"B";"C";"D";"E";"F";"G";"H";"I";"J";"K";"L";"M";"N";"O";"P";"Q";"R";"S";"T";"U";"V";"W";"X";"Y";"Z";"+";"-"},D991)))=TRUE,D991, "")</f>
        <v xml:space="preserve">Offers over $740,000 </v>
      </c>
      <c r="K991" s="20" t="str">
        <f t="shared" si="111"/>
        <v>740000</v>
      </c>
      <c r="L991" s="21">
        <v>740000</v>
      </c>
      <c r="N991" s="20"/>
    </row>
    <row r="992" spans="2:14" x14ac:dyDescent="0.25">
      <c r="B992" t="s">
        <v>127</v>
      </c>
      <c r="C992" t="str">
        <f t="shared" si="105"/>
        <v xml:space="preserve">UNDER CONTRACT </v>
      </c>
      <c r="D992" t="s">
        <v>2979</v>
      </c>
      <c r="E992" t="b">
        <f t="shared" si="106"/>
        <v>0</v>
      </c>
      <c r="F992" t="b">
        <f t="shared" si="107"/>
        <v>0</v>
      </c>
      <c r="G992" t="str">
        <f t="shared" si="108"/>
        <v>na</v>
      </c>
      <c r="H992" t="str">
        <f t="shared" si="109"/>
        <v>na</v>
      </c>
      <c r="I992" s="13" t="str">
        <f t="shared" si="110"/>
        <v/>
      </c>
      <c r="J992" t="str">
        <f>IF(OR(ISNUMBER(SEARCH({"A";"B";"C";"D";"E";"F";"G";"H";"I";"J";"K";"L";"M";"N";"O";"P";"Q";"R";"S";"T";"U";"V";"W";"X";"Y";"Z";"+";"-"},D992)))=TRUE,D992, "")</f>
        <v xml:space="preserve">UNDER CONTRACT </v>
      </c>
      <c r="K992" s="20" t="str">
        <f t="shared" si="111"/>
        <v/>
      </c>
      <c r="L992" s="21" t="s">
        <v>2934</v>
      </c>
      <c r="N992" s="20"/>
    </row>
    <row r="993" spans="2:14" x14ac:dyDescent="0.25">
      <c r="B993" t="s">
        <v>423</v>
      </c>
      <c r="C993" t="str">
        <f t="shared" si="105"/>
        <v xml:space="preserve">$270,000 </v>
      </c>
      <c r="D993" t="s">
        <v>3044</v>
      </c>
      <c r="E993" t="b">
        <f t="shared" si="106"/>
        <v>1</v>
      </c>
      <c r="F993" t="b">
        <f t="shared" si="107"/>
        <v>0</v>
      </c>
      <c r="G993">
        <f t="shared" si="108"/>
        <v>1</v>
      </c>
      <c r="H993">
        <f t="shared" si="109"/>
        <v>9</v>
      </c>
      <c r="I993" s="13" t="str">
        <f t="shared" si="110"/>
        <v>$270,000</v>
      </c>
      <c r="J993" t="str">
        <f>IF(OR(ISNUMBER(SEARCH({"A";"B";"C";"D";"E";"F";"G";"H";"I";"J";"K";"L";"M";"N";"O";"P";"Q";"R";"S";"T";"U";"V";"W";"X";"Y";"Z";"+";"-"},D993)))=TRUE,D993, "")</f>
        <v/>
      </c>
      <c r="K993" s="20" t="str">
        <f t="shared" si="111"/>
        <v>270000</v>
      </c>
      <c r="L993" s="21">
        <v>270000</v>
      </c>
      <c r="N993" s="20"/>
    </row>
    <row r="994" spans="2:14" x14ac:dyDescent="0.25">
      <c r="B994" t="s">
        <v>1970</v>
      </c>
      <c r="C994" t="str">
        <f t="shared" si="105"/>
        <v xml:space="preserve">$390,000 </v>
      </c>
      <c r="D994" t="s">
        <v>3302</v>
      </c>
      <c r="E994" t="b">
        <f t="shared" si="106"/>
        <v>1</v>
      </c>
      <c r="F994" t="b">
        <f t="shared" si="107"/>
        <v>0</v>
      </c>
      <c r="G994">
        <f t="shared" si="108"/>
        <v>1</v>
      </c>
      <c r="H994">
        <f t="shared" si="109"/>
        <v>9</v>
      </c>
      <c r="I994" s="13" t="str">
        <f t="shared" si="110"/>
        <v>$390,000</v>
      </c>
      <c r="J994" t="str">
        <f>IF(OR(ISNUMBER(SEARCH({"A";"B";"C";"D";"E";"F";"G";"H";"I";"J";"K";"L";"M";"N";"O";"P";"Q";"R";"S";"T";"U";"V";"W";"X";"Y";"Z";"+";"-"},D994)))=TRUE,D994, "")</f>
        <v/>
      </c>
      <c r="K994" s="20" t="str">
        <f t="shared" si="111"/>
        <v>390000</v>
      </c>
      <c r="L994" s="21">
        <v>390000</v>
      </c>
      <c r="N994" s="20"/>
    </row>
    <row r="995" spans="2:14" x14ac:dyDescent="0.25">
      <c r="B995" t="s">
        <v>1169</v>
      </c>
      <c r="C995" t="str">
        <f t="shared" si="105"/>
        <v xml:space="preserve">$495,000 </v>
      </c>
      <c r="D995" t="s">
        <v>3179</v>
      </c>
      <c r="E995" t="b">
        <f t="shared" si="106"/>
        <v>1</v>
      </c>
      <c r="F995" t="b">
        <f t="shared" si="107"/>
        <v>0</v>
      </c>
      <c r="G995">
        <f t="shared" si="108"/>
        <v>1</v>
      </c>
      <c r="H995">
        <f t="shared" si="109"/>
        <v>9</v>
      </c>
      <c r="I995" s="13" t="str">
        <f t="shared" si="110"/>
        <v>$495,000</v>
      </c>
      <c r="J995" t="str">
        <f>IF(OR(ISNUMBER(SEARCH({"A";"B";"C";"D";"E";"F";"G";"H";"I";"J";"K";"L";"M";"N";"O";"P";"Q";"R";"S";"T";"U";"V";"W";"X";"Y";"Z";"+";"-"},D995)))=TRUE,D995, "")</f>
        <v/>
      </c>
      <c r="K995" s="20" t="str">
        <f t="shared" si="111"/>
        <v>495000</v>
      </c>
      <c r="L995" s="21">
        <v>495000</v>
      </c>
      <c r="N995" s="20"/>
    </row>
    <row r="996" spans="2:14" x14ac:dyDescent="0.25">
      <c r="B996" t="s">
        <v>127</v>
      </c>
      <c r="C996" t="str">
        <f t="shared" si="105"/>
        <v xml:space="preserve">UNDER CONTRACT </v>
      </c>
      <c r="D996" t="s">
        <v>2979</v>
      </c>
      <c r="E996" t="b">
        <f t="shared" si="106"/>
        <v>0</v>
      </c>
      <c r="F996" t="b">
        <f t="shared" si="107"/>
        <v>0</v>
      </c>
      <c r="G996" t="str">
        <f t="shared" si="108"/>
        <v>na</v>
      </c>
      <c r="H996" t="str">
        <f t="shared" si="109"/>
        <v>na</v>
      </c>
      <c r="I996" s="13" t="str">
        <f t="shared" si="110"/>
        <v/>
      </c>
      <c r="J996" t="str">
        <f>IF(OR(ISNUMBER(SEARCH({"A";"B";"C";"D";"E";"F";"G";"H";"I";"J";"K";"L";"M";"N";"O";"P";"Q";"R";"S";"T";"U";"V";"W";"X";"Y";"Z";"+";"-"},D996)))=TRUE,D996, "")</f>
        <v xml:space="preserve">UNDER CONTRACT </v>
      </c>
      <c r="K996" s="20" t="str">
        <f t="shared" si="111"/>
        <v/>
      </c>
      <c r="L996" s="21" t="s">
        <v>2934</v>
      </c>
      <c r="N996" s="20"/>
    </row>
    <row r="997" spans="2:14" x14ac:dyDescent="0.25">
      <c r="B997" t="s">
        <v>2901</v>
      </c>
      <c r="C997" t="str">
        <f t="shared" si="105"/>
        <v xml:space="preserve">2 Residence </v>
      </c>
      <c r="D997" t="s">
        <v>3430</v>
      </c>
      <c r="E997" t="b">
        <f t="shared" si="106"/>
        <v>0</v>
      </c>
      <c r="F997" t="b">
        <f t="shared" si="107"/>
        <v>0</v>
      </c>
      <c r="G997" t="str">
        <f t="shared" si="108"/>
        <v>na</v>
      </c>
      <c r="H997" t="str">
        <f t="shared" si="109"/>
        <v>na</v>
      </c>
      <c r="I997" s="13" t="str">
        <f t="shared" si="110"/>
        <v/>
      </c>
      <c r="J997" t="str">
        <f>IF(OR(ISNUMBER(SEARCH({"A";"B";"C";"D";"E";"F";"G";"H";"I";"J";"K";"L";"M";"N";"O";"P";"Q";"R";"S";"T";"U";"V";"W";"X";"Y";"Z";"+";"-"},D997)))=TRUE,D997, "")</f>
        <v xml:space="preserve">2 Residence </v>
      </c>
      <c r="K997" s="20" t="str">
        <f t="shared" si="111"/>
        <v/>
      </c>
      <c r="L997" s="21" t="s">
        <v>2934</v>
      </c>
      <c r="N997" s="20"/>
    </row>
    <row r="998" spans="2:14" x14ac:dyDescent="0.25">
      <c r="B998" t="s">
        <v>2906</v>
      </c>
      <c r="C998" t="str">
        <f t="shared" si="105"/>
        <v xml:space="preserve">$601,000 </v>
      </c>
      <c r="D998" t="s">
        <v>3431</v>
      </c>
      <c r="E998" t="b">
        <f t="shared" si="106"/>
        <v>1</v>
      </c>
      <c r="F998" t="b">
        <f t="shared" si="107"/>
        <v>0</v>
      </c>
      <c r="G998">
        <f t="shared" si="108"/>
        <v>1</v>
      </c>
      <c r="H998">
        <f t="shared" si="109"/>
        <v>9</v>
      </c>
      <c r="I998" s="13" t="str">
        <f t="shared" si="110"/>
        <v>$601,000</v>
      </c>
      <c r="J998" t="str">
        <f>IF(OR(ISNUMBER(SEARCH({"A";"B";"C";"D";"E";"F";"G";"H";"I";"J";"K";"L";"M";"N";"O";"P";"Q";"R";"S";"T";"U";"V";"W";"X";"Y";"Z";"+";"-"},D998)))=TRUE,D998, "")</f>
        <v/>
      </c>
      <c r="K998" s="20" t="str">
        <f t="shared" si="111"/>
        <v>601000</v>
      </c>
      <c r="L998" s="21">
        <v>601000</v>
      </c>
      <c r="N998" s="20"/>
    </row>
    <row r="999" spans="2:14" x14ac:dyDescent="0.25">
      <c r="B999" t="s">
        <v>2910</v>
      </c>
      <c r="C999" t="str">
        <f t="shared" si="105"/>
        <v xml:space="preserve">$655,000 </v>
      </c>
      <c r="D999" t="s">
        <v>3432</v>
      </c>
      <c r="E999" t="b">
        <f t="shared" si="106"/>
        <v>1</v>
      </c>
      <c r="F999" t="b">
        <f t="shared" si="107"/>
        <v>0</v>
      </c>
      <c r="G999">
        <f t="shared" si="108"/>
        <v>1</v>
      </c>
      <c r="H999">
        <f t="shared" si="109"/>
        <v>9</v>
      </c>
      <c r="I999" s="13" t="str">
        <f t="shared" si="110"/>
        <v>$655,000</v>
      </c>
      <c r="J999" t="str">
        <f>IF(OR(ISNUMBER(SEARCH({"A";"B";"C";"D";"E";"F";"G";"H";"I";"J";"K";"L";"M";"N";"O";"P";"Q";"R";"S";"T";"U";"V";"W";"X";"Y";"Z";"+";"-"},D999)))=TRUE,D999, "")</f>
        <v/>
      </c>
      <c r="K999" s="20" t="str">
        <f t="shared" si="111"/>
        <v>655000</v>
      </c>
      <c r="L999" s="21">
        <v>655000</v>
      </c>
      <c r="N999" s="20"/>
    </row>
    <row r="1000" spans="2:14" x14ac:dyDescent="0.25">
      <c r="B1000" t="s">
        <v>2739</v>
      </c>
      <c r="C1000" t="str">
        <f t="shared" si="105"/>
        <v xml:space="preserve">$675,000 </v>
      </c>
      <c r="D1000" t="s">
        <v>3407</v>
      </c>
      <c r="E1000" t="b">
        <f t="shared" si="106"/>
        <v>1</v>
      </c>
      <c r="F1000" t="b">
        <f t="shared" si="107"/>
        <v>0</v>
      </c>
      <c r="G1000">
        <f t="shared" si="108"/>
        <v>1</v>
      </c>
      <c r="H1000">
        <f t="shared" si="109"/>
        <v>9</v>
      </c>
      <c r="I1000" s="13" t="str">
        <f t="shared" si="110"/>
        <v>$675,000</v>
      </c>
      <c r="J1000" t="str">
        <f>IF(OR(ISNUMBER(SEARCH({"A";"B";"C";"D";"E";"F";"G";"H";"I";"J";"K";"L";"M";"N";"O";"P";"Q";"R";"S";"T";"U";"V";"W";"X";"Y";"Z";"+";"-"},D1000)))=TRUE,D1000, "")</f>
        <v/>
      </c>
      <c r="K1000" s="20" t="str">
        <f t="shared" si="111"/>
        <v>675000</v>
      </c>
      <c r="L1000" s="21">
        <v>675000</v>
      </c>
      <c r="N1000" s="20"/>
    </row>
    <row r="1001" spans="2:14" x14ac:dyDescent="0.25">
      <c r="B1001" t="s">
        <v>241</v>
      </c>
      <c r="C1001" t="str">
        <f t="shared" si="105"/>
        <v xml:space="preserve">$399,000 </v>
      </c>
      <c r="D1001" t="s">
        <v>3004</v>
      </c>
      <c r="E1001" t="b">
        <f t="shared" si="106"/>
        <v>1</v>
      </c>
      <c r="F1001" t="b">
        <f t="shared" si="107"/>
        <v>0</v>
      </c>
      <c r="G1001">
        <f t="shared" si="108"/>
        <v>1</v>
      </c>
      <c r="H1001">
        <f t="shared" si="109"/>
        <v>9</v>
      </c>
      <c r="I1001" s="13" t="str">
        <f t="shared" si="110"/>
        <v>$399,000</v>
      </c>
      <c r="J1001" t="str">
        <f>IF(OR(ISNUMBER(SEARCH({"A";"B";"C";"D";"E";"F";"G";"H";"I";"J";"K";"L";"M";"N";"O";"P";"Q";"R";"S";"T";"U";"V";"W";"X";"Y";"Z";"+";"-"},D1001)))=TRUE,D1001, "")</f>
        <v/>
      </c>
      <c r="K1001" s="20" t="str">
        <f t="shared" si="111"/>
        <v>399000</v>
      </c>
      <c r="L1001" s="21">
        <v>399000</v>
      </c>
      <c r="M1001" s="21"/>
      <c r="N1001" s="20"/>
    </row>
    <row r="1002" spans="2:14" x14ac:dyDescent="0.25">
      <c r="K1002" s="20"/>
      <c r="L1002" s="21"/>
    </row>
  </sheetData>
  <autoFilter ref="K1:L1001" xr:uid="{C2623664-5181-416B-83A5-3A6ECBD52AA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A2FC-4A09-46E6-8592-75A6152A397B}">
  <dimension ref="A1:I1001"/>
  <sheetViews>
    <sheetView workbookViewId="0">
      <selection activeCell="I2" sqref="I2"/>
    </sheetView>
  </sheetViews>
  <sheetFormatPr defaultRowHeight="15" x14ac:dyDescent="0.25"/>
  <cols>
    <col min="1" max="1" width="57" bestFit="1" customWidth="1"/>
    <col min="2" max="2" width="42.42578125" bestFit="1" customWidth="1"/>
    <col min="4" max="5" width="42.42578125" customWidth="1"/>
    <col min="6" max="7" width="11" customWidth="1"/>
  </cols>
  <sheetData>
    <row r="1" spans="1:9" x14ac:dyDescent="0.25">
      <c r="A1" t="s">
        <v>14</v>
      </c>
      <c r="B1" t="s">
        <v>15</v>
      </c>
      <c r="C1" t="s">
        <v>3541</v>
      </c>
      <c r="D1" t="s">
        <v>16</v>
      </c>
      <c r="E1" t="s">
        <v>3542</v>
      </c>
      <c r="F1" t="s">
        <v>17</v>
      </c>
      <c r="G1" t="s">
        <v>3543</v>
      </c>
      <c r="H1" t="s">
        <v>18</v>
      </c>
      <c r="I1" t="s">
        <v>3544</v>
      </c>
    </row>
    <row r="2" spans="1:9" x14ac:dyDescent="0.25">
      <c r="A2" t="s">
        <v>34</v>
      </c>
      <c r="B2" t="s">
        <v>35</v>
      </c>
      <c r="C2" t="b">
        <f>ISNUMBER(SEARCH(B2, A2))</f>
        <v>1</v>
      </c>
      <c r="D2" t="s">
        <v>36</v>
      </c>
      <c r="E2" t="b">
        <f>ISNUMBER(SEARCH(D2, A2))</f>
        <v>1</v>
      </c>
      <c r="F2" t="s">
        <v>37</v>
      </c>
      <c r="G2" t="b">
        <f>ISNUMBER(SEARCH(F2, A2))</f>
        <v>1</v>
      </c>
      <c r="H2">
        <v>800</v>
      </c>
      <c r="I2" t="str">
        <f>"0"&amp;H2</f>
        <v>0800</v>
      </c>
    </row>
    <row r="3" spans="1:9" x14ac:dyDescent="0.25">
      <c r="A3" t="s">
        <v>44</v>
      </c>
      <c r="B3" t="s">
        <v>45</v>
      </c>
      <c r="C3" t="b">
        <f t="shared" ref="C3:C66" si="0">ISNUMBER(SEARCH(B3, A3))</f>
        <v>1</v>
      </c>
      <c r="D3" t="s">
        <v>36</v>
      </c>
      <c r="E3" t="b">
        <f t="shared" ref="E3:E66" si="1">ISNUMBER(SEARCH(D3, A3))</f>
        <v>1</v>
      </c>
      <c r="F3" t="s">
        <v>37</v>
      </c>
      <c r="G3" t="b">
        <f t="shared" ref="G3:G66" si="2">ISNUMBER(SEARCH(F3, A3))</f>
        <v>1</v>
      </c>
      <c r="H3">
        <v>800</v>
      </c>
      <c r="I3" t="str">
        <f t="shared" ref="I3:I66" si="3">"0"&amp;H3</f>
        <v>0800</v>
      </c>
    </row>
    <row r="4" spans="1:9" x14ac:dyDescent="0.25">
      <c r="A4" t="s">
        <v>50</v>
      </c>
      <c r="B4" t="s">
        <v>51</v>
      </c>
      <c r="C4" t="b">
        <f t="shared" si="0"/>
        <v>1</v>
      </c>
      <c r="D4" t="s">
        <v>36</v>
      </c>
      <c r="E4" t="b">
        <f t="shared" si="1"/>
        <v>1</v>
      </c>
      <c r="F4" t="s">
        <v>37</v>
      </c>
      <c r="G4" t="b">
        <f t="shared" si="2"/>
        <v>1</v>
      </c>
      <c r="H4">
        <v>800</v>
      </c>
      <c r="I4" t="str">
        <f t="shared" si="3"/>
        <v>0800</v>
      </c>
    </row>
    <row r="5" spans="1:9" x14ac:dyDescent="0.25">
      <c r="A5" t="s">
        <v>55</v>
      </c>
      <c r="B5" t="s">
        <v>56</v>
      </c>
      <c r="C5" t="b">
        <f t="shared" si="0"/>
        <v>1</v>
      </c>
      <c r="D5" t="s">
        <v>36</v>
      </c>
      <c r="E5" t="b">
        <f t="shared" si="1"/>
        <v>1</v>
      </c>
      <c r="F5" t="s">
        <v>37</v>
      </c>
      <c r="G5" t="b">
        <f t="shared" si="2"/>
        <v>1</v>
      </c>
      <c r="H5">
        <v>800</v>
      </c>
      <c r="I5" t="str">
        <f t="shared" si="3"/>
        <v>0800</v>
      </c>
    </row>
    <row r="6" spans="1:9" x14ac:dyDescent="0.25">
      <c r="A6" t="s">
        <v>60</v>
      </c>
      <c r="B6" t="s">
        <v>61</v>
      </c>
      <c r="C6" t="b">
        <f t="shared" si="0"/>
        <v>1</v>
      </c>
      <c r="D6" t="s">
        <v>36</v>
      </c>
      <c r="E6" t="b">
        <f t="shared" si="1"/>
        <v>1</v>
      </c>
      <c r="F6" t="s">
        <v>37</v>
      </c>
      <c r="G6" t="b">
        <f t="shared" si="2"/>
        <v>1</v>
      </c>
      <c r="H6">
        <v>800</v>
      </c>
      <c r="I6" t="str">
        <f t="shared" si="3"/>
        <v>0800</v>
      </c>
    </row>
    <row r="7" spans="1:9" x14ac:dyDescent="0.25">
      <c r="A7" t="s">
        <v>66</v>
      </c>
      <c r="B7" t="s">
        <v>67</v>
      </c>
      <c r="C7" t="b">
        <f t="shared" si="0"/>
        <v>1</v>
      </c>
      <c r="D7" t="s">
        <v>36</v>
      </c>
      <c r="E7" t="b">
        <f t="shared" si="1"/>
        <v>1</v>
      </c>
      <c r="F7" t="s">
        <v>37</v>
      </c>
      <c r="G7" t="b">
        <f t="shared" si="2"/>
        <v>1</v>
      </c>
      <c r="H7">
        <v>800</v>
      </c>
      <c r="I7" t="str">
        <f t="shared" si="3"/>
        <v>0800</v>
      </c>
    </row>
    <row r="8" spans="1:9" x14ac:dyDescent="0.25">
      <c r="A8" t="s">
        <v>70</v>
      </c>
      <c r="B8" t="s">
        <v>71</v>
      </c>
      <c r="C8" t="b">
        <f t="shared" si="0"/>
        <v>1</v>
      </c>
      <c r="D8" t="s">
        <v>36</v>
      </c>
      <c r="E8" t="b">
        <f t="shared" si="1"/>
        <v>1</v>
      </c>
      <c r="F8" t="s">
        <v>37</v>
      </c>
      <c r="G8" t="b">
        <f t="shared" si="2"/>
        <v>1</v>
      </c>
      <c r="H8">
        <v>800</v>
      </c>
      <c r="I8" t="str">
        <f t="shared" si="3"/>
        <v>0800</v>
      </c>
    </row>
    <row r="9" spans="1:9" x14ac:dyDescent="0.25">
      <c r="A9" t="s">
        <v>76</v>
      </c>
      <c r="B9" t="s">
        <v>77</v>
      </c>
      <c r="C9" t="b">
        <f t="shared" si="0"/>
        <v>1</v>
      </c>
      <c r="D9" t="s">
        <v>36</v>
      </c>
      <c r="E9" t="b">
        <f t="shared" si="1"/>
        <v>1</v>
      </c>
      <c r="F9" t="s">
        <v>37</v>
      </c>
      <c r="G9" t="b">
        <f t="shared" si="2"/>
        <v>1</v>
      </c>
      <c r="H9">
        <v>800</v>
      </c>
      <c r="I9" t="str">
        <f t="shared" si="3"/>
        <v>0800</v>
      </c>
    </row>
    <row r="10" spans="1:9" x14ac:dyDescent="0.25">
      <c r="A10" t="s">
        <v>80</v>
      </c>
      <c r="B10" t="s">
        <v>81</v>
      </c>
      <c r="C10" t="b">
        <f t="shared" si="0"/>
        <v>1</v>
      </c>
      <c r="D10" t="s">
        <v>36</v>
      </c>
      <c r="E10" t="b">
        <f t="shared" si="1"/>
        <v>1</v>
      </c>
      <c r="F10" t="s">
        <v>37</v>
      </c>
      <c r="G10" t="b">
        <f t="shared" si="2"/>
        <v>1</v>
      </c>
      <c r="H10">
        <v>800</v>
      </c>
      <c r="I10" t="str">
        <f t="shared" si="3"/>
        <v>0800</v>
      </c>
    </row>
    <row r="11" spans="1:9" x14ac:dyDescent="0.25">
      <c r="A11" t="s">
        <v>84</v>
      </c>
      <c r="B11" t="s">
        <v>85</v>
      </c>
      <c r="C11" t="b">
        <f t="shared" si="0"/>
        <v>1</v>
      </c>
      <c r="D11" t="s">
        <v>36</v>
      </c>
      <c r="E11" t="b">
        <f t="shared" si="1"/>
        <v>1</v>
      </c>
      <c r="F11" t="s">
        <v>37</v>
      </c>
      <c r="G11" t="b">
        <f t="shared" si="2"/>
        <v>1</v>
      </c>
      <c r="H11">
        <v>800</v>
      </c>
      <c r="I11" t="str">
        <f t="shared" si="3"/>
        <v>0800</v>
      </c>
    </row>
    <row r="12" spans="1:9" x14ac:dyDescent="0.25">
      <c r="A12" t="s">
        <v>87</v>
      </c>
      <c r="B12" t="s">
        <v>88</v>
      </c>
      <c r="C12" t="b">
        <f t="shared" si="0"/>
        <v>1</v>
      </c>
      <c r="D12" t="s">
        <v>36</v>
      </c>
      <c r="E12" t="b">
        <f t="shared" si="1"/>
        <v>1</v>
      </c>
      <c r="F12" t="s">
        <v>37</v>
      </c>
      <c r="G12" t="b">
        <f t="shared" si="2"/>
        <v>1</v>
      </c>
      <c r="H12">
        <v>800</v>
      </c>
      <c r="I12" t="str">
        <f t="shared" si="3"/>
        <v>0800</v>
      </c>
    </row>
    <row r="13" spans="1:9" x14ac:dyDescent="0.25">
      <c r="A13" t="s">
        <v>90</v>
      </c>
      <c r="B13" t="s">
        <v>91</v>
      </c>
      <c r="C13" t="b">
        <f t="shared" si="0"/>
        <v>1</v>
      </c>
      <c r="D13" t="s">
        <v>36</v>
      </c>
      <c r="E13" t="b">
        <f t="shared" si="1"/>
        <v>1</v>
      </c>
      <c r="F13" t="s">
        <v>37</v>
      </c>
      <c r="G13" t="b">
        <f t="shared" si="2"/>
        <v>1</v>
      </c>
      <c r="H13">
        <v>800</v>
      </c>
      <c r="I13" t="str">
        <f t="shared" si="3"/>
        <v>0800</v>
      </c>
    </row>
    <row r="14" spans="1:9" x14ac:dyDescent="0.25">
      <c r="A14" t="s">
        <v>95</v>
      </c>
      <c r="B14" t="s">
        <v>96</v>
      </c>
      <c r="C14" t="b">
        <f t="shared" si="0"/>
        <v>1</v>
      </c>
      <c r="D14" t="s">
        <v>36</v>
      </c>
      <c r="E14" t="b">
        <f t="shared" si="1"/>
        <v>1</v>
      </c>
      <c r="F14" t="s">
        <v>37</v>
      </c>
      <c r="G14" t="b">
        <f t="shared" si="2"/>
        <v>1</v>
      </c>
      <c r="H14">
        <v>800</v>
      </c>
      <c r="I14" t="str">
        <f t="shared" si="3"/>
        <v>0800</v>
      </c>
    </row>
    <row r="15" spans="1:9" x14ac:dyDescent="0.25">
      <c r="A15" t="s">
        <v>100</v>
      </c>
      <c r="B15" t="s">
        <v>101</v>
      </c>
      <c r="C15" t="b">
        <f t="shared" si="0"/>
        <v>1</v>
      </c>
      <c r="D15" t="s">
        <v>36</v>
      </c>
      <c r="E15" t="b">
        <f t="shared" si="1"/>
        <v>1</v>
      </c>
      <c r="F15" t="s">
        <v>37</v>
      </c>
      <c r="G15" t="b">
        <f t="shared" si="2"/>
        <v>1</v>
      </c>
      <c r="H15">
        <v>800</v>
      </c>
      <c r="I15" t="str">
        <f t="shared" si="3"/>
        <v>0800</v>
      </c>
    </row>
    <row r="16" spans="1:9" x14ac:dyDescent="0.25">
      <c r="A16" t="s">
        <v>105</v>
      </c>
      <c r="B16" t="s">
        <v>106</v>
      </c>
      <c r="C16" t="b">
        <f t="shared" si="0"/>
        <v>1</v>
      </c>
      <c r="D16" t="s">
        <v>36</v>
      </c>
      <c r="E16" t="b">
        <f t="shared" si="1"/>
        <v>1</v>
      </c>
      <c r="F16" t="s">
        <v>37</v>
      </c>
      <c r="G16" t="b">
        <f t="shared" si="2"/>
        <v>1</v>
      </c>
      <c r="H16">
        <v>800</v>
      </c>
      <c r="I16" t="str">
        <f t="shared" si="3"/>
        <v>0800</v>
      </c>
    </row>
    <row r="17" spans="1:9" x14ac:dyDescent="0.25">
      <c r="A17" t="s">
        <v>109</v>
      </c>
      <c r="B17" t="s">
        <v>110</v>
      </c>
      <c r="C17" t="b">
        <f t="shared" si="0"/>
        <v>1</v>
      </c>
      <c r="D17" t="s">
        <v>36</v>
      </c>
      <c r="E17" t="b">
        <f t="shared" si="1"/>
        <v>1</v>
      </c>
      <c r="F17" t="s">
        <v>37</v>
      </c>
      <c r="G17" t="b">
        <f t="shared" si="2"/>
        <v>1</v>
      </c>
      <c r="H17">
        <v>800</v>
      </c>
      <c r="I17" t="str">
        <f t="shared" si="3"/>
        <v>0800</v>
      </c>
    </row>
    <row r="18" spans="1:9" x14ac:dyDescent="0.25">
      <c r="A18" t="s">
        <v>113</v>
      </c>
      <c r="B18" t="s">
        <v>114</v>
      </c>
      <c r="C18" t="b">
        <f t="shared" si="0"/>
        <v>1</v>
      </c>
      <c r="D18" t="s">
        <v>36</v>
      </c>
      <c r="E18" t="b">
        <f t="shared" si="1"/>
        <v>1</v>
      </c>
      <c r="F18" t="s">
        <v>37</v>
      </c>
      <c r="G18" t="b">
        <f t="shared" si="2"/>
        <v>1</v>
      </c>
      <c r="H18">
        <v>800</v>
      </c>
      <c r="I18" t="str">
        <f t="shared" si="3"/>
        <v>0800</v>
      </c>
    </row>
    <row r="19" spans="1:9" x14ac:dyDescent="0.25">
      <c r="A19" t="s">
        <v>117</v>
      </c>
      <c r="B19" t="s">
        <v>118</v>
      </c>
      <c r="C19" t="b">
        <f t="shared" si="0"/>
        <v>1</v>
      </c>
      <c r="D19" t="s">
        <v>36</v>
      </c>
      <c r="E19" t="b">
        <f t="shared" si="1"/>
        <v>1</v>
      </c>
      <c r="F19" t="s">
        <v>37</v>
      </c>
      <c r="G19" t="b">
        <f t="shared" si="2"/>
        <v>1</v>
      </c>
      <c r="H19">
        <v>800</v>
      </c>
      <c r="I19" t="str">
        <f t="shared" si="3"/>
        <v>0800</v>
      </c>
    </row>
    <row r="20" spans="1:9" x14ac:dyDescent="0.25">
      <c r="A20" t="s">
        <v>120</v>
      </c>
      <c r="B20" t="s">
        <v>121</v>
      </c>
      <c r="C20" t="b">
        <f t="shared" si="0"/>
        <v>1</v>
      </c>
      <c r="D20" t="s">
        <v>36</v>
      </c>
      <c r="E20" t="b">
        <f t="shared" si="1"/>
        <v>1</v>
      </c>
      <c r="F20" t="s">
        <v>37</v>
      </c>
      <c r="G20" t="b">
        <f t="shared" si="2"/>
        <v>1</v>
      </c>
      <c r="H20">
        <v>800</v>
      </c>
      <c r="I20" t="str">
        <f t="shared" si="3"/>
        <v>0800</v>
      </c>
    </row>
    <row r="21" spans="1:9" x14ac:dyDescent="0.25">
      <c r="A21" t="s">
        <v>124</v>
      </c>
      <c r="B21" t="s">
        <v>125</v>
      </c>
      <c r="C21" t="b">
        <f t="shared" si="0"/>
        <v>1</v>
      </c>
      <c r="D21" t="s">
        <v>36</v>
      </c>
      <c r="E21" t="b">
        <f t="shared" si="1"/>
        <v>1</v>
      </c>
      <c r="F21" t="s">
        <v>37</v>
      </c>
      <c r="G21" t="b">
        <f t="shared" si="2"/>
        <v>1</v>
      </c>
      <c r="H21">
        <v>800</v>
      </c>
      <c r="I21" t="str">
        <f t="shared" si="3"/>
        <v>0800</v>
      </c>
    </row>
    <row r="22" spans="1:9" x14ac:dyDescent="0.25">
      <c r="A22" t="s">
        <v>128</v>
      </c>
      <c r="B22" t="s">
        <v>129</v>
      </c>
      <c r="C22" t="b">
        <f t="shared" si="0"/>
        <v>1</v>
      </c>
      <c r="D22" t="s">
        <v>36</v>
      </c>
      <c r="E22" t="b">
        <f t="shared" si="1"/>
        <v>1</v>
      </c>
      <c r="F22" t="s">
        <v>37</v>
      </c>
      <c r="G22" t="b">
        <f t="shared" si="2"/>
        <v>1</v>
      </c>
      <c r="H22">
        <v>800</v>
      </c>
      <c r="I22" t="str">
        <f t="shared" si="3"/>
        <v>0800</v>
      </c>
    </row>
    <row r="23" spans="1:9" x14ac:dyDescent="0.25">
      <c r="A23" t="s">
        <v>133</v>
      </c>
      <c r="B23" t="s">
        <v>134</v>
      </c>
      <c r="C23" t="b">
        <f t="shared" si="0"/>
        <v>1</v>
      </c>
      <c r="D23" t="s">
        <v>36</v>
      </c>
      <c r="E23" t="b">
        <f t="shared" si="1"/>
        <v>1</v>
      </c>
      <c r="F23" t="s">
        <v>37</v>
      </c>
      <c r="G23" t="b">
        <f t="shared" si="2"/>
        <v>1</v>
      </c>
      <c r="H23">
        <v>800</v>
      </c>
      <c r="I23" t="str">
        <f t="shared" si="3"/>
        <v>0800</v>
      </c>
    </row>
    <row r="24" spans="1:9" x14ac:dyDescent="0.25">
      <c r="A24" t="s">
        <v>138</v>
      </c>
      <c r="B24" t="s">
        <v>139</v>
      </c>
      <c r="C24" t="b">
        <f t="shared" si="0"/>
        <v>1</v>
      </c>
      <c r="D24" t="s">
        <v>36</v>
      </c>
      <c r="E24" t="b">
        <f t="shared" si="1"/>
        <v>1</v>
      </c>
      <c r="F24" t="s">
        <v>37</v>
      </c>
      <c r="G24" t="b">
        <f t="shared" si="2"/>
        <v>1</v>
      </c>
      <c r="H24">
        <v>800</v>
      </c>
      <c r="I24" t="str">
        <f t="shared" si="3"/>
        <v>0800</v>
      </c>
    </row>
    <row r="25" spans="1:9" x14ac:dyDescent="0.25">
      <c r="A25" t="s">
        <v>142</v>
      </c>
      <c r="B25" t="s">
        <v>143</v>
      </c>
      <c r="C25" t="b">
        <f t="shared" si="0"/>
        <v>1</v>
      </c>
      <c r="D25" t="s">
        <v>36</v>
      </c>
      <c r="E25" t="b">
        <f t="shared" si="1"/>
        <v>1</v>
      </c>
      <c r="F25" t="s">
        <v>37</v>
      </c>
      <c r="G25" t="b">
        <f t="shared" si="2"/>
        <v>1</v>
      </c>
      <c r="H25">
        <v>800</v>
      </c>
      <c r="I25" t="str">
        <f t="shared" si="3"/>
        <v>0800</v>
      </c>
    </row>
    <row r="26" spans="1:9" x14ac:dyDescent="0.25">
      <c r="A26" t="s">
        <v>147</v>
      </c>
      <c r="B26" t="s">
        <v>148</v>
      </c>
      <c r="C26" t="b">
        <f t="shared" si="0"/>
        <v>1</v>
      </c>
      <c r="D26" t="s">
        <v>36</v>
      </c>
      <c r="E26" t="b">
        <f t="shared" si="1"/>
        <v>1</v>
      </c>
      <c r="F26" t="s">
        <v>37</v>
      </c>
      <c r="G26" t="b">
        <f t="shared" si="2"/>
        <v>1</v>
      </c>
      <c r="H26">
        <v>800</v>
      </c>
      <c r="I26" t="str">
        <f t="shared" si="3"/>
        <v>0800</v>
      </c>
    </row>
    <row r="27" spans="1:9" x14ac:dyDescent="0.25">
      <c r="A27" t="s">
        <v>150</v>
      </c>
      <c r="B27" t="s">
        <v>151</v>
      </c>
      <c r="C27" t="b">
        <f t="shared" si="0"/>
        <v>1</v>
      </c>
      <c r="D27" t="s">
        <v>36</v>
      </c>
      <c r="E27" t="b">
        <f t="shared" si="1"/>
        <v>1</v>
      </c>
      <c r="F27" t="s">
        <v>37</v>
      </c>
      <c r="G27" t="b">
        <f t="shared" si="2"/>
        <v>1</v>
      </c>
      <c r="H27">
        <v>800</v>
      </c>
      <c r="I27" t="str">
        <f t="shared" si="3"/>
        <v>0800</v>
      </c>
    </row>
    <row r="28" spans="1:9" x14ac:dyDescent="0.25">
      <c r="A28" t="s">
        <v>155</v>
      </c>
      <c r="B28" t="s">
        <v>156</v>
      </c>
      <c r="C28" t="b">
        <f t="shared" si="0"/>
        <v>1</v>
      </c>
      <c r="D28" t="s">
        <v>36</v>
      </c>
      <c r="E28" t="b">
        <f t="shared" si="1"/>
        <v>1</v>
      </c>
      <c r="F28" t="s">
        <v>37</v>
      </c>
      <c r="G28" t="b">
        <f t="shared" si="2"/>
        <v>1</v>
      </c>
      <c r="H28">
        <v>800</v>
      </c>
      <c r="I28" t="str">
        <f t="shared" si="3"/>
        <v>0800</v>
      </c>
    </row>
    <row r="29" spans="1:9" x14ac:dyDescent="0.25">
      <c r="A29" t="s">
        <v>159</v>
      </c>
      <c r="B29" t="s">
        <v>160</v>
      </c>
      <c r="C29" t="b">
        <f t="shared" si="0"/>
        <v>1</v>
      </c>
      <c r="D29" t="s">
        <v>36</v>
      </c>
      <c r="E29" t="b">
        <f t="shared" si="1"/>
        <v>1</v>
      </c>
      <c r="F29" t="s">
        <v>37</v>
      </c>
      <c r="G29" t="b">
        <f t="shared" si="2"/>
        <v>1</v>
      </c>
      <c r="H29">
        <v>800</v>
      </c>
      <c r="I29" t="str">
        <f t="shared" si="3"/>
        <v>0800</v>
      </c>
    </row>
    <row r="30" spans="1:9" x14ac:dyDescent="0.25">
      <c r="A30" t="s">
        <v>162</v>
      </c>
      <c r="B30" t="s">
        <v>163</v>
      </c>
      <c r="C30" t="b">
        <f t="shared" si="0"/>
        <v>1</v>
      </c>
      <c r="D30" t="s">
        <v>36</v>
      </c>
      <c r="E30" t="b">
        <f t="shared" si="1"/>
        <v>1</v>
      </c>
      <c r="F30" t="s">
        <v>37</v>
      </c>
      <c r="G30" t="b">
        <f t="shared" si="2"/>
        <v>1</v>
      </c>
      <c r="H30">
        <v>800</v>
      </c>
      <c r="I30" t="str">
        <f t="shared" si="3"/>
        <v>0800</v>
      </c>
    </row>
    <row r="31" spans="1:9" x14ac:dyDescent="0.25">
      <c r="A31" t="s">
        <v>166</v>
      </c>
      <c r="B31" t="s">
        <v>167</v>
      </c>
      <c r="C31" t="b">
        <f t="shared" si="0"/>
        <v>1</v>
      </c>
      <c r="D31" t="s">
        <v>36</v>
      </c>
      <c r="E31" t="b">
        <f t="shared" si="1"/>
        <v>1</v>
      </c>
      <c r="F31" t="s">
        <v>37</v>
      </c>
      <c r="G31" t="b">
        <f t="shared" si="2"/>
        <v>1</v>
      </c>
      <c r="H31">
        <v>800</v>
      </c>
      <c r="I31" t="str">
        <f t="shared" si="3"/>
        <v>0800</v>
      </c>
    </row>
    <row r="32" spans="1:9" x14ac:dyDescent="0.25">
      <c r="A32" t="s">
        <v>170</v>
      </c>
      <c r="B32" t="s">
        <v>171</v>
      </c>
      <c r="C32" t="b">
        <f t="shared" si="0"/>
        <v>1</v>
      </c>
      <c r="D32" t="s">
        <v>36</v>
      </c>
      <c r="E32" t="b">
        <f t="shared" si="1"/>
        <v>1</v>
      </c>
      <c r="F32" t="s">
        <v>37</v>
      </c>
      <c r="G32" t="b">
        <f t="shared" si="2"/>
        <v>1</v>
      </c>
      <c r="H32">
        <v>800</v>
      </c>
      <c r="I32" t="str">
        <f t="shared" si="3"/>
        <v>0800</v>
      </c>
    </row>
    <row r="33" spans="1:9" x14ac:dyDescent="0.25">
      <c r="A33" t="s">
        <v>174</v>
      </c>
      <c r="B33" t="s">
        <v>175</v>
      </c>
      <c r="C33" t="b">
        <f t="shared" si="0"/>
        <v>1</v>
      </c>
      <c r="D33" t="s">
        <v>36</v>
      </c>
      <c r="E33" t="b">
        <f t="shared" si="1"/>
        <v>1</v>
      </c>
      <c r="F33" t="s">
        <v>37</v>
      </c>
      <c r="G33" t="b">
        <f t="shared" si="2"/>
        <v>1</v>
      </c>
      <c r="H33">
        <v>800</v>
      </c>
      <c r="I33" t="str">
        <f t="shared" si="3"/>
        <v>0800</v>
      </c>
    </row>
    <row r="34" spans="1:9" x14ac:dyDescent="0.25">
      <c r="A34" t="s">
        <v>179</v>
      </c>
      <c r="B34" t="s">
        <v>180</v>
      </c>
      <c r="C34" t="b">
        <f t="shared" si="0"/>
        <v>1</v>
      </c>
      <c r="D34" t="s">
        <v>36</v>
      </c>
      <c r="E34" t="b">
        <f t="shared" si="1"/>
        <v>1</v>
      </c>
      <c r="F34" t="s">
        <v>37</v>
      </c>
      <c r="G34" t="b">
        <f t="shared" si="2"/>
        <v>1</v>
      </c>
      <c r="H34">
        <v>800</v>
      </c>
      <c r="I34" t="str">
        <f t="shared" si="3"/>
        <v>0800</v>
      </c>
    </row>
    <row r="35" spans="1:9" x14ac:dyDescent="0.25">
      <c r="A35" t="s">
        <v>182</v>
      </c>
      <c r="B35" t="s">
        <v>183</v>
      </c>
      <c r="C35" t="b">
        <f t="shared" si="0"/>
        <v>1</v>
      </c>
      <c r="D35" t="s">
        <v>36</v>
      </c>
      <c r="E35" t="b">
        <f t="shared" si="1"/>
        <v>1</v>
      </c>
      <c r="F35" t="s">
        <v>37</v>
      </c>
      <c r="G35" t="b">
        <f t="shared" si="2"/>
        <v>1</v>
      </c>
      <c r="H35">
        <v>800</v>
      </c>
      <c r="I35" t="str">
        <f t="shared" si="3"/>
        <v>0800</v>
      </c>
    </row>
    <row r="36" spans="1:9" x14ac:dyDescent="0.25">
      <c r="A36" t="s">
        <v>187</v>
      </c>
      <c r="B36" t="s">
        <v>188</v>
      </c>
      <c r="C36" t="b">
        <f t="shared" si="0"/>
        <v>1</v>
      </c>
      <c r="D36" t="s">
        <v>36</v>
      </c>
      <c r="E36" t="b">
        <f t="shared" si="1"/>
        <v>1</v>
      </c>
      <c r="F36" t="s">
        <v>37</v>
      </c>
      <c r="G36" t="b">
        <f t="shared" si="2"/>
        <v>1</v>
      </c>
      <c r="H36">
        <v>800</v>
      </c>
      <c r="I36" t="str">
        <f t="shared" si="3"/>
        <v>0800</v>
      </c>
    </row>
    <row r="37" spans="1:9" x14ac:dyDescent="0.25">
      <c r="A37" t="s">
        <v>192</v>
      </c>
      <c r="B37" t="s">
        <v>193</v>
      </c>
      <c r="C37" t="b">
        <f t="shared" si="0"/>
        <v>1</v>
      </c>
      <c r="D37" t="s">
        <v>36</v>
      </c>
      <c r="E37" t="b">
        <f t="shared" si="1"/>
        <v>1</v>
      </c>
      <c r="F37" t="s">
        <v>37</v>
      </c>
      <c r="G37" t="b">
        <f t="shared" si="2"/>
        <v>1</v>
      </c>
      <c r="H37">
        <v>800</v>
      </c>
      <c r="I37" t="str">
        <f t="shared" si="3"/>
        <v>0800</v>
      </c>
    </row>
    <row r="38" spans="1:9" x14ac:dyDescent="0.25">
      <c r="A38" t="s">
        <v>195</v>
      </c>
      <c r="B38" t="s">
        <v>196</v>
      </c>
      <c r="C38" t="b">
        <f t="shared" si="0"/>
        <v>1</v>
      </c>
      <c r="D38" t="s">
        <v>36</v>
      </c>
      <c r="E38" t="b">
        <f t="shared" si="1"/>
        <v>1</v>
      </c>
      <c r="F38" t="s">
        <v>37</v>
      </c>
      <c r="G38" t="b">
        <f t="shared" si="2"/>
        <v>1</v>
      </c>
      <c r="H38">
        <v>800</v>
      </c>
      <c r="I38" t="str">
        <f t="shared" si="3"/>
        <v>0800</v>
      </c>
    </row>
    <row r="39" spans="1:9" x14ac:dyDescent="0.25">
      <c r="A39" t="s">
        <v>199</v>
      </c>
      <c r="B39" t="s">
        <v>200</v>
      </c>
      <c r="C39" t="b">
        <f t="shared" si="0"/>
        <v>1</v>
      </c>
      <c r="D39" t="s">
        <v>36</v>
      </c>
      <c r="E39" t="b">
        <f t="shared" si="1"/>
        <v>1</v>
      </c>
      <c r="F39" t="s">
        <v>37</v>
      </c>
      <c r="G39" t="b">
        <f t="shared" si="2"/>
        <v>1</v>
      </c>
      <c r="H39">
        <v>800</v>
      </c>
      <c r="I39" t="str">
        <f t="shared" si="3"/>
        <v>0800</v>
      </c>
    </row>
    <row r="40" spans="1:9" x14ac:dyDescent="0.25">
      <c r="A40" t="s">
        <v>202</v>
      </c>
      <c r="B40" t="s">
        <v>203</v>
      </c>
      <c r="C40" t="b">
        <f t="shared" si="0"/>
        <v>1</v>
      </c>
      <c r="D40" t="s">
        <v>36</v>
      </c>
      <c r="E40" t="b">
        <f t="shared" si="1"/>
        <v>1</v>
      </c>
      <c r="F40" t="s">
        <v>37</v>
      </c>
      <c r="G40" t="b">
        <f t="shared" si="2"/>
        <v>1</v>
      </c>
      <c r="H40">
        <v>800</v>
      </c>
      <c r="I40" t="str">
        <f t="shared" si="3"/>
        <v>0800</v>
      </c>
    </row>
    <row r="41" spans="1:9" x14ac:dyDescent="0.25">
      <c r="A41" t="s">
        <v>206</v>
      </c>
      <c r="B41" t="s">
        <v>207</v>
      </c>
      <c r="C41" t="b">
        <f t="shared" si="0"/>
        <v>1</v>
      </c>
      <c r="D41" t="s">
        <v>36</v>
      </c>
      <c r="E41" t="b">
        <f t="shared" si="1"/>
        <v>1</v>
      </c>
      <c r="F41" t="s">
        <v>37</v>
      </c>
      <c r="G41" t="b">
        <f t="shared" si="2"/>
        <v>1</v>
      </c>
      <c r="H41">
        <v>800</v>
      </c>
      <c r="I41" t="str">
        <f t="shared" si="3"/>
        <v>0800</v>
      </c>
    </row>
    <row r="42" spans="1:9" x14ac:dyDescent="0.25">
      <c r="A42" t="s">
        <v>211</v>
      </c>
      <c r="B42" t="s">
        <v>212</v>
      </c>
      <c r="C42" t="b">
        <f t="shared" si="0"/>
        <v>1</v>
      </c>
      <c r="D42" t="s">
        <v>36</v>
      </c>
      <c r="E42" t="b">
        <f t="shared" si="1"/>
        <v>1</v>
      </c>
      <c r="F42" t="s">
        <v>37</v>
      </c>
      <c r="G42" t="b">
        <f t="shared" si="2"/>
        <v>1</v>
      </c>
      <c r="H42">
        <v>800</v>
      </c>
      <c r="I42" t="str">
        <f t="shared" si="3"/>
        <v>0800</v>
      </c>
    </row>
    <row r="43" spans="1:9" x14ac:dyDescent="0.25">
      <c r="A43" t="s">
        <v>215</v>
      </c>
      <c r="B43" t="s">
        <v>216</v>
      </c>
      <c r="C43" t="b">
        <f t="shared" si="0"/>
        <v>1</v>
      </c>
      <c r="D43" t="s">
        <v>36</v>
      </c>
      <c r="E43" t="b">
        <f t="shared" si="1"/>
        <v>1</v>
      </c>
      <c r="F43" t="s">
        <v>37</v>
      </c>
      <c r="G43" t="b">
        <f t="shared" si="2"/>
        <v>1</v>
      </c>
      <c r="H43">
        <v>800</v>
      </c>
      <c r="I43" t="str">
        <f t="shared" si="3"/>
        <v>0800</v>
      </c>
    </row>
    <row r="44" spans="1:9" x14ac:dyDescent="0.25">
      <c r="A44" t="s">
        <v>219</v>
      </c>
      <c r="B44" t="s">
        <v>220</v>
      </c>
      <c r="C44" t="b">
        <f t="shared" si="0"/>
        <v>1</v>
      </c>
      <c r="D44" t="s">
        <v>36</v>
      </c>
      <c r="E44" t="b">
        <f t="shared" si="1"/>
        <v>1</v>
      </c>
      <c r="F44" t="s">
        <v>37</v>
      </c>
      <c r="G44" t="b">
        <f t="shared" si="2"/>
        <v>1</v>
      </c>
      <c r="H44">
        <v>800</v>
      </c>
      <c r="I44" t="str">
        <f t="shared" si="3"/>
        <v>0800</v>
      </c>
    </row>
    <row r="45" spans="1:9" x14ac:dyDescent="0.25">
      <c r="A45" t="s">
        <v>222</v>
      </c>
      <c r="B45" t="s">
        <v>223</v>
      </c>
      <c r="C45" t="b">
        <f t="shared" si="0"/>
        <v>1</v>
      </c>
      <c r="D45" t="s">
        <v>36</v>
      </c>
      <c r="E45" t="b">
        <f t="shared" si="1"/>
        <v>1</v>
      </c>
      <c r="F45" t="s">
        <v>37</v>
      </c>
      <c r="G45" t="b">
        <f t="shared" si="2"/>
        <v>1</v>
      </c>
      <c r="H45">
        <v>800</v>
      </c>
      <c r="I45" t="str">
        <f t="shared" si="3"/>
        <v>0800</v>
      </c>
    </row>
    <row r="46" spans="1:9" x14ac:dyDescent="0.25">
      <c r="A46" t="s">
        <v>226</v>
      </c>
      <c r="B46" t="s">
        <v>227</v>
      </c>
      <c r="C46" t="b">
        <f t="shared" si="0"/>
        <v>1</v>
      </c>
      <c r="D46" t="s">
        <v>36</v>
      </c>
      <c r="E46" t="b">
        <f t="shared" si="1"/>
        <v>1</v>
      </c>
      <c r="F46" t="s">
        <v>37</v>
      </c>
      <c r="G46" t="b">
        <f t="shared" si="2"/>
        <v>1</v>
      </c>
      <c r="H46">
        <v>800</v>
      </c>
      <c r="I46" t="str">
        <f t="shared" si="3"/>
        <v>0800</v>
      </c>
    </row>
    <row r="47" spans="1:9" x14ac:dyDescent="0.25">
      <c r="A47" t="s">
        <v>230</v>
      </c>
      <c r="B47" t="s">
        <v>231</v>
      </c>
      <c r="C47" t="b">
        <f t="shared" si="0"/>
        <v>1</v>
      </c>
      <c r="D47" t="s">
        <v>36</v>
      </c>
      <c r="E47" t="b">
        <f t="shared" si="1"/>
        <v>1</v>
      </c>
      <c r="F47" t="s">
        <v>37</v>
      </c>
      <c r="G47" t="b">
        <f t="shared" si="2"/>
        <v>1</v>
      </c>
      <c r="H47">
        <v>800</v>
      </c>
      <c r="I47" t="str">
        <f t="shared" si="3"/>
        <v>0800</v>
      </c>
    </row>
    <row r="48" spans="1:9" x14ac:dyDescent="0.25">
      <c r="A48" t="s">
        <v>233</v>
      </c>
      <c r="B48" t="s">
        <v>234</v>
      </c>
      <c r="C48" t="b">
        <f t="shared" si="0"/>
        <v>1</v>
      </c>
      <c r="D48" t="s">
        <v>36</v>
      </c>
      <c r="E48" t="b">
        <f t="shared" si="1"/>
        <v>1</v>
      </c>
      <c r="F48" t="s">
        <v>37</v>
      </c>
      <c r="G48" t="b">
        <f t="shared" si="2"/>
        <v>1</v>
      </c>
      <c r="H48">
        <v>800</v>
      </c>
      <c r="I48" t="str">
        <f t="shared" si="3"/>
        <v>0800</v>
      </c>
    </row>
    <row r="49" spans="1:9" x14ac:dyDescent="0.25">
      <c r="A49" t="s">
        <v>235</v>
      </c>
      <c r="B49" t="s">
        <v>236</v>
      </c>
      <c r="C49" t="b">
        <f t="shared" si="0"/>
        <v>1</v>
      </c>
      <c r="D49" t="s">
        <v>36</v>
      </c>
      <c r="E49" t="b">
        <f t="shared" si="1"/>
        <v>1</v>
      </c>
      <c r="F49" t="s">
        <v>37</v>
      </c>
      <c r="G49" t="b">
        <f t="shared" si="2"/>
        <v>1</v>
      </c>
      <c r="H49">
        <v>800</v>
      </c>
      <c r="I49" t="str">
        <f t="shared" si="3"/>
        <v>0800</v>
      </c>
    </row>
    <row r="50" spans="1:9" x14ac:dyDescent="0.25">
      <c r="A50" t="s">
        <v>238</v>
      </c>
      <c r="B50" t="s">
        <v>239</v>
      </c>
      <c r="C50" t="b">
        <f t="shared" si="0"/>
        <v>1</v>
      </c>
      <c r="D50" t="s">
        <v>36</v>
      </c>
      <c r="E50" t="b">
        <f t="shared" si="1"/>
        <v>1</v>
      </c>
      <c r="F50" t="s">
        <v>37</v>
      </c>
      <c r="G50" t="b">
        <f t="shared" si="2"/>
        <v>1</v>
      </c>
      <c r="H50">
        <v>800</v>
      </c>
      <c r="I50" t="str">
        <f t="shared" si="3"/>
        <v>0800</v>
      </c>
    </row>
    <row r="51" spans="1:9" x14ac:dyDescent="0.25">
      <c r="A51" t="s">
        <v>242</v>
      </c>
      <c r="B51" t="s">
        <v>243</v>
      </c>
      <c r="C51" t="b">
        <f t="shared" si="0"/>
        <v>1</v>
      </c>
      <c r="D51" t="s">
        <v>36</v>
      </c>
      <c r="E51" t="b">
        <f t="shared" si="1"/>
        <v>1</v>
      </c>
      <c r="F51" t="s">
        <v>37</v>
      </c>
      <c r="G51" t="b">
        <f t="shared" si="2"/>
        <v>1</v>
      </c>
      <c r="H51">
        <v>800</v>
      </c>
      <c r="I51" t="str">
        <f t="shared" si="3"/>
        <v>0800</v>
      </c>
    </row>
    <row r="52" spans="1:9" x14ac:dyDescent="0.25">
      <c r="A52" t="s">
        <v>246</v>
      </c>
      <c r="B52" t="s">
        <v>247</v>
      </c>
      <c r="C52" t="b">
        <f t="shared" si="0"/>
        <v>1</v>
      </c>
      <c r="D52" t="s">
        <v>36</v>
      </c>
      <c r="E52" t="b">
        <f t="shared" si="1"/>
        <v>1</v>
      </c>
      <c r="F52" t="s">
        <v>37</v>
      </c>
      <c r="G52" t="b">
        <f t="shared" si="2"/>
        <v>1</v>
      </c>
      <c r="H52">
        <v>800</v>
      </c>
      <c r="I52" t="str">
        <f t="shared" si="3"/>
        <v>0800</v>
      </c>
    </row>
    <row r="53" spans="1:9" x14ac:dyDescent="0.25">
      <c r="A53" t="s">
        <v>250</v>
      </c>
      <c r="B53" t="s">
        <v>251</v>
      </c>
      <c r="C53" t="b">
        <f t="shared" si="0"/>
        <v>1</v>
      </c>
      <c r="D53" t="s">
        <v>36</v>
      </c>
      <c r="E53" t="b">
        <f t="shared" si="1"/>
        <v>1</v>
      </c>
      <c r="F53" t="s">
        <v>37</v>
      </c>
      <c r="G53" t="b">
        <f t="shared" si="2"/>
        <v>1</v>
      </c>
      <c r="H53">
        <v>800</v>
      </c>
      <c r="I53" t="str">
        <f t="shared" si="3"/>
        <v>0800</v>
      </c>
    </row>
    <row r="54" spans="1:9" x14ac:dyDescent="0.25">
      <c r="A54" t="s">
        <v>253</v>
      </c>
      <c r="B54" t="s">
        <v>254</v>
      </c>
      <c r="C54" t="b">
        <f t="shared" si="0"/>
        <v>1</v>
      </c>
      <c r="D54" t="s">
        <v>36</v>
      </c>
      <c r="E54" t="b">
        <f t="shared" si="1"/>
        <v>1</v>
      </c>
      <c r="F54" t="s">
        <v>37</v>
      </c>
      <c r="G54" t="b">
        <f t="shared" si="2"/>
        <v>1</v>
      </c>
      <c r="H54">
        <v>800</v>
      </c>
      <c r="I54" t="str">
        <f t="shared" si="3"/>
        <v>0800</v>
      </c>
    </row>
    <row r="55" spans="1:9" x14ac:dyDescent="0.25">
      <c r="A55" t="s">
        <v>257</v>
      </c>
      <c r="B55" t="s">
        <v>258</v>
      </c>
      <c r="C55" t="b">
        <f t="shared" si="0"/>
        <v>1</v>
      </c>
      <c r="D55" t="s">
        <v>36</v>
      </c>
      <c r="E55" t="b">
        <f t="shared" si="1"/>
        <v>1</v>
      </c>
      <c r="F55" t="s">
        <v>37</v>
      </c>
      <c r="G55" t="b">
        <f t="shared" si="2"/>
        <v>1</v>
      </c>
      <c r="H55">
        <v>800</v>
      </c>
      <c r="I55" t="str">
        <f t="shared" si="3"/>
        <v>0800</v>
      </c>
    </row>
    <row r="56" spans="1:9" x14ac:dyDescent="0.25">
      <c r="A56" t="s">
        <v>261</v>
      </c>
      <c r="B56" t="s">
        <v>262</v>
      </c>
      <c r="C56" t="b">
        <f t="shared" si="0"/>
        <v>1</v>
      </c>
      <c r="D56" t="s">
        <v>36</v>
      </c>
      <c r="E56" t="b">
        <f t="shared" si="1"/>
        <v>1</v>
      </c>
      <c r="F56" t="s">
        <v>37</v>
      </c>
      <c r="G56" t="b">
        <f t="shared" si="2"/>
        <v>1</v>
      </c>
      <c r="H56">
        <v>800</v>
      </c>
      <c r="I56" t="str">
        <f t="shared" si="3"/>
        <v>0800</v>
      </c>
    </row>
    <row r="57" spans="1:9" x14ac:dyDescent="0.25">
      <c r="A57" t="s">
        <v>263</v>
      </c>
      <c r="B57" t="s">
        <v>264</v>
      </c>
      <c r="C57" t="b">
        <f t="shared" si="0"/>
        <v>1</v>
      </c>
      <c r="D57" t="s">
        <v>36</v>
      </c>
      <c r="E57" t="b">
        <f t="shared" si="1"/>
        <v>1</v>
      </c>
      <c r="F57" t="s">
        <v>37</v>
      </c>
      <c r="G57" t="b">
        <f t="shared" si="2"/>
        <v>1</v>
      </c>
      <c r="H57">
        <v>800</v>
      </c>
      <c r="I57" t="str">
        <f t="shared" si="3"/>
        <v>0800</v>
      </c>
    </row>
    <row r="58" spans="1:9" x14ac:dyDescent="0.25">
      <c r="A58" t="s">
        <v>267</v>
      </c>
      <c r="B58" t="s">
        <v>268</v>
      </c>
      <c r="C58" t="b">
        <f t="shared" si="0"/>
        <v>1</v>
      </c>
      <c r="D58" t="s">
        <v>36</v>
      </c>
      <c r="E58" t="b">
        <f t="shared" si="1"/>
        <v>1</v>
      </c>
      <c r="F58" t="s">
        <v>37</v>
      </c>
      <c r="G58" t="b">
        <f t="shared" si="2"/>
        <v>1</v>
      </c>
      <c r="H58">
        <v>800</v>
      </c>
      <c r="I58" t="str">
        <f t="shared" si="3"/>
        <v>0800</v>
      </c>
    </row>
    <row r="59" spans="1:9" x14ac:dyDescent="0.25">
      <c r="A59" t="s">
        <v>272</v>
      </c>
      <c r="B59" t="s">
        <v>273</v>
      </c>
      <c r="C59" t="b">
        <f t="shared" si="0"/>
        <v>1</v>
      </c>
      <c r="D59" t="s">
        <v>36</v>
      </c>
      <c r="E59" t="b">
        <f t="shared" si="1"/>
        <v>1</v>
      </c>
      <c r="F59" t="s">
        <v>37</v>
      </c>
      <c r="G59" t="b">
        <f t="shared" si="2"/>
        <v>1</v>
      </c>
      <c r="H59">
        <v>800</v>
      </c>
      <c r="I59" t="str">
        <f t="shared" si="3"/>
        <v>0800</v>
      </c>
    </row>
    <row r="60" spans="1:9" x14ac:dyDescent="0.25">
      <c r="A60" t="s">
        <v>276</v>
      </c>
      <c r="B60" t="s">
        <v>277</v>
      </c>
      <c r="C60" t="b">
        <f t="shared" si="0"/>
        <v>1</v>
      </c>
      <c r="D60" t="s">
        <v>36</v>
      </c>
      <c r="E60" t="b">
        <f t="shared" si="1"/>
        <v>1</v>
      </c>
      <c r="F60" t="s">
        <v>37</v>
      </c>
      <c r="G60" t="b">
        <f t="shared" si="2"/>
        <v>1</v>
      </c>
      <c r="H60">
        <v>800</v>
      </c>
      <c r="I60" t="str">
        <f t="shared" si="3"/>
        <v>0800</v>
      </c>
    </row>
    <row r="61" spans="1:9" x14ac:dyDescent="0.25">
      <c r="A61" t="s">
        <v>280</v>
      </c>
      <c r="B61" t="s">
        <v>281</v>
      </c>
      <c r="C61" t="b">
        <f t="shared" si="0"/>
        <v>1</v>
      </c>
      <c r="D61" t="s">
        <v>36</v>
      </c>
      <c r="E61" t="b">
        <f t="shared" si="1"/>
        <v>1</v>
      </c>
      <c r="F61" t="s">
        <v>37</v>
      </c>
      <c r="G61" t="b">
        <f t="shared" si="2"/>
        <v>1</v>
      </c>
      <c r="H61">
        <v>800</v>
      </c>
      <c r="I61" t="str">
        <f t="shared" si="3"/>
        <v>0800</v>
      </c>
    </row>
    <row r="62" spans="1:9" x14ac:dyDescent="0.25">
      <c r="A62" t="s">
        <v>284</v>
      </c>
      <c r="B62" t="s">
        <v>285</v>
      </c>
      <c r="C62" t="b">
        <f t="shared" si="0"/>
        <v>1</v>
      </c>
      <c r="D62" t="s">
        <v>36</v>
      </c>
      <c r="E62" t="b">
        <f t="shared" si="1"/>
        <v>1</v>
      </c>
      <c r="F62" t="s">
        <v>37</v>
      </c>
      <c r="G62" t="b">
        <f t="shared" si="2"/>
        <v>1</v>
      </c>
      <c r="H62">
        <v>800</v>
      </c>
      <c r="I62" t="str">
        <f t="shared" si="3"/>
        <v>0800</v>
      </c>
    </row>
    <row r="63" spans="1:9" x14ac:dyDescent="0.25">
      <c r="A63" t="s">
        <v>288</v>
      </c>
      <c r="B63" t="s">
        <v>289</v>
      </c>
      <c r="C63" t="b">
        <f t="shared" si="0"/>
        <v>1</v>
      </c>
      <c r="D63" t="s">
        <v>36</v>
      </c>
      <c r="E63" t="b">
        <f t="shared" si="1"/>
        <v>1</v>
      </c>
      <c r="F63" t="s">
        <v>37</v>
      </c>
      <c r="G63" t="b">
        <f t="shared" si="2"/>
        <v>1</v>
      </c>
      <c r="H63">
        <v>800</v>
      </c>
      <c r="I63" t="str">
        <f t="shared" si="3"/>
        <v>0800</v>
      </c>
    </row>
    <row r="64" spans="1:9" x14ac:dyDescent="0.25">
      <c r="A64" t="s">
        <v>291</v>
      </c>
      <c r="B64" t="s">
        <v>292</v>
      </c>
      <c r="C64" t="b">
        <f t="shared" si="0"/>
        <v>1</v>
      </c>
      <c r="D64" t="s">
        <v>36</v>
      </c>
      <c r="E64" t="b">
        <f t="shared" si="1"/>
        <v>1</v>
      </c>
      <c r="F64" t="s">
        <v>37</v>
      </c>
      <c r="G64" t="b">
        <f t="shared" si="2"/>
        <v>1</v>
      </c>
      <c r="H64">
        <v>800</v>
      </c>
      <c r="I64" t="str">
        <f t="shared" si="3"/>
        <v>0800</v>
      </c>
    </row>
    <row r="65" spans="1:9" x14ac:dyDescent="0.25">
      <c r="A65" t="s">
        <v>295</v>
      </c>
      <c r="B65" t="s">
        <v>296</v>
      </c>
      <c r="C65" t="b">
        <f t="shared" si="0"/>
        <v>1</v>
      </c>
      <c r="D65" t="s">
        <v>36</v>
      </c>
      <c r="E65" t="b">
        <f t="shared" si="1"/>
        <v>1</v>
      </c>
      <c r="F65" t="s">
        <v>37</v>
      </c>
      <c r="G65" t="b">
        <f t="shared" si="2"/>
        <v>1</v>
      </c>
      <c r="H65">
        <v>800</v>
      </c>
      <c r="I65" t="str">
        <f t="shared" si="3"/>
        <v>0800</v>
      </c>
    </row>
    <row r="66" spans="1:9" x14ac:dyDescent="0.25">
      <c r="A66" t="s">
        <v>299</v>
      </c>
      <c r="B66" t="s">
        <v>300</v>
      </c>
      <c r="C66" t="b">
        <f t="shared" si="0"/>
        <v>1</v>
      </c>
      <c r="D66" t="s">
        <v>36</v>
      </c>
      <c r="E66" t="b">
        <f t="shared" si="1"/>
        <v>1</v>
      </c>
      <c r="F66" t="s">
        <v>37</v>
      </c>
      <c r="G66" t="b">
        <f t="shared" si="2"/>
        <v>1</v>
      </c>
      <c r="H66">
        <v>800</v>
      </c>
      <c r="I66" t="str">
        <f t="shared" si="3"/>
        <v>0800</v>
      </c>
    </row>
    <row r="67" spans="1:9" x14ac:dyDescent="0.25">
      <c r="A67" t="s">
        <v>302</v>
      </c>
      <c r="B67" t="s">
        <v>303</v>
      </c>
      <c r="C67" t="b">
        <f t="shared" ref="C67:C130" si="4">ISNUMBER(SEARCH(B67, A67))</f>
        <v>1</v>
      </c>
      <c r="D67" t="s">
        <v>36</v>
      </c>
      <c r="E67" t="b">
        <f t="shared" ref="E67:E130" si="5">ISNUMBER(SEARCH(D67, A67))</f>
        <v>1</v>
      </c>
      <c r="F67" t="s">
        <v>37</v>
      </c>
      <c r="G67" t="b">
        <f t="shared" ref="G67:G130" si="6">ISNUMBER(SEARCH(F67, A67))</f>
        <v>1</v>
      </c>
      <c r="H67">
        <v>800</v>
      </c>
      <c r="I67" t="str">
        <f t="shared" ref="I67:I130" si="7">"0"&amp;H67</f>
        <v>0800</v>
      </c>
    </row>
    <row r="68" spans="1:9" x14ac:dyDescent="0.25">
      <c r="A68" t="s">
        <v>306</v>
      </c>
      <c r="B68" t="s">
        <v>307</v>
      </c>
      <c r="C68" t="b">
        <f t="shared" si="4"/>
        <v>1</v>
      </c>
      <c r="D68" t="s">
        <v>36</v>
      </c>
      <c r="E68" t="b">
        <f t="shared" si="5"/>
        <v>1</v>
      </c>
      <c r="F68" t="s">
        <v>37</v>
      </c>
      <c r="G68" t="b">
        <f t="shared" si="6"/>
        <v>1</v>
      </c>
      <c r="H68">
        <v>800</v>
      </c>
      <c r="I68" t="str">
        <f t="shared" si="7"/>
        <v>0800</v>
      </c>
    </row>
    <row r="69" spans="1:9" x14ac:dyDescent="0.25">
      <c r="A69" t="s">
        <v>309</v>
      </c>
      <c r="B69" t="s">
        <v>310</v>
      </c>
      <c r="C69" t="b">
        <f t="shared" si="4"/>
        <v>1</v>
      </c>
      <c r="D69" t="s">
        <v>36</v>
      </c>
      <c r="E69" t="b">
        <f t="shared" si="5"/>
        <v>1</v>
      </c>
      <c r="F69" t="s">
        <v>37</v>
      </c>
      <c r="G69" t="b">
        <f t="shared" si="6"/>
        <v>1</v>
      </c>
      <c r="H69">
        <v>800</v>
      </c>
      <c r="I69" t="str">
        <f t="shared" si="7"/>
        <v>0800</v>
      </c>
    </row>
    <row r="70" spans="1:9" x14ac:dyDescent="0.25">
      <c r="A70" t="s">
        <v>312</v>
      </c>
      <c r="B70" t="s">
        <v>313</v>
      </c>
      <c r="C70" t="b">
        <f t="shared" si="4"/>
        <v>1</v>
      </c>
      <c r="D70" t="s">
        <v>36</v>
      </c>
      <c r="E70" t="b">
        <f t="shared" si="5"/>
        <v>1</v>
      </c>
      <c r="F70" t="s">
        <v>37</v>
      </c>
      <c r="G70" t="b">
        <f t="shared" si="6"/>
        <v>1</v>
      </c>
      <c r="H70">
        <v>800</v>
      </c>
      <c r="I70" t="str">
        <f t="shared" si="7"/>
        <v>0800</v>
      </c>
    </row>
    <row r="71" spans="1:9" x14ac:dyDescent="0.25">
      <c r="A71" t="s">
        <v>317</v>
      </c>
      <c r="B71" t="s">
        <v>318</v>
      </c>
      <c r="C71" t="b">
        <f t="shared" si="4"/>
        <v>1</v>
      </c>
      <c r="D71" t="s">
        <v>36</v>
      </c>
      <c r="E71" t="b">
        <f t="shared" si="5"/>
        <v>1</v>
      </c>
      <c r="F71" t="s">
        <v>37</v>
      </c>
      <c r="G71" t="b">
        <f t="shared" si="6"/>
        <v>1</v>
      </c>
      <c r="H71">
        <v>800</v>
      </c>
      <c r="I71" t="str">
        <f t="shared" si="7"/>
        <v>0800</v>
      </c>
    </row>
    <row r="72" spans="1:9" x14ac:dyDescent="0.25">
      <c r="A72" t="s">
        <v>320</v>
      </c>
      <c r="B72" t="s">
        <v>321</v>
      </c>
      <c r="C72" t="b">
        <f t="shared" si="4"/>
        <v>1</v>
      </c>
      <c r="D72" t="s">
        <v>36</v>
      </c>
      <c r="E72" t="b">
        <f t="shared" si="5"/>
        <v>1</v>
      </c>
      <c r="F72" t="s">
        <v>37</v>
      </c>
      <c r="G72" t="b">
        <f t="shared" si="6"/>
        <v>1</v>
      </c>
      <c r="H72">
        <v>800</v>
      </c>
      <c r="I72" t="str">
        <f t="shared" si="7"/>
        <v>0800</v>
      </c>
    </row>
    <row r="73" spans="1:9" x14ac:dyDescent="0.25">
      <c r="A73" t="s">
        <v>324</v>
      </c>
      <c r="B73" t="s">
        <v>325</v>
      </c>
      <c r="C73" t="b">
        <f t="shared" si="4"/>
        <v>1</v>
      </c>
      <c r="D73" t="s">
        <v>36</v>
      </c>
      <c r="E73" t="b">
        <f t="shared" si="5"/>
        <v>1</v>
      </c>
      <c r="F73" t="s">
        <v>37</v>
      </c>
      <c r="G73" t="b">
        <f t="shared" si="6"/>
        <v>1</v>
      </c>
      <c r="H73">
        <v>800</v>
      </c>
      <c r="I73" t="str">
        <f t="shared" si="7"/>
        <v>0800</v>
      </c>
    </row>
    <row r="74" spans="1:9" x14ac:dyDescent="0.25">
      <c r="A74" t="s">
        <v>328</v>
      </c>
      <c r="B74" t="s">
        <v>329</v>
      </c>
      <c r="C74" t="b">
        <f t="shared" si="4"/>
        <v>1</v>
      </c>
      <c r="D74" t="s">
        <v>36</v>
      </c>
      <c r="E74" t="b">
        <f t="shared" si="5"/>
        <v>1</v>
      </c>
      <c r="F74" t="s">
        <v>37</v>
      </c>
      <c r="G74" t="b">
        <f t="shared" si="6"/>
        <v>1</v>
      </c>
      <c r="H74">
        <v>800</v>
      </c>
      <c r="I74" t="str">
        <f t="shared" si="7"/>
        <v>0800</v>
      </c>
    </row>
    <row r="75" spans="1:9" x14ac:dyDescent="0.25">
      <c r="A75" t="s">
        <v>330</v>
      </c>
      <c r="B75" t="s">
        <v>331</v>
      </c>
      <c r="C75" t="b">
        <f t="shared" si="4"/>
        <v>1</v>
      </c>
      <c r="D75" t="s">
        <v>36</v>
      </c>
      <c r="E75" t="b">
        <f t="shared" si="5"/>
        <v>1</v>
      </c>
      <c r="F75" t="s">
        <v>37</v>
      </c>
      <c r="G75" t="b">
        <f t="shared" si="6"/>
        <v>1</v>
      </c>
      <c r="H75">
        <v>800</v>
      </c>
      <c r="I75" t="str">
        <f t="shared" si="7"/>
        <v>0800</v>
      </c>
    </row>
    <row r="76" spans="1:9" x14ac:dyDescent="0.25">
      <c r="A76" t="s">
        <v>334</v>
      </c>
      <c r="B76" t="s">
        <v>335</v>
      </c>
      <c r="C76" t="b">
        <f t="shared" si="4"/>
        <v>1</v>
      </c>
      <c r="D76" t="s">
        <v>36</v>
      </c>
      <c r="E76" t="b">
        <f t="shared" si="5"/>
        <v>1</v>
      </c>
      <c r="F76" t="s">
        <v>37</v>
      </c>
      <c r="G76" t="b">
        <f t="shared" si="6"/>
        <v>1</v>
      </c>
      <c r="H76">
        <v>800</v>
      </c>
      <c r="I76" t="str">
        <f t="shared" si="7"/>
        <v>0800</v>
      </c>
    </row>
    <row r="77" spans="1:9" x14ac:dyDescent="0.25">
      <c r="A77" t="s">
        <v>337</v>
      </c>
      <c r="B77" t="s">
        <v>338</v>
      </c>
      <c r="C77" t="b">
        <f t="shared" si="4"/>
        <v>1</v>
      </c>
      <c r="D77" t="s">
        <v>36</v>
      </c>
      <c r="E77" t="b">
        <f t="shared" si="5"/>
        <v>1</v>
      </c>
      <c r="F77" t="s">
        <v>37</v>
      </c>
      <c r="G77" t="b">
        <f t="shared" si="6"/>
        <v>1</v>
      </c>
      <c r="H77">
        <v>800</v>
      </c>
      <c r="I77" t="str">
        <f t="shared" si="7"/>
        <v>0800</v>
      </c>
    </row>
    <row r="78" spans="1:9" x14ac:dyDescent="0.25">
      <c r="A78" t="s">
        <v>340</v>
      </c>
      <c r="B78" t="s">
        <v>341</v>
      </c>
      <c r="C78" t="b">
        <f t="shared" si="4"/>
        <v>1</v>
      </c>
      <c r="D78" t="s">
        <v>36</v>
      </c>
      <c r="E78" t="b">
        <f t="shared" si="5"/>
        <v>1</v>
      </c>
      <c r="F78" t="s">
        <v>37</v>
      </c>
      <c r="G78" t="b">
        <f t="shared" si="6"/>
        <v>1</v>
      </c>
      <c r="H78">
        <v>800</v>
      </c>
      <c r="I78" t="str">
        <f t="shared" si="7"/>
        <v>0800</v>
      </c>
    </row>
    <row r="79" spans="1:9" x14ac:dyDescent="0.25">
      <c r="A79" t="s">
        <v>343</v>
      </c>
      <c r="B79" t="s">
        <v>344</v>
      </c>
      <c r="C79" t="b">
        <f t="shared" si="4"/>
        <v>1</v>
      </c>
      <c r="D79" t="s">
        <v>36</v>
      </c>
      <c r="E79" t="b">
        <f t="shared" si="5"/>
        <v>1</v>
      </c>
      <c r="F79" t="s">
        <v>37</v>
      </c>
      <c r="G79" t="b">
        <f t="shared" si="6"/>
        <v>1</v>
      </c>
      <c r="H79">
        <v>800</v>
      </c>
      <c r="I79" t="str">
        <f t="shared" si="7"/>
        <v>0800</v>
      </c>
    </row>
    <row r="80" spans="1:9" x14ac:dyDescent="0.25">
      <c r="A80" t="s">
        <v>348</v>
      </c>
      <c r="B80" t="s">
        <v>349</v>
      </c>
      <c r="C80" t="b">
        <f t="shared" si="4"/>
        <v>1</v>
      </c>
      <c r="D80" t="s">
        <v>36</v>
      </c>
      <c r="E80" t="b">
        <f t="shared" si="5"/>
        <v>1</v>
      </c>
      <c r="F80" t="s">
        <v>37</v>
      </c>
      <c r="G80" t="b">
        <f t="shared" si="6"/>
        <v>1</v>
      </c>
      <c r="H80">
        <v>800</v>
      </c>
      <c r="I80" t="str">
        <f t="shared" si="7"/>
        <v>0800</v>
      </c>
    </row>
    <row r="81" spans="1:9" x14ac:dyDescent="0.25">
      <c r="A81" t="s">
        <v>351</v>
      </c>
      <c r="B81" t="s">
        <v>352</v>
      </c>
      <c r="C81" t="b">
        <f t="shared" si="4"/>
        <v>1</v>
      </c>
      <c r="D81" t="s">
        <v>36</v>
      </c>
      <c r="E81" t="b">
        <f t="shared" si="5"/>
        <v>1</v>
      </c>
      <c r="F81" t="s">
        <v>37</v>
      </c>
      <c r="G81" t="b">
        <f t="shared" si="6"/>
        <v>1</v>
      </c>
      <c r="H81">
        <v>800</v>
      </c>
      <c r="I81" t="str">
        <f t="shared" si="7"/>
        <v>0800</v>
      </c>
    </row>
    <row r="82" spans="1:9" x14ac:dyDescent="0.25">
      <c r="A82" t="s">
        <v>356</v>
      </c>
      <c r="B82" t="s">
        <v>357</v>
      </c>
      <c r="C82" t="b">
        <f t="shared" si="4"/>
        <v>1</v>
      </c>
      <c r="D82" t="s">
        <v>36</v>
      </c>
      <c r="E82" t="b">
        <f t="shared" si="5"/>
        <v>1</v>
      </c>
      <c r="F82" t="s">
        <v>37</v>
      </c>
      <c r="G82" t="b">
        <f t="shared" si="6"/>
        <v>1</v>
      </c>
      <c r="H82">
        <v>800</v>
      </c>
      <c r="I82" t="str">
        <f t="shared" si="7"/>
        <v>0800</v>
      </c>
    </row>
    <row r="83" spans="1:9" x14ac:dyDescent="0.25">
      <c r="A83" t="s">
        <v>358</v>
      </c>
      <c r="B83" t="s">
        <v>359</v>
      </c>
      <c r="C83" t="b">
        <f t="shared" si="4"/>
        <v>1</v>
      </c>
      <c r="D83" t="s">
        <v>36</v>
      </c>
      <c r="E83" t="b">
        <f t="shared" si="5"/>
        <v>1</v>
      </c>
      <c r="F83" t="s">
        <v>37</v>
      </c>
      <c r="G83" t="b">
        <f t="shared" si="6"/>
        <v>1</v>
      </c>
      <c r="H83">
        <v>800</v>
      </c>
      <c r="I83" t="str">
        <f t="shared" si="7"/>
        <v>0800</v>
      </c>
    </row>
    <row r="84" spans="1:9" x14ac:dyDescent="0.25">
      <c r="A84" t="s">
        <v>362</v>
      </c>
      <c r="B84" t="s">
        <v>363</v>
      </c>
      <c r="C84" t="b">
        <f t="shared" si="4"/>
        <v>1</v>
      </c>
      <c r="D84" t="s">
        <v>36</v>
      </c>
      <c r="E84" t="b">
        <f t="shared" si="5"/>
        <v>1</v>
      </c>
      <c r="F84" t="s">
        <v>37</v>
      </c>
      <c r="G84" t="b">
        <f t="shared" si="6"/>
        <v>1</v>
      </c>
      <c r="H84">
        <v>800</v>
      </c>
      <c r="I84" t="str">
        <f t="shared" si="7"/>
        <v>0800</v>
      </c>
    </row>
    <row r="85" spans="1:9" x14ac:dyDescent="0.25">
      <c r="A85" t="s">
        <v>365</v>
      </c>
      <c r="B85" t="s">
        <v>366</v>
      </c>
      <c r="C85" t="b">
        <f t="shared" si="4"/>
        <v>1</v>
      </c>
      <c r="D85" t="s">
        <v>36</v>
      </c>
      <c r="E85" t="b">
        <f t="shared" si="5"/>
        <v>1</v>
      </c>
      <c r="F85" t="s">
        <v>37</v>
      </c>
      <c r="G85" t="b">
        <f t="shared" si="6"/>
        <v>1</v>
      </c>
      <c r="H85">
        <v>800</v>
      </c>
      <c r="I85" t="str">
        <f t="shared" si="7"/>
        <v>0800</v>
      </c>
    </row>
    <row r="86" spans="1:9" x14ac:dyDescent="0.25">
      <c r="A86" t="s">
        <v>367</v>
      </c>
      <c r="B86" t="s">
        <v>368</v>
      </c>
      <c r="C86" t="b">
        <f t="shared" si="4"/>
        <v>1</v>
      </c>
      <c r="D86" t="s">
        <v>36</v>
      </c>
      <c r="E86" t="b">
        <f t="shared" si="5"/>
        <v>1</v>
      </c>
      <c r="F86" t="s">
        <v>37</v>
      </c>
      <c r="G86" t="b">
        <f t="shared" si="6"/>
        <v>1</v>
      </c>
      <c r="H86">
        <v>800</v>
      </c>
      <c r="I86" t="str">
        <f t="shared" si="7"/>
        <v>0800</v>
      </c>
    </row>
    <row r="87" spans="1:9" x14ac:dyDescent="0.25">
      <c r="A87" t="s">
        <v>370</v>
      </c>
      <c r="B87" t="s">
        <v>371</v>
      </c>
      <c r="C87" t="b">
        <f t="shared" si="4"/>
        <v>1</v>
      </c>
      <c r="D87" t="s">
        <v>36</v>
      </c>
      <c r="E87" t="b">
        <f t="shared" si="5"/>
        <v>1</v>
      </c>
      <c r="F87" t="s">
        <v>37</v>
      </c>
      <c r="G87" t="b">
        <f t="shared" si="6"/>
        <v>1</v>
      </c>
      <c r="H87">
        <v>800</v>
      </c>
      <c r="I87" t="str">
        <f t="shared" si="7"/>
        <v>0800</v>
      </c>
    </row>
    <row r="88" spans="1:9" x14ac:dyDescent="0.25">
      <c r="A88" t="s">
        <v>373</v>
      </c>
      <c r="B88" t="s">
        <v>374</v>
      </c>
      <c r="C88" t="b">
        <f t="shared" si="4"/>
        <v>1</v>
      </c>
      <c r="D88" t="s">
        <v>36</v>
      </c>
      <c r="E88" t="b">
        <f t="shared" si="5"/>
        <v>1</v>
      </c>
      <c r="F88" t="s">
        <v>37</v>
      </c>
      <c r="G88" t="b">
        <f t="shared" si="6"/>
        <v>1</v>
      </c>
      <c r="H88">
        <v>800</v>
      </c>
      <c r="I88" t="str">
        <f t="shared" si="7"/>
        <v>0800</v>
      </c>
    </row>
    <row r="89" spans="1:9" x14ac:dyDescent="0.25">
      <c r="A89" t="s">
        <v>377</v>
      </c>
      <c r="B89" t="s">
        <v>378</v>
      </c>
      <c r="C89" t="b">
        <f t="shared" si="4"/>
        <v>1</v>
      </c>
      <c r="D89" t="s">
        <v>36</v>
      </c>
      <c r="E89" t="b">
        <f t="shared" si="5"/>
        <v>1</v>
      </c>
      <c r="F89" t="s">
        <v>37</v>
      </c>
      <c r="G89" t="b">
        <f t="shared" si="6"/>
        <v>1</v>
      </c>
      <c r="H89">
        <v>800</v>
      </c>
      <c r="I89" t="str">
        <f t="shared" si="7"/>
        <v>0800</v>
      </c>
    </row>
    <row r="90" spans="1:9" x14ac:dyDescent="0.25">
      <c r="A90" t="s">
        <v>382</v>
      </c>
      <c r="B90" t="s">
        <v>383</v>
      </c>
      <c r="C90" t="b">
        <f t="shared" si="4"/>
        <v>1</v>
      </c>
      <c r="D90" t="s">
        <v>36</v>
      </c>
      <c r="E90" t="b">
        <f t="shared" si="5"/>
        <v>1</v>
      </c>
      <c r="F90" t="s">
        <v>37</v>
      </c>
      <c r="G90" t="b">
        <f t="shared" si="6"/>
        <v>1</v>
      </c>
      <c r="H90">
        <v>800</v>
      </c>
      <c r="I90" t="str">
        <f t="shared" si="7"/>
        <v>0800</v>
      </c>
    </row>
    <row r="91" spans="1:9" x14ac:dyDescent="0.25">
      <c r="A91" t="s">
        <v>385</v>
      </c>
      <c r="B91" t="s">
        <v>386</v>
      </c>
      <c r="C91" t="b">
        <f t="shared" si="4"/>
        <v>1</v>
      </c>
      <c r="D91" t="s">
        <v>36</v>
      </c>
      <c r="E91" t="b">
        <f t="shared" si="5"/>
        <v>1</v>
      </c>
      <c r="F91" t="s">
        <v>37</v>
      </c>
      <c r="G91" t="b">
        <f t="shared" si="6"/>
        <v>1</v>
      </c>
      <c r="H91">
        <v>800</v>
      </c>
      <c r="I91" t="str">
        <f t="shared" si="7"/>
        <v>0800</v>
      </c>
    </row>
    <row r="92" spans="1:9" x14ac:dyDescent="0.25">
      <c r="A92" t="s">
        <v>388</v>
      </c>
      <c r="B92" t="s">
        <v>389</v>
      </c>
      <c r="C92" t="b">
        <f t="shared" si="4"/>
        <v>1</v>
      </c>
      <c r="D92" t="s">
        <v>36</v>
      </c>
      <c r="E92" t="b">
        <f t="shared" si="5"/>
        <v>1</v>
      </c>
      <c r="F92" t="s">
        <v>37</v>
      </c>
      <c r="G92" t="b">
        <f t="shared" si="6"/>
        <v>1</v>
      </c>
      <c r="H92">
        <v>800</v>
      </c>
      <c r="I92" t="str">
        <f t="shared" si="7"/>
        <v>0800</v>
      </c>
    </row>
    <row r="93" spans="1:9" x14ac:dyDescent="0.25">
      <c r="A93" t="s">
        <v>391</v>
      </c>
      <c r="B93" t="s">
        <v>392</v>
      </c>
      <c r="C93" t="b">
        <f t="shared" si="4"/>
        <v>1</v>
      </c>
      <c r="D93" t="s">
        <v>36</v>
      </c>
      <c r="E93" t="b">
        <f t="shared" si="5"/>
        <v>1</v>
      </c>
      <c r="F93" t="s">
        <v>37</v>
      </c>
      <c r="G93" t="b">
        <f t="shared" si="6"/>
        <v>1</v>
      </c>
      <c r="H93">
        <v>800</v>
      </c>
      <c r="I93" t="str">
        <f t="shared" si="7"/>
        <v>0800</v>
      </c>
    </row>
    <row r="94" spans="1:9" x14ac:dyDescent="0.25">
      <c r="A94" t="s">
        <v>395</v>
      </c>
      <c r="B94" t="s">
        <v>396</v>
      </c>
      <c r="C94" t="b">
        <f t="shared" si="4"/>
        <v>1</v>
      </c>
      <c r="D94" t="s">
        <v>36</v>
      </c>
      <c r="E94" t="b">
        <f t="shared" si="5"/>
        <v>1</v>
      </c>
      <c r="F94" t="s">
        <v>37</v>
      </c>
      <c r="G94" t="b">
        <f t="shared" si="6"/>
        <v>1</v>
      </c>
      <c r="H94">
        <v>800</v>
      </c>
      <c r="I94" t="str">
        <f t="shared" si="7"/>
        <v>0800</v>
      </c>
    </row>
    <row r="95" spans="1:9" x14ac:dyDescent="0.25">
      <c r="A95" t="s">
        <v>398</v>
      </c>
      <c r="B95" t="s">
        <v>399</v>
      </c>
      <c r="C95" t="b">
        <f t="shared" si="4"/>
        <v>1</v>
      </c>
      <c r="D95" t="s">
        <v>36</v>
      </c>
      <c r="E95" t="b">
        <f t="shared" si="5"/>
        <v>1</v>
      </c>
      <c r="F95" t="s">
        <v>37</v>
      </c>
      <c r="G95" t="b">
        <f t="shared" si="6"/>
        <v>1</v>
      </c>
      <c r="H95">
        <v>800</v>
      </c>
      <c r="I95" t="str">
        <f t="shared" si="7"/>
        <v>0800</v>
      </c>
    </row>
    <row r="96" spans="1:9" x14ac:dyDescent="0.25">
      <c r="A96" t="s">
        <v>401</v>
      </c>
      <c r="B96" t="s">
        <v>402</v>
      </c>
      <c r="C96" t="b">
        <f t="shared" si="4"/>
        <v>1</v>
      </c>
      <c r="D96" t="s">
        <v>36</v>
      </c>
      <c r="E96" t="b">
        <f t="shared" si="5"/>
        <v>1</v>
      </c>
      <c r="F96" t="s">
        <v>37</v>
      </c>
      <c r="G96" t="b">
        <f t="shared" si="6"/>
        <v>1</v>
      </c>
      <c r="H96">
        <v>800</v>
      </c>
      <c r="I96" t="str">
        <f t="shared" si="7"/>
        <v>0800</v>
      </c>
    </row>
    <row r="97" spans="1:9" x14ac:dyDescent="0.25">
      <c r="A97" t="s">
        <v>405</v>
      </c>
      <c r="B97" t="s">
        <v>406</v>
      </c>
      <c r="C97" t="b">
        <f t="shared" si="4"/>
        <v>1</v>
      </c>
      <c r="D97" t="s">
        <v>36</v>
      </c>
      <c r="E97" t="b">
        <f t="shared" si="5"/>
        <v>1</v>
      </c>
      <c r="F97" t="s">
        <v>37</v>
      </c>
      <c r="G97" t="b">
        <f t="shared" si="6"/>
        <v>1</v>
      </c>
      <c r="H97">
        <v>800</v>
      </c>
      <c r="I97" t="str">
        <f t="shared" si="7"/>
        <v>0800</v>
      </c>
    </row>
    <row r="98" spans="1:9" x14ac:dyDescent="0.25">
      <c r="A98" t="s">
        <v>410</v>
      </c>
      <c r="B98" t="s">
        <v>411</v>
      </c>
      <c r="C98" t="b">
        <f t="shared" si="4"/>
        <v>1</v>
      </c>
      <c r="D98" t="s">
        <v>36</v>
      </c>
      <c r="E98" t="b">
        <f t="shared" si="5"/>
        <v>1</v>
      </c>
      <c r="F98" t="s">
        <v>37</v>
      </c>
      <c r="G98" t="b">
        <f t="shared" si="6"/>
        <v>1</v>
      </c>
      <c r="H98">
        <v>800</v>
      </c>
      <c r="I98" t="str">
        <f t="shared" si="7"/>
        <v>0800</v>
      </c>
    </row>
    <row r="99" spans="1:9" x14ac:dyDescent="0.25">
      <c r="A99" t="s">
        <v>414</v>
      </c>
      <c r="B99" t="s">
        <v>415</v>
      </c>
      <c r="C99" t="b">
        <f t="shared" si="4"/>
        <v>1</v>
      </c>
      <c r="D99" t="s">
        <v>36</v>
      </c>
      <c r="E99" t="b">
        <f t="shared" si="5"/>
        <v>1</v>
      </c>
      <c r="F99" t="s">
        <v>37</v>
      </c>
      <c r="G99" t="b">
        <f t="shared" si="6"/>
        <v>1</v>
      </c>
      <c r="H99">
        <v>800</v>
      </c>
      <c r="I99" t="str">
        <f t="shared" si="7"/>
        <v>0800</v>
      </c>
    </row>
    <row r="100" spans="1:9" x14ac:dyDescent="0.25">
      <c r="A100" t="s">
        <v>417</v>
      </c>
      <c r="B100" t="s">
        <v>418</v>
      </c>
      <c r="C100" t="b">
        <f t="shared" si="4"/>
        <v>1</v>
      </c>
      <c r="D100" t="s">
        <v>36</v>
      </c>
      <c r="E100" t="b">
        <f t="shared" si="5"/>
        <v>1</v>
      </c>
      <c r="F100" t="s">
        <v>37</v>
      </c>
      <c r="G100" t="b">
        <f t="shared" si="6"/>
        <v>1</v>
      </c>
      <c r="H100">
        <v>800</v>
      </c>
      <c r="I100" t="str">
        <f t="shared" si="7"/>
        <v>0800</v>
      </c>
    </row>
    <row r="101" spans="1:9" x14ac:dyDescent="0.25">
      <c r="A101" t="s">
        <v>421</v>
      </c>
      <c r="B101" t="s">
        <v>422</v>
      </c>
      <c r="C101" t="b">
        <f t="shared" si="4"/>
        <v>1</v>
      </c>
      <c r="D101" t="s">
        <v>36</v>
      </c>
      <c r="E101" t="b">
        <f t="shared" si="5"/>
        <v>1</v>
      </c>
      <c r="F101" t="s">
        <v>37</v>
      </c>
      <c r="G101" t="b">
        <f t="shared" si="6"/>
        <v>1</v>
      </c>
      <c r="H101">
        <v>800</v>
      </c>
      <c r="I101" t="str">
        <f t="shared" si="7"/>
        <v>0800</v>
      </c>
    </row>
    <row r="102" spans="1:9" x14ac:dyDescent="0.25">
      <c r="A102" t="s">
        <v>424</v>
      </c>
      <c r="B102" t="s">
        <v>425</v>
      </c>
      <c r="C102" t="b">
        <f t="shared" si="4"/>
        <v>1</v>
      </c>
      <c r="D102" t="s">
        <v>36</v>
      </c>
      <c r="E102" t="b">
        <f t="shared" si="5"/>
        <v>1</v>
      </c>
      <c r="F102" t="s">
        <v>37</v>
      </c>
      <c r="G102" t="b">
        <f t="shared" si="6"/>
        <v>1</v>
      </c>
      <c r="H102">
        <v>800</v>
      </c>
      <c r="I102" t="str">
        <f t="shared" si="7"/>
        <v>0800</v>
      </c>
    </row>
    <row r="103" spans="1:9" x14ac:dyDescent="0.25">
      <c r="A103" t="s">
        <v>429</v>
      </c>
      <c r="B103" t="s">
        <v>430</v>
      </c>
      <c r="C103" t="b">
        <f t="shared" si="4"/>
        <v>1</v>
      </c>
      <c r="D103" t="s">
        <v>36</v>
      </c>
      <c r="E103" t="b">
        <f t="shared" si="5"/>
        <v>1</v>
      </c>
      <c r="F103" t="s">
        <v>37</v>
      </c>
      <c r="G103" t="b">
        <f t="shared" si="6"/>
        <v>1</v>
      </c>
      <c r="H103">
        <v>800</v>
      </c>
      <c r="I103" t="str">
        <f t="shared" si="7"/>
        <v>0800</v>
      </c>
    </row>
    <row r="104" spans="1:9" x14ac:dyDescent="0.25">
      <c r="A104" t="s">
        <v>433</v>
      </c>
      <c r="B104" t="s">
        <v>434</v>
      </c>
      <c r="C104" t="b">
        <f t="shared" si="4"/>
        <v>1</v>
      </c>
      <c r="D104" t="s">
        <v>36</v>
      </c>
      <c r="E104" t="b">
        <f t="shared" si="5"/>
        <v>1</v>
      </c>
      <c r="F104" t="s">
        <v>37</v>
      </c>
      <c r="G104" t="b">
        <f t="shared" si="6"/>
        <v>1</v>
      </c>
      <c r="H104">
        <v>800</v>
      </c>
      <c r="I104" t="str">
        <f t="shared" si="7"/>
        <v>0800</v>
      </c>
    </row>
    <row r="105" spans="1:9" x14ac:dyDescent="0.25">
      <c r="A105" t="s">
        <v>437</v>
      </c>
      <c r="B105" t="s">
        <v>438</v>
      </c>
      <c r="C105" t="b">
        <f t="shared" si="4"/>
        <v>1</v>
      </c>
      <c r="D105" t="s">
        <v>36</v>
      </c>
      <c r="E105" t="b">
        <f t="shared" si="5"/>
        <v>1</v>
      </c>
      <c r="F105" t="s">
        <v>37</v>
      </c>
      <c r="G105" t="b">
        <f t="shared" si="6"/>
        <v>1</v>
      </c>
      <c r="H105">
        <v>800</v>
      </c>
      <c r="I105" t="str">
        <f t="shared" si="7"/>
        <v>0800</v>
      </c>
    </row>
    <row r="106" spans="1:9" x14ac:dyDescent="0.25">
      <c r="A106" t="s">
        <v>439</v>
      </c>
      <c r="B106" t="s">
        <v>440</v>
      </c>
      <c r="C106" t="b">
        <f t="shared" si="4"/>
        <v>1</v>
      </c>
      <c r="D106" t="s">
        <v>36</v>
      </c>
      <c r="E106" t="b">
        <f t="shared" si="5"/>
        <v>1</v>
      </c>
      <c r="F106" t="s">
        <v>37</v>
      </c>
      <c r="G106" t="b">
        <f t="shared" si="6"/>
        <v>1</v>
      </c>
      <c r="H106">
        <v>800</v>
      </c>
      <c r="I106" t="str">
        <f t="shared" si="7"/>
        <v>0800</v>
      </c>
    </row>
    <row r="107" spans="1:9" x14ac:dyDescent="0.25">
      <c r="A107" t="s">
        <v>441</v>
      </c>
      <c r="B107" t="s">
        <v>442</v>
      </c>
      <c r="C107" t="b">
        <f t="shared" si="4"/>
        <v>1</v>
      </c>
      <c r="D107" t="s">
        <v>36</v>
      </c>
      <c r="E107" t="b">
        <f t="shared" si="5"/>
        <v>1</v>
      </c>
      <c r="F107" t="s">
        <v>37</v>
      </c>
      <c r="G107" t="b">
        <f t="shared" si="6"/>
        <v>1</v>
      </c>
      <c r="H107">
        <v>800</v>
      </c>
      <c r="I107" t="str">
        <f t="shared" si="7"/>
        <v>0800</v>
      </c>
    </row>
    <row r="108" spans="1:9" x14ac:dyDescent="0.25">
      <c r="A108" t="s">
        <v>444</v>
      </c>
      <c r="B108" t="s">
        <v>445</v>
      </c>
      <c r="C108" t="b">
        <f t="shared" si="4"/>
        <v>1</v>
      </c>
      <c r="D108" t="s">
        <v>36</v>
      </c>
      <c r="E108" t="b">
        <f t="shared" si="5"/>
        <v>1</v>
      </c>
      <c r="F108" t="s">
        <v>37</v>
      </c>
      <c r="G108" t="b">
        <f t="shared" si="6"/>
        <v>1</v>
      </c>
      <c r="H108">
        <v>800</v>
      </c>
      <c r="I108" t="str">
        <f t="shared" si="7"/>
        <v>0800</v>
      </c>
    </row>
    <row r="109" spans="1:9" x14ac:dyDescent="0.25">
      <c r="A109" t="s">
        <v>446</v>
      </c>
      <c r="B109" t="s">
        <v>447</v>
      </c>
      <c r="C109" t="b">
        <f t="shared" si="4"/>
        <v>1</v>
      </c>
      <c r="D109" t="s">
        <v>36</v>
      </c>
      <c r="E109" t="b">
        <f t="shared" si="5"/>
        <v>1</v>
      </c>
      <c r="F109" t="s">
        <v>37</v>
      </c>
      <c r="G109" t="b">
        <f t="shared" si="6"/>
        <v>1</v>
      </c>
      <c r="H109">
        <v>800</v>
      </c>
      <c r="I109" t="str">
        <f t="shared" si="7"/>
        <v>0800</v>
      </c>
    </row>
    <row r="110" spans="1:9" x14ac:dyDescent="0.25">
      <c r="A110" t="s">
        <v>449</v>
      </c>
      <c r="B110" t="s">
        <v>450</v>
      </c>
      <c r="C110" t="b">
        <f t="shared" si="4"/>
        <v>1</v>
      </c>
      <c r="D110" t="s">
        <v>36</v>
      </c>
      <c r="E110" t="b">
        <f t="shared" si="5"/>
        <v>1</v>
      </c>
      <c r="F110" t="s">
        <v>37</v>
      </c>
      <c r="G110" t="b">
        <f t="shared" si="6"/>
        <v>1</v>
      </c>
      <c r="H110">
        <v>800</v>
      </c>
      <c r="I110" t="str">
        <f t="shared" si="7"/>
        <v>0800</v>
      </c>
    </row>
    <row r="111" spans="1:9" x14ac:dyDescent="0.25">
      <c r="A111" t="s">
        <v>452</v>
      </c>
      <c r="B111" t="s">
        <v>453</v>
      </c>
      <c r="C111" t="b">
        <f t="shared" si="4"/>
        <v>1</v>
      </c>
      <c r="D111" t="s">
        <v>36</v>
      </c>
      <c r="E111" t="b">
        <f t="shared" si="5"/>
        <v>1</v>
      </c>
      <c r="F111" t="s">
        <v>37</v>
      </c>
      <c r="G111" t="b">
        <f t="shared" si="6"/>
        <v>1</v>
      </c>
      <c r="H111">
        <v>800</v>
      </c>
      <c r="I111" t="str">
        <f t="shared" si="7"/>
        <v>0800</v>
      </c>
    </row>
    <row r="112" spans="1:9" x14ac:dyDescent="0.25">
      <c r="A112" t="s">
        <v>456</v>
      </c>
      <c r="B112" t="s">
        <v>457</v>
      </c>
      <c r="C112" t="b">
        <f t="shared" si="4"/>
        <v>1</v>
      </c>
      <c r="D112" t="s">
        <v>36</v>
      </c>
      <c r="E112" t="b">
        <f t="shared" si="5"/>
        <v>1</v>
      </c>
      <c r="F112" t="s">
        <v>37</v>
      </c>
      <c r="G112" t="b">
        <f t="shared" si="6"/>
        <v>1</v>
      </c>
      <c r="H112">
        <v>800</v>
      </c>
      <c r="I112" t="str">
        <f t="shared" si="7"/>
        <v>0800</v>
      </c>
    </row>
    <row r="113" spans="1:9" x14ac:dyDescent="0.25">
      <c r="A113" t="s">
        <v>459</v>
      </c>
      <c r="B113" t="s">
        <v>460</v>
      </c>
      <c r="C113" t="b">
        <f t="shared" si="4"/>
        <v>1</v>
      </c>
      <c r="D113" t="s">
        <v>36</v>
      </c>
      <c r="E113" t="b">
        <f t="shared" si="5"/>
        <v>1</v>
      </c>
      <c r="F113" t="s">
        <v>37</v>
      </c>
      <c r="G113" t="b">
        <f t="shared" si="6"/>
        <v>1</v>
      </c>
      <c r="H113">
        <v>800</v>
      </c>
      <c r="I113" t="str">
        <f t="shared" si="7"/>
        <v>0800</v>
      </c>
    </row>
    <row r="114" spans="1:9" x14ac:dyDescent="0.25">
      <c r="A114" t="s">
        <v>463</v>
      </c>
      <c r="B114" t="s">
        <v>464</v>
      </c>
      <c r="C114" t="b">
        <f t="shared" si="4"/>
        <v>1</v>
      </c>
      <c r="D114" t="s">
        <v>36</v>
      </c>
      <c r="E114" t="b">
        <f t="shared" si="5"/>
        <v>1</v>
      </c>
      <c r="F114" t="s">
        <v>37</v>
      </c>
      <c r="G114" t="b">
        <f t="shared" si="6"/>
        <v>1</v>
      </c>
      <c r="H114">
        <v>800</v>
      </c>
      <c r="I114" t="str">
        <f t="shared" si="7"/>
        <v>0800</v>
      </c>
    </row>
    <row r="115" spans="1:9" x14ac:dyDescent="0.25">
      <c r="A115" t="s">
        <v>467</v>
      </c>
      <c r="B115" t="s">
        <v>468</v>
      </c>
      <c r="C115" t="b">
        <f t="shared" si="4"/>
        <v>1</v>
      </c>
      <c r="D115" t="s">
        <v>36</v>
      </c>
      <c r="E115" t="b">
        <f t="shared" si="5"/>
        <v>1</v>
      </c>
      <c r="F115" t="s">
        <v>37</v>
      </c>
      <c r="G115" t="b">
        <f t="shared" si="6"/>
        <v>1</v>
      </c>
      <c r="H115">
        <v>800</v>
      </c>
      <c r="I115" t="str">
        <f t="shared" si="7"/>
        <v>0800</v>
      </c>
    </row>
    <row r="116" spans="1:9" x14ac:dyDescent="0.25">
      <c r="A116" t="s">
        <v>471</v>
      </c>
      <c r="B116" t="s">
        <v>472</v>
      </c>
      <c r="C116" t="b">
        <f t="shared" si="4"/>
        <v>1</v>
      </c>
      <c r="D116" t="s">
        <v>36</v>
      </c>
      <c r="E116" t="b">
        <f t="shared" si="5"/>
        <v>1</v>
      </c>
      <c r="F116" t="s">
        <v>37</v>
      </c>
      <c r="G116" t="b">
        <f t="shared" si="6"/>
        <v>1</v>
      </c>
      <c r="H116">
        <v>800</v>
      </c>
      <c r="I116" t="str">
        <f t="shared" si="7"/>
        <v>0800</v>
      </c>
    </row>
    <row r="117" spans="1:9" x14ac:dyDescent="0.25">
      <c r="A117" t="s">
        <v>474</v>
      </c>
      <c r="B117" t="s">
        <v>475</v>
      </c>
      <c r="C117" t="b">
        <f t="shared" si="4"/>
        <v>1</v>
      </c>
      <c r="D117" t="s">
        <v>36</v>
      </c>
      <c r="E117" t="b">
        <f t="shared" si="5"/>
        <v>1</v>
      </c>
      <c r="F117" t="s">
        <v>37</v>
      </c>
      <c r="G117" t="b">
        <f t="shared" si="6"/>
        <v>1</v>
      </c>
      <c r="H117">
        <v>800</v>
      </c>
      <c r="I117" t="str">
        <f t="shared" si="7"/>
        <v>0800</v>
      </c>
    </row>
    <row r="118" spans="1:9" x14ac:dyDescent="0.25">
      <c r="A118" t="s">
        <v>478</v>
      </c>
      <c r="B118" t="s">
        <v>479</v>
      </c>
      <c r="C118" t="b">
        <f t="shared" si="4"/>
        <v>1</v>
      </c>
      <c r="D118" t="s">
        <v>36</v>
      </c>
      <c r="E118" t="b">
        <f t="shared" si="5"/>
        <v>1</v>
      </c>
      <c r="F118" t="s">
        <v>37</v>
      </c>
      <c r="G118" t="b">
        <f t="shared" si="6"/>
        <v>1</v>
      </c>
      <c r="H118">
        <v>800</v>
      </c>
      <c r="I118" t="str">
        <f t="shared" si="7"/>
        <v>0800</v>
      </c>
    </row>
    <row r="119" spans="1:9" x14ac:dyDescent="0.25">
      <c r="A119" t="s">
        <v>482</v>
      </c>
      <c r="B119" t="s">
        <v>483</v>
      </c>
      <c r="C119" t="b">
        <f t="shared" si="4"/>
        <v>1</v>
      </c>
      <c r="D119" t="s">
        <v>36</v>
      </c>
      <c r="E119" t="b">
        <f t="shared" si="5"/>
        <v>1</v>
      </c>
      <c r="F119" t="s">
        <v>37</v>
      </c>
      <c r="G119" t="b">
        <f t="shared" si="6"/>
        <v>1</v>
      </c>
      <c r="H119">
        <v>800</v>
      </c>
      <c r="I119" t="str">
        <f t="shared" si="7"/>
        <v>0800</v>
      </c>
    </row>
    <row r="120" spans="1:9" x14ac:dyDescent="0.25">
      <c r="A120" t="s">
        <v>485</v>
      </c>
      <c r="B120" t="s">
        <v>486</v>
      </c>
      <c r="C120" t="b">
        <f t="shared" si="4"/>
        <v>1</v>
      </c>
      <c r="D120" t="s">
        <v>36</v>
      </c>
      <c r="E120" t="b">
        <f t="shared" si="5"/>
        <v>1</v>
      </c>
      <c r="F120" t="s">
        <v>37</v>
      </c>
      <c r="G120" t="b">
        <f t="shared" si="6"/>
        <v>1</v>
      </c>
      <c r="H120">
        <v>800</v>
      </c>
      <c r="I120" t="str">
        <f t="shared" si="7"/>
        <v>0800</v>
      </c>
    </row>
    <row r="121" spans="1:9" x14ac:dyDescent="0.25">
      <c r="A121" t="s">
        <v>489</v>
      </c>
      <c r="B121" t="s">
        <v>490</v>
      </c>
      <c r="C121" t="b">
        <f t="shared" si="4"/>
        <v>1</v>
      </c>
      <c r="D121" t="s">
        <v>36</v>
      </c>
      <c r="E121" t="b">
        <f t="shared" si="5"/>
        <v>1</v>
      </c>
      <c r="F121" t="s">
        <v>37</v>
      </c>
      <c r="G121" t="b">
        <f t="shared" si="6"/>
        <v>1</v>
      </c>
      <c r="H121">
        <v>800</v>
      </c>
      <c r="I121" t="str">
        <f t="shared" si="7"/>
        <v>0800</v>
      </c>
    </row>
    <row r="122" spans="1:9" x14ac:dyDescent="0.25">
      <c r="A122" t="s">
        <v>493</v>
      </c>
      <c r="B122" t="s">
        <v>494</v>
      </c>
      <c r="C122" t="b">
        <f t="shared" si="4"/>
        <v>1</v>
      </c>
      <c r="D122" t="s">
        <v>36</v>
      </c>
      <c r="E122" t="b">
        <f t="shared" si="5"/>
        <v>1</v>
      </c>
      <c r="F122" t="s">
        <v>37</v>
      </c>
      <c r="G122" t="b">
        <f t="shared" si="6"/>
        <v>1</v>
      </c>
      <c r="H122">
        <v>800</v>
      </c>
      <c r="I122" t="str">
        <f t="shared" si="7"/>
        <v>0800</v>
      </c>
    </row>
    <row r="123" spans="1:9" x14ac:dyDescent="0.25">
      <c r="A123" t="s">
        <v>496</v>
      </c>
      <c r="B123" t="s">
        <v>497</v>
      </c>
      <c r="C123" t="b">
        <f t="shared" si="4"/>
        <v>1</v>
      </c>
      <c r="D123" t="s">
        <v>36</v>
      </c>
      <c r="E123" t="b">
        <f t="shared" si="5"/>
        <v>1</v>
      </c>
      <c r="F123" t="s">
        <v>37</v>
      </c>
      <c r="G123" t="b">
        <f t="shared" si="6"/>
        <v>1</v>
      </c>
      <c r="H123">
        <v>800</v>
      </c>
      <c r="I123" t="str">
        <f t="shared" si="7"/>
        <v>0800</v>
      </c>
    </row>
    <row r="124" spans="1:9" x14ac:dyDescent="0.25">
      <c r="A124" t="s">
        <v>500</v>
      </c>
      <c r="B124" t="s">
        <v>501</v>
      </c>
      <c r="C124" t="b">
        <f t="shared" si="4"/>
        <v>1</v>
      </c>
      <c r="D124" t="s">
        <v>36</v>
      </c>
      <c r="E124" t="b">
        <f t="shared" si="5"/>
        <v>1</v>
      </c>
      <c r="F124" t="s">
        <v>37</v>
      </c>
      <c r="G124" t="b">
        <f t="shared" si="6"/>
        <v>1</v>
      </c>
      <c r="H124">
        <v>800</v>
      </c>
      <c r="I124" t="str">
        <f t="shared" si="7"/>
        <v>0800</v>
      </c>
    </row>
    <row r="125" spans="1:9" x14ac:dyDescent="0.25">
      <c r="A125" t="s">
        <v>503</v>
      </c>
      <c r="B125" t="s">
        <v>504</v>
      </c>
      <c r="C125" t="b">
        <f t="shared" si="4"/>
        <v>1</v>
      </c>
      <c r="D125" t="s">
        <v>36</v>
      </c>
      <c r="E125" t="b">
        <f t="shared" si="5"/>
        <v>1</v>
      </c>
      <c r="F125" t="s">
        <v>37</v>
      </c>
      <c r="G125" t="b">
        <f t="shared" si="6"/>
        <v>1</v>
      </c>
      <c r="H125">
        <v>800</v>
      </c>
      <c r="I125" t="str">
        <f t="shared" si="7"/>
        <v>0800</v>
      </c>
    </row>
    <row r="126" spans="1:9" x14ac:dyDescent="0.25">
      <c r="A126" t="s">
        <v>506</v>
      </c>
      <c r="B126" t="s">
        <v>507</v>
      </c>
      <c r="C126" t="b">
        <f t="shared" si="4"/>
        <v>1</v>
      </c>
      <c r="D126" t="s">
        <v>36</v>
      </c>
      <c r="E126" t="b">
        <f t="shared" si="5"/>
        <v>1</v>
      </c>
      <c r="F126" t="s">
        <v>37</v>
      </c>
      <c r="G126" t="b">
        <f t="shared" si="6"/>
        <v>1</v>
      </c>
      <c r="H126">
        <v>800</v>
      </c>
      <c r="I126" t="str">
        <f t="shared" si="7"/>
        <v>0800</v>
      </c>
    </row>
    <row r="127" spans="1:9" x14ac:dyDescent="0.25">
      <c r="A127" t="s">
        <v>510</v>
      </c>
      <c r="B127" t="s">
        <v>511</v>
      </c>
      <c r="C127" t="b">
        <f t="shared" si="4"/>
        <v>1</v>
      </c>
      <c r="D127" t="s">
        <v>36</v>
      </c>
      <c r="E127" t="b">
        <f t="shared" si="5"/>
        <v>1</v>
      </c>
      <c r="F127" t="s">
        <v>37</v>
      </c>
      <c r="G127" t="b">
        <f t="shared" si="6"/>
        <v>1</v>
      </c>
      <c r="H127">
        <v>800</v>
      </c>
      <c r="I127" t="str">
        <f t="shared" si="7"/>
        <v>0800</v>
      </c>
    </row>
    <row r="128" spans="1:9" x14ac:dyDescent="0.25">
      <c r="A128" t="s">
        <v>513</v>
      </c>
      <c r="B128" t="s">
        <v>514</v>
      </c>
      <c r="C128" t="b">
        <f t="shared" si="4"/>
        <v>1</v>
      </c>
      <c r="D128" t="s">
        <v>36</v>
      </c>
      <c r="E128" t="b">
        <f t="shared" si="5"/>
        <v>1</v>
      </c>
      <c r="F128" t="s">
        <v>37</v>
      </c>
      <c r="G128" t="b">
        <f t="shared" si="6"/>
        <v>1</v>
      </c>
      <c r="H128">
        <v>800</v>
      </c>
      <c r="I128" t="str">
        <f t="shared" si="7"/>
        <v>0800</v>
      </c>
    </row>
    <row r="129" spans="1:9" x14ac:dyDescent="0.25">
      <c r="A129" t="s">
        <v>516</v>
      </c>
      <c r="B129" t="s">
        <v>517</v>
      </c>
      <c r="C129" t="b">
        <f t="shared" si="4"/>
        <v>1</v>
      </c>
      <c r="D129" t="s">
        <v>36</v>
      </c>
      <c r="E129" t="b">
        <f t="shared" si="5"/>
        <v>1</v>
      </c>
      <c r="F129" t="s">
        <v>37</v>
      </c>
      <c r="G129" t="b">
        <f t="shared" si="6"/>
        <v>1</v>
      </c>
      <c r="H129">
        <v>800</v>
      </c>
      <c r="I129" t="str">
        <f t="shared" si="7"/>
        <v>0800</v>
      </c>
    </row>
    <row r="130" spans="1:9" x14ac:dyDescent="0.25">
      <c r="A130" t="s">
        <v>519</v>
      </c>
      <c r="B130" t="s">
        <v>520</v>
      </c>
      <c r="C130" t="b">
        <f t="shared" si="4"/>
        <v>1</v>
      </c>
      <c r="D130" t="s">
        <v>36</v>
      </c>
      <c r="E130" t="b">
        <f t="shared" si="5"/>
        <v>1</v>
      </c>
      <c r="F130" t="s">
        <v>37</v>
      </c>
      <c r="G130" t="b">
        <f t="shared" si="6"/>
        <v>1</v>
      </c>
      <c r="H130">
        <v>800</v>
      </c>
      <c r="I130" t="str">
        <f t="shared" si="7"/>
        <v>0800</v>
      </c>
    </row>
    <row r="131" spans="1:9" x14ac:dyDescent="0.25">
      <c r="A131" t="s">
        <v>522</v>
      </c>
      <c r="B131" t="s">
        <v>523</v>
      </c>
      <c r="C131" t="b">
        <f t="shared" ref="C131:C194" si="8">ISNUMBER(SEARCH(B131, A131))</f>
        <v>1</v>
      </c>
      <c r="D131" t="s">
        <v>36</v>
      </c>
      <c r="E131" t="b">
        <f t="shared" ref="E131:E194" si="9">ISNUMBER(SEARCH(D131, A131))</f>
        <v>1</v>
      </c>
      <c r="F131" t="s">
        <v>37</v>
      </c>
      <c r="G131" t="b">
        <f t="shared" ref="G131:G194" si="10">ISNUMBER(SEARCH(F131, A131))</f>
        <v>1</v>
      </c>
      <c r="H131">
        <v>800</v>
      </c>
      <c r="I131" t="str">
        <f t="shared" ref="I131:I194" si="11">"0"&amp;H131</f>
        <v>0800</v>
      </c>
    </row>
    <row r="132" spans="1:9" x14ac:dyDescent="0.25">
      <c r="A132" t="s">
        <v>525</v>
      </c>
      <c r="B132" t="s">
        <v>526</v>
      </c>
      <c r="C132" t="b">
        <f t="shared" si="8"/>
        <v>1</v>
      </c>
      <c r="D132" t="s">
        <v>36</v>
      </c>
      <c r="E132" t="b">
        <f t="shared" si="9"/>
        <v>1</v>
      </c>
      <c r="F132" t="s">
        <v>37</v>
      </c>
      <c r="G132" t="b">
        <f t="shared" si="10"/>
        <v>1</v>
      </c>
      <c r="H132">
        <v>800</v>
      </c>
      <c r="I132" t="str">
        <f t="shared" si="11"/>
        <v>0800</v>
      </c>
    </row>
    <row r="133" spans="1:9" x14ac:dyDescent="0.25">
      <c r="A133" t="s">
        <v>528</v>
      </c>
      <c r="B133" t="s">
        <v>529</v>
      </c>
      <c r="C133" t="b">
        <f t="shared" si="8"/>
        <v>1</v>
      </c>
      <c r="D133" t="s">
        <v>36</v>
      </c>
      <c r="E133" t="b">
        <f t="shared" si="9"/>
        <v>1</v>
      </c>
      <c r="F133" t="s">
        <v>37</v>
      </c>
      <c r="G133" t="b">
        <f t="shared" si="10"/>
        <v>1</v>
      </c>
      <c r="H133">
        <v>800</v>
      </c>
      <c r="I133" t="str">
        <f t="shared" si="11"/>
        <v>0800</v>
      </c>
    </row>
    <row r="134" spans="1:9" x14ac:dyDescent="0.25">
      <c r="A134" t="s">
        <v>530</v>
      </c>
      <c r="B134" t="s">
        <v>531</v>
      </c>
      <c r="C134" t="b">
        <f t="shared" si="8"/>
        <v>1</v>
      </c>
      <c r="D134" t="s">
        <v>36</v>
      </c>
      <c r="E134" t="b">
        <f t="shared" si="9"/>
        <v>1</v>
      </c>
      <c r="F134" t="s">
        <v>37</v>
      </c>
      <c r="G134" t="b">
        <f t="shared" si="10"/>
        <v>1</v>
      </c>
      <c r="H134">
        <v>800</v>
      </c>
      <c r="I134" t="str">
        <f t="shared" si="11"/>
        <v>0800</v>
      </c>
    </row>
    <row r="135" spans="1:9" x14ac:dyDescent="0.25">
      <c r="A135" t="s">
        <v>533</v>
      </c>
      <c r="B135" t="s">
        <v>534</v>
      </c>
      <c r="C135" t="b">
        <f t="shared" si="8"/>
        <v>1</v>
      </c>
      <c r="D135" t="s">
        <v>36</v>
      </c>
      <c r="E135" t="b">
        <f t="shared" si="9"/>
        <v>1</v>
      </c>
      <c r="F135" t="s">
        <v>37</v>
      </c>
      <c r="G135" t="b">
        <f t="shared" si="10"/>
        <v>1</v>
      </c>
      <c r="H135">
        <v>800</v>
      </c>
      <c r="I135" t="str">
        <f t="shared" si="11"/>
        <v>0800</v>
      </c>
    </row>
    <row r="136" spans="1:9" x14ac:dyDescent="0.25">
      <c r="A136" t="s">
        <v>535</v>
      </c>
      <c r="B136" t="s">
        <v>536</v>
      </c>
      <c r="C136" t="b">
        <f t="shared" si="8"/>
        <v>1</v>
      </c>
      <c r="D136" t="s">
        <v>36</v>
      </c>
      <c r="E136" t="b">
        <f t="shared" si="9"/>
        <v>1</v>
      </c>
      <c r="F136" t="s">
        <v>37</v>
      </c>
      <c r="G136" t="b">
        <f t="shared" si="10"/>
        <v>1</v>
      </c>
      <c r="H136">
        <v>800</v>
      </c>
      <c r="I136" t="str">
        <f t="shared" si="11"/>
        <v>0800</v>
      </c>
    </row>
    <row r="137" spans="1:9" x14ac:dyDescent="0.25">
      <c r="A137" t="s">
        <v>539</v>
      </c>
      <c r="B137" t="s">
        <v>540</v>
      </c>
      <c r="C137" t="b">
        <f t="shared" si="8"/>
        <v>1</v>
      </c>
      <c r="D137" t="s">
        <v>36</v>
      </c>
      <c r="E137" t="b">
        <f t="shared" si="9"/>
        <v>1</v>
      </c>
      <c r="F137" t="s">
        <v>37</v>
      </c>
      <c r="G137" t="b">
        <f t="shared" si="10"/>
        <v>1</v>
      </c>
      <c r="H137">
        <v>800</v>
      </c>
      <c r="I137" t="str">
        <f t="shared" si="11"/>
        <v>0800</v>
      </c>
    </row>
    <row r="138" spans="1:9" x14ac:dyDescent="0.25">
      <c r="A138" t="s">
        <v>542</v>
      </c>
      <c r="B138" t="s">
        <v>543</v>
      </c>
      <c r="C138" t="b">
        <f t="shared" si="8"/>
        <v>1</v>
      </c>
      <c r="D138" t="s">
        <v>36</v>
      </c>
      <c r="E138" t="b">
        <f t="shared" si="9"/>
        <v>1</v>
      </c>
      <c r="F138" t="s">
        <v>37</v>
      </c>
      <c r="G138" t="b">
        <f t="shared" si="10"/>
        <v>1</v>
      </c>
      <c r="H138">
        <v>800</v>
      </c>
      <c r="I138" t="str">
        <f t="shared" si="11"/>
        <v>0800</v>
      </c>
    </row>
    <row r="139" spans="1:9" x14ac:dyDescent="0.25">
      <c r="A139" t="s">
        <v>546</v>
      </c>
      <c r="B139" t="s">
        <v>547</v>
      </c>
      <c r="C139" t="b">
        <f t="shared" si="8"/>
        <v>1</v>
      </c>
      <c r="D139" t="s">
        <v>36</v>
      </c>
      <c r="E139" t="b">
        <f t="shared" si="9"/>
        <v>1</v>
      </c>
      <c r="F139" t="s">
        <v>37</v>
      </c>
      <c r="G139" t="b">
        <f t="shared" si="10"/>
        <v>1</v>
      </c>
      <c r="H139">
        <v>800</v>
      </c>
      <c r="I139" t="str">
        <f t="shared" si="11"/>
        <v>0800</v>
      </c>
    </row>
    <row r="140" spans="1:9" x14ac:dyDescent="0.25">
      <c r="A140" t="s">
        <v>549</v>
      </c>
      <c r="B140" t="s">
        <v>550</v>
      </c>
      <c r="C140" t="b">
        <f t="shared" si="8"/>
        <v>1</v>
      </c>
      <c r="D140" t="s">
        <v>36</v>
      </c>
      <c r="E140" t="b">
        <f t="shared" si="9"/>
        <v>1</v>
      </c>
      <c r="F140" t="s">
        <v>37</v>
      </c>
      <c r="G140" t="b">
        <f t="shared" si="10"/>
        <v>1</v>
      </c>
      <c r="H140">
        <v>800</v>
      </c>
      <c r="I140" t="str">
        <f t="shared" si="11"/>
        <v>0800</v>
      </c>
    </row>
    <row r="141" spans="1:9" x14ac:dyDescent="0.25">
      <c r="A141" t="s">
        <v>552</v>
      </c>
      <c r="B141" t="s">
        <v>553</v>
      </c>
      <c r="C141" t="b">
        <f t="shared" si="8"/>
        <v>1</v>
      </c>
      <c r="D141" t="s">
        <v>36</v>
      </c>
      <c r="E141" t="b">
        <f t="shared" si="9"/>
        <v>1</v>
      </c>
      <c r="F141" t="s">
        <v>37</v>
      </c>
      <c r="G141" t="b">
        <f t="shared" si="10"/>
        <v>1</v>
      </c>
      <c r="H141">
        <v>800</v>
      </c>
      <c r="I141" t="str">
        <f t="shared" si="11"/>
        <v>0800</v>
      </c>
    </row>
    <row r="142" spans="1:9" x14ac:dyDescent="0.25">
      <c r="A142" t="s">
        <v>556</v>
      </c>
      <c r="B142" t="s">
        <v>557</v>
      </c>
      <c r="C142" t="b">
        <f t="shared" si="8"/>
        <v>1</v>
      </c>
      <c r="D142" t="s">
        <v>36</v>
      </c>
      <c r="E142" t="b">
        <f t="shared" si="9"/>
        <v>1</v>
      </c>
      <c r="F142" t="s">
        <v>37</v>
      </c>
      <c r="G142" t="b">
        <f t="shared" si="10"/>
        <v>1</v>
      </c>
      <c r="H142">
        <v>800</v>
      </c>
      <c r="I142" t="str">
        <f t="shared" si="11"/>
        <v>0800</v>
      </c>
    </row>
    <row r="143" spans="1:9" x14ac:dyDescent="0.25">
      <c r="A143" t="s">
        <v>560</v>
      </c>
      <c r="B143" t="s">
        <v>561</v>
      </c>
      <c r="C143" t="b">
        <f t="shared" si="8"/>
        <v>1</v>
      </c>
      <c r="D143" t="s">
        <v>36</v>
      </c>
      <c r="E143" t="b">
        <f t="shared" si="9"/>
        <v>1</v>
      </c>
      <c r="F143" t="s">
        <v>37</v>
      </c>
      <c r="G143" t="b">
        <f t="shared" si="10"/>
        <v>1</v>
      </c>
      <c r="H143">
        <v>800</v>
      </c>
      <c r="I143" t="str">
        <f t="shared" si="11"/>
        <v>0800</v>
      </c>
    </row>
    <row r="144" spans="1:9" x14ac:dyDescent="0.25">
      <c r="A144" t="s">
        <v>565</v>
      </c>
      <c r="B144" t="s">
        <v>566</v>
      </c>
      <c r="C144" t="b">
        <f t="shared" si="8"/>
        <v>1</v>
      </c>
      <c r="D144" t="s">
        <v>36</v>
      </c>
      <c r="E144" t="b">
        <f t="shared" si="9"/>
        <v>1</v>
      </c>
      <c r="F144" t="s">
        <v>37</v>
      </c>
      <c r="G144" t="b">
        <f t="shared" si="10"/>
        <v>1</v>
      </c>
      <c r="H144">
        <v>800</v>
      </c>
      <c r="I144" t="str">
        <f t="shared" si="11"/>
        <v>0800</v>
      </c>
    </row>
    <row r="145" spans="1:9" x14ac:dyDescent="0.25">
      <c r="A145" t="s">
        <v>568</v>
      </c>
      <c r="B145" t="s">
        <v>569</v>
      </c>
      <c r="C145" t="b">
        <f t="shared" si="8"/>
        <v>1</v>
      </c>
      <c r="D145" t="s">
        <v>36</v>
      </c>
      <c r="E145" t="b">
        <f t="shared" si="9"/>
        <v>1</v>
      </c>
      <c r="F145" t="s">
        <v>37</v>
      </c>
      <c r="G145" t="b">
        <f t="shared" si="10"/>
        <v>1</v>
      </c>
      <c r="H145">
        <v>800</v>
      </c>
      <c r="I145" t="str">
        <f t="shared" si="11"/>
        <v>0800</v>
      </c>
    </row>
    <row r="146" spans="1:9" x14ac:dyDescent="0.25">
      <c r="A146" t="s">
        <v>571</v>
      </c>
      <c r="B146" t="s">
        <v>572</v>
      </c>
      <c r="C146" t="b">
        <f t="shared" si="8"/>
        <v>1</v>
      </c>
      <c r="D146" t="s">
        <v>36</v>
      </c>
      <c r="E146" t="b">
        <f t="shared" si="9"/>
        <v>1</v>
      </c>
      <c r="F146" t="s">
        <v>37</v>
      </c>
      <c r="G146" t="b">
        <f t="shared" si="10"/>
        <v>1</v>
      </c>
      <c r="H146">
        <v>800</v>
      </c>
      <c r="I146" t="str">
        <f t="shared" si="11"/>
        <v>0800</v>
      </c>
    </row>
    <row r="147" spans="1:9" x14ac:dyDescent="0.25">
      <c r="A147" t="s">
        <v>574</v>
      </c>
      <c r="B147" t="s">
        <v>575</v>
      </c>
      <c r="C147" t="b">
        <f t="shared" si="8"/>
        <v>1</v>
      </c>
      <c r="D147" t="s">
        <v>36</v>
      </c>
      <c r="E147" t="b">
        <f t="shared" si="9"/>
        <v>1</v>
      </c>
      <c r="F147" t="s">
        <v>37</v>
      </c>
      <c r="G147" t="b">
        <f t="shared" si="10"/>
        <v>1</v>
      </c>
      <c r="H147">
        <v>800</v>
      </c>
      <c r="I147" t="str">
        <f t="shared" si="11"/>
        <v>0800</v>
      </c>
    </row>
    <row r="148" spans="1:9" x14ac:dyDescent="0.25">
      <c r="A148" t="s">
        <v>578</v>
      </c>
      <c r="B148" t="s">
        <v>579</v>
      </c>
      <c r="C148" t="b">
        <f t="shared" si="8"/>
        <v>1</v>
      </c>
      <c r="D148" t="s">
        <v>36</v>
      </c>
      <c r="E148" t="b">
        <f t="shared" si="9"/>
        <v>1</v>
      </c>
      <c r="F148" t="s">
        <v>37</v>
      </c>
      <c r="G148" t="b">
        <f t="shared" si="10"/>
        <v>1</v>
      </c>
      <c r="H148">
        <v>800</v>
      </c>
      <c r="I148" t="str">
        <f t="shared" si="11"/>
        <v>0800</v>
      </c>
    </row>
    <row r="149" spans="1:9" x14ac:dyDescent="0.25">
      <c r="A149" t="s">
        <v>582</v>
      </c>
      <c r="B149" t="s">
        <v>583</v>
      </c>
      <c r="C149" t="b">
        <f t="shared" si="8"/>
        <v>1</v>
      </c>
      <c r="D149" t="s">
        <v>36</v>
      </c>
      <c r="E149" t="b">
        <f t="shared" si="9"/>
        <v>1</v>
      </c>
      <c r="F149" t="s">
        <v>37</v>
      </c>
      <c r="G149" t="b">
        <f t="shared" si="10"/>
        <v>1</v>
      </c>
      <c r="H149">
        <v>800</v>
      </c>
      <c r="I149" t="str">
        <f t="shared" si="11"/>
        <v>0800</v>
      </c>
    </row>
    <row r="150" spans="1:9" x14ac:dyDescent="0.25">
      <c r="A150" t="s">
        <v>585</v>
      </c>
      <c r="B150" t="s">
        <v>586</v>
      </c>
      <c r="C150" t="b">
        <f t="shared" si="8"/>
        <v>1</v>
      </c>
      <c r="D150" t="s">
        <v>36</v>
      </c>
      <c r="E150" t="b">
        <f t="shared" si="9"/>
        <v>1</v>
      </c>
      <c r="F150" t="s">
        <v>37</v>
      </c>
      <c r="G150" t="b">
        <f t="shared" si="10"/>
        <v>1</v>
      </c>
      <c r="H150">
        <v>800</v>
      </c>
      <c r="I150" t="str">
        <f t="shared" si="11"/>
        <v>0800</v>
      </c>
    </row>
    <row r="151" spans="1:9" x14ac:dyDescent="0.25">
      <c r="A151" t="s">
        <v>588</v>
      </c>
      <c r="B151" t="s">
        <v>589</v>
      </c>
      <c r="C151" t="b">
        <f t="shared" si="8"/>
        <v>1</v>
      </c>
      <c r="D151" t="s">
        <v>36</v>
      </c>
      <c r="E151" t="b">
        <f t="shared" si="9"/>
        <v>1</v>
      </c>
      <c r="F151" t="s">
        <v>37</v>
      </c>
      <c r="G151" t="b">
        <f t="shared" si="10"/>
        <v>1</v>
      </c>
      <c r="H151">
        <v>800</v>
      </c>
      <c r="I151" t="str">
        <f t="shared" si="11"/>
        <v>0800</v>
      </c>
    </row>
    <row r="152" spans="1:9" x14ac:dyDescent="0.25">
      <c r="A152" t="s">
        <v>590</v>
      </c>
      <c r="B152" t="s">
        <v>591</v>
      </c>
      <c r="C152" t="b">
        <f t="shared" si="8"/>
        <v>1</v>
      </c>
      <c r="D152" t="s">
        <v>36</v>
      </c>
      <c r="E152" t="b">
        <f t="shared" si="9"/>
        <v>1</v>
      </c>
      <c r="F152" t="s">
        <v>37</v>
      </c>
      <c r="G152" t="b">
        <f t="shared" si="10"/>
        <v>1</v>
      </c>
      <c r="H152">
        <v>800</v>
      </c>
      <c r="I152" t="str">
        <f t="shared" si="11"/>
        <v>0800</v>
      </c>
    </row>
    <row r="153" spans="1:9" x14ac:dyDescent="0.25">
      <c r="A153" t="s">
        <v>593</v>
      </c>
      <c r="B153" t="s">
        <v>594</v>
      </c>
      <c r="C153" t="b">
        <f t="shared" si="8"/>
        <v>1</v>
      </c>
      <c r="D153" t="s">
        <v>36</v>
      </c>
      <c r="E153" t="b">
        <f t="shared" si="9"/>
        <v>1</v>
      </c>
      <c r="F153" t="s">
        <v>37</v>
      </c>
      <c r="G153" t="b">
        <f t="shared" si="10"/>
        <v>1</v>
      </c>
      <c r="H153">
        <v>800</v>
      </c>
      <c r="I153" t="str">
        <f t="shared" si="11"/>
        <v>0800</v>
      </c>
    </row>
    <row r="154" spans="1:9" x14ac:dyDescent="0.25">
      <c r="A154" t="s">
        <v>596</v>
      </c>
      <c r="B154" t="s">
        <v>597</v>
      </c>
      <c r="C154" t="b">
        <f t="shared" si="8"/>
        <v>1</v>
      </c>
      <c r="D154" t="s">
        <v>36</v>
      </c>
      <c r="E154" t="b">
        <f t="shared" si="9"/>
        <v>1</v>
      </c>
      <c r="F154" t="s">
        <v>37</v>
      </c>
      <c r="G154" t="b">
        <f t="shared" si="10"/>
        <v>1</v>
      </c>
      <c r="H154">
        <v>800</v>
      </c>
      <c r="I154" t="str">
        <f t="shared" si="11"/>
        <v>0800</v>
      </c>
    </row>
    <row r="155" spans="1:9" x14ac:dyDescent="0.25">
      <c r="A155" t="s">
        <v>590</v>
      </c>
      <c r="B155" t="s">
        <v>591</v>
      </c>
      <c r="C155" t="b">
        <f t="shared" si="8"/>
        <v>1</v>
      </c>
      <c r="D155" t="s">
        <v>36</v>
      </c>
      <c r="E155" t="b">
        <f t="shared" si="9"/>
        <v>1</v>
      </c>
      <c r="F155" t="s">
        <v>37</v>
      </c>
      <c r="G155" t="b">
        <f t="shared" si="10"/>
        <v>1</v>
      </c>
      <c r="H155">
        <v>800</v>
      </c>
      <c r="I155" t="str">
        <f t="shared" si="11"/>
        <v>0800</v>
      </c>
    </row>
    <row r="156" spans="1:9" x14ac:dyDescent="0.25">
      <c r="A156" t="s">
        <v>600</v>
      </c>
      <c r="B156" t="s">
        <v>601</v>
      </c>
      <c r="C156" t="b">
        <f t="shared" si="8"/>
        <v>1</v>
      </c>
      <c r="D156" t="s">
        <v>36</v>
      </c>
      <c r="E156" t="b">
        <f t="shared" si="9"/>
        <v>1</v>
      </c>
      <c r="F156" t="s">
        <v>37</v>
      </c>
      <c r="G156" t="b">
        <f t="shared" si="10"/>
        <v>1</v>
      </c>
      <c r="H156">
        <v>800</v>
      </c>
      <c r="I156" t="str">
        <f t="shared" si="11"/>
        <v>0800</v>
      </c>
    </row>
    <row r="157" spans="1:9" x14ac:dyDescent="0.25">
      <c r="A157" t="s">
        <v>603</v>
      </c>
      <c r="B157" t="s">
        <v>604</v>
      </c>
      <c r="C157" t="b">
        <f t="shared" si="8"/>
        <v>1</v>
      </c>
      <c r="D157" t="s">
        <v>36</v>
      </c>
      <c r="E157" t="b">
        <f t="shared" si="9"/>
        <v>1</v>
      </c>
      <c r="F157" t="s">
        <v>37</v>
      </c>
      <c r="G157" t="b">
        <f t="shared" si="10"/>
        <v>1</v>
      </c>
      <c r="H157">
        <v>800</v>
      </c>
      <c r="I157" t="str">
        <f t="shared" si="11"/>
        <v>0800</v>
      </c>
    </row>
    <row r="158" spans="1:9" x14ac:dyDescent="0.25">
      <c r="A158" t="s">
        <v>606</v>
      </c>
      <c r="B158" t="s">
        <v>607</v>
      </c>
      <c r="C158" t="b">
        <f t="shared" si="8"/>
        <v>1</v>
      </c>
      <c r="D158" t="s">
        <v>36</v>
      </c>
      <c r="E158" t="b">
        <f t="shared" si="9"/>
        <v>1</v>
      </c>
      <c r="F158" t="s">
        <v>37</v>
      </c>
      <c r="G158" t="b">
        <f t="shared" si="10"/>
        <v>1</v>
      </c>
      <c r="H158">
        <v>800</v>
      </c>
      <c r="I158" t="str">
        <f t="shared" si="11"/>
        <v>0800</v>
      </c>
    </row>
    <row r="159" spans="1:9" x14ac:dyDescent="0.25">
      <c r="A159" t="s">
        <v>609</v>
      </c>
      <c r="B159" t="s">
        <v>610</v>
      </c>
      <c r="C159" t="b">
        <f t="shared" si="8"/>
        <v>1</v>
      </c>
      <c r="D159" t="s">
        <v>36</v>
      </c>
      <c r="E159" t="b">
        <f t="shared" si="9"/>
        <v>1</v>
      </c>
      <c r="F159" t="s">
        <v>37</v>
      </c>
      <c r="G159" t="b">
        <f t="shared" si="10"/>
        <v>1</v>
      </c>
      <c r="H159">
        <v>800</v>
      </c>
      <c r="I159" t="str">
        <f t="shared" si="11"/>
        <v>0800</v>
      </c>
    </row>
    <row r="160" spans="1:9" x14ac:dyDescent="0.25">
      <c r="A160" t="s">
        <v>611</v>
      </c>
      <c r="B160" t="s">
        <v>612</v>
      </c>
      <c r="C160" t="b">
        <f t="shared" si="8"/>
        <v>1</v>
      </c>
      <c r="D160" t="s">
        <v>36</v>
      </c>
      <c r="E160" t="b">
        <f t="shared" si="9"/>
        <v>1</v>
      </c>
      <c r="F160" t="s">
        <v>37</v>
      </c>
      <c r="G160" t="b">
        <f t="shared" si="10"/>
        <v>1</v>
      </c>
      <c r="H160">
        <v>800</v>
      </c>
      <c r="I160" t="str">
        <f t="shared" si="11"/>
        <v>0800</v>
      </c>
    </row>
    <row r="161" spans="1:9" x14ac:dyDescent="0.25">
      <c r="A161" t="s">
        <v>615</v>
      </c>
      <c r="B161" t="s">
        <v>616</v>
      </c>
      <c r="C161" t="b">
        <f t="shared" si="8"/>
        <v>1</v>
      </c>
      <c r="D161" t="s">
        <v>36</v>
      </c>
      <c r="E161" t="b">
        <f t="shared" si="9"/>
        <v>1</v>
      </c>
      <c r="F161" t="s">
        <v>37</v>
      </c>
      <c r="G161" t="b">
        <f t="shared" si="10"/>
        <v>1</v>
      </c>
      <c r="H161">
        <v>800</v>
      </c>
      <c r="I161" t="str">
        <f t="shared" si="11"/>
        <v>0800</v>
      </c>
    </row>
    <row r="162" spans="1:9" x14ac:dyDescent="0.25">
      <c r="A162" t="s">
        <v>619</v>
      </c>
      <c r="B162" t="s">
        <v>620</v>
      </c>
      <c r="C162" t="b">
        <f t="shared" si="8"/>
        <v>1</v>
      </c>
      <c r="D162" t="s">
        <v>36</v>
      </c>
      <c r="E162" t="b">
        <f t="shared" si="9"/>
        <v>1</v>
      </c>
      <c r="F162" t="s">
        <v>37</v>
      </c>
      <c r="G162" t="b">
        <f t="shared" si="10"/>
        <v>1</v>
      </c>
      <c r="H162">
        <v>800</v>
      </c>
      <c r="I162" t="str">
        <f t="shared" si="11"/>
        <v>0800</v>
      </c>
    </row>
    <row r="163" spans="1:9" x14ac:dyDescent="0.25">
      <c r="A163" t="s">
        <v>623</v>
      </c>
      <c r="B163" t="s">
        <v>624</v>
      </c>
      <c r="C163" t="b">
        <f t="shared" si="8"/>
        <v>1</v>
      </c>
      <c r="D163" t="s">
        <v>36</v>
      </c>
      <c r="E163" t="b">
        <f t="shared" si="9"/>
        <v>1</v>
      </c>
      <c r="F163" t="s">
        <v>37</v>
      </c>
      <c r="G163" t="b">
        <f t="shared" si="10"/>
        <v>1</v>
      </c>
      <c r="H163">
        <v>800</v>
      </c>
      <c r="I163" t="str">
        <f t="shared" si="11"/>
        <v>0800</v>
      </c>
    </row>
    <row r="164" spans="1:9" x14ac:dyDescent="0.25">
      <c r="A164" t="s">
        <v>626</v>
      </c>
      <c r="B164" t="s">
        <v>627</v>
      </c>
      <c r="C164" t="b">
        <f t="shared" si="8"/>
        <v>1</v>
      </c>
      <c r="D164" t="s">
        <v>36</v>
      </c>
      <c r="E164" t="b">
        <f t="shared" si="9"/>
        <v>1</v>
      </c>
      <c r="F164" t="s">
        <v>37</v>
      </c>
      <c r="G164" t="b">
        <f t="shared" si="10"/>
        <v>1</v>
      </c>
      <c r="H164">
        <v>800</v>
      </c>
      <c r="I164" t="str">
        <f t="shared" si="11"/>
        <v>0800</v>
      </c>
    </row>
    <row r="165" spans="1:9" x14ac:dyDescent="0.25">
      <c r="A165" t="s">
        <v>630</v>
      </c>
      <c r="B165" t="s">
        <v>631</v>
      </c>
      <c r="C165" t="b">
        <f t="shared" si="8"/>
        <v>1</v>
      </c>
      <c r="D165" t="s">
        <v>36</v>
      </c>
      <c r="E165" t="b">
        <f t="shared" si="9"/>
        <v>1</v>
      </c>
      <c r="F165" t="s">
        <v>37</v>
      </c>
      <c r="G165" t="b">
        <f t="shared" si="10"/>
        <v>1</v>
      </c>
      <c r="H165">
        <v>800</v>
      </c>
      <c r="I165" t="str">
        <f t="shared" si="11"/>
        <v>0800</v>
      </c>
    </row>
    <row r="166" spans="1:9" x14ac:dyDescent="0.25">
      <c r="A166" t="s">
        <v>632</v>
      </c>
      <c r="B166" t="s">
        <v>633</v>
      </c>
      <c r="C166" t="b">
        <f t="shared" si="8"/>
        <v>1</v>
      </c>
      <c r="D166" t="s">
        <v>36</v>
      </c>
      <c r="E166" t="b">
        <f t="shared" si="9"/>
        <v>1</v>
      </c>
      <c r="F166" t="s">
        <v>37</v>
      </c>
      <c r="G166" t="b">
        <f t="shared" si="10"/>
        <v>1</v>
      </c>
      <c r="H166">
        <v>800</v>
      </c>
      <c r="I166" t="str">
        <f t="shared" si="11"/>
        <v>0800</v>
      </c>
    </row>
    <row r="167" spans="1:9" x14ac:dyDescent="0.25">
      <c r="A167" t="s">
        <v>635</v>
      </c>
      <c r="B167" t="s">
        <v>636</v>
      </c>
      <c r="C167" t="b">
        <f t="shared" si="8"/>
        <v>1</v>
      </c>
      <c r="D167" t="s">
        <v>36</v>
      </c>
      <c r="E167" t="b">
        <f t="shared" si="9"/>
        <v>1</v>
      </c>
      <c r="F167" t="s">
        <v>37</v>
      </c>
      <c r="G167" t="b">
        <f t="shared" si="10"/>
        <v>1</v>
      </c>
      <c r="H167">
        <v>800</v>
      </c>
      <c r="I167" t="str">
        <f t="shared" si="11"/>
        <v>0800</v>
      </c>
    </row>
    <row r="168" spans="1:9" x14ac:dyDescent="0.25">
      <c r="C168" t="b">
        <f t="shared" si="8"/>
        <v>0</v>
      </c>
      <c r="D168" t="s">
        <v>36</v>
      </c>
      <c r="E168" t="b">
        <f t="shared" si="9"/>
        <v>0</v>
      </c>
      <c r="F168" t="s">
        <v>37</v>
      </c>
      <c r="G168" t="b">
        <f t="shared" si="10"/>
        <v>0</v>
      </c>
      <c r="H168">
        <v>800</v>
      </c>
      <c r="I168" t="str">
        <f t="shared" si="11"/>
        <v>0800</v>
      </c>
    </row>
    <row r="169" spans="1:9" x14ac:dyDescent="0.25">
      <c r="A169" t="s">
        <v>642</v>
      </c>
      <c r="B169" t="s">
        <v>643</v>
      </c>
      <c r="C169" t="b">
        <f t="shared" si="8"/>
        <v>1</v>
      </c>
      <c r="D169" t="s">
        <v>36</v>
      </c>
      <c r="E169" t="b">
        <f t="shared" si="9"/>
        <v>1</v>
      </c>
      <c r="F169" t="s">
        <v>37</v>
      </c>
      <c r="G169" t="b">
        <f t="shared" si="10"/>
        <v>1</v>
      </c>
      <c r="H169">
        <v>800</v>
      </c>
      <c r="I169" t="str">
        <f t="shared" si="11"/>
        <v>0800</v>
      </c>
    </row>
    <row r="170" spans="1:9" x14ac:dyDescent="0.25">
      <c r="A170" t="s">
        <v>645</v>
      </c>
      <c r="B170" t="s">
        <v>646</v>
      </c>
      <c r="C170" t="b">
        <f t="shared" si="8"/>
        <v>1</v>
      </c>
      <c r="D170" t="s">
        <v>36</v>
      </c>
      <c r="E170" t="b">
        <f t="shared" si="9"/>
        <v>1</v>
      </c>
      <c r="F170" t="s">
        <v>37</v>
      </c>
      <c r="G170" t="b">
        <f t="shared" si="10"/>
        <v>1</v>
      </c>
      <c r="H170">
        <v>800</v>
      </c>
      <c r="I170" t="str">
        <f t="shared" si="11"/>
        <v>0800</v>
      </c>
    </row>
    <row r="171" spans="1:9" x14ac:dyDescent="0.25">
      <c r="A171" t="s">
        <v>648</v>
      </c>
      <c r="B171" t="s">
        <v>649</v>
      </c>
      <c r="C171" t="b">
        <f t="shared" si="8"/>
        <v>1</v>
      </c>
      <c r="D171" t="s">
        <v>36</v>
      </c>
      <c r="E171" t="b">
        <f t="shared" si="9"/>
        <v>1</v>
      </c>
      <c r="F171" t="s">
        <v>37</v>
      </c>
      <c r="G171" t="b">
        <f t="shared" si="10"/>
        <v>1</v>
      </c>
      <c r="H171">
        <v>800</v>
      </c>
      <c r="I171" t="str">
        <f t="shared" si="11"/>
        <v>0800</v>
      </c>
    </row>
    <row r="172" spans="1:9" x14ac:dyDescent="0.25">
      <c r="A172" t="s">
        <v>651</v>
      </c>
      <c r="B172" t="s">
        <v>652</v>
      </c>
      <c r="C172" t="b">
        <f t="shared" si="8"/>
        <v>1</v>
      </c>
      <c r="D172" t="s">
        <v>36</v>
      </c>
      <c r="E172" t="b">
        <f t="shared" si="9"/>
        <v>1</v>
      </c>
      <c r="F172" t="s">
        <v>37</v>
      </c>
      <c r="G172" t="b">
        <f t="shared" si="10"/>
        <v>1</v>
      </c>
      <c r="H172">
        <v>800</v>
      </c>
      <c r="I172" t="str">
        <f t="shared" si="11"/>
        <v>0800</v>
      </c>
    </row>
    <row r="173" spans="1:9" x14ac:dyDescent="0.25">
      <c r="A173" t="s">
        <v>654</v>
      </c>
      <c r="B173" t="s">
        <v>655</v>
      </c>
      <c r="C173" t="b">
        <f t="shared" si="8"/>
        <v>1</v>
      </c>
      <c r="D173" t="s">
        <v>36</v>
      </c>
      <c r="E173" t="b">
        <f t="shared" si="9"/>
        <v>1</v>
      </c>
      <c r="F173" t="s">
        <v>37</v>
      </c>
      <c r="G173" t="b">
        <f t="shared" si="10"/>
        <v>1</v>
      </c>
      <c r="H173">
        <v>800</v>
      </c>
      <c r="I173" t="str">
        <f t="shared" si="11"/>
        <v>0800</v>
      </c>
    </row>
    <row r="174" spans="1:9" x14ac:dyDescent="0.25">
      <c r="A174" t="s">
        <v>656</v>
      </c>
      <c r="B174" t="s">
        <v>657</v>
      </c>
      <c r="C174" t="b">
        <f t="shared" si="8"/>
        <v>1</v>
      </c>
      <c r="D174" t="s">
        <v>36</v>
      </c>
      <c r="E174" t="b">
        <f t="shared" si="9"/>
        <v>1</v>
      </c>
      <c r="F174" t="s">
        <v>37</v>
      </c>
      <c r="G174" t="b">
        <f t="shared" si="10"/>
        <v>1</v>
      </c>
      <c r="H174">
        <v>800</v>
      </c>
      <c r="I174" t="str">
        <f t="shared" si="11"/>
        <v>0800</v>
      </c>
    </row>
    <row r="175" spans="1:9" x14ac:dyDescent="0.25">
      <c r="A175" t="s">
        <v>658</v>
      </c>
      <c r="B175" t="s">
        <v>659</v>
      </c>
      <c r="C175" t="b">
        <f t="shared" si="8"/>
        <v>1</v>
      </c>
      <c r="D175" t="s">
        <v>36</v>
      </c>
      <c r="E175" t="b">
        <f t="shared" si="9"/>
        <v>1</v>
      </c>
      <c r="F175" t="s">
        <v>37</v>
      </c>
      <c r="G175" t="b">
        <f t="shared" si="10"/>
        <v>1</v>
      </c>
      <c r="H175">
        <v>800</v>
      </c>
      <c r="I175" t="str">
        <f t="shared" si="11"/>
        <v>0800</v>
      </c>
    </row>
    <row r="176" spans="1:9" x14ac:dyDescent="0.25">
      <c r="A176" t="s">
        <v>661</v>
      </c>
      <c r="B176" t="s">
        <v>662</v>
      </c>
      <c r="C176" t="b">
        <f t="shared" si="8"/>
        <v>1</v>
      </c>
      <c r="D176" t="s">
        <v>36</v>
      </c>
      <c r="E176" t="b">
        <f t="shared" si="9"/>
        <v>1</v>
      </c>
      <c r="F176" t="s">
        <v>37</v>
      </c>
      <c r="G176" t="b">
        <f t="shared" si="10"/>
        <v>1</v>
      </c>
      <c r="H176">
        <v>800</v>
      </c>
      <c r="I176" t="str">
        <f t="shared" si="11"/>
        <v>0800</v>
      </c>
    </row>
    <row r="177" spans="1:9" x14ac:dyDescent="0.25">
      <c r="A177" t="s">
        <v>665</v>
      </c>
      <c r="B177" t="s">
        <v>666</v>
      </c>
      <c r="C177" t="b">
        <f t="shared" si="8"/>
        <v>1</v>
      </c>
      <c r="D177" t="s">
        <v>36</v>
      </c>
      <c r="E177" t="b">
        <f t="shared" si="9"/>
        <v>1</v>
      </c>
      <c r="F177" t="s">
        <v>37</v>
      </c>
      <c r="G177" t="b">
        <f t="shared" si="10"/>
        <v>1</v>
      </c>
      <c r="H177">
        <v>800</v>
      </c>
      <c r="I177" t="str">
        <f t="shared" si="11"/>
        <v>0800</v>
      </c>
    </row>
    <row r="178" spans="1:9" x14ac:dyDescent="0.25">
      <c r="A178" t="s">
        <v>668</v>
      </c>
      <c r="B178" t="s">
        <v>669</v>
      </c>
      <c r="C178" t="b">
        <f t="shared" si="8"/>
        <v>1</v>
      </c>
      <c r="D178" t="s">
        <v>36</v>
      </c>
      <c r="E178" t="b">
        <f t="shared" si="9"/>
        <v>1</v>
      </c>
      <c r="F178" t="s">
        <v>37</v>
      </c>
      <c r="G178" t="b">
        <f t="shared" si="10"/>
        <v>1</v>
      </c>
      <c r="H178">
        <v>800</v>
      </c>
      <c r="I178" t="str">
        <f t="shared" si="11"/>
        <v>0800</v>
      </c>
    </row>
    <row r="179" spans="1:9" x14ac:dyDescent="0.25">
      <c r="A179" t="s">
        <v>673</v>
      </c>
      <c r="B179" t="s">
        <v>674</v>
      </c>
      <c r="C179" t="b">
        <f t="shared" si="8"/>
        <v>1</v>
      </c>
      <c r="D179" t="s">
        <v>36</v>
      </c>
      <c r="E179" t="b">
        <f t="shared" si="9"/>
        <v>1</v>
      </c>
      <c r="F179" t="s">
        <v>37</v>
      </c>
      <c r="G179" t="b">
        <f t="shared" si="10"/>
        <v>1</v>
      </c>
      <c r="H179">
        <v>800</v>
      </c>
      <c r="I179" t="str">
        <f t="shared" si="11"/>
        <v>0800</v>
      </c>
    </row>
    <row r="180" spans="1:9" x14ac:dyDescent="0.25">
      <c r="A180" t="s">
        <v>677</v>
      </c>
      <c r="B180" t="s">
        <v>678</v>
      </c>
      <c r="C180" t="b">
        <f t="shared" si="8"/>
        <v>1</v>
      </c>
      <c r="D180" t="s">
        <v>36</v>
      </c>
      <c r="E180" t="b">
        <f t="shared" si="9"/>
        <v>1</v>
      </c>
      <c r="F180" t="s">
        <v>37</v>
      </c>
      <c r="G180" t="b">
        <f t="shared" si="10"/>
        <v>1</v>
      </c>
      <c r="H180">
        <v>800</v>
      </c>
      <c r="I180" t="str">
        <f t="shared" si="11"/>
        <v>0800</v>
      </c>
    </row>
    <row r="181" spans="1:9" x14ac:dyDescent="0.25">
      <c r="A181" t="s">
        <v>681</v>
      </c>
      <c r="B181" t="s">
        <v>682</v>
      </c>
      <c r="C181" t="b">
        <f t="shared" si="8"/>
        <v>1</v>
      </c>
      <c r="D181" t="s">
        <v>36</v>
      </c>
      <c r="E181" t="b">
        <f t="shared" si="9"/>
        <v>1</v>
      </c>
      <c r="F181" t="s">
        <v>37</v>
      </c>
      <c r="G181" t="b">
        <f t="shared" si="10"/>
        <v>1</v>
      </c>
      <c r="H181">
        <v>800</v>
      </c>
      <c r="I181" t="str">
        <f t="shared" si="11"/>
        <v>0800</v>
      </c>
    </row>
    <row r="182" spans="1:9" x14ac:dyDescent="0.25">
      <c r="A182" t="s">
        <v>685</v>
      </c>
      <c r="B182" t="s">
        <v>686</v>
      </c>
      <c r="C182" t="b">
        <f t="shared" si="8"/>
        <v>1</v>
      </c>
      <c r="D182" t="s">
        <v>36</v>
      </c>
      <c r="E182" t="b">
        <f t="shared" si="9"/>
        <v>1</v>
      </c>
      <c r="F182" t="s">
        <v>37</v>
      </c>
      <c r="G182" t="b">
        <f t="shared" si="10"/>
        <v>1</v>
      </c>
      <c r="H182">
        <v>800</v>
      </c>
      <c r="I182" t="str">
        <f t="shared" si="11"/>
        <v>0800</v>
      </c>
    </row>
    <row r="183" spans="1:9" x14ac:dyDescent="0.25">
      <c r="A183" t="s">
        <v>688</v>
      </c>
      <c r="B183" t="s">
        <v>689</v>
      </c>
      <c r="C183" t="b">
        <f t="shared" si="8"/>
        <v>1</v>
      </c>
      <c r="D183" t="s">
        <v>36</v>
      </c>
      <c r="E183" t="b">
        <f t="shared" si="9"/>
        <v>1</v>
      </c>
      <c r="F183" t="s">
        <v>37</v>
      </c>
      <c r="G183" t="b">
        <f t="shared" si="10"/>
        <v>1</v>
      </c>
      <c r="H183">
        <v>800</v>
      </c>
      <c r="I183" t="str">
        <f t="shared" si="11"/>
        <v>0800</v>
      </c>
    </row>
    <row r="184" spans="1:9" x14ac:dyDescent="0.25">
      <c r="A184" t="s">
        <v>691</v>
      </c>
      <c r="B184" t="s">
        <v>692</v>
      </c>
      <c r="C184" t="b">
        <f t="shared" si="8"/>
        <v>1</v>
      </c>
      <c r="D184" t="s">
        <v>36</v>
      </c>
      <c r="E184" t="b">
        <f t="shared" si="9"/>
        <v>1</v>
      </c>
      <c r="F184" t="s">
        <v>37</v>
      </c>
      <c r="G184" t="b">
        <f t="shared" si="10"/>
        <v>1</v>
      </c>
      <c r="H184">
        <v>800</v>
      </c>
      <c r="I184" t="str">
        <f t="shared" si="11"/>
        <v>0800</v>
      </c>
    </row>
    <row r="185" spans="1:9" x14ac:dyDescent="0.25">
      <c r="A185" t="s">
        <v>694</v>
      </c>
      <c r="B185" t="s">
        <v>695</v>
      </c>
      <c r="C185" t="b">
        <f t="shared" si="8"/>
        <v>1</v>
      </c>
      <c r="D185" t="s">
        <v>36</v>
      </c>
      <c r="E185" t="b">
        <f t="shared" si="9"/>
        <v>1</v>
      </c>
      <c r="F185" t="s">
        <v>37</v>
      </c>
      <c r="G185" t="b">
        <f t="shared" si="10"/>
        <v>1</v>
      </c>
      <c r="H185">
        <v>800</v>
      </c>
      <c r="I185" t="str">
        <f t="shared" si="11"/>
        <v>0800</v>
      </c>
    </row>
    <row r="186" spans="1:9" x14ac:dyDescent="0.25">
      <c r="A186" t="s">
        <v>701</v>
      </c>
      <c r="B186" t="s">
        <v>702</v>
      </c>
      <c r="C186" t="b">
        <f t="shared" si="8"/>
        <v>1</v>
      </c>
      <c r="D186" t="s">
        <v>703</v>
      </c>
      <c r="E186" t="b">
        <f t="shared" si="9"/>
        <v>1</v>
      </c>
      <c r="F186" t="s">
        <v>37</v>
      </c>
      <c r="G186" t="b">
        <f t="shared" si="10"/>
        <v>1</v>
      </c>
      <c r="H186">
        <v>812</v>
      </c>
      <c r="I186" t="str">
        <f t="shared" si="11"/>
        <v>0812</v>
      </c>
    </row>
    <row r="187" spans="1:9" x14ac:dyDescent="0.25">
      <c r="A187" t="s">
        <v>705</v>
      </c>
      <c r="B187" t="s">
        <v>706</v>
      </c>
      <c r="C187" t="b">
        <f t="shared" si="8"/>
        <v>1</v>
      </c>
      <c r="D187" t="s">
        <v>707</v>
      </c>
      <c r="E187" t="b">
        <f t="shared" si="9"/>
        <v>1</v>
      </c>
      <c r="F187" t="s">
        <v>37</v>
      </c>
      <c r="G187" t="b">
        <f t="shared" si="10"/>
        <v>1</v>
      </c>
      <c r="H187">
        <v>820</v>
      </c>
      <c r="I187" t="str">
        <f t="shared" si="11"/>
        <v>0820</v>
      </c>
    </row>
    <row r="188" spans="1:9" x14ac:dyDescent="0.25">
      <c r="A188" t="s">
        <v>708</v>
      </c>
      <c r="B188" t="s">
        <v>709</v>
      </c>
      <c r="C188" t="b">
        <f t="shared" si="8"/>
        <v>1</v>
      </c>
      <c r="D188" t="s">
        <v>710</v>
      </c>
      <c r="E188" t="b">
        <f t="shared" si="9"/>
        <v>1</v>
      </c>
      <c r="F188" t="s">
        <v>37</v>
      </c>
      <c r="G188" t="b">
        <f t="shared" si="10"/>
        <v>1</v>
      </c>
      <c r="H188">
        <v>810</v>
      </c>
      <c r="I188" t="str">
        <f t="shared" si="11"/>
        <v>0810</v>
      </c>
    </row>
    <row r="189" spans="1:9" x14ac:dyDescent="0.25">
      <c r="A189" t="s">
        <v>714</v>
      </c>
      <c r="B189" t="s">
        <v>715</v>
      </c>
      <c r="C189" t="b">
        <f t="shared" si="8"/>
        <v>1</v>
      </c>
      <c r="D189" t="s">
        <v>716</v>
      </c>
      <c r="E189" t="b">
        <f t="shared" si="9"/>
        <v>1</v>
      </c>
      <c r="F189" t="s">
        <v>37</v>
      </c>
      <c r="G189" t="b">
        <f t="shared" si="10"/>
        <v>1</v>
      </c>
      <c r="H189">
        <v>830</v>
      </c>
      <c r="I189" t="str">
        <f t="shared" si="11"/>
        <v>0830</v>
      </c>
    </row>
    <row r="190" spans="1:9" x14ac:dyDescent="0.25">
      <c r="A190" t="s">
        <v>718</v>
      </c>
      <c r="B190" t="s">
        <v>719</v>
      </c>
      <c r="C190" t="b">
        <f t="shared" si="8"/>
        <v>1</v>
      </c>
      <c r="D190" t="s">
        <v>720</v>
      </c>
      <c r="E190" t="b">
        <f t="shared" si="9"/>
        <v>1</v>
      </c>
      <c r="F190" t="s">
        <v>37</v>
      </c>
      <c r="G190" t="b">
        <f t="shared" si="10"/>
        <v>1</v>
      </c>
      <c r="H190">
        <v>820</v>
      </c>
      <c r="I190" t="str">
        <f t="shared" si="11"/>
        <v>0820</v>
      </c>
    </row>
    <row r="191" spans="1:9" x14ac:dyDescent="0.25">
      <c r="A191" t="s">
        <v>34</v>
      </c>
      <c r="B191" t="s">
        <v>35</v>
      </c>
      <c r="C191" t="b">
        <f t="shared" si="8"/>
        <v>1</v>
      </c>
      <c r="D191" t="s">
        <v>36</v>
      </c>
      <c r="E191" t="b">
        <f t="shared" si="9"/>
        <v>1</v>
      </c>
      <c r="F191" t="s">
        <v>37</v>
      </c>
      <c r="G191" t="b">
        <f t="shared" si="10"/>
        <v>1</v>
      </c>
      <c r="H191">
        <v>800</v>
      </c>
      <c r="I191" t="str">
        <f t="shared" si="11"/>
        <v>0800</v>
      </c>
    </row>
    <row r="192" spans="1:9" x14ac:dyDescent="0.25">
      <c r="A192" t="s">
        <v>723</v>
      </c>
      <c r="B192" t="s">
        <v>724</v>
      </c>
      <c r="C192" t="b">
        <f t="shared" si="8"/>
        <v>1</v>
      </c>
      <c r="D192" t="s">
        <v>725</v>
      </c>
      <c r="E192" t="b">
        <f t="shared" si="9"/>
        <v>1</v>
      </c>
      <c r="F192" t="s">
        <v>37</v>
      </c>
      <c r="G192" t="b">
        <f t="shared" si="10"/>
        <v>1</v>
      </c>
      <c r="H192">
        <v>836</v>
      </c>
      <c r="I192" t="str">
        <f t="shared" si="11"/>
        <v>0836</v>
      </c>
    </row>
    <row r="193" spans="1:9" x14ac:dyDescent="0.25">
      <c r="A193" t="s">
        <v>729</v>
      </c>
      <c r="B193" t="s">
        <v>730</v>
      </c>
      <c r="C193" t="b">
        <f t="shared" si="8"/>
        <v>1</v>
      </c>
      <c r="D193" t="s">
        <v>731</v>
      </c>
      <c r="E193" t="b">
        <f t="shared" si="9"/>
        <v>1</v>
      </c>
      <c r="F193" t="s">
        <v>37</v>
      </c>
      <c r="G193" t="b">
        <f t="shared" si="10"/>
        <v>1</v>
      </c>
      <c r="H193">
        <v>810</v>
      </c>
      <c r="I193" t="str">
        <f t="shared" si="11"/>
        <v>0810</v>
      </c>
    </row>
    <row r="194" spans="1:9" x14ac:dyDescent="0.25">
      <c r="A194" t="s">
        <v>735</v>
      </c>
      <c r="B194" t="s">
        <v>736</v>
      </c>
      <c r="C194" t="b">
        <f t="shared" si="8"/>
        <v>1</v>
      </c>
      <c r="D194" t="s">
        <v>737</v>
      </c>
      <c r="E194" t="b">
        <f t="shared" si="9"/>
        <v>1</v>
      </c>
      <c r="F194" t="s">
        <v>37</v>
      </c>
      <c r="G194" t="b">
        <f t="shared" si="10"/>
        <v>1</v>
      </c>
      <c r="H194">
        <v>810</v>
      </c>
      <c r="I194" t="str">
        <f t="shared" si="11"/>
        <v>0810</v>
      </c>
    </row>
    <row r="195" spans="1:9" x14ac:dyDescent="0.25">
      <c r="A195" t="s">
        <v>741</v>
      </c>
      <c r="B195" t="s">
        <v>742</v>
      </c>
      <c r="C195" t="b">
        <f t="shared" ref="C195:C258" si="12">ISNUMBER(SEARCH(B195, A195))</f>
        <v>1</v>
      </c>
      <c r="D195" t="s">
        <v>743</v>
      </c>
      <c r="E195" t="b">
        <f t="shared" ref="E195:E258" si="13">ISNUMBER(SEARCH(D195, A195))</f>
        <v>1</v>
      </c>
      <c r="F195" t="s">
        <v>37</v>
      </c>
      <c r="G195" t="b">
        <f t="shared" ref="G195:G258" si="14">ISNUMBER(SEARCH(F195, A195))</f>
        <v>1</v>
      </c>
      <c r="H195">
        <v>830</v>
      </c>
      <c r="I195" t="str">
        <f t="shared" ref="I195:I258" si="15">"0"&amp;H195</f>
        <v>0830</v>
      </c>
    </row>
    <row r="196" spans="1:9" x14ac:dyDescent="0.25">
      <c r="A196" t="s">
        <v>745</v>
      </c>
      <c r="B196" t="s">
        <v>746</v>
      </c>
      <c r="C196" t="b">
        <f t="shared" si="12"/>
        <v>1</v>
      </c>
      <c r="D196" t="s">
        <v>747</v>
      </c>
      <c r="E196" t="b">
        <f t="shared" si="13"/>
        <v>1</v>
      </c>
      <c r="F196" t="s">
        <v>37</v>
      </c>
      <c r="G196" t="b">
        <f t="shared" si="14"/>
        <v>1</v>
      </c>
      <c r="H196">
        <v>830</v>
      </c>
      <c r="I196" t="str">
        <f t="shared" si="15"/>
        <v>0830</v>
      </c>
    </row>
    <row r="197" spans="1:9" x14ac:dyDescent="0.25">
      <c r="A197" t="s">
        <v>44</v>
      </c>
      <c r="B197" t="s">
        <v>45</v>
      </c>
      <c r="C197" t="b">
        <f t="shared" si="12"/>
        <v>1</v>
      </c>
      <c r="D197" t="s">
        <v>36</v>
      </c>
      <c r="E197" t="b">
        <f t="shared" si="13"/>
        <v>1</v>
      </c>
      <c r="F197" t="s">
        <v>37</v>
      </c>
      <c r="G197" t="b">
        <f t="shared" si="14"/>
        <v>1</v>
      </c>
      <c r="H197">
        <v>800</v>
      </c>
      <c r="I197" t="str">
        <f t="shared" si="15"/>
        <v>0800</v>
      </c>
    </row>
    <row r="198" spans="1:9" x14ac:dyDescent="0.25">
      <c r="A198" t="s">
        <v>752</v>
      </c>
      <c r="B198" t="s">
        <v>753</v>
      </c>
      <c r="C198" t="b">
        <f t="shared" si="12"/>
        <v>1</v>
      </c>
      <c r="D198" t="s">
        <v>707</v>
      </c>
      <c r="E198" t="b">
        <f t="shared" si="13"/>
        <v>1</v>
      </c>
      <c r="F198" t="s">
        <v>37</v>
      </c>
      <c r="G198" t="b">
        <f t="shared" si="14"/>
        <v>1</v>
      </c>
      <c r="H198">
        <v>820</v>
      </c>
      <c r="I198" t="str">
        <f t="shared" si="15"/>
        <v>0820</v>
      </c>
    </row>
    <row r="199" spans="1:9" x14ac:dyDescent="0.25">
      <c r="A199" t="s">
        <v>50</v>
      </c>
      <c r="B199" t="s">
        <v>51</v>
      </c>
      <c r="C199" t="b">
        <f t="shared" si="12"/>
        <v>1</v>
      </c>
      <c r="D199" t="s">
        <v>36</v>
      </c>
      <c r="E199" t="b">
        <f t="shared" si="13"/>
        <v>1</v>
      </c>
      <c r="F199" t="s">
        <v>37</v>
      </c>
      <c r="G199" t="b">
        <f t="shared" si="14"/>
        <v>1</v>
      </c>
      <c r="H199">
        <v>800</v>
      </c>
      <c r="I199" t="str">
        <f t="shared" si="15"/>
        <v>0800</v>
      </c>
    </row>
    <row r="200" spans="1:9" x14ac:dyDescent="0.25">
      <c r="A200" t="s">
        <v>757</v>
      </c>
      <c r="B200" t="s">
        <v>758</v>
      </c>
      <c r="C200" t="b">
        <f t="shared" si="12"/>
        <v>1</v>
      </c>
      <c r="D200" t="s">
        <v>759</v>
      </c>
      <c r="E200" t="b">
        <f t="shared" si="13"/>
        <v>1</v>
      </c>
      <c r="F200" t="s">
        <v>37</v>
      </c>
      <c r="G200" t="b">
        <f t="shared" si="14"/>
        <v>1</v>
      </c>
      <c r="H200">
        <v>836</v>
      </c>
      <c r="I200" t="str">
        <f t="shared" si="15"/>
        <v>0836</v>
      </c>
    </row>
    <row r="201" spans="1:9" x14ac:dyDescent="0.25">
      <c r="A201" t="s">
        <v>765</v>
      </c>
      <c r="B201" t="s">
        <v>766</v>
      </c>
      <c r="C201" t="b">
        <f t="shared" si="12"/>
        <v>1</v>
      </c>
      <c r="D201" t="s">
        <v>716</v>
      </c>
      <c r="E201" t="b">
        <f t="shared" si="13"/>
        <v>1</v>
      </c>
      <c r="F201" t="s">
        <v>37</v>
      </c>
      <c r="G201" t="b">
        <f t="shared" si="14"/>
        <v>1</v>
      </c>
      <c r="H201">
        <v>830</v>
      </c>
      <c r="I201" t="str">
        <f t="shared" si="15"/>
        <v>0830</v>
      </c>
    </row>
    <row r="202" spans="1:9" x14ac:dyDescent="0.25">
      <c r="A202" t="s">
        <v>769</v>
      </c>
      <c r="B202" t="s">
        <v>770</v>
      </c>
      <c r="C202" t="b">
        <f t="shared" si="12"/>
        <v>1</v>
      </c>
      <c r="D202" t="s">
        <v>747</v>
      </c>
      <c r="E202" t="b">
        <f t="shared" si="13"/>
        <v>1</v>
      </c>
      <c r="F202" t="s">
        <v>37</v>
      </c>
      <c r="G202" t="b">
        <f t="shared" si="14"/>
        <v>1</v>
      </c>
      <c r="H202">
        <v>830</v>
      </c>
      <c r="I202" t="str">
        <f t="shared" si="15"/>
        <v>0830</v>
      </c>
    </row>
    <row r="203" spans="1:9" x14ac:dyDescent="0.25">
      <c r="A203" t="s">
        <v>771</v>
      </c>
      <c r="B203" t="s">
        <v>772</v>
      </c>
      <c r="C203" t="b">
        <f t="shared" si="12"/>
        <v>1</v>
      </c>
      <c r="D203" t="s">
        <v>773</v>
      </c>
      <c r="E203" t="b">
        <f t="shared" si="13"/>
        <v>1</v>
      </c>
      <c r="F203" t="s">
        <v>37</v>
      </c>
      <c r="G203" t="b">
        <f t="shared" si="14"/>
        <v>1</v>
      </c>
      <c r="H203">
        <v>820</v>
      </c>
      <c r="I203" t="str">
        <f t="shared" si="15"/>
        <v>0820</v>
      </c>
    </row>
    <row r="204" spans="1:9" x14ac:dyDescent="0.25">
      <c r="A204" t="s">
        <v>774</v>
      </c>
      <c r="B204" t="s">
        <v>775</v>
      </c>
      <c r="C204" t="b">
        <f t="shared" si="12"/>
        <v>1</v>
      </c>
      <c r="D204" t="s">
        <v>776</v>
      </c>
      <c r="E204" t="b">
        <f t="shared" si="13"/>
        <v>1</v>
      </c>
      <c r="F204" t="s">
        <v>37</v>
      </c>
      <c r="G204" t="b">
        <f t="shared" si="14"/>
        <v>1</v>
      </c>
      <c r="H204">
        <v>810</v>
      </c>
      <c r="I204" t="str">
        <f t="shared" si="15"/>
        <v>0810</v>
      </c>
    </row>
    <row r="205" spans="1:9" x14ac:dyDescent="0.25">
      <c r="A205" t="s">
        <v>779</v>
      </c>
      <c r="B205" t="s">
        <v>780</v>
      </c>
      <c r="C205" t="b">
        <f t="shared" si="12"/>
        <v>1</v>
      </c>
      <c r="D205" t="s">
        <v>781</v>
      </c>
      <c r="E205" t="b">
        <f t="shared" si="13"/>
        <v>1</v>
      </c>
      <c r="F205" t="s">
        <v>37</v>
      </c>
      <c r="G205" t="b">
        <f t="shared" si="14"/>
        <v>1</v>
      </c>
      <c r="H205">
        <v>832</v>
      </c>
      <c r="I205" t="str">
        <f t="shared" si="15"/>
        <v>0832</v>
      </c>
    </row>
    <row r="206" spans="1:9" x14ac:dyDescent="0.25">
      <c r="A206" t="s">
        <v>784</v>
      </c>
      <c r="B206" t="s">
        <v>785</v>
      </c>
      <c r="C206" t="b">
        <f t="shared" si="12"/>
        <v>1</v>
      </c>
      <c r="D206" t="s">
        <v>786</v>
      </c>
      <c r="E206" t="b">
        <f t="shared" si="13"/>
        <v>1</v>
      </c>
      <c r="F206" t="s">
        <v>37</v>
      </c>
      <c r="G206" t="b">
        <f t="shared" si="14"/>
        <v>1</v>
      </c>
      <c r="H206">
        <v>810</v>
      </c>
      <c r="I206" t="str">
        <f t="shared" si="15"/>
        <v>0810</v>
      </c>
    </row>
    <row r="207" spans="1:9" x14ac:dyDescent="0.25">
      <c r="A207" t="s">
        <v>789</v>
      </c>
      <c r="B207" t="s">
        <v>790</v>
      </c>
      <c r="C207" t="b">
        <f t="shared" si="12"/>
        <v>1</v>
      </c>
      <c r="D207" t="s">
        <v>791</v>
      </c>
      <c r="E207" t="b">
        <f t="shared" si="13"/>
        <v>1</v>
      </c>
      <c r="F207" t="s">
        <v>37</v>
      </c>
      <c r="G207" t="b">
        <f t="shared" si="14"/>
        <v>1</v>
      </c>
      <c r="H207">
        <v>832</v>
      </c>
      <c r="I207" t="str">
        <f t="shared" si="15"/>
        <v>0832</v>
      </c>
    </row>
    <row r="208" spans="1:9" x14ac:dyDescent="0.25">
      <c r="A208" t="s">
        <v>792</v>
      </c>
      <c r="B208" t="s">
        <v>793</v>
      </c>
      <c r="C208" t="b">
        <f t="shared" si="12"/>
        <v>1</v>
      </c>
      <c r="D208" t="s">
        <v>710</v>
      </c>
      <c r="E208" t="b">
        <f t="shared" si="13"/>
        <v>1</v>
      </c>
      <c r="F208" t="s">
        <v>37</v>
      </c>
      <c r="G208" t="b">
        <f t="shared" si="14"/>
        <v>1</v>
      </c>
      <c r="H208">
        <v>810</v>
      </c>
      <c r="I208" t="str">
        <f t="shared" si="15"/>
        <v>0810</v>
      </c>
    </row>
    <row r="209" spans="1:9" x14ac:dyDescent="0.25">
      <c r="A209" t="s">
        <v>796</v>
      </c>
      <c r="B209" t="s">
        <v>797</v>
      </c>
      <c r="C209" t="b">
        <f t="shared" si="12"/>
        <v>1</v>
      </c>
      <c r="D209" t="s">
        <v>798</v>
      </c>
      <c r="E209" t="b">
        <f t="shared" si="13"/>
        <v>1</v>
      </c>
      <c r="F209" t="s">
        <v>37</v>
      </c>
      <c r="G209" t="b">
        <f t="shared" si="14"/>
        <v>1</v>
      </c>
      <c r="H209">
        <v>812</v>
      </c>
      <c r="I209" t="str">
        <f t="shared" si="15"/>
        <v>0812</v>
      </c>
    </row>
    <row r="210" spans="1:9" x14ac:dyDescent="0.25">
      <c r="A210" t="s">
        <v>801</v>
      </c>
      <c r="B210" t="s">
        <v>802</v>
      </c>
      <c r="C210" t="b">
        <f t="shared" si="12"/>
        <v>1</v>
      </c>
      <c r="D210" t="s">
        <v>791</v>
      </c>
      <c r="E210" t="b">
        <f t="shared" si="13"/>
        <v>1</v>
      </c>
      <c r="F210" t="s">
        <v>37</v>
      </c>
      <c r="G210" t="b">
        <f t="shared" si="14"/>
        <v>1</v>
      </c>
      <c r="H210">
        <v>832</v>
      </c>
      <c r="I210" t="str">
        <f t="shared" si="15"/>
        <v>0832</v>
      </c>
    </row>
    <row r="211" spans="1:9" x14ac:dyDescent="0.25">
      <c r="A211" t="s">
        <v>804</v>
      </c>
      <c r="B211" t="s">
        <v>805</v>
      </c>
      <c r="C211" t="b">
        <f t="shared" si="12"/>
        <v>1</v>
      </c>
      <c r="D211" t="s">
        <v>759</v>
      </c>
      <c r="E211" t="b">
        <f t="shared" si="13"/>
        <v>1</v>
      </c>
      <c r="F211" t="s">
        <v>37</v>
      </c>
      <c r="G211" t="b">
        <f t="shared" si="14"/>
        <v>1</v>
      </c>
      <c r="H211">
        <v>836</v>
      </c>
      <c r="I211" t="str">
        <f t="shared" si="15"/>
        <v>0836</v>
      </c>
    </row>
    <row r="212" spans="1:9" x14ac:dyDescent="0.25">
      <c r="A212" t="s">
        <v>807</v>
      </c>
      <c r="B212" t="s">
        <v>808</v>
      </c>
      <c r="C212" t="b">
        <f t="shared" si="12"/>
        <v>1</v>
      </c>
      <c r="D212" t="s">
        <v>809</v>
      </c>
      <c r="E212" t="b">
        <f t="shared" si="13"/>
        <v>1</v>
      </c>
      <c r="F212" t="s">
        <v>37</v>
      </c>
      <c r="G212" t="b">
        <f t="shared" si="14"/>
        <v>1</v>
      </c>
      <c r="H212">
        <v>810</v>
      </c>
      <c r="I212" t="str">
        <f t="shared" si="15"/>
        <v>0810</v>
      </c>
    </row>
    <row r="213" spans="1:9" x14ac:dyDescent="0.25">
      <c r="A213" t="s">
        <v>812</v>
      </c>
      <c r="B213" t="s">
        <v>813</v>
      </c>
      <c r="C213" t="b">
        <f t="shared" si="12"/>
        <v>1</v>
      </c>
      <c r="D213" t="s">
        <v>814</v>
      </c>
      <c r="E213" t="b">
        <f t="shared" si="13"/>
        <v>1</v>
      </c>
      <c r="F213" t="s">
        <v>37</v>
      </c>
      <c r="G213" t="b">
        <f t="shared" si="14"/>
        <v>1</v>
      </c>
      <c r="H213">
        <v>810</v>
      </c>
      <c r="I213" t="str">
        <f t="shared" si="15"/>
        <v>0810</v>
      </c>
    </row>
    <row r="214" spans="1:9" x14ac:dyDescent="0.25">
      <c r="A214" t="s">
        <v>55</v>
      </c>
      <c r="B214" t="s">
        <v>56</v>
      </c>
      <c r="C214" t="b">
        <f t="shared" si="12"/>
        <v>1</v>
      </c>
      <c r="D214" t="s">
        <v>36</v>
      </c>
      <c r="E214" t="b">
        <f t="shared" si="13"/>
        <v>1</v>
      </c>
      <c r="F214" t="s">
        <v>37</v>
      </c>
      <c r="G214" t="b">
        <f t="shared" si="14"/>
        <v>1</v>
      </c>
      <c r="H214">
        <v>800</v>
      </c>
      <c r="I214" t="str">
        <f t="shared" si="15"/>
        <v>0800</v>
      </c>
    </row>
    <row r="215" spans="1:9" x14ac:dyDescent="0.25">
      <c r="A215" t="s">
        <v>818</v>
      </c>
      <c r="B215" t="s">
        <v>819</v>
      </c>
      <c r="C215" t="b">
        <f t="shared" si="12"/>
        <v>1</v>
      </c>
      <c r="D215" t="s">
        <v>820</v>
      </c>
      <c r="E215" t="b">
        <f t="shared" si="13"/>
        <v>1</v>
      </c>
      <c r="F215" t="s">
        <v>37</v>
      </c>
      <c r="G215" t="b">
        <f t="shared" si="14"/>
        <v>1</v>
      </c>
      <c r="H215">
        <v>832</v>
      </c>
      <c r="I215" t="str">
        <f t="shared" si="15"/>
        <v>0832</v>
      </c>
    </row>
    <row r="216" spans="1:9" x14ac:dyDescent="0.25">
      <c r="A216" t="s">
        <v>60</v>
      </c>
      <c r="B216" t="s">
        <v>61</v>
      </c>
      <c r="C216" t="b">
        <f t="shared" si="12"/>
        <v>1</v>
      </c>
      <c r="D216" t="s">
        <v>36</v>
      </c>
      <c r="E216" t="b">
        <f t="shared" si="13"/>
        <v>1</v>
      </c>
      <c r="F216" t="s">
        <v>37</v>
      </c>
      <c r="G216" t="b">
        <f t="shared" si="14"/>
        <v>1</v>
      </c>
      <c r="H216">
        <v>800</v>
      </c>
      <c r="I216" t="str">
        <f t="shared" si="15"/>
        <v>0800</v>
      </c>
    </row>
    <row r="217" spans="1:9" x14ac:dyDescent="0.25">
      <c r="A217" t="s">
        <v>821</v>
      </c>
      <c r="B217" t="s">
        <v>822</v>
      </c>
      <c r="C217" t="b">
        <f t="shared" si="12"/>
        <v>1</v>
      </c>
      <c r="D217" t="s">
        <v>823</v>
      </c>
      <c r="E217" t="b">
        <f t="shared" si="13"/>
        <v>1</v>
      </c>
      <c r="F217" t="s">
        <v>37</v>
      </c>
      <c r="G217" t="b">
        <f t="shared" si="14"/>
        <v>1</v>
      </c>
      <c r="H217">
        <v>830</v>
      </c>
      <c r="I217" t="str">
        <f t="shared" si="15"/>
        <v>0830</v>
      </c>
    </row>
    <row r="218" spans="1:9" x14ac:dyDescent="0.25">
      <c r="A218" t="s">
        <v>826</v>
      </c>
      <c r="B218" t="s">
        <v>827</v>
      </c>
      <c r="C218" t="b">
        <f t="shared" si="12"/>
        <v>1</v>
      </c>
      <c r="D218" t="s">
        <v>716</v>
      </c>
      <c r="E218" t="b">
        <f t="shared" si="13"/>
        <v>1</v>
      </c>
      <c r="F218" t="s">
        <v>37</v>
      </c>
      <c r="G218" t="b">
        <f t="shared" si="14"/>
        <v>1</v>
      </c>
      <c r="H218">
        <v>830</v>
      </c>
      <c r="I218" t="str">
        <f t="shared" si="15"/>
        <v>0830</v>
      </c>
    </row>
    <row r="219" spans="1:9" x14ac:dyDescent="0.25">
      <c r="A219" t="s">
        <v>829</v>
      </c>
      <c r="B219" t="s">
        <v>830</v>
      </c>
      <c r="C219" t="b">
        <f t="shared" si="12"/>
        <v>1</v>
      </c>
      <c r="D219" t="s">
        <v>743</v>
      </c>
      <c r="E219" t="b">
        <f t="shared" si="13"/>
        <v>1</v>
      </c>
      <c r="F219" t="s">
        <v>37</v>
      </c>
      <c r="G219" t="b">
        <f t="shared" si="14"/>
        <v>1</v>
      </c>
      <c r="H219">
        <v>830</v>
      </c>
      <c r="I219" t="str">
        <f t="shared" si="15"/>
        <v>0830</v>
      </c>
    </row>
    <row r="220" spans="1:9" x14ac:dyDescent="0.25">
      <c r="A220" t="s">
        <v>832</v>
      </c>
      <c r="B220" t="s">
        <v>833</v>
      </c>
      <c r="C220" t="b">
        <f t="shared" si="12"/>
        <v>1</v>
      </c>
      <c r="D220" t="s">
        <v>737</v>
      </c>
      <c r="E220" t="b">
        <f t="shared" si="13"/>
        <v>1</v>
      </c>
      <c r="F220" t="s">
        <v>37</v>
      </c>
      <c r="G220" t="b">
        <f t="shared" si="14"/>
        <v>1</v>
      </c>
      <c r="H220">
        <v>810</v>
      </c>
      <c r="I220" t="str">
        <f t="shared" si="15"/>
        <v>0810</v>
      </c>
    </row>
    <row r="221" spans="1:9" x14ac:dyDescent="0.25">
      <c r="A221" t="s">
        <v>836</v>
      </c>
      <c r="B221" t="s">
        <v>837</v>
      </c>
      <c r="C221" t="b">
        <f t="shared" si="12"/>
        <v>1</v>
      </c>
      <c r="D221" t="s">
        <v>703</v>
      </c>
      <c r="E221" t="b">
        <f t="shared" si="13"/>
        <v>1</v>
      </c>
      <c r="F221" t="s">
        <v>37</v>
      </c>
      <c r="G221" t="b">
        <f t="shared" si="14"/>
        <v>1</v>
      </c>
      <c r="H221">
        <v>812</v>
      </c>
      <c r="I221" t="str">
        <f t="shared" si="15"/>
        <v>0812</v>
      </c>
    </row>
    <row r="222" spans="1:9" x14ac:dyDescent="0.25">
      <c r="A222" t="s">
        <v>839</v>
      </c>
      <c r="B222" t="s">
        <v>840</v>
      </c>
      <c r="C222" t="b">
        <f t="shared" si="12"/>
        <v>1</v>
      </c>
      <c r="D222" t="s">
        <v>703</v>
      </c>
      <c r="E222" t="b">
        <f t="shared" si="13"/>
        <v>1</v>
      </c>
      <c r="F222" t="s">
        <v>37</v>
      </c>
      <c r="G222" t="b">
        <f t="shared" si="14"/>
        <v>1</v>
      </c>
      <c r="H222">
        <v>812</v>
      </c>
      <c r="I222" t="str">
        <f t="shared" si="15"/>
        <v>0812</v>
      </c>
    </row>
    <row r="223" spans="1:9" x14ac:dyDescent="0.25">
      <c r="A223" t="s">
        <v>842</v>
      </c>
      <c r="B223" t="s">
        <v>843</v>
      </c>
      <c r="C223" t="b">
        <f t="shared" si="12"/>
        <v>1</v>
      </c>
      <c r="D223" t="s">
        <v>844</v>
      </c>
      <c r="E223" t="b">
        <f t="shared" si="13"/>
        <v>1</v>
      </c>
      <c r="F223" t="s">
        <v>37</v>
      </c>
      <c r="G223" t="b">
        <f t="shared" si="14"/>
        <v>1</v>
      </c>
      <c r="H223">
        <v>820</v>
      </c>
      <c r="I223" t="str">
        <f t="shared" si="15"/>
        <v>0820</v>
      </c>
    </row>
    <row r="224" spans="1:9" x14ac:dyDescent="0.25">
      <c r="A224" t="s">
        <v>845</v>
      </c>
      <c r="B224" t="s">
        <v>846</v>
      </c>
      <c r="C224" t="b">
        <f t="shared" si="12"/>
        <v>1</v>
      </c>
      <c r="D224" t="s">
        <v>737</v>
      </c>
      <c r="E224" t="b">
        <f t="shared" si="13"/>
        <v>1</v>
      </c>
      <c r="F224" t="s">
        <v>37</v>
      </c>
      <c r="G224" t="b">
        <f t="shared" si="14"/>
        <v>1</v>
      </c>
      <c r="H224">
        <v>810</v>
      </c>
      <c r="I224" t="str">
        <f t="shared" si="15"/>
        <v>0810</v>
      </c>
    </row>
    <row r="225" spans="1:9" x14ac:dyDescent="0.25">
      <c r="A225" t="s">
        <v>850</v>
      </c>
      <c r="B225" t="s">
        <v>851</v>
      </c>
      <c r="C225" t="b">
        <f t="shared" si="12"/>
        <v>1</v>
      </c>
      <c r="D225" t="s">
        <v>809</v>
      </c>
      <c r="E225" t="b">
        <f t="shared" si="13"/>
        <v>1</v>
      </c>
      <c r="F225" t="s">
        <v>37</v>
      </c>
      <c r="G225" t="b">
        <f t="shared" si="14"/>
        <v>1</v>
      </c>
      <c r="H225">
        <v>810</v>
      </c>
      <c r="I225" t="str">
        <f t="shared" si="15"/>
        <v>0810</v>
      </c>
    </row>
    <row r="226" spans="1:9" x14ac:dyDescent="0.25">
      <c r="A226" t="s">
        <v>853</v>
      </c>
      <c r="B226" t="s">
        <v>854</v>
      </c>
      <c r="C226" t="b">
        <f t="shared" si="12"/>
        <v>1</v>
      </c>
      <c r="D226" t="s">
        <v>707</v>
      </c>
      <c r="E226" t="b">
        <f t="shared" si="13"/>
        <v>1</v>
      </c>
      <c r="F226" t="s">
        <v>37</v>
      </c>
      <c r="G226" t="b">
        <f t="shared" si="14"/>
        <v>1</v>
      </c>
      <c r="H226">
        <v>820</v>
      </c>
      <c r="I226" t="str">
        <f t="shared" si="15"/>
        <v>0820</v>
      </c>
    </row>
    <row r="227" spans="1:9" x14ac:dyDescent="0.25">
      <c r="A227" t="s">
        <v>856</v>
      </c>
      <c r="B227" t="s">
        <v>857</v>
      </c>
      <c r="C227" t="b">
        <f t="shared" si="12"/>
        <v>1</v>
      </c>
      <c r="D227" t="s">
        <v>858</v>
      </c>
      <c r="E227" t="b">
        <f t="shared" si="13"/>
        <v>1</v>
      </c>
      <c r="F227" t="s">
        <v>37</v>
      </c>
      <c r="G227" t="b">
        <f t="shared" si="14"/>
        <v>1</v>
      </c>
      <c r="H227">
        <v>839</v>
      </c>
      <c r="I227" t="str">
        <f t="shared" si="15"/>
        <v>0839</v>
      </c>
    </row>
    <row r="228" spans="1:9" x14ac:dyDescent="0.25">
      <c r="A228" t="s">
        <v>859</v>
      </c>
      <c r="B228" t="s">
        <v>860</v>
      </c>
      <c r="C228" t="b">
        <f t="shared" si="12"/>
        <v>1</v>
      </c>
      <c r="D228" t="s">
        <v>786</v>
      </c>
      <c r="E228" t="b">
        <f t="shared" si="13"/>
        <v>1</v>
      </c>
      <c r="F228" t="s">
        <v>37</v>
      </c>
      <c r="G228" t="b">
        <f t="shared" si="14"/>
        <v>1</v>
      </c>
      <c r="H228">
        <v>810</v>
      </c>
      <c r="I228" t="str">
        <f t="shared" si="15"/>
        <v>0810</v>
      </c>
    </row>
    <row r="229" spans="1:9" x14ac:dyDescent="0.25">
      <c r="A229" t="s">
        <v>864</v>
      </c>
      <c r="B229" t="s">
        <v>865</v>
      </c>
      <c r="C229" t="b">
        <f t="shared" si="12"/>
        <v>1</v>
      </c>
      <c r="D229" t="s">
        <v>798</v>
      </c>
      <c r="E229" t="b">
        <f t="shared" si="13"/>
        <v>1</v>
      </c>
      <c r="F229" t="s">
        <v>37</v>
      </c>
      <c r="G229" t="b">
        <f t="shared" si="14"/>
        <v>1</v>
      </c>
      <c r="H229">
        <v>812</v>
      </c>
      <c r="I229" t="str">
        <f t="shared" si="15"/>
        <v>0812</v>
      </c>
    </row>
    <row r="230" spans="1:9" x14ac:dyDescent="0.25">
      <c r="A230" t="s">
        <v>868</v>
      </c>
      <c r="B230" t="s">
        <v>869</v>
      </c>
      <c r="C230" t="b">
        <f t="shared" si="12"/>
        <v>1</v>
      </c>
      <c r="D230" t="s">
        <v>870</v>
      </c>
      <c r="E230" t="b">
        <f t="shared" si="13"/>
        <v>1</v>
      </c>
      <c r="F230" t="s">
        <v>37</v>
      </c>
      <c r="G230" t="b">
        <f t="shared" si="14"/>
        <v>1</v>
      </c>
      <c r="H230">
        <v>812</v>
      </c>
      <c r="I230" t="str">
        <f t="shared" si="15"/>
        <v>0812</v>
      </c>
    </row>
    <row r="231" spans="1:9" x14ac:dyDescent="0.25">
      <c r="A231" t="s">
        <v>872</v>
      </c>
      <c r="B231" t="s">
        <v>873</v>
      </c>
      <c r="C231" t="b">
        <f t="shared" si="12"/>
        <v>1</v>
      </c>
      <c r="D231" t="s">
        <v>716</v>
      </c>
      <c r="E231" t="b">
        <f t="shared" si="13"/>
        <v>1</v>
      </c>
      <c r="F231" t="s">
        <v>37</v>
      </c>
      <c r="G231" t="b">
        <f t="shared" si="14"/>
        <v>1</v>
      </c>
      <c r="H231">
        <v>830</v>
      </c>
      <c r="I231" t="str">
        <f t="shared" si="15"/>
        <v>0830</v>
      </c>
    </row>
    <row r="232" spans="1:9" x14ac:dyDescent="0.25">
      <c r="A232" t="s">
        <v>877</v>
      </c>
      <c r="B232" t="s">
        <v>878</v>
      </c>
      <c r="C232" t="b">
        <f t="shared" si="12"/>
        <v>1</v>
      </c>
      <c r="D232" t="s">
        <v>820</v>
      </c>
      <c r="E232" t="b">
        <f t="shared" si="13"/>
        <v>1</v>
      </c>
      <c r="F232" t="s">
        <v>37</v>
      </c>
      <c r="G232" t="b">
        <f t="shared" si="14"/>
        <v>1</v>
      </c>
      <c r="H232">
        <v>832</v>
      </c>
      <c r="I232" t="str">
        <f t="shared" si="15"/>
        <v>0832</v>
      </c>
    </row>
    <row r="233" spans="1:9" x14ac:dyDescent="0.25">
      <c r="A233" t="s">
        <v>66</v>
      </c>
      <c r="B233" t="s">
        <v>67</v>
      </c>
      <c r="C233" t="b">
        <f t="shared" si="12"/>
        <v>1</v>
      </c>
      <c r="D233" t="s">
        <v>36</v>
      </c>
      <c r="E233" t="b">
        <f t="shared" si="13"/>
        <v>1</v>
      </c>
      <c r="F233" t="s">
        <v>37</v>
      </c>
      <c r="G233" t="b">
        <f t="shared" si="14"/>
        <v>1</v>
      </c>
      <c r="H233">
        <v>800</v>
      </c>
      <c r="I233" t="str">
        <f t="shared" si="15"/>
        <v>0800</v>
      </c>
    </row>
    <row r="234" spans="1:9" x14ac:dyDescent="0.25">
      <c r="A234" t="s">
        <v>880</v>
      </c>
      <c r="B234" t="s">
        <v>881</v>
      </c>
      <c r="C234" t="b">
        <f t="shared" si="12"/>
        <v>1</v>
      </c>
      <c r="D234" t="s">
        <v>791</v>
      </c>
      <c r="E234" t="b">
        <f t="shared" si="13"/>
        <v>1</v>
      </c>
      <c r="F234" t="s">
        <v>37</v>
      </c>
      <c r="G234" t="b">
        <f t="shared" si="14"/>
        <v>1</v>
      </c>
      <c r="H234">
        <v>832</v>
      </c>
      <c r="I234" t="str">
        <f t="shared" si="15"/>
        <v>0832</v>
      </c>
    </row>
    <row r="235" spans="1:9" x14ac:dyDescent="0.25">
      <c r="A235" t="s">
        <v>70</v>
      </c>
      <c r="B235" t="s">
        <v>71</v>
      </c>
      <c r="C235" t="b">
        <f t="shared" si="12"/>
        <v>1</v>
      </c>
      <c r="D235" t="s">
        <v>36</v>
      </c>
      <c r="E235" t="b">
        <f t="shared" si="13"/>
        <v>1</v>
      </c>
      <c r="F235" t="s">
        <v>37</v>
      </c>
      <c r="G235" t="b">
        <f t="shared" si="14"/>
        <v>1</v>
      </c>
      <c r="H235">
        <v>800</v>
      </c>
      <c r="I235" t="str">
        <f t="shared" si="15"/>
        <v>0800</v>
      </c>
    </row>
    <row r="236" spans="1:9" x14ac:dyDescent="0.25">
      <c r="A236" t="s">
        <v>884</v>
      </c>
      <c r="B236" t="s">
        <v>885</v>
      </c>
      <c r="C236" t="b">
        <f t="shared" si="12"/>
        <v>1</v>
      </c>
      <c r="D236" t="s">
        <v>798</v>
      </c>
      <c r="E236" t="b">
        <f t="shared" si="13"/>
        <v>1</v>
      </c>
      <c r="F236" t="s">
        <v>37</v>
      </c>
      <c r="G236" t="b">
        <f t="shared" si="14"/>
        <v>1</v>
      </c>
      <c r="H236">
        <v>812</v>
      </c>
      <c r="I236" t="str">
        <f t="shared" si="15"/>
        <v>0812</v>
      </c>
    </row>
    <row r="237" spans="1:9" x14ac:dyDescent="0.25">
      <c r="A237" t="s">
        <v>886</v>
      </c>
      <c r="B237" t="s">
        <v>887</v>
      </c>
      <c r="C237" t="b">
        <f t="shared" si="12"/>
        <v>1</v>
      </c>
      <c r="D237" t="s">
        <v>776</v>
      </c>
      <c r="E237" t="b">
        <f t="shared" si="13"/>
        <v>1</v>
      </c>
      <c r="F237" t="s">
        <v>37</v>
      </c>
      <c r="G237" t="b">
        <f t="shared" si="14"/>
        <v>1</v>
      </c>
      <c r="H237">
        <v>810</v>
      </c>
      <c r="I237" t="str">
        <f t="shared" si="15"/>
        <v>0810</v>
      </c>
    </row>
    <row r="238" spans="1:9" x14ac:dyDescent="0.25">
      <c r="A238" t="s">
        <v>891</v>
      </c>
      <c r="B238" t="s">
        <v>892</v>
      </c>
      <c r="C238" t="b">
        <f t="shared" si="12"/>
        <v>1</v>
      </c>
      <c r="D238" t="s">
        <v>823</v>
      </c>
      <c r="E238" t="b">
        <f t="shared" si="13"/>
        <v>1</v>
      </c>
      <c r="F238" t="s">
        <v>37</v>
      </c>
      <c r="G238" t="b">
        <f t="shared" si="14"/>
        <v>1</v>
      </c>
      <c r="H238">
        <v>830</v>
      </c>
      <c r="I238" t="str">
        <f t="shared" si="15"/>
        <v>0830</v>
      </c>
    </row>
    <row r="239" spans="1:9" x14ac:dyDescent="0.25">
      <c r="A239" t="s">
        <v>896</v>
      </c>
      <c r="B239" t="s">
        <v>897</v>
      </c>
      <c r="C239" t="b">
        <f t="shared" si="12"/>
        <v>1</v>
      </c>
      <c r="D239" t="s">
        <v>703</v>
      </c>
      <c r="E239" t="b">
        <f t="shared" si="13"/>
        <v>1</v>
      </c>
      <c r="F239" t="s">
        <v>37</v>
      </c>
      <c r="G239" t="b">
        <f t="shared" si="14"/>
        <v>1</v>
      </c>
      <c r="H239">
        <v>812</v>
      </c>
      <c r="I239" t="str">
        <f t="shared" si="15"/>
        <v>0812</v>
      </c>
    </row>
    <row r="240" spans="1:9" x14ac:dyDescent="0.25">
      <c r="A240" t="s">
        <v>899</v>
      </c>
      <c r="B240" t="s">
        <v>900</v>
      </c>
      <c r="C240" t="b">
        <f t="shared" si="12"/>
        <v>1</v>
      </c>
      <c r="D240" t="s">
        <v>743</v>
      </c>
      <c r="E240" t="b">
        <f t="shared" si="13"/>
        <v>1</v>
      </c>
      <c r="F240" t="s">
        <v>37</v>
      </c>
      <c r="G240" t="b">
        <f t="shared" si="14"/>
        <v>1</v>
      </c>
      <c r="H240">
        <v>830</v>
      </c>
      <c r="I240" t="str">
        <f t="shared" si="15"/>
        <v>0830</v>
      </c>
    </row>
    <row r="241" spans="1:9" x14ac:dyDescent="0.25">
      <c r="A241" t="s">
        <v>902</v>
      </c>
      <c r="B241" t="s">
        <v>903</v>
      </c>
      <c r="C241" t="b">
        <f t="shared" si="12"/>
        <v>1</v>
      </c>
      <c r="D241" t="s">
        <v>844</v>
      </c>
      <c r="E241" t="b">
        <f t="shared" si="13"/>
        <v>1</v>
      </c>
      <c r="F241" t="s">
        <v>37</v>
      </c>
      <c r="G241" t="b">
        <f t="shared" si="14"/>
        <v>1</v>
      </c>
      <c r="H241">
        <v>820</v>
      </c>
      <c r="I241" t="str">
        <f t="shared" si="15"/>
        <v>0820</v>
      </c>
    </row>
    <row r="242" spans="1:9" x14ac:dyDescent="0.25">
      <c r="A242" t="s">
        <v>905</v>
      </c>
      <c r="B242" t="s">
        <v>906</v>
      </c>
      <c r="C242" t="b">
        <f t="shared" si="12"/>
        <v>1</v>
      </c>
      <c r="D242" t="s">
        <v>737</v>
      </c>
      <c r="E242" t="b">
        <f t="shared" si="13"/>
        <v>1</v>
      </c>
      <c r="F242" t="s">
        <v>37</v>
      </c>
      <c r="G242" t="b">
        <f t="shared" si="14"/>
        <v>1</v>
      </c>
      <c r="H242">
        <v>810</v>
      </c>
      <c r="I242" t="str">
        <f t="shared" si="15"/>
        <v>0810</v>
      </c>
    </row>
    <row r="243" spans="1:9" x14ac:dyDescent="0.25">
      <c r="A243" t="s">
        <v>907</v>
      </c>
      <c r="B243" t="s">
        <v>908</v>
      </c>
      <c r="C243" t="b">
        <f t="shared" si="12"/>
        <v>1</v>
      </c>
      <c r="D243" t="s">
        <v>909</v>
      </c>
      <c r="E243" t="b">
        <f t="shared" si="13"/>
        <v>1</v>
      </c>
      <c r="F243" t="s">
        <v>37</v>
      </c>
      <c r="G243" t="b">
        <f t="shared" si="14"/>
        <v>1</v>
      </c>
      <c r="H243">
        <v>820</v>
      </c>
      <c r="I243" t="str">
        <f t="shared" si="15"/>
        <v>0820</v>
      </c>
    </row>
    <row r="244" spans="1:9" x14ac:dyDescent="0.25">
      <c r="A244" t="s">
        <v>911</v>
      </c>
      <c r="B244" t="s">
        <v>912</v>
      </c>
      <c r="C244" t="b">
        <f t="shared" si="12"/>
        <v>1</v>
      </c>
      <c r="D244" t="s">
        <v>909</v>
      </c>
      <c r="E244" t="b">
        <f t="shared" si="13"/>
        <v>1</v>
      </c>
      <c r="F244" t="s">
        <v>37</v>
      </c>
      <c r="G244" t="b">
        <f t="shared" si="14"/>
        <v>1</v>
      </c>
      <c r="H244">
        <v>820</v>
      </c>
      <c r="I244" t="str">
        <f t="shared" si="15"/>
        <v>0820</v>
      </c>
    </row>
    <row r="245" spans="1:9" x14ac:dyDescent="0.25">
      <c r="A245" t="s">
        <v>915</v>
      </c>
      <c r="B245" t="s">
        <v>916</v>
      </c>
      <c r="C245" t="b">
        <f t="shared" si="12"/>
        <v>1</v>
      </c>
      <c r="D245" t="s">
        <v>917</v>
      </c>
      <c r="E245" t="b">
        <f t="shared" si="13"/>
        <v>1</v>
      </c>
      <c r="F245" t="s">
        <v>37</v>
      </c>
      <c r="G245" t="b">
        <f t="shared" si="14"/>
        <v>1</v>
      </c>
      <c r="H245">
        <v>832</v>
      </c>
      <c r="I245" t="str">
        <f t="shared" si="15"/>
        <v>0832</v>
      </c>
    </row>
    <row r="246" spans="1:9" x14ac:dyDescent="0.25">
      <c r="A246" t="s">
        <v>919</v>
      </c>
      <c r="B246" t="s">
        <v>920</v>
      </c>
      <c r="C246" t="b">
        <f t="shared" si="12"/>
        <v>1</v>
      </c>
      <c r="D246" t="s">
        <v>917</v>
      </c>
      <c r="E246" t="b">
        <f t="shared" si="13"/>
        <v>1</v>
      </c>
      <c r="F246" t="s">
        <v>37</v>
      </c>
      <c r="G246" t="b">
        <f t="shared" si="14"/>
        <v>1</v>
      </c>
      <c r="H246">
        <v>832</v>
      </c>
      <c r="I246" t="str">
        <f t="shared" si="15"/>
        <v>0832</v>
      </c>
    </row>
    <row r="247" spans="1:9" x14ac:dyDescent="0.25">
      <c r="A247" t="s">
        <v>922</v>
      </c>
      <c r="B247" t="s">
        <v>923</v>
      </c>
      <c r="C247" t="b">
        <f t="shared" si="12"/>
        <v>1</v>
      </c>
      <c r="D247" t="s">
        <v>917</v>
      </c>
      <c r="E247" t="b">
        <f t="shared" si="13"/>
        <v>1</v>
      </c>
      <c r="F247" t="s">
        <v>37</v>
      </c>
      <c r="G247" t="b">
        <f t="shared" si="14"/>
        <v>1</v>
      </c>
      <c r="H247">
        <v>832</v>
      </c>
      <c r="I247" t="str">
        <f t="shared" si="15"/>
        <v>0832</v>
      </c>
    </row>
    <row r="248" spans="1:9" x14ac:dyDescent="0.25">
      <c r="A248" t="s">
        <v>925</v>
      </c>
      <c r="B248" t="s">
        <v>926</v>
      </c>
      <c r="C248" t="b">
        <f t="shared" si="12"/>
        <v>1</v>
      </c>
      <c r="D248" t="s">
        <v>917</v>
      </c>
      <c r="E248" t="b">
        <f t="shared" si="13"/>
        <v>1</v>
      </c>
      <c r="F248" t="s">
        <v>37</v>
      </c>
      <c r="G248" t="b">
        <f t="shared" si="14"/>
        <v>1</v>
      </c>
      <c r="H248">
        <v>832</v>
      </c>
      <c r="I248" t="str">
        <f t="shared" si="15"/>
        <v>0832</v>
      </c>
    </row>
    <row r="249" spans="1:9" x14ac:dyDescent="0.25">
      <c r="A249" t="s">
        <v>929</v>
      </c>
      <c r="B249" t="s">
        <v>930</v>
      </c>
      <c r="C249" t="b">
        <f t="shared" si="12"/>
        <v>1</v>
      </c>
      <c r="D249" t="s">
        <v>917</v>
      </c>
      <c r="E249" t="b">
        <f t="shared" si="13"/>
        <v>1</v>
      </c>
      <c r="F249" t="s">
        <v>37</v>
      </c>
      <c r="G249" t="b">
        <f t="shared" si="14"/>
        <v>1</v>
      </c>
      <c r="H249">
        <v>832</v>
      </c>
      <c r="I249" t="str">
        <f t="shared" si="15"/>
        <v>0832</v>
      </c>
    </row>
    <row r="250" spans="1:9" x14ac:dyDescent="0.25">
      <c r="A250" t="s">
        <v>932</v>
      </c>
      <c r="B250" t="s">
        <v>933</v>
      </c>
      <c r="C250" t="b">
        <f t="shared" si="12"/>
        <v>1</v>
      </c>
      <c r="D250" t="s">
        <v>823</v>
      </c>
      <c r="E250" t="b">
        <f t="shared" si="13"/>
        <v>1</v>
      </c>
      <c r="F250" t="s">
        <v>37</v>
      </c>
      <c r="G250" t="b">
        <f t="shared" si="14"/>
        <v>1</v>
      </c>
      <c r="H250">
        <v>830</v>
      </c>
      <c r="I250" t="str">
        <f t="shared" si="15"/>
        <v>0830</v>
      </c>
    </row>
    <row r="251" spans="1:9" x14ac:dyDescent="0.25">
      <c r="A251" t="s">
        <v>934</v>
      </c>
      <c r="B251" t="s">
        <v>935</v>
      </c>
      <c r="C251" t="b">
        <f t="shared" si="12"/>
        <v>1</v>
      </c>
      <c r="D251" t="s">
        <v>737</v>
      </c>
      <c r="E251" t="b">
        <f t="shared" si="13"/>
        <v>1</v>
      </c>
      <c r="F251" t="s">
        <v>37</v>
      </c>
      <c r="G251" t="b">
        <f t="shared" si="14"/>
        <v>1</v>
      </c>
      <c r="H251">
        <v>810</v>
      </c>
      <c r="I251" t="str">
        <f t="shared" si="15"/>
        <v>0810</v>
      </c>
    </row>
    <row r="252" spans="1:9" x14ac:dyDescent="0.25">
      <c r="A252" t="s">
        <v>939</v>
      </c>
      <c r="B252" t="s">
        <v>940</v>
      </c>
      <c r="C252" t="b">
        <f t="shared" si="12"/>
        <v>1</v>
      </c>
      <c r="D252" t="s">
        <v>941</v>
      </c>
      <c r="E252" t="b">
        <f t="shared" si="13"/>
        <v>1</v>
      </c>
      <c r="F252" t="s">
        <v>37</v>
      </c>
      <c r="G252" t="b">
        <f t="shared" si="14"/>
        <v>1</v>
      </c>
      <c r="H252">
        <v>832</v>
      </c>
      <c r="I252" t="str">
        <f t="shared" si="15"/>
        <v>0832</v>
      </c>
    </row>
    <row r="253" spans="1:9" x14ac:dyDescent="0.25">
      <c r="A253" t="s">
        <v>942</v>
      </c>
      <c r="B253" t="s">
        <v>943</v>
      </c>
      <c r="C253" t="b">
        <f t="shared" si="12"/>
        <v>1</v>
      </c>
      <c r="D253" t="s">
        <v>844</v>
      </c>
      <c r="E253" t="b">
        <f t="shared" si="13"/>
        <v>1</v>
      </c>
      <c r="F253" t="s">
        <v>37</v>
      </c>
      <c r="G253" t="b">
        <f t="shared" si="14"/>
        <v>1</v>
      </c>
      <c r="H253">
        <v>820</v>
      </c>
      <c r="I253" t="str">
        <f t="shared" si="15"/>
        <v>0820</v>
      </c>
    </row>
    <row r="254" spans="1:9" x14ac:dyDescent="0.25">
      <c r="A254" t="s">
        <v>944</v>
      </c>
      <c r="B254" t="s">
        <v>945</v>
      </c>
      <c r="C254" t="b">
        <f t="shared" si="12"/>
        <v>1</v>
      </c>
      <c r="D254" t="s">
        <v>909</v>
      </c>
      <c r="E254" t="b">
        <f t="shared" si="13"/>
        <v>1</v>
      </c>
      <c r="F254" t="s">
        <v>37</v>
      </c>
      <c r="G254" t="b">
        <f t="shared" si="14"/>
        <v>1</v>
      </c>
      <c r="H254">
        <v>820</v>
      </c>
      <c r="I254" t="str">
        <f t="shared" si="15"/>
        <v>0820</v>
      </c>
    </row>
    <row r="255" spans="1:9" x14ac:dyDescent="0.25">
      <c r="A255" t="s">
        <v>76</v>
      </c>
      <c r="B255" t="s">
        <v>77</v>
      </c>
      <c r="C255" t="b">
        <f t="shared" si="12"/>
        <v>1</v>
      </c>
      <c r="D255" t="s">
        <v>36</v>
      </c>
      <c r="E255" t="b">
        <f t="shared" si="13"/>
        <v>1</v>
      </c>
      <c r="F255" t="s">
        <v>37</v>
      </c>
      <c r="G255" t="b">
        <f t="shared" si="14"/>
        <v>1</v>
      </c>
      <c r="H255">
        <v>800</v>
      </c>
      <c r="I255" t="str">
        <f t="shared" si="15"/>
        <v>0800</v>
      </c>
    </row>
    <row r="256" spans="1:9" x14ac:dyDescent="0.25">
      <c r="A256" t="s">
        <v>949</v>
      </c>
      <c r="B256" t="s">
        <v>950</v>
      </c>
      <c r="C256" t="b">
        <f t="shared" si="12"/>
        <v>1</v>
      </c>
      <c r="D256" t="s">
        <v>737</v>
      </c>
      <c r="E256" t="b">
        <f t="shared" si="13"/>
        <v>1</v>
      </c>
      <c r="F256" t="s">
        <v>37</v>
      </c>
      <c r="G256" t="b">
        <f t="shared" si="14"/>
        <v>1</v>
      </c>
      <c r="H256">
        <v>810</v>
      </c>
      <c r="I256" t="str">
        <f t="shared" si="15"/>
        <v>0810</v>
      </c>
    </row>
    <row r="257" spans="1:9" x14ac:dyDescent="0.25">
      <c r="A257" t="s">
        <v>952</v>
      </c>
      <c r="B257" t="s">
        <v>953</v>
      </c>
      <c r="C257" t="b">
        <f t="shared" si="12"/>
        <v>1</v>
      </c>
      <c r="D257" t="s">
        <v>954</v>
      </c>
      <c r="E257" t="b">
        <f t="shared" si="13"/>
        <v>1</v>
      </c>
      <c r="F257" t="s">
        <v>37</v>
      </c>
      <c r="G257" t="b">
        <f t="shared" si="14"/>
        <v>1</v>
      </c>
      <c r="H257">
        <v>812</v>
      </c>
      <c r="I257" t="str">
        <f t="shared" si="15"/>
        <v>0812</v>
      </c>
    </row>
    <row r="258" spans="1:9" x14ac:dyDescent="0.25">
      <c r="A258" t="s">
        <v>955</v>
      </c>
      <c r="B258" t="s">
        <v>956</v>
      </c>
      <c r="C258" t="b">
        <f t="shared" si="12"/>
        <v>1</v>
      </c>
      <c r="D258" t="s">
        <v>844</v>
      </c>
      <c r="E258" t="b">
        <f t="shared" si="13"/>
        <v>1</v>
      </c>
      <c r="F258" t="s">
        <v>37</v>
      </c>
      <c r="G258" t="b">
        <f t="shared" si="14"/>
        <v>1</v>
      </c>
      <c r="H258">
        <v>820</v>
      </c>
      <c r="I258" t="str">
        <f t="shared" si="15"/>
        <v>0820</v>
      </c>
    </row>
    <row r="259" spans="1:9" x14ac:dyDescent="0.25">
      <c r="A259" t="s">
        <v>958</v>
      </c>
      <c r="B259" t="s">
        <v>959</v>
      </c>
      <c r="C259" t="b">
        <f t="shared" ref="C259:C322" si="16">ISNUMBER(SEARCH(B259, A259))</f>
        <v>1</v>
      </c>
      <c r="D259" t="s">
        <v>941</v>
      </c>
      <c r="E259" t="b">
        <f t="shared" ref="E259:E322" si="17">ISNUMBER(SEARCH(D259, A259))</f>
        <v>1</v>
      </c>
      <c r="F259" t="s">
        <v>37</v>
      </c>
      <c r="G259" t="b">
        <f t="shared" ref="G259:G322" si="18">ISNUMBER(SEARCH(F259, A259))</f>
        <v>1</v>
      </c>
      <c r="H259">
        <v>832</v>
      </c>
      <c r="I259" t="str">
        <f t="shared" ref="I259:I322" si="19">"0"&amp;H259</f>
        <v>0832</v>
      </c>
    </row>
    <row r="260" spans="1:9" x14ac:dyDescent="0.25">
      <c r="A260" t="s">
        <v>960</v>
      </c>
      <c r="B260" t="s">
        <v>961</v>
      </c>
      <c r="C260" t="b">
        <f t="shared" si="16"/>
        <v>1</v>
      </c>
      <c r="D260" t="s">
        <v>844</v>
      </c>
      <c r="E260" t="b">
        <f t="shared" si="17"/>
        <v>1</v>
      </c>
      <c r="F260" t="s">
        <v>37</v>
      </c>
      <c r="G260" t="b">
        <f t="shared" si="18"/>
        <v>1</v>
      </c>
      <c r="H260">
        <v>820</v>
      </c>
      <c r="I260" t="str">
        <f t="shared" si="19"/>
        <v>0820</v>
      </c>
    </row>
    <row r="261" spans="1:9" x14ac:dyDescent="0.25">
      <c r="A261" t="s">
        <v>963</v>
      </c>
      <c r="B261" t="s">
        <v>964</v>
      </c>
      <c r="C261" t="b">
        <f t="shared" si="16"/>
        <v>1</v>
      </c>
      <c r="D261" t="s">
        <v>707</v>
      </c>
      <c r="E261" t="b">
        <f t="shared" si="17"/>
        <v>1</v>
      </c>
      <c r="F261" t="s">
        <v>37</v>
      </c>
      <c r="G261" t="b">
        <f t="shared" si="18"/>
        <v>1</v>
      </c>
      <c r="H261">
        <v>820</v>
      </c>
      <c r="I261" t="str">
        <f t="shared" si="19"/>
        <v>0820</v>
      </c>
    </row>
    <row r="262" spans="1:9" x14ac:dyDescent="0.25">
      <c r="A262" t="s">
        <v>966</v>
      </c>
      <c r="B262" t="s">
        <v>967</v>
      </c>
      <c r="C262" t="b">
        <f t="shared" si="16"/>
        <v>1</v>
      </c>
      <c r="D262" t="s">
        <v>968</v>
      </c>
      <c r="E262" t="b">
        <f t="shared" si="17"/>
        <v>1</v>
      </c>
      <c r="F262" t="s">
        <v>37</v>
      </c>
      <c r="G262" t="b">
        <f t="shared" si="18"/>
        <v>1</v>
      </c>
      <c r="H262">
        <v>834</v>
      </c>
      <c r="I262" t="str">
        <f t="shared" si="19"/>
        <v>0834</v>
      </c>
    </row>
    <row r="263" spans="1:9" x14ac:dyDescent="0.25">
      <c r="A263" t="s">
        <v>971</v>
      </c>
      <c r="B263" t="s">
        <v>972</v>
      </c>
      <c r="C263" t="b">
        <f t="shared" si="16"/>
        <v>1</v>
      </c>
      <c r="D263" t="s">
        <v>973</v>
      </c>
      <c r="E263" t="b">
        <f t="shared" si="17"/>
        <v>1</v>
      </c>
      <c r="F263" t="s">
        <v>37</v>
      </c>
      <c r="G263" t="b">
        <f t="shared" si="18"/>
        <v>1</v>
      </c>
      <c r="H263">
        <v>830</v>
      </c>
      <c r="I263" t="str">
        <f t="shared" si="19"/>
        <v>0830</v>
      </c>
    </row>
    <row r="264" spans="1:9" x14ac:dyDescent="0.25">
      <c r="A264" t="s">
        <v>975</v>
      </c>
      <c r="B264" t="s">
        <v>976</v>
      </c>
      <c r="C264" t="b">
        <f t="shared" si="16"/>
        <v>1</v>
      </c>
      <c r="D264" t="s">
        <v>941</v>
      </c>
      <c r="E264" t="b">
        <f t="shared" si="17"/>
        <v>1</v>
      </c>
      <c r="F264" t="s">
        <v>37</v>
      </c>
      <c r="G264" t="b">
        <f t="shared" si="18"/>
        <v>1</v>
      </c>
      <c r="H264">
        <v>832</v>
      </c>
      <c r="I264" t="str">
        <f t="shared" si="19"/>
        <v>0832</v>
      </c>
    </row>
    <row r="265" spans="1:9" x14ac:dyDescent="0.25">
      <c r="A265" t="s">
        <v>980</v>
      </c>
      <c r="B265" t="s">
        <v>981</v>
      </c>
      <c r="C265" t="b">
        <f t="shared" si="16"/>
        <v>1</v>
      </c>
      <c r="D265" t="s">
        <v>773</v>
      </c>
      <c r="E265" t="b">
        <f t="shared" si="17"/>
        <v>1</v>
      </c>
      <c r="F265" t="s">
        <v>37</v>
      </c>
      <c r="G265" t="b">
        <f t="shared" si="18"/>
        <v>1</v>
      </c>
      <c r="H265">
        <v>820</v>
      </c>
      <c r="I265" t="str">
        <f t="shared" si="19"/>
        <v>0820</v>
      </c>
    </row>
    <row r="266" spans="1:9" x14ac:dyDescent="0.25">
      <c r="A266" t="s">
        <v>80</v>
      </c>
      <c r="B266" t="s">
        <v>81</v>
      </c>
      <c r="C266" t="b">
        <f t="shared" si="16"/>
        <v>1</v>
      </c>
      <c r="D266" t="s">
        <v>36</v>
      </c>
      <c r="E266" t="b">
        <f t="shared" si="17"/>
        <v>1</v>
      </c>
      <c r="F266" t="s">
        <v>37</v>
      </c>
      <c r="G266" t="b">
        <f t="shared" si="18"/>
        <v>1</v>
      </c>
      <c r="H266">
        <v>800</v>
      </c>
      <c r="I266" t="str">
        <f t="shared" si="19"/>
        <v>0800</v>
      </c>
    </row>
    <row r="267" spans="1:9" x14ac:dyDescent="0.25">
      <c r="A267" t="s">
        <v>983</v>
      </c>
      <c r="B267" t="s">
        <v>984</v>
      </c>
      <c r="C267" t="b">
        <f t="shared" si="16"/>
        <v>1</v>
      </c>
      <c r="D267" t="s">
        <v>743</v>
      </c>
      <c r="E267" t="b">
        <f t="shared" si="17"/>
        <v>1</v>
      </c>
      <c r="F267" t="s">
        <v>37</v>
      </c>
      <c r="G267" t="b">
        <f t="shared" si="18"/>
        <v>1</v>
      </c>
      <c r="H267">
        <v>830</v>
      </c>
      <c r="I267" t="str">
        <f t="shared" si="19"/>
        <v>0830</v>
      </c>
    </row>
    <row r="268" spans="1:9" x14ac:dyDescent="0.25">
      <c r="A268" t="s">
        <v>987</v>
      </c>
      <c r="B268" t="s">
        <v>988</v>
      </c>
      <c r="C268" t="b">
        <f t="shared" si="16"/>
        <v>1</v>
      </c>
      <c r="D268" t="s">
        <v>968</v>
      </c>
      <c r="E268" t="b">
        <f t="shared" si="17"/>
        <v>1</v>
      </c>
      <c r="F268" t="s">
        <v>37</v>
      </c>
      <c r="G268" t="b">
        <f t="shared" si="18"/>
        <v>1</v>
      </c>
      <c r="H268">
        <v>834</v>
      </c>
      <c r="I268" t="str">
        <f t="shared" si="19"/>
        <v>0834</v>
      </c>
    </row>
    <row r="269" spans="1:9" x14ac:dyDescent="0.25">
      <c r="A269" t="s">
        <v>991</v>
      </c>
      <c r="B269" t="s">
        <v>992</v>
      </c>
      <c r="C269" t="b">
        <f t="shared" si="16"/>
        <v>1</v>
      </c>
      <c r="D269" t="s">
        <v>909</v>
      </c>
      <c r="E269" t="b">
        <f t="shared" si="17"/>
        <v>1</v>
      </c>
      <c r="F269" t="s">
        <v>37</v>
      </c>
      <c r="G269" t="b">
        <f t="shared" si="18"/>
        <v>1</v>
      </c>
      <c r="H269">
        <v>820</v>
      </c>
      <c r="I269" t="str">
        <f t="shared" si="19"/>
        <v>0820</v>
      </c>
    </row>
    <row r="270" spans="1:9" x14ac:dyDescent="0.25">
      <c r="A270" t="s">
        <v>994</v>
      </c>
      <c r="B270" t="s">
        <v>995</v>
      </c>
      <c r="C270" t="b">
        <f t="shared" si="16"/>
        <v>1</v>
      </c>
      <c r="D270" t="s">
        <v>737</v>
      </c>
      <c r="E270" t="b">
        <f t="shared" si="17"/>
        <v>1</v>
      </c>
      <c r="F270" t="s">
        <v>37</v>
      </c>
      <c r="G270" t="b">
        <f t="shared" si="18"/>
        <v>1</v>
      </c>
      <c r="H270">
        <v>810</v>
      </c>
      <c r="I270" t="str">
        <f t="shared" si="19"/>
        <v>0810</v>
      </c>
    </row>
    <row r="271" spans="1:9" x14ac:dyDescent="0.25">
      <c r="A271" t="s">
        <v>997</v>
      </c>
      <c r="B271" t="s">
        <v>998</v>
      </c>
      <c r="C271" t="b">
        <f t="shared" si="16"/>
        <v>1</v>
      </c>
      <c r="D271" t="s">
        <v>791</v>
      </c>
      <c r="E271" t="b">
        <f t="shared" si="17"/>
        <v>1</v>
      </c>
      <c r="F271" t="s">
        <v>37</v>
      </c>
      <c r="G271" t="b">
        <f t="shared" si="18"/>
        <v>1</v>
      </c>
      <c r="H271">
        <v>832</v>
      </c>
      <c r="I271" t="str">
        <f t="shared" si="19"/>
        <v>0832</v>
      </c>
    </row>
    <row r="272" spans="1:9" x14ac:dyDescent="0.25">
      <c r="A272" t="s">
        <v>1001</v>
      </c>
      <c r="B272" t="s">
        <v>1002</v>
      </c>
      <c r="C272" t="b">
        <f t="shared" si="16"/>
        <v>1</v>
      </c>
      <c r="D272" t="s">
        <v>707</v>
      </c>
      <c r="E272" t="b">
        <f t="shared" si="17"/>
        <v>1</v>
      </c>
      <c r="F272" t="s">
        <v>37</v>
      </c>
      <c r="G272" t="b">
        <f t="shared" si="18"/>
        <v>1</v>
      </c>
      <c r="H272">
        <v>820</v>
      </c>
      <c r="I272" t="str">
        <f t="shared" si="19"/>
        <v>0820</v>
      </c>
    </row>
    <row r="273" spans="1:9" x14ac:dyDescent="0.25">
      <c r="A273" t="s">
        <v>1003</v>
      </c>
      <c r="B273" t="s">
        <v>1004</v>
      </c>
      <c r="C273" t="b">
        <f t="shared" si="16"/>
        <v>1</v>
      </c>
      <c r="D273" t="s">
        <v>1005</v>
      </c>
      <c r="E273" t="b">
        <f t="shared" si="17"/>
        <v>1</v>
      </c>
      <c r="F273" t="s">
        <v>37</v>
      </c>
      <c r="G273" t="b">
        <f t="shared" si="18"/>
        <v>1</v>
      </c>
      <c r="H273">
        <v>810</v>
      </c>
      <c r="I273" t="str">
        <f t="shared" si="19"/>
        <v>0810</v>
      </c>
    </row>
    <row r="274" spans="1:9" x14ac:dyDescent="0.25">
      <c r="A274" t="s">
        <v>1006</v>
      </c>
      <c r="B274" t="s">
        <v>1007</v>
      </c>
      <c r="C274" t="b">
        <f t="shared" si="16"/>
        <v>1</v>
      </c>
      <c r="D274" t="s">
        <v>707</v>
      </c>
      <c r="E274" t="b">
        <f t="shared" si="17"/>
        <v>1</v>
      </c>
      <c r="F274" t="s">
        <v>37</v>
      </c>
      <c r="G274" t="b">
        <f t="shared" si="18"/>
        <v>1</v>
      </c>
      <c r="H274">
        <v>820</v>
      </c>
      <c r="I274" t="str">
        <f t="shared" si="19"/>
        <v>0820</v>
      </c>
    </row>
    <row r="275" spans="1:9" x14ac:dyDescent="0.25">
      <c r="A275" t="s">
        <v>1010</v>
      </c>
      <c r="B275" t="s">
        <v>1011</v>
      </c>
      <c r="C275" t="b">
        <f t="shared" si="16"/>
        <v>1</v>
      </c>
      <c r="D275" t="s">
        <v>791</v>
      </c>
      <c r="E275" t="b">
        <f t="shared" si="17"/>
        <v>1</v>
      </c>
      <c r="F275" t="s">
        <v>37</v>
      </c>
      <c r="G275" t="b">
        <f t="shared" si="18"/>
        <v>1</v>
      </c>
      <c r="H275">
        <v>832</v>
      </c>
      <c r="I275" t="str">
        <f t="shared" si="19"/>
        <v>0832</v>
      </c>
    </row>
    <row r="276" spans="1:9" x14ac:dyDescent="0.25">
      <c r="A276" t="s">
        <v>1014</v>
      </c>
      <c r="B276" t="s">
        <v>1015</v>
      </c>
      <c r="C276" t="b">
        <f t="shared" si="16"/>
        <v>1</v>
      </c>
      <c r="D276" t="s">
        <v>1016</v>
      </c>
      <c r="E276" t="b">
        <f t="shared" si="17"/>
        <v>1</v>
      </c>
      <c r="F276" t="s">
        <v>37</v>
      </c>
      <c r="G276" t="b">
        <f t="shared" si="18"/>
        <v>1</v>
      </c>
      <c r="H276">
        <v>830</v>
      </c>
      <c r="I276" t="str">
        <f t="shared" si="19"/>
        <v>0830</v>
      </c>
    </row>
    <row r="277" spans="1:9" x14ac:dyDescent="0.25">
      <c r="A277" t="s">
        <v>1019</v>
      </c>
      <c r="B277" t="s">
        <v>1020</v>
      </c>
      <c r="C277" t="b">
        <f t="shared" si="16"/>
        <v>1</v>
      </c>
      <c r="D277" t="s">
        <v>759</v>
      </c>
      <c r="E277" t="b">
        <f t="shared" si="17"/>
        <v>1</v>
      </c>
      <c r="F277" t="s">
        <v>37</v>
      </c>
      <c r="G277" t="b">
        <f t="shared" si="18"/>
        <v>1</v>
      </c>
      <c r="H277">
        <v>836</v>
      </c>
      <c r="I277" t="str">
        <f t="shared" si="19"/>
        <v>0836</v>
      </c>
    </row>
    <row r="278" spans="1:9" x14ac:dyDescent="0.25">
      <c r="A278" t="s">
        <v>1023</v>
      </c>
      <c r="B278" t="s">
        <v>1024</v>
      </c>
      <c r="C278" t="b">
        <f t="shared" si="16"/>
        <v>1</v>
      </c>
      <c r="D278" t="s">
        <v>791</v>
      </c>
      <c r="E278" t="b">
        <f t="shared" si="17"/>
        <v>1</v>
      </c>
      <c r="F278" t="s">
        <v>37</v>
      </c>
      <c r="G278" t="b">
        <f t="shared" si="18"/>
        <v>1</v>
      </c>
      <c r="H278">
        <v>832</v>
      </c>
      <c r="I278" t="str">
        <f t="shared" si="19"/>
        <v>0832</v>
      </c>
    </row>
    <row r="279" spans="1:9" x14ac:dyDescent="0.25">
      <c r="A279" t="s">
        <v>1026</v>
      </c>
      <c r="B279" t="s">
        <v>1027</v>
      </c>
      <c r="C279" t="b">
        <f t="shared" si="16"/>
        <v>1</v>
      </c>
      <c r="D279" t="s">
        <v>716</v>
      </c>
      <c r="E279" t="b">
        <f t="shared" si="17"/>
        <v>1</v>
      </c>
      <c r="F279" t="s">
        <v>37</v>
      </c>
      <c r="G279" t="b">
        <f t="shared" si="18"/>
        <v>1</v>
      </c>
      <c r="H279">
        <v>830</v>
      </c>
      <c r="I279" t="str">
        <f t="shared" si="19"/>
        <v>0830</v>
      </c>
    </row>
    <row r="280" spans="1:9" x14ac:dyDescent="0.25">
      <c r="A280" t="s">
        <v>84</v>
      </c>
      <c r="B280" t="s">
        <v>85</v>
      </c>
      <c r="C280" t="b">
        <f t="shared" si="16"/>
        <v>1</v>
      </c>
      <c r="D280" t="s">
        <v>36</v>
      </c>
      <c r="E280" t="b">
        <f t="shared" si="17"/>
        <v>1</v>
      </c>
      <c r="F280" t="s">
        <v>37</v>
      </c>
      <c r="G280" t="b">
        <f t="shared" si="18"/>
        <v>1</v>
      </c>
      <c r="H280">
        <v>800</v>
      </c>
      <c r="I280" t="str">
        <f t="shared" si="19"/>
        <v>0800</v>
      </c>
    </row>
    <row r="281" spans="1:9" x14ac:dyDescent="0.25">
      <c r="A281" t="s">
        <v>1028</v>
      </c>
      <c r="B281" t="s">
        <v>1029</v>
      </c>
      <c r="C281" t="b">
        <f t="shared" si="16"/>
        <v>1</v>
      </c>
      <c r="D281" t="s">
        <v>1030</v>
      </c>
      <c r="E281" t="b">
        <f t="shared" si="17"/>
        <v>1</v>
      </c>
      <c r="F281" t="s">
        <v>37</v>
      </c>
      <c r="G281" t="b">
        <f t="shared" si="18"/>
        <v>1</v>
      </c>
      <c r="H281">
        <v>810</v>
      </c>
      <c r="I281" t="str">
        <f t="shared" si="19"/>
        <v>0810</v>
      </c>
    </row>
    <row r="282" spans="1:9" x14ac:dyDescent="0.25">
      <c r="A282" t="s">
        <v>1032</v>
      </c>
      <c r="B282" t="s">
        <v>1033</v>
      </c>
      <c r="C282" t="b">
        <f t="shared" si="16"/>
        <v>1</v>
      </c>
      <c r="D282" t="s">
        <v>773</v>
      </c>
      <c r="E282" t="b">
        <f t="shared" si="17"/>
        <v>1</v>
      </c>
      <c r="F282" t="s">
        <v>37</v>
      </c>
      <c r="G282" t="b">
        <f t="shared" si="18"/>
        <v>1</v>
      </c>
      <c r="H282">
        <v>820</v>
      </c>
      <c r="I282" t="str">
        <f t="shared" si="19"/>
        <v>0820</v>
      </c>
    </row>
    <row r="283" spans="1:9" x14ac:dyDescent="0.25">
      <c r="A283" t="s">
        <v>1035</v>
      </c>
      <c r="B283" t="s">
        <v>1036</v>
      </c>
      <c r="C283" t="b">
        <f t="shared" si="16"/>
        <v>1</v>
      </c>
      <c r="D283" t="s">
        <v>737</v>
      </c>
      <c r="E283" t="b">
        <f t="shared" si="17"/>
        <v>1</v>
      </c>
      <c r="F283" t="s">
        <v>37</v>
      </c>
      <c r="G283" t="b">
        <f t="shared" si="18"/>
        <v>1</v>
      </c>
      <c r="H283">
        <v>810</v>
      </c>
      <c r="I283" t="str">
        <f t="shared" si="19"/>
        <v>0810</v>
      </c>
    </row>
    <row r="284" spans="1:9" x14ac:dyDescent="0.25">
      <c r="A284" t="s">
        <v>1039</v>
      </c>
      <c r="B284" t="s">
        <v>1040</v>
      </c>
      <c r="C284" t="b">
        <f t="shared" si="16"/>
        <v>1</v>
      </c>
      <c r="D284" t="s">
        <v>954</v>
      </c>
      <c r="E284" t="b">
        <f t="shared" si="17"/>
        <v>1</v>
      </c>
      <c r="F284" t="s">
        <v>37</v>
      </c>
      <c r="G284" t="b">
        <f t="shared" si="18"/>
        <v>1</v>
      </c>
      <c r="H284">
        <v>812</v>
      </c>
      <c r="I284" t="str">
        <f t="shared" si="19"/>
        <v>0812</v>
      </c>
    </row>
    <row r="285" spans="1:9" x14ac:dyDescent="0.25">
      <c r="A285" t="s">
        <v>87</v>
      </c>
      <c r="B285" t="s">
        <v>88</v>
      </c>
      <c r="C285" t="b">
        <f t="shared" si="16"/>
        <v>1</v>
      </c>
      <c r="D285" t="s">
        <v>36</v>
      </c>
      <c r="E285" t="b">
        <f t="shared" si="17"/>
        <v>1</v>
      </c>
      <c r="F285" t="s">
        <v>37</v>
      </c>
      <c r="G285" t="b">
        <f t="shared" si="18"/>
        <v>1</v>
      </c>
      <c r="H285">
        <v>800</v>
      </c>
      <c r="I285" t="str">
        <f t="shared" si="19"/>
        <v>0800</v>
      </c>
    </row>
    <row r="286" spans="1:9" x14ac:dyDescent="0.25">
      <c r="A286" t="s">
        <v>1041</v>
      </c>
      <c r="B286" t="s">
        <v>1042</v>
      </c>
      <c r="C286" t="b">
        <f t="shared" si="16"/>
        <v>1</v>
      </c>
      <c r="D286" t="s">
        <v>737</v>
      </c>
      <c r="E286" t="b">
        <f t="shared" si="17"/>
        <v>1</v>
      </c>
      <c r="F286" t="s">
        <v>37</v>
      </c>
      <c r="G286" t="b">
        <f t="shared" si="18"/>
        <v>1</v>
      </c>
      <c r="H286">
        <v>810</v>
      </c>
      <c r="I286" t="str">
        <f t="shared" si="19"/>
        <v>0810</v>
      </c>
    </row>
    <row r="287" spans="1:9" x14ac:dyDescent="0.25">
      <c r="A287" t="s">
        <v>1044</v>
      </c>
      <c r="B287" t="s">
        <v>1045</v>
      </c>
      <c r="C287" t="b">
        <f t="shared" si="16"/>
        <v>1</v>
      </c>
      <c r="D287" t="s">
        <v>917</v>
      </c>
      <c r="E287" t="b">
        <f t="shared" si="17"/>
        <v>1</v>
      </c>
      <c r="F287" t="s">
        <v>37</v>
      </c>
      <c r="G287" t="b">
        <f t="shared" si="18"/>
        <v>1</v>
      </c>
      <c r="H287">
        <v>832</v>
      </c>
      <c r="I287" t="str">
        <f t="shared" si="19"/>
        <v>0832</v>
      </c>
    </row>
    <row r="288" spans="1:9" x14ac:dyDescent="0.25">
      <c r="A288" t="s">
        <v>1048</v>
      </c>
      <c r="B288" t="s">
        <v>1049</v>
      </c>
      <c r="C288" t="b">
        <f t="shared" si="16"/>
        <v>1</v>
      </c>
      <c r="D288" t="s">
        <v>844</v>
      </c>
      <c r="E288" t="b">
        <f t="shared" si="17"/>
        <v>1</v>
      </c>
      <c r="F288" t="s">
        <v>37</v>
      </c>
      <c r="G288" t="b">
        <f t="shared" si="18"/>
        <v>1</v>
      </c>
      <c r="H288">
        <v>820</v>
      </c>
      <c r="I288" t="str">
        <f t="shared" si="19"/>
        <v>0820</v>
      </c>
    </row>
    <row r="289" spans="1:9" x14ac:dyDescent="0.25">
      <c r="A289" t="s">
        <v>1051</v>
      </c>
      <c r="B289" t="s">
        <v>1052</v>
      </c>
      <c r="C289" t="b">
        <f t="shared" si="16"/>
        <v>1</v>
      </c>
      <c r="D289" t="s">
        <v>798</v>
      </c>
      <c r="E289" t="b">
        <f t="shared" si="17"/>
        <v>1</v>
      </c>
      <c r="F289" t="s">
        <v>37</v>
      </c>
      <c r="G289" t="b">
        <f t="shared" si="18"/>
        <v>1</v>
      </c>
      <c r="H289">
        <v>812</v>
      </c>
      <c r="I289" t="str">
        <f t="shared" si="19"/>
        <v>0812</v>
      </c>
    </row>
    <row r="290" spans="1:9" x14ac:dyDescent="0.25">
      <c r="A290" t="s">
        <v>1054</v>
      </c>
      <c r="B290" t="s">
        <v>1055</v>
      </c>
      <c r="C290" t="b">
        <f t="shared" si="16"/>
        <v>1</v>
      </c>
      <c r="D290" t="s">
        <v>716</v>
      </c>
      <c r="E290" t="b">
        <f t="shared" si="17"/>
        <v>1</v>
      </c>
      <c r="F290" t="s">
        <v>37</v>
      </c>
      <c r="G290" t="b">
        <f t="shared" si="18"/>
        <v>1</v>
      </c>
      <c r="H290">
        <v>830</v>
      </c>
      <c r="I290" t="str">
        <f t="shared" si="19"/>
        <v>0830</v>
      </c>
    </row>
    <row r="291" spans="1:9" x14ac:dyDescent="0.25">
      <c r="A291" t="s">
        <v>1056</v>
      </c>
      <c r="B291" t="s">
        <v>1057</v>
      </c>
      <c r="C291" t="b">
        <f t="shared" si="16"/>
        <v>1</v>
      </c>
      <c r="D291" t="s">
        <v>743</v>
      </c>
      <c r="E291" t="b">
        <f t="shared" si="17"/>
        <v>1</v>
      </c>
      <c r="F291" t="s">
        <v>37</v>
      </c>
      <c r="G291" t="b">
        <f t="shared" si="18"/>
        <v>1</v>
      </c>
      <c r="H291">
        <v>830</v>
      </c>
      <c r="I291" t="str">
        <f t="shared" si="19"/>
        <v>0830</v>
      </c>
    </row>
    <row r="292" spans="1:9" x14ac:dyDescent="0.25">
      <c r="A292" t="s">
        <v>1059</v>
      </c>
      <c r="B292" t="s">
        <v>1060</v>
      </c>
      <c r="C292" t="b">
        <f t="shared" si="16"/>
        <v>1</v>
      </c>
      <c r="D292" t="s">
        <v>707</v>
      </c>
      <c r="E292" t="b">
        <f t="shared" si="17"/>
        <v>1</v>
      </c>
      <c r="F292" t="s">
        <v>37</v>
      </c>
      <c r="G292" t="b">
        <f t="shared" si="18"/>
        <v>1</v>
      </c>
      <c r="H292">
        <v>820</v>
      </c>
      <c r="I292" t="str">
        <f t="shared" si="19"/>
        <v>0820</v>
      </c>
    </row>
    <row r="293" spans="1:9" x14ac:dyDescent="0.25">
      <c r="A293" t="s">
        <v>1063</v>
      </c>
      <c r="B293" t="s">
        <v>1064</v>
      </c>
      <c r="C293" t="b">
        <f t="shared" si="16"/>
        <v>1</v>
      </c>
      <c r="D293" t="s">
        <v>1065</v>
      </c>
      <c r="E293" t="b">
        <f t="shared" si="17"/>
        <v>1</v>
      </c>
      <c r="F293" t="s">
        <v>37</v>
      </c>
      <c r="G293" t="b">
        <f t="shared" si="18"/>
        <v>1</v>
      </c>
      <c r="H293">
        <v>838</v>
      </c>
      <c r="I293" t="str">
        <f t="shared" si="19"/>
        <v>0838</v>
      </c>
    </row>
    <row r="294" spans="1:9" x14ac:dyDescent="0.25">
      <c r="A294" t="s">
        <v>1069</v>
      </c>
      <c r="B294" t="s">
        <v>1070</v>
      </c>
      <c r="C294" t="b">
        <f t="shared" si="16"/>
        <v>1</v>
      </c>
      <c r="D294" t="s">
        <v>781</v>
      </c>
      <c r="E294" t="b">
        <f t="shared" si="17"/>
        <v>1</v>
      </c>
      <c r="F294" t="s">
        <v>37</v>
      </c>
      <c r="G294" t="b">
        <f t="shared" si="18"/>
        <v>1</v>
      </c>
      <c r="H294">
        <v>832</v>
      </c>
      <c r="I294" t="str">
        <f t="shared" si="19"/>
        <v>0832</v>
      </c>
    </row>
    <row r="295" spans="1:9" x14ac:dyDescent="0.25">
      <c r="A295" t="s">
        <v>1073</v>
      </c>
      <c r="B295" t="s">
        <v>1074</v>
      </c>
      <c r="C295" t="b">
        <f t="shared" si="16"/>
        <v>1</v>
      </c>
      <c r="D295" t="s">
        <v>941</v>
      </c>
      <c r="E295" t="b">
        <f t="shared" si="17"/>
        <v>1</v>
      </c>
      <c r="F295" t="s">
        <v>37</v>
      </c>
      <c r="G295" t="b">
        <f t="shared" si="18"/>
        <v>1</v>
      </c>
      <c r="H295">
        <v>832</v>
      </c>
      <c r="I295" t="str">
        <f t="shared" si="19"/>
        <v>0832</v>
      </c>
    </row>
    <row r="296" spans="1:9" x14ac:dyDescent="0.25">
      <c r="A296" t="s">
        <v>1076</v>
      </c>
      <c r="B296" t="s">
        <v>1077</v>
      </c>
      <c r="C296" t="b">
        <f t="shared" si="16"/>
        <v>1</v>
      </c>
      <c r="D296" t="s">
        <v>973</v>
      </c>
      <c r="E296" t="b">
        <f t="shared" si="17"/>
        <v>1</v>
      </c>
      <c r="F296" t="s">
        <v>37</v>
      </c>
      <c r="G296" t="b">
        <f t="shared" si="18"/>
        <v>1</v>
      </c>
      <c r="H296">
        <v>830</v>
      </c>
      <c r="I296" t="str">
        <f t="shared" si="19"/>
        <v>0830</v>
      </c>
    </row>
    <row r="297" spans="1:9" x14ac:dyDescent="0.25">
      <c r="A297" t="s">
        <v>1081</v>
      </c>
      <c r="B297" t="s">
        <v>1082</v>
      </c>
      <c r="C297" t="b">
        <f t="shared" si="16"/>
        <v>1</v>
      </c>
      <c r="D297" t="s">
        <v>759</v>
      </c>
      <c r="E297" t="b">
        <f t="shared" si="17"/>
        <v>1</v>
      </c>
      <c r="F297" t="s">
        <v>37</v>
      </c>
      <c r="G297" t="b">
        <f t="shared" si="18"/>
        <v>1</v>
      </c>
      <c r="H297">
        <v>836</v>
      </c>
      <c r="I297" t="str">
        <f t="shared" si="19"/>
        <v>0836</v>
      </c>
    </row>
    <row r="298" spans="1:9" x14ac:dyDescent="0.25">
      <c r="A298" t="s">
        <v>1084</v>
      </c>
      <c r="B298" t="s">
        <v>1085</v>
      </c>
      <c r="C298" t="b">
        <f t="shared" si="16"/>
        <v>1</v>
      </c>
      <c r="D298" t="s">
        <v>707</v>
      </c>
      <c r="E298" t="b">
        <f t="shared" si="17"/>
        <v>1</v>
      </c>
      <c r="F298" t="s">
        <v>37</v>
      </c>
      <c r="G298" t="b">
        <f t="shared" si="18"/>
        <v>1</v>
      </c>
      <c r="H298">
        <v>820</v>
      </c>
      <c r="I298" t="str">
        <f t="shared" si="19"/>
        <v>0820</v>
      </c>
    </row>
    <row r="299" spans="1:9" x14ac:dyDescent="0.25">
      <c r="A299" t="s">
        <v>1087</v>
      </c>
      <c r="B299" t="s">
        <v>1088</v>
      </c>
      <c r="C299" t="b">
        <f t="shared" si="16"/>
        <v>1</v>
      </c>
      <c r="D299" t="s">
        <v>844</v>
      </c>
      <c r="E299" t="b">
        <f t="shared" si="17"/>
        <v>1</v>
      </c>
      <c r="F299" t="s">
        <v>37</v>
      </c>
      <c r="G299" t="b">
        <f t="shared" si="18"/>
        <v>1</v>
      </c>
      <c r="H299">
        <v>820</v>
      </c>
      <c r="I299" t="str">
        <f t="shared" si="19"/>
        <v>0820</v>
      </c>
    </row>
    <row r="300" spans="1:9" x14ac:dyDescent="0.25">
      <c r="A300" t="s">
        <v>1090</v>
      </c>
      <c r="B300" t="s">
        <v>1091</v>
      </c>
      <c r="C300" t="b">
        <f t="shared" si="16"/>
        <v>1</v>
      </c>
      <c r="D300" t="s">
        <v>1092</v>
      </c>
      <c r="E300" t="b">
        <f t="shared" si="17"/>
        <v>1</v>
      </c>
      <c r="F300" t="s">
        <v>37</v>
      </c>
      <c r="G300" t="b">
        <f t="shared" si="18"/>
        <v>1</v>
      </c>
      <c r="H300">
        <v>812</v>
      </c>
      <c r="I300" t="str">
        <f t="shared" si="19"/>
        <v>0812</v>
      </c>
    </row>
    <row r="301" spans="1:9" x14ac:dyDescent="0.25">
      <c r="A301" t="s">
        <v>1095</v>
      </c>
      <c r="B301" t="s">
        <v>1096</v>
      </c>
      <c r="C301" t="b">
        <f t="shared" si="16"/>
        <v>1</v>
      </c>
      <c r="D301" t="s">
        <v>909</v>
      </c>
      <c r="E301" t="b">
        <f t="shared" si="17"/>
        <v>1</v>
      </c>
      <c r="F301" t="s">
        <v>37</v>
      </c>
      <c r="G301" t="b">
        <f t="shared" si="18"/>
        <v>1</v>
      </c>
      <c r="H301">
        <v>820</v>
      </c>
      <c r="I301" t="str">
        <f t="shared" si="19"/>
        <v>0820</v>
      </c>
    </row>
    <row r="302" spans="1:9" x14ac:dyDescent="0.25">
      <c r="A302" t="s">
        <v>1099</v>
      </c>
      <c r="B302" t="s">
        <v>1100</v>
      </c>
      <c r="C302" t="b">
        <f t="shared" si="16"/>
        <v>1</v>
      </c>
      <c r="D302" t="s">
        <v>1101</v>
      </c>
      <c r="E302" t="b">
        <f t="shared" si="17"/>
        <v>1</v>
      </c>
      <c r="F302" t="s">
        <v>37</v>
      </c>
      <c r="G302" t="b">
        <f t="shared" si="18"/>
        <v>1</v>
      </c>
      <c r="H302">
        <v>820</v>
      </c>
      <c r="I302" t="str">
        <f t="shared" si="19"/>
        <v>0820</v>
      </c>
    </row>
    <row r="303" spans="1:9" x14ac:dyDescent="0.25">
      <c r="A303" t="s">
        <v>1103</v>
      </c>
      <c r="B303" t="s">
        <v>1104</v>
      </c>
      <c r="C303" t="b">
        <f t="shared" si="16"/>
        <v>1</v>
      </c>
      <c r="D303" t="s">
        <v>781</v>
      </c>
      <c r="E303" t="b">
        <f t="shared" si="17"/>
        <v>1</v>
      </c>
      <c r="F303" t="s">
        <v>37</v>
      </c>
      <c r="G303" t="b">
        <f t="shared" si="18"/>
        <v>1</v>
      </c>
      <c r="H303">
        <v>832</v>
      </c>
      <c r="I303" t="str">
        <f t="shared" si="19"/>
        <v>0832</v>
      </c>
    </row>
    <row r="304" spans="1:9" x14ac:dyDescent="0.25">
      <c r="A304" t="s">
        <v>1105</v>
      </c>
      <c r="B304" t="s">
        <v>1106</v>
      </c>
      <c r="C304" t="b">
        <f t="shared" si="16"/>
        <v>1</v>
      </c>
      <c r="D304" t="s">
        <v>773</v>
      </c>
      <c r="E304" t="b">
        <f t="shared" si="17"/>
        <v>1</v>
      </c>
      <c r="F304" t="s">
        <v>37</v>
      </c>
      <c r="G304" t="b">
        <f t="shared" si="18"/>
        <v>1</v>
      </c>
      <c r="H304">
        <v>820</v>
      </c>
      <c r="I304" t="str">
        <f t="shared" si="19"/>
        <v>0820</v>
      </c>
    </row>
    <row r="305" spans="1:9" x14ac:dyDescent="0.25">
      <c r="A305" t="s">
        <v>1107</v>
      </c>
      <c r="B305" t="s">
        <v>1108</v>
      </c>
      <c r="C305" t="b">
        <f t="shared" si="16"/>
        <v>1</v>
      </c>
      <c r="D305" t="s">
        <v>1109</v>
      </c>
      <c r="E305" t="b">
        <f t="shared" si="17"/>
        <v>1</v>
      </c>
      <c r="F305" t="s">
        <v>37</v>
      </c>
      <c r="G305" t="b">
        <f t="shared" si="18"/>
        <v>1</v>
      </c>
      <c r="H305">
        <v>812</v>
      </c>
      <c r="I305" t="str">
        <f t="shared" si="19"/>
        <v>0812</v>
      </c>
    </row>
    <row r="306" spans="1:9" x14ac:dyDescent="0.25">
      <c r="A306" t="s">
        <v>1111</v>
      </c>
      <c r="B306" t="s">
        <v>1112</v>
      </c>
      <c r="C306" t="b">
        <f t="shared" si="16"/>
        <v>1</v>
      </c>
      <c r="D306" t="s">
        <v>731</v>
      </c>
      <c r="E306" t="b">
        <f t="shared" si="17"/>
        <v>1</v>
      </c>
      <c r="F306" t="s">
        <v>37</v>
      </c>
      <c r="G306" t="b">
        <f t="shared" si="18"/>
        <v>1</v>
      </c>
      <c r="H306">
        <v>810</v>
      </c>
      <c r="I306" t="str">
        <f t="shared" si="19"/>
        <v>0810</v>
      </c>
    </row>
    <row r="307" spans="1:9" x14ac:dyDescent="0.25">
      <c r="A307" t="s">
        <v>1114</v>
      </c>
      <c r="B307" t="s">
        <v>1115</v>
      </c>
      <c r="C307" t="b">
        <f t="shared" si="16"/>
        <v>1</v>
      </c>
      <c r="D307" t="s">
        <v>1116</v>
      </c>
      <c r="E307" t="b">
        <f t="shared" si="17"/>
        <v>1</v>
      </c>
      <c r="F307" t="s">
        <v>37</v>
      </c>
      <c r="G307" t="b">
        <f t="shared" si="18"/>
        <v>1</v>
      </c>
      <c r="H307">
        <v>810</v>
      </c>
      <c r="I307" t="str">
        <f t="shared" si="19"/>
        <v>0810</v>
      </c>
    </row>
    <row r="308" spans="1:9" x14ac:dyDescent="0.25">
      <c r="A308" t="s">
        <v>90</v>
      </c>
      <c r="B308" t="s">
        <v>91</v>
      </c>
      <c r="C308" t="b">
        <f t="shared" si="16"/>
        <v>1</v>
      </c>
      <c r="D308" t="s">
        <v>36</v>
      </c>
      <c r="E308" t="b">
        <f t="shared" si="17"/>
        <v>1</v>
      </c>
      <c r="F308" t="s">
        <v>37</v>
      </c>
      <c r="G308" t="b">
        <f t="shared" si="18"/>
        <v>1</v>
      </c>
      <c r="H308">
        <v>800</v>
      </c>
      <c r="I308" t="str">
        <f t="shared" si="19"/>
        <v>0800</v>
      </c>
    </row>
    <row r="309" spans="1:9" x14ac:dyDescent="0.25">
      <c r="A309" t="s">
        <v>1119</v>
      </c>
      <c r="B309" t="s">
        <v>1120</v>
      </c>
      <c r="C309" t="b">
        <f t="shared" si="16"/>
        <v>1</v>
      </c>
      <c r="D309" t="s">
        <v>707</v>
      </c>
      <c r="E309" t="b">
        <f t="shared" si="17"/>
        <v>1</v>
      </c>
      <c r="F309" t="s">
        <v>37</v>
      </c>
      <c r="G309" t="b">
        <f t="shared" si="18"/>
        <v>1</v>
      </c>
      <c r="H309">
        <v>820</v>
      </c>
      <c r="I309" t="str">
        <f t="shared" si="19"/>
        <v>0820</v>
      </c>
    </row>
    <row r="310" spans="1:9" x14ac:dyDescent="0.25">
      <c r="A310" t="s">
        <v>1123</v>
      </c>
      <c r="B310" t="s">
        <v>1124</v>
      </c>
      <c r="C310" t="b">
        <f t="shared" si="16"/>
        <v>1</v>
      </c>
      <c r="D310" t="s">
        <v>1101</v>
      </c>
      <c r="E310" t="b">
        <f t="shared" si="17"/>
        <v>1</v>
      </c>
      <c r="F310" t="s">
        <v>37</v>
      </c>
      <c r="G310" t="b">
        <f t="shared" si="18"/>
        <v>1</v>
      </c>
      <c r="H310">
        <v>820</v>
      </c>
      <c r="I310" t="str">
        <f t="shared" si="19"/>
        <v>0820</v>
      </c>
    </row>
    <row r="311" spans="1:9" x14ac:dyDescent="0.25">
      <c r="A311" t="s">
        <v>1127</v>
      </c>
      <c r="B311" t="s">
        <v>1128</v>
      </c>
      <c r="C311" t="b">
        <f t="shared" si="16"/>
        <v>1</v>
      </c>
      <c r="D311" t="s">
        <v>747</v>
      </c>
      <c r="E311" t="b">
        <f t="shared" si="17"/>
        <v>1</v>
      </c>
      <c r="F311" t="s">
        <v>37</v>
      </c>
      <c r="G311" t="b">
        <f t="shared" si="18"/>
        <v>1</v>
      </c>
      <c r="H311">
        <v>830</v>
      </c>
      <c r="I311" t="str">
        <f t="shared" si="19"/>
        <v>0830</v>
      </c>
    </row>
    <row r="312" spans="1:9" x14ac:dyDescent="0.25">
      <c r="A312" t="s">
        <v>1130</v>
      </c>
      <c r="B312" t="s">
        <v>1131</v>
      </c>
      <c r="C312" t="b">
        <f t="shared" si="16"/>
        <v>1</v>
      </c>
      <c r="D312" t="s">
        <v>703</v>
      </c>
      <c r="E312" t="b">
        <f t="shared" si="17"/>
        <v>1</v>
      </c>
      <c r="F312" t="s">
        <v>37</v>
      </c>
      <c r="G312" t="b">
        <f t="shared" si="18"/>
        <v>1</v>
      </c>
      <c r="H312">
        <v>812</v>
      </c>
      <c r="I312" t="str">
        <f t="shared" si="19"/>
        <v>0812</v>
      </c>
    </row>
    <row r="313" spans="1:9" x14ac:dyDescent="0.25">
      <c r="A313" t="s">
        <v>1133</v>
      </c>
      <c r="B313" t="s">
        <v>1134</v>
      </c>
      <c r="C313" t="b">
        <f t="shared" si="16"/>
        <v>1</v>
      </c>
      <c r="D313" t="s">
        <v>1135</v>
      </c>
      <c r="E313" t="b">
        <f t="shared" si="17"/>
        <v>1</v>
      </c>
      <c r="F313" t="s">
        <v>37</v>
      </c>
      <c r="G313" t="b">
        <f t="shared" si="18"/>
        <v>1</v>
      </c>
      <c r="H313">
        <v>820</v>
      </c>
      <c r="I313" t="str">
        <f t="shared" si="19"/>
        <v>0820</v>
      </c>
    </row>
    <row r="314" spans="1:9" x14ac:dyDescent="0.25">
      <c r="A314" t="s">
        <v>1137</v>
      </c>
      <c r="B314" t="s">
        <v>1138</v>
      </c>
      <c r="C314" t="b">
        <f t="shared" si="16"/>
        <v>1</v>
      </c>
      <c r="D314" t="s">
        <v>743</v>
      </c>
      <c r="E314" t="b">
        <f t="shared" si="17"/>
        <v>1</v>
      </c>
      <c r="F314" t="s">
        <v>37</v>
      </c>
      <c r="G314" t="b">
        <f t="shared" si="18"/>
        <v>1</v>
      </c>
      <c r="H314">
        <v>830</v>
      </c>
      <c r="I314" t="str">
        <f t="shared" si="19"/>
        <v>0830</v>
      </c>
    </row>
    <row r="315" spans="1:9" x14ac:dyDescent="0.25">
      <c r="A315" t="s">
        <v>1139</v>
      </c>
      <c r="B315" t="s">
        <v>1140</v>
      </c>
      <c r="C315" t="b">
        <f t="shared" si="16"/>
        <v>1</v>
      </c>
      <c r="D315" t="s">
        <v>1109</v>
      </c>
      <c r="E315" t="b">
        <f t="shared" si="17"/>
        <v>1</v>
      </c>
      <c r="F315" t="s">
        <v>37</v>
      </c>
      <c r="G315" t="b">
        <f t="shared" si="18"/>
        <v>1</v>
      </c>
      <c r="H315">
        <v>812</v>
      </c>
      <c r="I315" t="str">
        <f t="shared" si="19"/>
        <v>0812</v>
      </c>
    </row>
    <row r="316" spans="1:9" x14ac:dyDescent="0.25">
      <c r="A316" t="s">
        <v>1143</v>
      </c>
      <c r="B316" t="s">
        <v>1144</v>
      </c>
      <c r="C316" t="b">
        <f t="shared" si="16"/>
        <v>1</v>
      </c>
      <c r="D316" t="s">
        <v>1101</v>
      </c>
      <c r="E316" t="b">
        <f t="shared" si="17"/>
        <v>1</v>
      </c>
      <c r="F316" t="s">
        <v>37</v>
      </c>
      <c r="G316" t="b">
        <f t="shared" si="18"/>
        <v>1</v>
      </c>
      <c r="H316">
        <v>820</v>
      </c>
      <c r="I316" t="str">
        <f t="shared" si="19"/>
        <v>0820</v>
      </c>
    </row>
    <row r="317" spans="1:9" x14ac:dyDescent="0.25">
      <c r="A317" t="s">
        <v>1147</v>
      </c>
      <c r="B317" t="s">
        <v>1148</v>
      </c>
      <c r="C317" t="b">
        <f t="shared" si="16"/>
        <v>1</v>
      </c>
      <c r="D317" t="s">
        <v>716</v>
      </c>
      <c r="E317" t="b">
        <f t="shared" si="17"/>
        <v>1</v>
      </c>
      <c r="F317" t="s">
        <v>37</v>
      </c>
      <c r="G317" t="b">
        <f t="shared" si="18"/>
        <v>1</v>
      </c>
      <c r="H317">
        <v>830</v>
      </c>
      <c r="I317" t="str">
        <f t="shared" si="19"/>
        <v>0830</v>
      </c>
    </row>
    <row r="318" spans="1:9" x14ac:dyDescent="0.25">
      <c r="A318" t="s">
        <v>1151</v>
      </c>
      <c r="B318" t="s">
        <v>1152</v>
      </c>
      <c r="C318" t="b">
        <f t="shared" si="16"/>
        <v>1</v>
      </c>
      <c r="D318" t="s">
        <v>917</v>
      </c>
      <c r="E318" t="b">
        <f t="shared" si="17"/>
        <v>1</v>
      </c>
      <c r="F318" t="s">
        <v>37</v>
      </c>
      <c r="G318" t="b">
        <f t="shared" si="18"/>
        <v>1</v>
      </c>
      <c r="H318">
        <v>832</v>
      </c>
      <c r="I318" t="str">
        <f t="shared" si="19"/>
        <v>0832</v>
      </c>
    </row>
    <row r="319" spans="1:9" x14ac:dyDescent="0.25">
      <c r="A319" t="s">
        <v>1155</v>
      </c>
      <c r="B319" t="s">
        <v>1156</v>
      </c>
      <c r="C319" t="b">
        <f t="shared" si="16"/>
        <v>1</v>
      </c>
      <c r="D319" t="s">
        <v>743</v>
      </c>
      <c r="E319" t="b">
        <f t="shared" si="17"/>
        <v>1</v>
      </c>
      <c r="F319" t="s">
        <v>37</v>
      </c>
      <c r="G319" t="b">
        <f t="shared" si="18"/>
        <v>1</v>
      </c>
      <c r="H319">
        <v>830</v>
      </c>
      <c r="I319" t="str">
        <f t="shared" si="19"/>
        <v>0830</v>
      </c>
    </row>
    <row r="320" spans="1:9" x14ac:dyDescent="0.25">
      <c r="A320" t="s">
        <v>1160</v>
      </c>
      <c r="B320" t="s">
        <v>1161</v>
      </c>
      <c r="C320" t="b">
        <f t="shared" si="16"/>
        <v>1</v>
      </c>
      <c r="D320" t="s">
        <v>1162</v>
      </c>
      <c r="E320" t="b">
        <f t="shared" si="17"/>
        <v>1</v>
      </c>
      <c r="F320" t="s">
        <v>37</v>
      </c>
      <c r="G320" t="b">
        <f t="shared" si="18"/>
        <v>1</v>
      </c>
      <c r="H320">
        <v>835</v>
      </c>
      <c r="I320" t="str">
        <f t="shared" si="19"/>
        <v>0835</v>
      </c>
    </row>
    <row r="321" spans="1:9" x14ac:dyDescent="0.25">
      <c r="C321" t="b">
        <f t="shared" si="16"/>
        <v>0</v>
      </c>
      <c r="D321" t="s">
        <v>1165</v>
      </c>
      <c r="E321" t="b">
        <f t="shared" si="17"/>
        <v>0</v>
      </c>
      <c r="F321" t="s">
        <v>37</v>
      </c>
      <c r="G321" t="b">
        <f t="shared" si="18"/>
        <v>0</v>
      </c>
      <c r="H321">
        <v>810</v>
      </c>
      <c r="I321" t="str">
        <f t="shared" si="19"/>
        <v>0810</v>
      </c>
    </row>
    <row r="322" spans="1:9" x14ac:dyDescent="0.25">
      <c r="C322" t="b">
        <f t="shared" si="16"/>
        <v>0</v>
      </c>
      <c r="D322" t="s">
        <v>1165</v>
      </c>
      <c r="E322" t="b">
        <f t="shared" si="17"/>
        <v>0</v>
      </c>
      <c r="F322" t="s">
        <v>37</v>
      </c>
      <c r="G322" t="b">
        <f t="shared" si="18"/>
        <v>0</v>
      </c>
      <c r="H322">
        <v>810</v>
      </c>
      <c r="I322" t="str">
        <f t="shared" si="19"/>
        <v>0810</v>
      </c>
    </row>
    <row r="323" spans="1:9" x14ac:dyDescent="0.25">
      <c r="A323" t="s">
        <v>1166</v>
      </c>
      <c r="B323" t="s">
        <v>1167</v>
      </c>
      <c r="C323" t="b">
        <f t="shared" ref="C323:C386" si="20">ISNUMBER(SEARCH(B323, A323))</f>
        <v>1</v>
      </c>
      <c r="D323" t="s">
        <v>1165</v>
      </c>
      <c r="E323" t="b">
        <f t="shared" ref="E323:E386" si="21">ISNUMBER(SEARCH(D323, A323))</f>
        <v>1</v>
      </c>
      <c r="F323" t="s">
        <v>37</v>
      </c>
      <c r="G323" t="b">
        <f t="shared" ref="G323:G386" si="22">ISNUMBER(SEARCH(F323, A323))</f>
        <v>1</v>
      </c>
      <c r="H323">
        <v>810</v>
      </c>
      <c r="I323" t="str">
        <f t="shared" ref="I323:I386" si="23">"0"&amp;H323</f>
        <v>0810</v>
      </c>
    </row>
    <row r="324" spans="1:9" x14ac:dyDescent="0.25">
      <c r="A324" t="s">
        <v>1170</v>
      </c>
      <c r="B324" t="s">
        <v>1171</v>
      </c>
      <c r="C324" t="b">
        <f t="shared" si="20"/>
        <v>1</v>
      </c>
      <c r="D324" t="s">
        <v>737</v>
      </c>
      <c r="E324" t="b">
        <f t="shared" si="21"/>
        <v>1</v>
      </c>
      <c r="F324" t="s">
        <v>37</v>
      </c>
      <c r="G324" t="b">
        <f t="shared" si="22"/>
        <v>1</v>
      </c>
      <c r="H324">
        <v>810</v>
      </c>
      <c r="I324" t="str">
        <f t="shared" si="23"/>
        <v>0810</v>
      </c>
    </row>
    <row r="325" spans="1:9" x14ac:dyDescent="0.25">
      <c r="A325" t="s">
        <v>95</v>
      </c>
      <c r="B325" t="s">
        <v>96</v>
      </c>
      <c r="C325" t="b">
        <f t="shared" si="20"/>
        <v>1</v>
      </c>
      <c r="D325" t="s">
        <v>36</v>
      </c>
      <c r="E325" t="b">
        <f t="shared" si="21"/>
        <v>1</v>
      </c>
      <c r="F325" t="s">
        <v>37</v>
      </c>
      <c r="G325" t="b">
        <f t="shared" si="22"/>
        <v>1</v>
      </c>
      <c r="H325">
        <v>800</v>
      </c>
      <c r="I325" t="str">
        <f t="shared" si="23"/>
        <v>0800</v>
      </c>
    </row>
    <row r="326" spans="1:9" x14ac:dyDescent="0.25">
      <c r="A326" t="s">
        <v>1173</v>
      </c>
      <c r="B326" t="s">
        <v>1174</v>
      </c>
      <c r="C326" t="b">
        <f t="shared" si="20"/>
        <v>1</v>
      </c>
      <c r="D326" t="s">
        <v>759</v>
      </c>
      <c r="E326" t="b">
        <f t="shared" si="21"/>
        <v>1</v>
      </c>
      <c r="F326" t="s">
        <v>37</v>
      </c>
      <c r="G326" t="b">
        <f t="shared" si="22"/>
        <v>1</v>
      </c>
      <c r="H326">
        <v>836</v>
      </c>
      <c r="I326" t="str">
        <f t="shared" si="23"/>
        <v>0836</v>
      </c>
    </row>
    <row r="327" spans="1:9" x14ac:dyDescent="0.25">
      <c r="A327" t="s">
        <v>1176</v>
      </c>
      <c r="B327" t="s">
        <v>1177</v>
      </c>
      <c r="C327" t="b">
        <f t="shared" si="20"/>
        <v>1</v>
      </c>
      <c r="D327" t="s">
        <v>1178</v>
      </c>
      <c r="E327" t="b">
        <f t="shared" si="21"/>
        <v>1</v>
      </c>
      <c r="F327" t="s">
        <v>37</v>
      </c>
      <c r="G327" t="b">
        <f t="shared" si="22"/>
        <v>1</v>
      </c>
      <c r="H327">
        <v>810</v>
      </c>
      <c r="I327" t="str">
        <f t="shared" si="23"/>
        <v>0810</v>
      </c>
    </row>
    <row r="328" spans="1:9" x14ac:dyDescent="0.25">
      <c r="A328" t="s">
        <v>1179</v>
      </c>
      <c r="B328" t="s">
        <v>1180</v>
      </c>
      <c r="C328" t="b">
        <f t="shared" si="20"/>
        <v>1</v>
      </c>
      <c r="D328" t="s">
        <v>1135</v>
      </c>
      <c r="E328" t="b">
        <f t="shared" si="21"/>
        <v>1</v>
      </c>
      <c r="F328" t="s">
        <v>37</v>
      </c>
      <c r="G328" t="b">
        <f t="shared" si="22"/>
        <v>1</v>
      </c>
      <c r="H328">
        <v>820</v>
      </c>
      <c r="I328" t="str">
        <f t="shared" si="23"/>
        <v>0820</v>
      </c>
    </row>
    <row r="329" spans="1:9" x14ac:dyDescent="0.25">
      <c r="A329" t="s">
        <v>1182</v>
      </c>
      <c r="B329" t="s">
        <v>1183</v>
      </c>
      <c r="C329" t="b">
        <f t="shared" si="20"/>
        <v>1</v>
      </c>
      <c r="D329" t="s">
        <v>781</v>
      </c>
      <c r="E329" t="b">
        <f t="shared" si="21"/>
        <v>1</v>
      </c>
      <c r="F329" t="s">
        <v>37</v>
      </c>
      <c r="G329" t="b">
        <f t="shared" si="22"/>
        <v>1</v>
      </c>
      <c r="H329">
        <v>832</v>
      </c>
      <c r="I329" t="str">
        <f t="shared" si="23"/>
        <v>0832</v>
      </c>
    </row>
    <row r="330" spans="1:9" x14ac:dyDescent="0.25">
      <c r="A330" t="s">
        <v>1185</v>
      </c>
      <c r="B330" t="s">
        <v>1186</v>
      </c>
      <c r="C330" t="b">
        <f t="shared" si="20"/>
        <v>1</v>
      </c>
      <c r="D330" t="s">
        <v>781</v>
      </c>
      <c r="E330" t="b">
        <f t="shared" si="21"/>
        <v>1</v>
      </c>
      <c r="F330" t="s">
        <v>37</v>
      </c>
      <c r="G330" t="b">
        <f t="shared" si="22"/>
        <v>1</v>
      </c>
      <c r="H330">
        <v>832</v>
      </c>
      <c r="I330" t="str">
        <f t="shared" si="23"/>
        <v>0832</v>
      </c>
    </row>
    <row r="331" spans="1:9" x14ac:dyDescent="0.25">
      <c r="A331" t="s">
        <v>1187</v>
      </c>
      <c r="B331" t="s">
        <v>1188</v>
      </c>
      <c r="C331" t="b">
        <f t="shared" si="20"/>
        <v>1</v>
      </c>
      <c r="D331" t="s">
        <v>781</v>
      </c>
      <c r="E331" t="b">
        <f t="shared" si="21"/>
        <v>1</v>
      </c>
      <c r="F331" t="s">
        <v>37</v>
      </c>
      <c r="G331" t="b">
        <f t="shared" si="22"/>
        <v>1</v>
      </c>
      <c r="H331">
        <v>832</v>
      </c>
      <c r="I331" t="str">
        <f t="shared" si="23"/>
        <v>0832</v>
      </c>
    </row>
    <row r="332" spans="1:9" x14ac:dyDescent="0.25">
      <c r="A332" t="s">
        <v>1193</v>
      </c>
      <c r="B332" t="s">
        <v>1194</v>
      </c>
      <c r="C332" t="b">
        <f t="shared" si="20"/>
        <v>1</v>
      </c>
      <c r="D332" t="s">
        <v>743</v>
      </c>
      <c r="E332" t="b">
        <f t="shared" si="21"/>
        <v>1</v>
      </c>
      <c r="F332" t="s">
        <v>37</v>
      </c>
      <c r="G332" t="b">
        <f t="shared" si="22"/>
        <v>1</v>
      </c>
      <c r="H332">
        <v>830</v>
      </c>
      <c r="I332" t="str">
        <f t="shared" si="23"/>
        <v>0830</v>
      </c>
    </row>
    <row r="333" spans="1:9" x14ac:dyDescent="0.25">
      <c r="A333" t="s">
        <v>1195</v>
      </c>
      <c r="B333" t="s">
        <v>1196</v>
      </c>
      <c r="C333" t="b">
        <f t="shared" si="20"/>
        <v>1</v>
      </c>
      <c r="D333" t="s">
        <v>791</v>
      </c>
      <c r="E333" t="b">
        <f t="shared" si="21"/>
        <v>1</v>
      </c>
      <c r="F333" t="s">
        <v>37</v>
      </c>
      <c r="G333" t="b">
        <f t="shared" si="22"/>
        <v>1</v>
      </c>
      <c r="H333">
        <v>832</v>
      </c>
      <c r="I333" t="str">
        <f t="shared" si="23"/>
        <v>0832</v>
      </c>
    </row>
    <row r="334" spans="1:9" x14ac:dyDescent="0.25">
      <c r="A334" t="s">
        <v>1199</v>
      </c>
      <c r="B334" t="s">
        <v>1200</v>
      </c>
      <c r="C334" t="b">
        <f t="shared" si="20"/>
        <v>1</v>
      </c>
      <c r="D334" t="s">
        <v>703</v>
      </c>
      <c r="E334" t="b">
        <f t="shared" si="21"/>
        <v>1</v>
      </c>
      <c r="F334" t="s">
        <v>37</v>
      </c>
      <c r="G334" t="b">
        <f t="shared" si="22"/>
        <v>1</v>
      </c>
      <c r="H334">
        <v>812</v>
      </c>
      <c r="I334" t="str">
        <f t="shared" si="23"/>
        <v>0812</v>
      </c>
    </row>
    <row r="335" spans="1:9" x14ac:dyDescent="0.25">
      <c r="A335" t="s">
        <v>100</v>
      </c>
      <c r="B335" t="s">
        <v>101</v>
      </c>
      <c r="C335" t="b">
        <f t="shared" si="20"/>
        <v>1</v>
      </c>
      <c r="D335" t="s">
        <v>36</v>
      </c>
      <c r="E335" t="b">
        <f t="shared" si="21"/>
        <v>1</v>
      </c>
      <c r="F335" t="s">
        <v>37</v>
      </c>
      <c r="G335" t="b">
        <f t="shared" si="22"/>
        <v>1</v>
      </c>
      <c r="H335">
        <v>800</v>
      </c>
      <c r="I335" t="str">
        <f t="shared" si="23"/>
        <v>0800</v>
      </c>
    </row>
    <row r="336" spans="1:9" x14ac:dyDescent="0.25">
      <c r="A336" t="s">
        <v>1203</v>
      </c>
      <c r="B336" t="s">
        <v>1204</v>
      </c>
      <c r="C336" t="b">
        <f t="shared" si="20"/>
        <v>1</v>
      </c>
      <c r="D336" t="s">
        <v>707</v>
      </c>
      <c r="E336" t="b">
        <f t="shared" si="21"/>
        <v>1</v>
      </c>
      <c r="F336" t="s">
        <v>37</v>
      </c>
      <c r="G336" t="b">
        <f t="shared" si="22"/>
        <v>1</v>
      </c>
      <c r="H336">
        <v>820</v>
      </c>
      <c r="I336" t="str">
        <f t="shared" si="23"/>
        <v>0820</v>
      </c>
    </row>
    <row r="337" spans="1:9" x14ac:dyDescent="0.25">
      <c r="A337" t="s">
        <v>1207</v>
      </c>
      <c r="B337" t="s">
        <v>1208</v>
      </c>
      <c r="C337" t="b">
        <f t="shared" si="20"/>
        <v>1</v>
      </c>
      <c r="D337" t="s">
        <v>781</v>
      </c>
      <c r="E337" t="b">
        <f t="shared" si="21"/>
        <v>1</v>
      </c>
      <c r="F337" t="s">
        <v>37</v>
      </c>
      <c r="G337" t="b">
        <f t="shared" si="22"/>
        <v>1</v>
      </c>
      <c r="H337">
        <v>832</v>
      </c>
      <c r="I337" t="str">
        <f t="shared" si="23"/>
        <v>0832</v>
      </c>
    </row>
    <row r="338" spans="1:9" x14ac:dyDescent="0.25">
      <c r="A338" t="s">
        <v>105</v>
      </c>
      <c r="B338" t="s">
        <v>106</v>
      </c>
      <c r="C338" t="b">
        <f t="shared" si="20"/>
        <v>1</v>
      </c>
      <c r="D338" t="s">
        <v>36</v>
      </c>
      <c r="E338" t="b">
        <f t="shared" si="21"/>
        <v>1</v>
      </c>
      <c r="F338" t="s">
        <v>37</v>
      </c>
      <c r="G338" t="b">
        <f t="shared" si="22"/>
        <v>1</v>
      </c>
      <c r="H338">
        <v>800</v>
      </c>
      <c r="I338" t="str">
        <f t="shared" si="23"/>
        <v>0800</v>
      </c>
    </row>
    <row r="339" spans="1:9" x14ac:dyDescent="0.25">
      <c r="A339" t="s">
        <v>1209</v>
      </c>
      <c r="B339" t="s">
        <v>1210</v>
      </c>
      <c r="C339" t="b">
        <f t="shared" si="20"/>
        <v>1</v>
      </c>
      <c r="D339" t="s">
        <v>781</v>
      </c>
      <c r="E339" t="b">
        <f t="shared" si="21"/>
        <v>1</v>
      </c>
      <c r="F339" t="s">
        <v>37</v>
      </c>
      <c r="G339" t="b">
        <f t="shared" si="22"/>
        <v>1</v>
      </c>
      <c r="H339">
        <v>832</v>
      </c>
      <c r="I339" t="str">
        <f t="shared" si="23"/>
        <v>0832</v>
      </c>
    </row>
    <row r="340" spans="1:9" x14ac:dyDescent="0.25">
      <c r="A340" t="s">
        <v>1212</v>
      </c>
      <c r="B340" t="s">
        <v>1213</v>
      </c>
      <c r="C340" t="b">
        <f t="shared" si="20"/>
        <v>1</v>
      </c>
      <c r="D340" t="s">
        <v>968</v>
      </c>
      <c r="E340" t="b">
        <f t="shared" si="21"/>
        <v>1</v>
      </c>
      <c r="F340" t="s">
        <v>37</v>
      </c>
      <c r="G340" t="b">
        <f t="shared" si="22"/>
        <v>1</v>
      </c>
      <c r="H340">
        <v>834</v>
      </c>
      <c r="I340" t="str">
        <f t="shared" si="23"/>
        <v>0834</v>
      </c>
    </row>
    <row r="341" spans="1:9" x14ac:dyDescent="0.25">
      <c r="A341" t="s">
        <v>1216</v>
      </c>
      <c r="B341" t="s">
        <v>1217</v>
      </c>
      <c r="C341" t="b">
        <f t="shared" si="20"/>
        <v>1</v>
      </c>
      <c r="D341" t="s">
        <v>716</v>
      </c>
      <c r="E341" t="b">
        <f t="shared" si="21"/>
        <v>1</v>
      </c>
      <c r="F341" t="s">
        <v>37</v>
      </c>
      <c r="G341" t="b">
        <f t="shared" si="22"/>
        <v>1</v>
      </c>
      <c r="H341">
        <v>830</v>
      </c>
      <c r="I341" t="str">
        <f t="shared" si="23"/>
        <v>0830</v>
      </c>
    </row>
    <row r="342" spans="1:9" x14ac:dyDescent="0.25">
      <c r="A342" t="s">
        <v>1218</v>
      </c>
      <c r="B342" t="s">
        <v>1219</v>
      </c>
      <c r="C342" t="b">
        <f t="shared" si="20"/>
        <v>1</v>
      </c>
      <c r="D342" t="s">
        <v>747</v>
      </c>
      <c r="E342" t="b">
        <f t="shared" si="21"/>
        <v>1</v>
      </c>
      <c r="F342" t="s">
        <v>37</v>
      </c>
      <c r="G342" t="b">
        <f t="shared" si="22"/>
        <v>1</v>
      </c>
      <c r="H342">
        <v>830</v>
      </c>
      <c r="I342" t="str">
        <f t="shared" si="23"/>
        <v>0830</v>
      </c>
    </row>
    <row r="343" spans="1:9" x14ac:dyDescent="0.25">
      <c r="A343" t="s">
        <v>1221</v>
      </c>
      <c r="B343" t="s">
        <v>1222</v>
      </c>
      <c r="C343" t="b">
        <f t="shared" si="20"/>
        <v>1</v>
      </c>
      <c r="D343" t="s">
        <v>1223</v>
      </c>
      <c r="E343" t="b">
        <f t="shared" si="21"/>
        <v>1</v>
      </c>
      <c r="F343" t="s">
        <v>37</v>
      </c>
      <c r="G343" t="b">
        <f t="shared" si="22"/>
        <v>1</v>
      </c>
      <c r="H343">
        <v>832</v>
      </c>
      <c r="I343" t="str">
        <f t="shared" si="23"/>
        <v>0832</v>
      </c>
    </row>
    <row r="344" spans="1:9" x14ac:dyDescent="0.25">
      <c r="A344" t="s">
        <v>1225</v>
      </c>
      <c r="B344" t="s">
        <v>1226</v>
      </c>
      <c r="C344" t="b">
        <f t="shared" si="20"/>
        <v>1</v>
      </c>
      <c r="D344" t="s">
        <v>941</v>
      </c>
      <c r="E344" t="b">
        <f t="shared" si="21"/>
        <v>1</v>
      </c>
      <c r="F344" t="s">
        <v>37</v>
      </c>
      <c r="G344" t="b">
        <f t="shared" si="22"/>
        <v>1</v>
      </c>
      <c r="H344">
        <v>832</v>
      </c>
      <c r="I344" t="str">
        <f t="shared" si="23"/>
        <v>0832</v>
      </c>
    </row>
    <row r="345" spans="1:9" x14ac:dyDescent="0.25">
      <c r="A345" t="s">
        <v>1227</v>
      </c>
      <c r="B345" t="s">
        <v>1228</v>
      </c>
      <c r="C345" t="b">
        <f t="shared" si="20"/>
        <v>1</v>
      </c>
      <c r="D345" t="s">
        <v>1116</v>
      </c>
      <c r="E345" t="b">
        <f t="shared" si="21"/>
        <v>1</v>
      </c>
      <c r="F345" t="s">
        <v>37</v>
      </c>
      <c r="G345" t="b">
        <f t="shared" si="22"/>
        <v>1</v>
      </c>
      <c r="H345">
        <v>810</v>
      </c>
      <c r="I345" t="str">
        <f t="shared" si="23"/>
        <v>0810</v>
      </c>
    </row>
    <row r="346" spans="1:9" x14ac:dyDescent="0.25">
      <c r="A346" t="s">
        <v>1230</v>
      </c>
      <c r="B346" t="s">
        <v>1231</v>
      </c>
      <c r="C346" t="b">
        <f t="shared" si="20"/>
        <v>1</v>
      </c>
      <c r="D346" t="s">
        <v>759</v>
      </c>
      <c r="E346" t="b">
        <f t="shared" si="21"/>
        <v>1</v>
      </c>
      <c r="F346" t="s">
        <v>37</v>
      </c>
      <c r="G346" t="b">
        <f t="shared" si="22"/>
        <v>1</v>
      </c>
      <c r="H346">
        <v>836</v>
      </c>
      <c r="I346" t="str">
        <f t="shared" si="23"/>
        <v>0836</v>
      </c>
    </row>
    <row r="347" spans="1:9" x14ac:dyDescent="0.25">
      <c r="A347" t="s">
        <v>1234</v>
      </c>
      <c r="B347" t="s">
        <v>1235</v>
      </c>
      <c r="C347" t="b">
        <f t="shared" si="20"/>
        <v>1</v>
      </c>
      <c r="D347" t="s">
        <v>858</v>
      </c>
      <c r="E347" t="b">
        <f t="shared" si="21"/>
        <v>1</v>
      </c>
      <c r="F347" t="s">
        <v>37</v>
      </c>
      <c r="G347" t="b">
        <f t="shared" si="22"/>
        <v>1</v>
      </c>
      <c r="H347">
        <v>839</v>
      </c>
      <c r="I347" t="str">
        <f t="shared" si="23"/>
        <v>0839</v>
      </c>
    </row>
    <row r="348" spans="1:9" x14ac:dyDescent="0.25">
      <c r="A348" t="s">
        <v>1239</v>
      </c>
      <c r="B348" t="s">
        <v>1240</v>
      </c>
      <c r="C348" t="b">
        <f t="shared" si="20"/>
        <v>1</v>
      </c>
      <c r="D348" t="s">
        <v>725</v>
      </c>
      <c r="E348" t="b">
        <f t="shared" si="21"/>
        <v>1</v>
      </c>
      <c r="F348" t="s">
        <v>37</v>
      </c>
      <c r="G348" t="b">
        <f t="shared" si="22"/>
        <v>1</v>
      </c>
      <c r="H348">
        <v>836</v>
      </c>
      <c r="I348" t="str">
        <f t="shared" si="23"/>
        <v>0836</v>
      </c>
    </row>
    <row r="349" spans="1:9" x14ac:dyDescent="0.25">
      <c r="A349" t="s">
        <v>1242</v>
      </c>
      <c r="B349" t="s">
        <v>1243</v>
      </c>
      <c r="C349" t="b">
        <f t="shared" si="20"/>
        <v>1</v>
      </c>
      <c r="D349" t="s">
        <v>917</v>
      </c>
      <c r="E349" t="b">
        <f t="shared" si="21"/>
        <v>1</v>
      </c>
      <c r="F349" t="s">
        <v>37</v>
      </c>
      <c r="G349" t="b">
        <f t="shared" si="22"/>
        <v>1</v>
      </c>
      <c r="H349">
        <v>832</v>
      </c>
      <c r="I349" t="str">
        <f t="shared" si="23"/>
        <v>0832</v>
      </c>
    </row>
    <row r="350" spans="1:9" x14ac:dyDescent="0.25">
      <c r="A350" t="s">
        <v>109</v>
      </c>
      <c r="B350" t="s">
        <v>110</v>
      </c>
      <c r="C350" t="b">
        <f t="shared" si="20"/>
        <v>1</v>
      </c>
      <c r="D350" t="s">
        <v>36</v>
      </c>
      <c r="E350" t="b">
        <f t="shared" si="21"/>
        <v>1</v>
      </c>
      <c r="F350" t="s">
        <v>37</v>
      </c>
      <c r="G350" t="b">
        <f t="shared" si="22"/>
        <v>1</v>
      </c>
      <c r="H350">
        <v>800</v>
      </c>
      <c r="I350" t="str">
        <f t="shared" si="23"/>
        <v>0800</v>
      </c>
    </row>
    <row r="351" spans="1:9" x14ac:dyDescent="0.25">
      <c r="A351" t="s">
        <v>1245</v>
      </c>
      <c r="B351" t="s">
        <v>1246</v>
      </c>
      <c r="C351" t="b">
        <f t="shared" si="20"/>
        <v>1</v>
      </c>
      <c r="D351" t="s">
        <v>707</v>
      </c>
      <c r="E351" t="b">
        <f t="shared" si="21"/>
        <v>1</v>
      </c>
      <c r="F351" t="s">
        <v>37</v>
      </c>
      <c r="G351" t="b">
        <f t="shared" si="22"/>
        <v>1</v>
      </c>
      <c r="H351">
        <v>820</v>
      </c>
      <c r="I351" t="str">
        <f t="shared" si="23"/>
        <v>0820</v>
      </c>
    </row>
    <row r="352" spans="1:9" x14ac:dyDescent="0.25">
      <c r="A352" t="s">
        <v>1247</v>
      </c>
      <c r="B352" t="s">
        <v>1248</v>
      </c>
      <c r="C352" t="b">
        <f t="shared" si="20"/>
        <v>1</v>
      </c>
      <c r="D352" t="s">
        <v>731</v>
      </c>
      <c r="E352" t="b">
        <f t="shared" si="21"/>
        <v>1</v>
      </c>
      <c r="F352" t="s">
        <v>37</v>
      </c>
      <c r="G352" t="b">
        <f t="shared" si="22"/>
        <v>1</v>
      </c>
      <c r="H352">
        <v>810</v>
      </c>
      <c r="I352" t="str">
        <f t="shared" si="23"/>
        <v>0810</v>
      </c>
    </row>
    <row r="353" spans="1:9" x14ac:dyDescent="0.25">
      <c r="A353" t="s">
        <v>113</v>
      </c>
      <c r="B353" t="s">
        <v>114</v>
      </c>
      <c r="C353" t="b">
        <f t="shared" si="20"/>
        <v>1</v>
      </c>
      <c r="D353" t="s">
        <v>36</v>
      </c>
      <c r="E353" t="b">
        <f t="shared" si="21"/>
        <v>1</v>
      </c>
      <c r="F353" t="s">
        <v>37</v>
      </c>
      <c r="G353" t="b">
        <f t="shared" si="22"/>
        <v>1</v>
      </c>
      <c r="H353">
        <v>800</v>
      </c>
      <c r="I353" t="str">
        <f t="shared" si="23"/>
        <v>0800</v>
      </c>
    </row>
    <row r="354" spans="1:9" x14ac:dyDescent="0.25">
      <c r="A354" t="s">
        <v>1250</v>
      </c>
      <c r="B354" t="s">
        <v>1251</v>
      </c>
      <c r="C354" t="b">
        <f t="shared" si="20"/>
        <v>1</v>
      </c>
      <c r="D354" t="s">
        <v>1162</v>
      </c>
      <c r="E354" t="b">
        <f t="shared" si="21"/>
        <v>1</v>
      </c>
      <c r="F354" t="s">
        <v>37</v>
      </c>
      <c r="G354" t="b">
        <f t="shared" si="22"/>
        <v>1</v>
      </c>
      <c r="H354">
        <v>835</v>
      </c>
      <c r="I354" t="str">
        <f t="shared" si="23"/>
        <v>0835</v>
      </c>
    </row>
    <row r="355" spans="1:9" x14ac:dyDescent="0.25">
      <c r="A355" t="s">
        <v>1254</v>
      </c>
      <c r="B355" t="s">
        <v>1255</v>
      </c>
      <c r="C355" t="b">
        <f t="shared" si="20"/>
        <v>1</v>
      </c>
      <c r="D355" t="s">
        <v>823</v>
      </c>
      <c r="E355" t="b">
        <f t="shared" si="21"/>
        <v>1</v>
      </c>
      <c r="F355" t="s">
        <v>37</v>
      </c>
      <c r="G355" t="b">
        <f t="shared" si="22"/>
        <v>1</v>
      </c>
      <c r="H355">
        <v>830</v>
      </c>
      <c r="I355" t="str">
        <f t="shared" si="23"/>
        <v>0830</v>
      </c>
    </row>
    <row r="356" spans="1:9" x14ac:dyDescent="0.25">
      <c r="A356" t="s">
        <v>1259</v>
      </c>
      <c r="B356" t="s">
        <v>1260</v>
      </c>
      <c r="C356" t="b">
        <f t="shared" si="20"/>
        <v>1</v>
      </c>
      <c r="D356" t="s">
        <v>820</v>
      </c>
      <c r="E356" t="b">
        <f t="shared" si="21"/>
        <v>1</v>
      </c>
      <c r="F356" t="s">
        <v>37</v>
      </c>
      <c r="G356" t="b">
        <f t="shared" si="22"/>
        <v>1</v>
      </c>
      <c r="H356">
        <v>832</v>
      </c>
      <c r="I356" t="str">
        <f t="shared" si="23"/>
        <v>0832</v>
      </c>
    </row>
    <row r="357" spans="1:9" x14ac:dyDescent="0.25">
      <c r="C357" t="b">
        <f t="shared" si="20"/>
        <v>0</v>
      </c>
      <c r="D357" t="s">
        <v>759</v>
      </c>
      <c r="E357" t="b">
        <f t="shared" si="21"/>
        <v>0</v>
      </c>
      <c r="F357" t="s">
        <v>37</v>
      </c>
      <c r="G357" t="b">
        <f t="shared" si="22"/>
        <v>0</v>
      </c>
      <c r="H357">
        <v>836</v>
      </c>
      <c r="I357" t="str">
        <f t="shared" si="23"/>
        <v>0836</v>
      </c>
    </row>
    <row r="358" spans="1:9" x14ac:dyDescent="0.25">
      <c r="A358" t="s">
        <v>1264</v>
      </c>
      <c r="B358" t="s">
        <v>1265</v>
      </c>
      <c r="C358" t="b">
        <f t="shared" si="20"/>
        <v>1</v>
      </c>
      <c r="D358" t="s">
        <v>716</v>
      </c>
      <c r="E358" t="b">
        <f t="shared" si="21"/>
        <v>1</v>
      </c>
      <c r="F358" t="s">
        <v>37</v>
      </c>
      <c r="G358" t="b">
        <f t="shared" si="22"/>
        <v>1</v>
      </c>
      <c r="H358">
        <v>830</v>
      </c>
      <c r="I358" t="str">
        <f t="shared" si="23"/>
        <v>0830</v>
      </c>
    </row>
    <row r="359" spans="1:9" x14ac:dyDescent="0.25">
      <c r="A359" t="s">
        <v>1267</v>
      </c>
      <c r="B359" t="s">
        <v>1268</v>
      </c>
      <c r="C359" t="b">
        <f t="shared" si="20"/>
        <v>1</v>
      </c>
      <c r="D359" t="s">
        <v>725</v>
      </c>
      <c r="E359" t="b">
        <f t="shared" si="21"/>
        <v>1</v>
      </c>
      <c r="F359" t="s">
        <v>37</v>
      </c>
      <c r="G359" t="b">
        <f t="shared" si="22"/>
        <v>1</v>
      </c>
      <c r="H359">
        <v>836</v>
      </c>
      <c r="I359" t="str">
        <f t="shared" si="23"/>
        <v>0836</v>
      </c>
    </row>
    <row r="360" spans="1:9" x14ac:dyDescent="0.25">
      <c r="A360" t="s">
        <v>1271</v>
      </c>
      <c r="B360" t="s">
        <v>1272</v>
      </c>
      <c r="C360" t="b">
        <f t="shared" si="20"/>
        <v>1</v>
      </c>
      <c r="D360" t="s">
        <v>710</v>
      </c>
      <c r="E360" t="b">
        <f t="shared" si="21"/>
        <v>1</v>
      </c>
      <c r="F360" t="s">
        <v>37</v>
      </c>
      <c r="G360" t="b">
        <f t="shared" si="22"/>
        <v>1</v>
      </c>
      <c r="H360">
        <v>810</v>
      </c>
      <c r="I360" t="str">
        <f t="shared" si="23"/>
        <v>0810</v>
      </c>
    </row>
    <row r="361" spans="1:9" x14ac:dyDescent="0.25">
      <c r="A361" t="s">
        <v>1275</v>
      </c>
      <c r="B361" t="s">
        <v>1276</v>
      </c>
      <c r="C361" t="b">
        <f t="shared" si="20"/>
        <v>1</v>
      </c>
      <c r="D361" t="s">
        <v>731</v>
      </c>
      <c r="E361" t="b">
        <f t="shared" si="21"/>
        <v>1</v>
      </c>
      <c r="F361" t="s">
        <v>37</v>
      </c>
      <c r="G361" t="b">
        <f t="shared" si="22"/>
        <v>1</v>
      </c>
      <c r="H361">
        <v>810</v>
      </c>
      <c r="I361" t="str">
        <f t="shared" si="23"/>
        <v>0810</v>
      </c>
    </row>
    <row r="362" spans="1:9" x14ac:dyDescent="0.25">
      <c r="A362" t="s">
        <v>1277</v>
      </c>
      <c r="B362" t="s">
        <v>1278</v>
      </c>
      <c r="C362" t="b">
        <f t="shared" si="20"/>
        <v>1</v>
      </c>
      <c r="D362" t="s">
        <v>1279</v>
      </c>
      <c r="E362" t="b">
        <f t="shared" si="21"/>
        <v>1</v>
      </c>
      <c r="F362" t="s">
        <v>37</v>
      </c>
      <c r="G362" t="b">
        <f t="shared" si="22"/>
        <v>1</v>
      </c>
      <c r="H362">
        <v>820</v>
      </c>
      <c r="I362" t="str">
        <f t="shared" si="23"/>
        <v>0820</v>
      </c>
    </row>
    <row r="363" spans="1:9" x14ac:dyDescent="0.25">
      <c r="A363" t="s">
        <v>1280</v>
      </c>
      <c r="B363" t="s">
        <v>1281</v>
      </c>
      <c r="C363" t="b">
        <f t="shared" si="20"/>
        <v>1</v>
      </c>
      <c r="D363" t="s">
        <v>703</v>
      </c>
      <c r="E363" t="b">
        <f t="shared" si="21"/>
        <v>1</v>
      </c>
      <c r="F363" t="s">
        <v>37</v>
      </c>
      <c r="G363" t="b">
        <f t="shared" si="22"/>
        <v>1</v>
      </c>
      <c r="H363">
        <v>812</v>
      </c>
      <c r="I363" t="str">
        <f t="shared" si="23"/>
        <v>0812</v>
      </c>
    </row>
    <row r="364" spans="1:9" x14ac:dyDescent="0.25">
      <c r="A364" t="s">
        <v>1284</v>
      </c>
      <c r="B364" t="s">
        <v>1285</v>
      </c>
      <c r="C364" t="b">
        <f t="shared" si="20"/>
        <v>1</v>
      </c>
      <c r="D364" t="s">
        <v>791</v>
      </c>
      <c r="E364" t="b">
        <f t="shared" si="21"/>
        <v>1</v>
      </c>
      <c r="F364" t="s">
        <v>37</v>
      </c>
      <c r="G364" t="b">
        <f t="shared" si="22"/>
        <v>1</v>
      </c>
      <c r="H364">
        <v>832</v>
      </c>
      <c r="I364" t="str">
        <f t="shared" si="23"/>
        <v>0832</v>
      </c>
    </row>
    <row r="365" spans="1:9" x14ac:dyDescent="0.25">
      <c r="A365" t="s">
        <v>1288</v>
      </c>
      <c r="B365" t="s">
        <v>1289</v>
      </c>
      <c r="C365" t="b">
        <f t="shared" si="20"/>
        <v>1</v>
      </c>
      <c r="D365" t="s">
        <v>743</v>
      </c>
      <c r="E365" t="b">
        <f t="shared" si="21"/>
        <v>1</v>
      </c>
      <c r="F365" t="s">
        <v>37</v>
      </c>
      <c r="G365" t="b">
        <f t="shared" si="22"/>
        <v>1</v>
      </c>
      <c r="H365">
        <v>830</v>
      </c>
      <c r="I365" t="str">
        <f t="shared" si="23"/>
        <v>0830</v>
      </c>
    </row>
    <row r="366" spans="1:9" x14ac:dyDescent="0.25">
      <c r="A366" t="s">
        <v>1291</v>
      </c>
      <c r="B366" t="s">
        <v>1292</v>
      </c>
      <c r="C366" t="b">
        <f t="shared" si="20"/>
        <v>1</v>
      </c>
      <c r="D366" t="s">
        <v>773</v>
      </c>
      <c r="E366" t="b">
        <f t="shared" si="21"/>
        <v>1</v>
      </c>
      <c r="F366" t="s">
        <v>37</v>
      </c>
      <c r="G366" t="b">
        <f t="shared" si="22"/>
        <v>1</v>
      </c>
      <c r="H366">
        <v>820</v>
      </c>
      <c r="I366" t="str">
        <f t="shared" si="23"/>
        <v>0820</v>
      </c>
    </row>
    <row r="367" spans="1:9" x14ac:dyDescent="0.25">
      <c r="A367" t="s">
        <v>1294</v>
      </c>
      <c r="B367" t="s">
        <v>1295</v>
      </c>
      <c r="C367" t="b">
        <f t="shared" si="20"/>
        <v>1</v>
      </c>
      <c r="D367" t="s">
        <v>731</v>
      </c>
      <c r="E367" t="b">
        <f t="shared" si="21"/>
        <v>1</v>
      </c>
      <c r="F367" t="s">
        <v>37</v>
      </c>
      <c r="G367" t="b">
        <f t="shared" si="22"/>
        <v>1</v>
      </c>
      <c r="H367">
        <v>810</v>
      </c>
      <c r="I367" t="str">
        <f t="shared" si="23"/>
        <v>0810</v>
      </c>
    </row>
    <row r="368" spans="1:9" x14ac:dyDescent="0.25">
      <c r="A368" t="s">
        <v>117</v>
      </c>
      <c r="B368" t="s">
        <v>118</v>
      </c>
      <c r="C368" t="b">
        <f t="shared" si="20"/>
        <v>1</v>
      </c>
      <c r="D368" t="s">
        <v>36</v>
      </c>
      <c r="E368" t="b">
        <f t="shared" si="21"/>
        <v>1</v>
      </c>
      <c r="F368" t="s">
        <v>37</v>
      </c>
      <c r="G368" t="b">
        <f t="shared" si="22"/>
        <v>1</v>
      </c>
      <c r="H368">
        <v>800</v>
      </c>
      <c r="I368" t="str">
        <f t="shared" si="23"/>
        <v>0800</v>
      </c>
    </row>
    <row r="369" spans="1:9" x14ac:dyDescent="0.25">
      <c r="A369" t="s">
        <v>120</v>
      </c>
      <c r="B369" t="s">
        <v>121</v>
      </c>
      <c r="C369" t="b">
        <f t="shared" si="20"/>
        <v>1</v>
      </c>
      <c r="D369" t="s">
        <v>36</v>
      </c>
      <c r="E369" t="b">
        <f t="shared" si="21"/>
        <v>1</v>
      </c>
      <c r="F369" t="s">
        <v>37</v>
      </c>
      <c r="G369" t="b">
        <f t="shared" si="22"/>
        <v>1</v>
      </c>
      <c r="H369">
        <v>800</v>
      </c>
      <c r="I369" t="str">
        <f t="shared" si="23"/>
        <v>0800</v>
      </c>
    </row>
    <row r="370" spans="1:9" x14ac:dyDescent="0.25">
      <c r="A370" t="s">
        <v>124</v>
      </c>
      <c r="B370" t="s">
        <v>125</v>
      </c>
      <c r="C370" t="b">
        <f t="shared" si="20"/>
        <v>1</v>
      </c>
      <c r="D370" t="s">
        <v>36</v>
      </c>
      <c r="E370" t="b">
        <f t="shared" si="21"/>
        <v>1</v>
      </c>
      <c r="F370" t="s">
        <v>37</v>
      </c>
      <c r="G370" t="b">
        <f t="shared" si="22"/>
        <v>1</v>
      </c>
      <c r="H370">
        <v>800</v>
      </c>
      <c r="I370" t="str">
        <f t="shared" si="23"/>
        <v>0800</v>
      </c>
    </row>
    <row r="371" spans="1:9" x14ac:dyDescent="0.25">
      <c r="A371" t="s">
        <v>1296</v>
      </c>
      <c r="B371" t="s">
        <v>1297</v>
      </c>
      <c r="C371" t="b">
        <f t="shared" si="20"/>
        <v>1</v>
      </c>
      <c r="D371" t="s">
        <v>1178</v>
      </c>
      <c r="E371" t="b">
        <f t="shared" si="21"/>
        <v>1</v>
      </c>
      <c r="F371" t="s">
        <v>37</v>
      </c>
      <c r="G371" t="b">
        <f t="shared" si="22"/>
        <v>1</v>
      </c>
      <c r="H371">
        <v>810</v>
      </c>
      <c r="I371" t="str">
        <f t="shared" si="23"/>
        <v>0810</v>
      </c>
    </row>
    <row r="372" spans="1:9" x14ac:dyDescent="0.25">
      <c r="A372" t="s">
        <v>1298</v>
      </c>
      <c r="B372" t="s">
        <v>1299</v>
      </c>
      <c r="C372" t="b">
        <f t="shared" si="20"/>
        <v>1</v>
      </c>
      <c r="D372" t="s">
        <v>773</v>
      </c>
      <c r="E372" t="b">
        <f t="shared" si="21"/>
        <v>1</v>
      </c>
      <c r="F372" t="s">
        <v>37</v>
      </c>
      <c r="G372" t="b">
        <f t="shared" si="22"/>
        <v>1</v>
      </c>
      <c r="H372">
        <v>820</v>
      </c>
      <c r="I372" t="str">
        <f t="shared" si="23"/>
        <v>0820</v>
      </c>
    </row>
    <row r="373" spans="1:9" x14ac:dyDescent="0.25">
      <c r="A373" t="s">
        <v>1302</v>
      </c>
      <c r="B373" t="s">
        <v>1303</v>
      </c>
      <c r="C373" t="b">
        <f t="shared" si="20"/>
        <v>1</v>
      </c>
      <c r="D373" t="s">
        <v>917</v>
      </c>
      <c r="E373" t="b">
        <f t="shared" si="21"/>
        <v>1</v>
      </c>
      <c r="F373" t="s">
        <v>37</v>
      </c>
      <c r="G373" t="b">
        <f t="shared" si="22"/>
        <v>1</v>
      </c>
      <c r="H373">
        <v>832</v>
      </c>
      <c r="I373" t="str">
        <f t="shared" si="23"/>
        <v>0832</v>
      </c>
    </row>
    <row r="374" spans="1:9" x14ac:dyDescent="0.25">
      <c r="A374" t="s">
        <v>1304</v>
      </c>
      <c r="B374" t="s">
        <v>1305</v>
      </c>
      <c r="C374" t="b">
        <f t="shared" si="20"/>
        <v>1</v>
      </c>
      <c r="D374" t="s">
        <v>1005</v>
      </c>
      <c r="E374" t="b">
        <f t="shared" si="21"/>
        <v>1</v>
      </c>
      <c r="F374" t="s">
        <v>37</v>
      </c>
      <c r="G374" t="b">
        <f t="shared" si="22"/>
        <v>1</v>
      </c>
      <c r="H374">
        <v>810</v>
      </c>
      <c r="I374" t="str">
        <f t="shared" si="23"/>
        <v>0810</v>
      </c>
    </row>
    <row r="375" spans="1:9" x14ac:dyDescent="0.25">
      <c r="A375" t="s">
        <v>1309</v>
      </c>
      <c r="B375" t="s">
        <v>1310</v>
      </c>
      <c r="C375" t="b">
        <f t="shared" si="20"/>
        <v>1</v>
      </c>
      <c r="D375" t="s">
        <v>1101</v>
      </c>
      <c r="E375" t="b">
        <f t="shared" si="21"/>
        <v>1</v>
      </c>
      <c r="F375" t="s">
        <v>37</v>
      </c>
      <c r="G375" t="b">
        <f t="shared" si="22"/>
        <v>1</v>
      </c>
      <c r="H375">
        <v>820</v>
      </c>
      <c r="I375" t="str">
        <f t="shared" si="23"/>
        <v>0820</v>
      </c>
    </row>
    <row r="376" spans="1:9" x14ac:dyDescent="0.25">
      <c r="A376" t="s">
        <v>1312</v>
      </c>
      <c r="B376" t="s">
        <v>1313</v>
      </c>
      <c r="C376" t="b">
        <f t="shared" si="20"/>
        <v>1</v>
      </c>
      <c r="D376" t="s">
        <v>773</v>
      </c>
      <c r="E376" t="b">
        <f t="shared" si="21"/>
        <v>1</v>
      </c>
      <c r="F376" t="s">
        <v>37</v>
      </c>
      <c r="G376" t="b">
        <f t="shared" si="22"/>
        <v>1</v>
      </c>
      <c r="H376">
        <v>820</v>
      </c>
      <c r="I376" t="str">
        <f t="shared" si="23"/>
        <v>0820</v>
      </c>
    </row>
    <row r="377" spans="1:9" x14ac:dyDescent="0.25">
      <c r="A377" t="s">
        <v>128</v>
      </c>
      <c r="B377" t="s">
        <v>129</v>
      </c>
      <c r="C377" t="b">
        <f t="shared" si="20"/>
        <v>1</v>
      </c>
      <c r="D377" t="s">
        <v>36</v>
      </c>
      <c r="E377" t="b">
        <f t="shared" si="21"/>
        <v>1</v>
      </c>
      <c r="F377" t="s">
        <v>37</v>
      </c>
      <c r="G377" t="b">
        <f t="shared" si="22"/>
        <v>1</v>
      </c>
      <c r="H377">
        <v>800</v>
      </c>
      <c r="I377" t="str">
        <f t="shared" si="23"/>
        <v>0800</v>
      </c>
    </row>
    <row r="378" spans="1:9" x14ac:dyDescent="0.25">
      <c r="A378" t="s">
        <v>1315</v>
      </c>
      <c r="B378" t="s">
        <v>1316</v>
      </c>
      <c r="C378" t="b">
        <f t="shared" si="20"/>
        <v>1</v>
      </c>
      <c r="D378" t="s">
        <v>1317</v>
      </c>
      <c r="E378" t="b">
        <f t="shared" si="21"/>
        <v>1</v>
      </c>
      <c r="F378" t="s">
        <v>37</v>
      </c>
      <c r="G378" t="b">
        <f t="shared" si="22"/>
        <v>1</v>
      </c>
      <c r="H378">
        <v>836</v>
      </c>
      <c r="I378" t="str">
        <f t="shared" si="23"/>
        <v>0836</v>
      </c>
    </row>
    <row r="379" spans="1:9" x14ac:dyDescent="0.25">
      <c r="A379" t="s">
        <v>133</v>
      </c>
      <c r="B379" t="s">
        <v>134</v>
      </c>
      <c r="C379" t="b">
        <f t="shared" si="20"/>
        <v>1</v>
      </c>
      <c r="D379" t="s">
        <v>36</v>
      </c>
      <c r="E379" t="b">
        <f t="shared" si="21"/>
        <v>1</v>
      </c>
      <c r="F379" t="s">
        <v>37</v>
      </c>
      <c r="G379" t="b">
        <f t="shared" si="22"/>
        <v>1</v>
      </c>
      <c r="H379">
        <v>800</v>
      </c>
      <c r="I379" t="str">
        <f t="shared" si="23"/>
        <v>0800</v>
      </c>
    </row>
    <row r="380" spans="1:9" x14ac:dyDescent="0.25">
      <c r="A380" t="s">
        <v>1319</v>
      </c>
      <c r="B380" t="s">
        <v>1320</v>
      </c>
      <c r="C380" t="b">
        <f t="shared" si="20"/>
        <v>1</v>
      </c>
      <c r="D380" t="s">
        <v>1321</v>
      </c>
      <c r="E380" t="b">
        <f t="shared" si="21"/>
        <v>1</v>
      </c>
      <c r="F380" t="s">
        <v>37</v>
      </c>
      <c r="G380" t="b">
        <f t="shared" si="22"/>
        <v>1</v>
      </c>
      <c r="H380">
        <v>820</v>
      </c>
      <c r="I380" t="str">
        <f t="shared" si="23"/>
        <v>0820</v>
      </c>
    </row>
    <row r="381" spans="1:9" x14ac:dyDescent="0.25">
      <c r="A381" t="s">
        <v>1324</v>
      </c>
      <c r="B381" t="s">
        <v>1325</v>
      </c>
      <c r="C381" t="b">
        <f t="shared" si="20"/>
        <v>1</v>
      </c>
      <c r="D381" t="s">
        <v>1116</v>
      </c>
      <c r="E381" t="b">
        <f t="shared" si="21"/>
        <v>1</v>
      </c>
      <c r="F381" t="s">
        <v>37</v>
      </c>
      <c r="G381" t="b">
        <f t="shared" si="22"/>
        <v>1</v>
      </c>
      <c r="H381">
        <v>810</v>
      </c>
      <c r="I381" t="str">
        <f t="shared" si="23"/>
        <v>0810</v>
      </c>
    </row>
    <row r="382" spans="1:9" x14ac:dyDescent="0.25">
      <c r="A382" t="s">
        <v>1327</v>
      </c>
      <c r="B382" t="s">
        <v>1328</v>
      </c>
      <c r="C382" t="b">
        <f t="shared" si="20"/>
        <v>1</v>
      </c>
      <c r="D382" t="s">
        <v>941</v>
      </c>
      <c r="E382" t="b">
        <f t="shared" si="21"/>
        <v>1</v>
      </c>
      <c r="F382" t="s">
        <v>37</v>
      </c>
      <c r="G382" t="b">
        <f t="shared" si="22"/>
        <v>1</v>
      </c>
      <c r="H382">
        <v>832</v>
      </c>
      <c r="I382" t="str">
        <f t="shared" si="23"/>
        <v>0832</v>
      </c>
    </row>
    <row r="383" spans="1:9" x14ac:dyDescent="0.25">
      <c r="A383" t="s">
        <v>1329</v>
      </c>
      <c r="B383" t="s">
        <v>1330</v>
      </c>
      <c r="C383" t="b">
        <f t="shared" si="20"/>
        <v>1</v>
      </c>
      <c r="D383" t="s">
        <v>917</v>
      </c>
      <c r="E383" t="b">
        <f t="shared" si="21"/>
        <v>1</v>
      </c>
      <c r="F383" t="s">
        <v>37</v>
      </c>
      <c r="G383" t="b">
        <f t="shared" si="22"/>
        <v>1</v>
      </c>
      <c r="H383">
        <v>832</v>
      </c>
      <c r="I383" t="str">
        <f t="shared" si="23"/>
        <v>0832</v>
      </c>
    </row>
    <row r="384" spans="1:9" x14ac:dyDescent="0.25">
      <c r="A384" t="s">
        <v>1331</v>
      </c>
      <c r="B384" t="s">
        <v>1332</v>
      </c>
      <c r="C384" t="b">
        <f t="shared" si="20"/>
        <v>1</v>
      </c>
      <c r="D384" t="s">
        <v>941</v>
      </c>
      <c r="E384" t="b">
        <f t="shared" si="21"/>
        <v>1</v>
      </c>
      <c r="F384" t="s">
        <v>37</v>
      </c>
      <c r="G384" t="b">
        <f t="shared" si="22"/>
        <v>1</v>
      </c>
      <c r="H384">
        <v>832</v>
      </c>
      <c r="I384" t="str">
        <f t="shared" si="23"/>
        <v>0832</v>
      </c>
    </row>
    <row r="385" spans="1:9" x14ac:dyDescent="0.25">
      <c r="A385" t="s">
        <v>1334</v>
      </c>
      <c r="B385" t="s">
        <v>1335</v>
      </c>
      <c r="C385" t="b">
        <f t="shared" si="20"/>
        <v>1</v>
      </c>
      <c r="D385" t="s">
        <v>917</v>
      </c>
      <c r="E385" t="b">
        <f t="shared" si="21"/>
        <v>1</v>
      </c>
      <c r="F385" t="s">
        <v>37</v>
      </c>
      <c r="G385" t="b">
        <f t="shared" si="22"/>
        <v>1</v>
      </c>
      <c r="H385">
        <v>832</v>
      </c>
      <c r="I385" t="str">
        <f t="shared" si="23"/>
        <v>0832</v>
      </c>
    </row>
    <row r="386" spans="1:9" x14ac:dyDescent="0.25">
      <c r="A386" t="s">
        <v>1338</v>
      </c>
      <c r="B386" t="s">
        <v>1339</v>
      </c>
      <c r="C386" t="b">
        <f t="shared" si="20"/>
        <v>1</v>
      </c>
      <c r="D386" t="s">
        <v>844</v>
      </c>
      <c r="E386" t="b">
        <f t="shared" si="21"/>
        <v>1</v>
      </c>
      <c r="F386" t="s">
        <v>37</v>
      </c>
      <c r="G386" t="b">
        <f t="shared" si="22"/>
        <v>1</v>
      </c>
      <c r="H386">
        <v>820</v>
      </c>
      <c r="I386" t="str">
        <f t="shared" si="23"/>
        <v>0820</v>
      </c>
    </row>
    <row r="387" spans="1:9" x14ac:dyDescent="0.25">
      <c r="A387" t="s">
        <v>1342</v>
      </c>
      <c r="B387" t="s">
        <v>1343</v>
      </c>
      <c r="C387" t="b">
        <f t="shared" ref="C387:C450" si="24">ISNUMBER(SEARCH(B387, A387))</f>
        <v>1</v>
      </c>
      <c r="D387" t="s">
        <v>759</v>
      </c>
      <c r="E387" t="b">
        <f t="shared" ref="E387:E450" si="25">ISNUMBER(SEARCH(D387, A387))</f>
        <v>1</v>
      </c>
      <c r="F387" t="s">
        <v>37</v>
      </c>
      <c r="G387" t="b">
        <f t="shared" ref="G387:G450" si="26">ISNUMBER(SEARCH(F387, A387))</f>
        <v>1</v>
      </c>
      <c r="H387">
        <v>836</v>
      </c>
      <c r="I387" t="str">
        <f t="shared" ref="I387:I450" si="27">"0"&amp;H387</f>
        <v>0836</v>
      </c>
    </row>
    <row r="388" spans="1:9" x14ac:dyDescent="0.25">
      <c r="A388" t="s">
        <v>1346</v>
      </c>
      <c r="B388" t="s">
        <v>1347</v>
      </c>
      <c r="C388" t="b">
        <f t="shared" si="24"/>
        <v>1</v>
      </c>
      <c r="D388" t="s">
        <v>791</v>
      </c>
      <c r="E388" t="b">
        <f t="shared" si="25"/>
        <v>1</v>
      </c>
      <c r="F388" t="s">
        <v>37</v>
      </c>
      <c r="G388" t="b">
        <f t="shared" si="26"/>
        <v>1</v>
      </c>
      <c r="H388">
        <v>832</v>
      </c>
      <c r="I388" t="str">
        <f t="shared" si="27"/>
        <v>0832</v>
      </c>
    </row>
    <row r="389" spans="1:9" x14ac:dyDescent="0.25">
      <c r="A389" t="s">
        <v>1349</v>
      </c>
      <c r="B389" t="s">
        <v>1350</v>
      </c>
      <c r="C389" t="b">
        <f t="shared" si="24"/>
        <v>1</v>
      </c>
      <c r="D389" t="s">
        <v>1030</v>
      </c>
      <c r="E389" t="b">
        <f t="shared" si="25"/>
        <v>1</v>
      </c>
      <c r="F389" t="s">
        <v>37</v>
      </c>
      <c r="G389" t="b">
        <f t="shared" si="26"/>
        <v>1</v>
      </c>
      <c r="H389">
        <v>810</v>
      </c>
      <c r="I389" t="str">
        <f t="shared" si="27"/>
        <v>0810</v>
      </c>
    </row>
    <row r="390" spans="1:9" x14ac:dyDescent="0.25">
      <c r="A390" t="s">
        <v>1351</v>
      </c>
      <c r="B390" t="s">
        <v>1352</v>
      </c>
      <c r="C390" t="b">
        <f t="shared" si="24"/>
        <v>1</v>
      </c>
      <c r="D390" t="s">
        <v>1016</v>
      </c>
      <c r="E390" t="b">
        <f t="shared" si="25"/>
        <v>1</v>
      </c>
      <c r="F390" t="s">
        <v>37</v>
      </c>
      <c r="G390" t="b">
        <f t="shared" si="26"/>
        <v>1</v>
      </c>
      <c r="H390">
        <v>830</v>
      </c>
      <c r="I390" t="str">
        <f t="shared" si="27"/>
        <v>0830</v>
      </c>
    </row>
    <row r="391" spans="1:9" x14ac:dyDescent="0.25">
      <c r="A391" t="s">
        <v>1355</v>
      </c>
      <c r="B391" t="s">
        <v>1356</v>
      </c>
      <c r="C391" t="b">
        <f t="shared" si="24"/>
        <v>1</v>
      </c>
      <c r="D391" t="s">
        <v>1005</v>
      </c>
      <c r="E391" t="b">
        <f t="shared" si="25"/>
        <v>1</v>
      </c>
      <c r="F391" t="s">
        <v>37</v>
      </c>
      <c r="G391" t="b">
        <f t="shared" si="26"/>
        <v>1</v>
      </c>
      <c r="H391">
        <v>810</v>
      </c>
      <c r="I391" t="str">
        <f t="shared" si="27"/>
        <v>0810</v>
      </c>
    </row>
    <row r="392" spans="1:9" x14ac:dyDescent="0.25">
      <c r="A392" t="s">
        <v>1359</v>
      </c>
      <c r="B392" t="s">
        <v>1360</v>
      </c>
      <c r="C392" t="b">
        <f t="shared" si="24"/>
        <v>1</v>
      </c>
      <c r="D392" t="s">
        <v>820</v>
      </c>
      <c r="E392" t="b">
        <f t="shared" si="25"/>
        <v>1</v>
      </c>
      <c r="F392" t="s">
        <v>37</v>
      </c>
      <c r="G392" t="b">
        <f t="shared" si="26"/>
        <v>1</v>
      </c>
      <c r="H392">
        <v>832</v>
      </c>
      <c r="I392" t="str">
        <f t="shared" si="27"/>
        <v>0832</v>
      </c>
    </row>
    <row r="393" spans="1:9" x14ac:dyDescent="0.25">
      <c r="A393" t="s">
        <v>1362</v>
      </c>
      <c r="B393" t="s">
        <v>1363</v>
      </c>
      <c r="C393" t="b">
        <f t="shared" si="24"/>
        <v>1</v>
      </c>
      <c r="D393" t="s">
        <v>917</v>
      </c>
      <c r="E393" t="b">
        <f t="shared" si="25"/>
        <v>1</v>
      </c>
      <c r="F393" t="s">
        <v>37</v>
      </c>
      <c r="G393" t="b">
        <f t="shared" si="26"/>
        <v>1</v>
      </c>
      <c r="H393">
        <v>832</v>
      </c>
      <c r="I393" t="str">
        <f t="shared" si="27"/>
        <v>0832</v>
      </c>
    </row>
    <row r="394" spans="1:9" x14ac:dyDescent="0.25">
      <c r="A394" t="s">
        <v>1364</v>
      </c>
      <c r="B394" t="s">
        <v>1365</v>
      </c>
      <c r="C394" t="b">
        <f t="shared" si="24"/>
        <v>1</v>
      </c>
      <c r="D394" t="s">
        <v>747</v>
      </c>
      <c r="E394" t="b">
        <f t="shared" si="25"/>
        <v>1</v>
      </c>
      <c r="F394" t="s">
        <v>37</v>
      </c>
      <c r="G394" t="b">
        <f t="shared" si="26"/>
        <v>1</v>
      </c>
      <c r="H394">
        <v>830</v>
      </c>
      <c r="I394" t="str">
        <f t="shared" si="27"/>
        <v>0830</v>
      </c>
    </row>
    <row r="395" spans="1:9" x14ac:dyDescent="0.25">
      <c r="A395" t="s">
        <v>1367</v>
      </c>
      <c r="B395" t="s">
        <v>1368</v>
      </c>
      <c r="C395" t="b">
        <f t="shared" si="24"/>
        <v>1</v>
      </c>
      <c r="D395" t="s">
        <v>707</v>
      </c>
      <c r="E395" t="b">
        <f t="shared" si="25"/>
        <v>1</v>
      </c>
      <c r="F395" t="s">
        <v>37</v>
      </c>
      <c r="G395" t="b">
        <f t="shared" si="26"/>
        <v>1</v>
      </c>
      <c r="H395">
        <v>820</v>
      </c>
      <c r="I395" t="str">
        <f t="shared" si="27"/>
        <v>0820</v>
      </c>
    </row>
    <row r="396" spans="1:9" x14ac:dyDescent="0.25">
      <c r="A396" t="s">
        <v>138</v>
      </c>
      <c r="B396" t="s">
        <v>139</v>
      </c>
      <c r="C396" t="b">
        <f t="shared" si="24"/>
        <v>1</v>
      </c>
      <c r="D396" t="s">
        <v>36</v>
      </c>
      <c r="E396" t="b">
        <f t="shared" si="25"/>
        <v>1</v>
      </c>
      <c r="F396" t="s">
        <v>37</v>
      </c>
      <c r="G396" t="b">
        <f t="shared" si="26"/>
        <v>1</v>
      </c>
      <c r="H396">
        <v>800</v>
      </c>
      <c r="I396" t="str">
        <f t="shared" si="27"/>
        <v>0800</v>
      </c>
    </row>
    <row r="397" spans="1:9" x14ac:dyDescent="0.25">
      <c r="A397" t="s">
        <v>1370</v>
      </c>
      <c r="B397" t="s">
        <v>1371</v>
      </c>
      <c r="C397" t="b">
        <f t="shared" si="24"/>
        <v>1</v>
      </c>
      <c r="D397" t="s">
        <v>973</v>
      </c>
      <c r="E397" t="b">
        <f t="shared" si="25"/>
        <v>1</v>
      </c>
      <c r="F397" t="s">
        <v>37</v>
      </c>
      <c r="G397" t="b">
        <f t="shared" si="26"/>
        <v>1</v>
      </c>
      <c r="H397">
        <v>830</v>
      </c>
      <c r="I397" t="str">
        <f t="shared" si="27"/>
        <v>0830</v>
      </c>
    </row>
    <row r="398" spans="1:9" x14ac:dyDescent="0.25">
      <c r="A398" t="s">
        <v>1373</v>
      </c>
      <c r="B398" t="s">
        <v>1374</v>
      </c>
      <c r="C398" t="b">
        <f t="shared" si="24"/>
        <v>1</v>
      </c>
      <c r="D398" t="s">
        <v>1178</v>
      </c>
      <c r="E398" t="b">
        <f t="shared" si="25"/>
        <v>1</v>
      </c>
      <c r="F398" t="s">
        <v>37</v>
      </c>
      <c r="G398" t="b">
        <f t="shared" si="26"/>
        <v>1</v>
      </c>
      <c r="H398">
        <v>810</v>
      </c>
      <c r="I398" t="str">
        <f t="shared" si="27"/>
        <v>0810</v>
      </c>
    </row>
    <row r="399" spans="1:9" x14ac:dyDescent="0.25">
      <c r="A399" t="s">
        <v>1375</v>
      </c>
      <c r="B399" t="s">
        <v>1376</v>
      </c>
      <c r="C399" t="b">
        <f t="shared" si="24"/>
        <v>1</v>
      </c>
      <c r="D399" t="s">
        <v>707</v>
      </c>
      <c r="E399" t="b">
        <f t="shared" si="25"/>
        <v>1</v>
      </c>
      <c r="F399" t="s">
        <v>37</v>
      </c>
      <c r="G399" t="b">
        <f t="shared" si="26"/>
        <v>1</v>
      </c>
      <c r="H399">
        <v>820</v>
      </c>
      <c r="I399" t="str">
        <f t="shared" si="27"/>
        <v>0820</v>
      </c>
    </row>
    <row r="400" spans="1:9" x14ac:dyDescent="0.25">
      <c r="A400" t="s">
        <v>1377</v>
      </c>
      <c r="B400" t="s">
        <v>1378</v>
      </c>
      <c r="C400" t="b">
        <f t="shared" si="24"/>
        <v>1</v>
      </c>
      <c r="D400" t="s">
        <v>954</v>
      </c>
      <c r="E400" t="b">
        <f t="shared" si="25"/>
        <v>1</v>
      </c>
      <c r="F400" t="s">
        <v>37</v>
      </c>
      <c r="G400" t="b">
        <f t="shared" si="26"/>
        <v>1</v>
      </c>
      <c r="H400">
        <v>812</v>
      </c>
      <c r="I400" t="str">
        <f t="shared" si="27"/>
        <v>0812</v>
      </c>
    </row>
    <row r="401" spans="1:9" x14ac:dyDescent="0.25">
      <c r="A401" t="s">
        <v>1379</v>
      </c>
      <c r="B401" t="s">
        <v>1380</v>
      </c>
      <c r="C401" t="b">
        <f t="shared" si="24"/>
        <v>1</v>
      </c>
      <c r="D401" t="s">
        <v>707</v>
      </c>
      <c r="E401" t="b">
        <f t="shared" si="25"/>
        <v>1</v>
      </c>
      <c r="F401" t="s">
        <v>37</v>
      </c>
      <c r="G401" t="b">
        <f t="shared" si="26"/>
        <v>1</v>
      </c>
      <c r="H401">
        <v>820</v>
      </c>
      <c r="I401" t="str">
        <f t="shared" si="27"/>
        <v>0820</v>
      </c>
    </row>
    <row r="402" spans="1:9" x14ac:dyDescent="0.25">
      <c r="A402" t="s">
        <v>1383</v>
      </c>
      <c r="B402" t="s">
        <v>1384</v>
      </c>
      <c r="C402" t="b">
        <f t="shared" si="24"/>
        <v>1</v>
      </c>
      <c r="D402" t="s">
        <v>731</v>
      </c>
      <c r="E402" t="b">
        <f t="shared" si="25"/>
        <v>1</v>
      </c>
      <c r="F402" t="s">
        <v>37</v>
      </c>
      <c r="G402" t="b">
        <f t="shared" si="26"/>
        <v>1</v>
      </c>
      <c r="H402">
        <v>810</v>
      </c>
      <c r="I402" t="str">
        <f t="shared" si="27"/>
        <v>0810</v>
      </c>
    </row>
    <row r="403" spans="1:9" x14ac:dyDescent="0.25">
      <c r="A403" t="s">
        <v>1387</v>
      </c>
      <c r="B403" t="s">
        <v>1388</v>
      </c>
      <c r="C403" t="b">
        <f t="shared" si="24"/>
        <v>1</v>
      </c>
      <c r="D403" t="s">
        <v>1109</v>
      </c>
      <c r="E403" t="b">
        <f t="shared" si="25"/>
        <v>1</v>
      </c>
      <c r="F403" t="s">
        <v>37</v>
      </c>
      <c r="G403" t="b">
        <f t="shared" si="26"/>
        <v>1</v>
      </c>
      <c r="H403">
        <v>812</v>
      </c>
      <c r="I403" t="str">
        <f t="shared" si="27"/>
        <v>0812</v>
      </c>
    </row>
    <row r="404" spans="1:9" x14ac:dyDescent="0.25">
      <c r="A404" t="s">
        <v>1389</v>
      </c>
      <c r="B404" t="s">
        <v>1390</v>
      </c>
      <c r="C404" t="b">
        <f t="shared" si="24"/>
        <v>1</v>
      </c>
      <c r="D404" t="s">
        <v>707</v>
      </c>
      <c r="E404" t="b">
        <f t="shared" si="25"/>
        <v>1</v>
      </c>
      <c r="F404" t="s">
        <v>37</v>
      </c>
      <c r="G404" t="b">
        <f t="shared" si="26"/>
        <v>1</v>
      </c>
      <c r="H404">
        <v>820</v>
      </c>
      <c r="I404" t="str">
        <f t="shared" si="27"/>
        <v>0820</v>
      </c>
    </row>
    <row r="405" spans="1:9" x14ac:dyDescent="0.25">
      <c r="A405" t="s">
        <v>1393</v>
      </c>
      <c r="B405" t="s">
        <v>1394</v>
      </c>
      <c r="C405" t="b">
        <f t="shared" si="24"/>
        <v>1</v>
      </c>
      <c r="D405" t="s">
        <v>1395</v>
      </c>
      <c r="E405" t="b">
        <f t="shared" si="25"/>
        <v>1</v>
      </c>
      <c r="F405" t="s">
        <v>37</v>
      </c>
      <c r="G405" t="b">
        <f t="shared" si="26"/>
        <v>1</v>
      </c>
      <c r="H405">
        <v>822</v>
      </c>
      <c r="I405" t="str">
        <f t="shared" si="27"/>
        <v>0822</v>
      </c>
    </row>
    <row r="406" spans="1:9" x14ac:dyDescent="0.25">
      <c r="A406" t="s">
        <v>1399</v>
      </c>
      <c r="B406" t="s">
        <v>1400</v>
      </c>
      <c r="C406" t="b">
        <f t="shared" si="24"/>
        <v>1</v>
      </c>
      <c r="D406" t="s">
        <v>1162</v>
      </c>
      <c r="E406" t="b">
        <f t="shared" si="25"/>
        <v>1</v>
      </c>
      <c r="F406" t="s">
        <v>37</v>
      </c>
      <c r="G406" t="b">
        <f t="shared" si="26"/>
        <v>1</v>
      </c>
      <c r="H406">
        <v>835</v>
      </c>
      <c r="I406" t="str">
        <f t="shared" si="27"/>
        <v>0835</v>
      </c>
    </row>
    <row r="407" spans="1:9" x14ac:dyDescent="0.25">
      <c r="A407" t="s">
        <v>142</v>
      </c>
      <c r="B407" t="s">
        <v>143</v>
      </c>
      <c r="C407" t="b">
        <f t="shared" si="24"/>
        <v>1</v>
      </c>
      <c r="D407" t="s">
        <v>36</v>
      </c>
      <c r="E407" t="b">
        <f t="shared" si="25"/>
        <v>1</v>
      </c>
      <c r="F407" t="s">
        <v>37</v>
      </c>
      <c r="G407" t="b">
        <f t="shared" si="26"/>
        <v>1</v>
      </c>
      <c r="H407">
        <v>800</v>
      </c>
      <c r="I407" t="str">
        <f t="shared" si="27"/>
        <v>0800</v>
      </c>
    </row>
    <row r="408" spans="1:9" x14ac:dyDescent="0.25">
      <c r="A408" t="s">
        <v>1403</v>
      </c>
      <c r="B408" t="s">
        <v>1404</v>
      </c>
      <c r="C408" t="b">
        <f t="shared" si="24"/>
        <v>1</v>
      </c>
      <c r="D408" t="s">
        <v>743</v>
      </c>
      <c r="E408" t="b">
        <f t="shared" si="25"/>
        <v>1</v>
      </c>
      <c r="F408" t="s">
        <v>37</v>
      </c>
      <c r="G408" t="b">
        <f t="shared" si="26"/>
        <v>1</v>
      </c>
      <c r="H408">
        <v>830</v>
      </c>
      <c r="I408" t="str">
        <f t="shared" si="27"/>
        <v>0830</v>
      </c>
    </row>
    <row r="409" spans="1:9" x14ac:dyDescent="0.25">
      <c r="A409" t="s">
        <v>1406</v>
      </c>
      <c r="B409" t="s">
        <v>1407</v>
      </c>
      <c r="C409" t="b">
        <f t="shared" si="24"/>
        <v>1</v>
      </c>
      <c r="D409" t="s">
        <v>759</v>
      </c>
      <c r="E409" t="b">
        <f t="shared" si="25"/>
        <v>1</v>
      </c>
      <c r="F409" t="s">
        <v>37</v>
      </c>
      <c r="G409" t="b">
        <f t="shared" si="26"/>
        <v>1</v>
      </c>
      <c r="H409">
        <v>836</v>
      </c>
      <c r="I409" t="str">
        <f t="shared" si="27"/>
        <v>0836</v>
      </c>
    </row>
    <row r="410" spans="1:9" x14ac:dyDescent="0.25">
      <c r="A410" t="s">
        <v>1409</v>
      </c>
      <c r="B410" t="s">
        <v>1410</v>
      </c>
      <c r="C410" t="b">
        <f t="shared" si="24"/>
        <v>1</v>
      </c>
      <c r="D410" t="s">
        <v>941</v>
      </c>
      <c r="E410" t="b">
        <f t="shared" si="25"/>
        <v>1</v>
      </c>
      <c r="F410" t="s">
        <v>37</v>
      </c>
      <c r="G410" t="b">
        <f t="shared" si="26"/>
        <v>1</v>
      </c>
      <c r="H410">
        <v>832</v>
      </c>
      <c r="I410" t="str">
        <f t="shared" si="27"/>
        <v>0832</v>
      </c>
    </row>
    <row r="411" spans="1:9" x14ac:dyDescent="0.25">
      <c r="A411" t="s">
        <v>1411</v>
      </c>
      <c r="B411" t="s">
        <v>1412</v>
      </c>
      <c r="C411" t="b">
        <f t="shared" si="24"/>
        <v>1</v>
      </c>
      <c r="D411" t="s">
        <v>1016</v>
      </c>
      <c r="E411" t="b">
        <f t="shared" si="25"/>
        <v>1</v>
      </c>
      <c r="F411" t="s">
        <v>37</v>
      </c>
      <c r="G411" t="b">
        <f t="shared" si="26"/>
        <v>1</v>
      </c>
      <c r="H411">
        <v>830</v>
      </c>
      <c r="I411" t="str">
        <f t="shared" si="27"/>
        <v>0830</v>
      </c>
    </row>
    <row r="412" spans="1:9" x14ac:dyDescent="0.25">
      <c r="A412" t="s">
        <v>147</v>
      </c>
      <c r="B412" t="s">
        <v>148</v>
      </c>
      <c r="C412" t="b">
        <f t="shared" si="24"/>
        <v>1</v>
      </c>
      <c r="D412" t="s">
        <v>36</v>
      </c>
      <c r="E412" t="b">
        <f t="shared" si="25"/>
        <v>1</v>
      </c>
      <c r="F412" t="s">
        <v>37</v>
      </c>
      <c r="G412" t="b">
        <f t="shared" si="26"/>
        <v>1</v>
      </c>
      <c r="H412">
        <v>800</v>
      </c>
      <c r="I412" t="str">
        <f t="shared" si="27"/>
        <v>0800</v>
      </c>
    </row>
    <row r="413" spans="1:9" x14ac:dyDescent="0.25">
      <c r="A413" t="s">
        <v>150</v>
      </c>
      <c r="B413" t="s">
        <v>151</v>
      </c>
      <c r="C413" t="b">
        <f t="shared" si="24"/>
        <v>1</v>
      </c>
      <c r="D413" t="s">
        <v>36</v>
      </c>
      <c r="E413" t="b">
        <f t="shared" si="25"/>
        <v>1</v>
      </c>
      <c r="F413" t="s">
        <v>37</v>
      </c>
      <c r="G413" t="b">
        <f t="shared" si="26"/>
        <v>1</v>
      </c>
      <c r="H413">
        <v>800</v>
      </c>
      <c r="I413" t="str">
        <f t="shared" si="27"/>
        <v>0800</v>
      </c>
    </row>
    <row r="414" spans="1:9" x14ac:dyDescent="0.25">
      <c r="A414" t="s">
        <v>155</v>
      </c>
      <c r="B414" t="s">
        <v>156</v>
      </c>
      <c r="C414" t="b">
        <f t="shared" si="24"/>
        <v>1</v>
      </c>
      <c r="D414" t="s">
        <v>36</v>
      </c>
      <c r="E414" t="b">
        <f t="shared" si="25"/>
        <v>1</v>
      </c>
      <c r="F414" t="s">
        <v>37</v>
      </c>
      <c r="G414" t="b">
        <f t="shared" si="26"/>
        <v>1</v>
      </c>
      <c r="H414">
        <v>800</v>
      </c>
      <c r="I414" t="str">
        <f t="shared" si="27"/>
        <v>0800</v>
      </c>
    </row>
    <row r="415" spans="1:9" x14ac:dyDescent="0.25">
      <c r="A415" t="s">
        <v>1413</v>
      </c>
      <c r="B415" t="s">
        <v>1414</v>
      </c>
      <c r="C415" t="b">
        <f t="shared" si="24"/>
        <v>1</v>
      </c>
      <c r="D415" t="s">
        <v>707</v>
      </c>
      <c r="E415" t="b">
        <f t="shared" si="25"/>
        <v>1</v>
      </c>
      <c r="F415" t="s">
        <v>37</v>
      </c>
      <c r="G415" t="b">
        <f t="shared" si="26"/>
        <v>1</v>
      </c>
      <c r="H415">
        <v>820</v>
      </c>
      <c r="I415" t="str">
        <f t="shared" si="27"/>
        <v>0820</v>
      </c>
    </row>
    <row r="416" spans="1:9" x14ac:dyDescent="0.25">
      <c r="A416" t="s">
        <v>1418</v>
      </c>
      <c r="B416" t="s">
        <v>1419</v>
      </c>
      <c r="C416" t="b">
        <f t="shared" si="24"/>
        <v>1</v>
      </c>
      <c r="D416" t="s">
        <v>781</v>
      </c>
      <c r="E416" t="b">
        <f t="shared" si="25"/>
        <v>1</v>
      </c>
      <c r="F416" t="s">
        <v>37</v>
      </c>
      <c r="G416" t="b">
        <f t="shared" si="26"/>
        <v>1</v>
      </c>
      <c r="H416">
        <v>832</v>
      </c>
      <c r="I416" t="str">
        <f t="shared" si="27"/>
        <v>0832</v>
      </c>
    </row>
    <row r="417" spans="1:9" x14ac:dyDescent="0.25">
      <c r="A417" t="s">
        <v>1421</v>
      </c>
      <c r="B417" t="s">
        <v>1422</v>
      </c>
      <c r="C417" t="b">
        <f t="shared" si="24"/>
        <v>1</v>
      </c>
      <c r="D417" t="s">
        <v>743</v>
      </c>
      <c r="E417" t="b">
        <f t="shared" si="25"/>
        <v>1</v>
      </c>
      <c r="F417" t="s">
        <v>37</v>
      </c>
      <c r="G417" t="b">
        <f t="shared" si="26"/>
        <v>1</v>
      </c>
      <c r="H417">
        <v>830</v>
      </c>
      <c r="I417" t="str">
        <f t="shared" si="27"/>
        <v>0830</v>
      </c>
    </row>
    <row r="418" spans="1:9" x14ac:dyDescent="0.25">
      <c r="A418" t="s">
        <v>1425</v>
      </c>
      <c r="B418" t="s">
        <v>1426</v>
      </c>
      <c r="C418" t="b">
        <f t="shared" si="24"/>
        <v>1</v>
      </c>
      <c r="D418" t="s">
        <v>820</v>
      </c>
      <c r="E418" t="b">
        <f t="shared" si="25"/>
        <v>1</v>
      </c>
      <c r="F418" t="s">
        <v>37</v>
      </c>
      <c r="G418" t="b">
        <f t="shared" si="26"/>
        <v>1</v>
      </c>
      <c r="H418">
        <v>832</v>
      </c>
      <c r="I418" t="str">
        <f t="shared" si="27"/>
        <v>0832</v>
      </c>
    </row>
    <row r="419" spans="1:9" x14ac:dyDescent="0.25">
      <c r="A419" t="s">
        <v>1428</v>
      </c>
      <c r="B419" t="s">
        <v>1429</v>
      </c>
      <c r="C419" t="b">
        <f t="shared" si="24"/>
        <v>1</v>
      </c>
      <c r="D419" t="s">
        <v>1005</v>
      </c>
      <c r="E419" t="b">
        <f t="shared" si="25"/>
        <v>1</v>
      </c>
      <c r="F419" t="s">
        <v>37</v>
      </c>
      <c r="G419" t="b">
        <f t="shared" si="26"/>
        <v>1</v>
      </c>
      <c r="H419">
        <v>810</v>
      </c>
      <c r="I419" t="str">
        <f t="shared" si="27"/>
        <v>0810</v>
      </c>
    </row>
    <row r="420" spans="1:9" x14ac:dyDescent="0.25">
      <c r="A420" t="s">
        <v>1433</v>
      </c>
      <c r="B420" t="s">
        <v>1434</v>
      </c>
      <c r="C420" t="b">
        <f t="shared" si="24"/>
        <v>1</v>
      </c>
      <c r="D420" t="s">
        <v>1016</v>
      </c>
      <c r="E420" t="b">
        <f t="shared" si="25"/>
        <v>1</v>
      </c>
      <c r="F420" t="s">
        <v>37</v>
      </c>
      <c r="G420" t="b">
        <f t="shared" si="26"/>
        <v>1</v>
      </c>
      <c r="H420">
        <v>830</v>
      </c>
      <c r="I420" t="str">
        <f t="shared" si="27"/>
        <v>0830</v>
      </c>
    </row>
    <row r="421" spans="1:9" x14ac:dyDescent="0.25">
      <c r="A421" t="s">
        <v>1437</v>
      </c>
      <c r="B421" t="s">
        <v>1438</v>
      </c>
      <c r="C421" t="b">
        <f t="shared" si="24"/>
        <v>1</v>
      </c>
      <c r="D421" t="s">
        <v>703</v>
      </c>
      <c r="E421" t="b">
        <f t="shared" si="25"/>
        <v>1</v>
      </c>
      <c r="F421" t="s">
        <v>37</v>
      </c>
      <c r="G421" t="b">
        <f t="shared" si="26"/>
        <v>1</v>
      </c>
      <c r="H421">
        <v>812</v>
      </c>
      <c r="I421" t="str">
        <f t="shared" si="27"/>
        <v>0812</v>
      </c>
    </row>
    <row r="422" spans="1:9" x14ac:dyDescent="0.25">
      <c r="A422" t="s">
        <v>1439</v>
      </c>
      <c r="B422" t="s">
        <v>1440</v>
      </c>
      <c r="C422" t="b">
        <f t="shared" si="24"/>
        <v>1</v>
      </c>
      <c r="D422" t="s">
        <v>1116</v>
      </c>
      <c r="E422" t="b">
        <f t="shared" si="25"/>
        <v>1</v>
      </c>
      <c r="F422" t="s">
        <v>37</v>
      </c>
      <c r="G422" t="b">
        <f t="shared" si="26"/>
        <v>1</v>
      </c>
      <c r="H422">
        <v>810</v>
      </c>
      <c r="I422" t="str">
        <f t="shared" si="27"/>
        <v>0810</v>
      </c>
    </row>
    <row r="423" spans="1:9" x14ac:dyDescent="0.25">
      <c r="A423" t="s">
        <v>1441</v>
      </c>
      <c r="B423" t="s">
        <v>1442</v>
      </c>
      <c r="C423" t="b">
        <f t="shared" si="24"/>
        <v>1</v>
      </c>
      <c r="D423" t="s">
        <v>814</v>
      </c>
      <c r="E423" t="b">
        <f t="shared" si="25"/>
        <v>1</v>
      </c>
      <c r="F423" t="s">
        <v>37</v>
      </c>
      <c r="G423" t="b">
        <f t="shared" si="26"/>
        <v>1</v>
      </c>
      <c r="H423">
        <v>810</v>
      </c>
      <c r="I423" t="str">
        <f t="shared" si="27"/>
        <v>0810</v>
      </c>
    </row>
    <row r="424" spans="1:9" x14ac:dyDescent="0.25">
      <c r="A424" t="s">
        <v>1444</v>
      </c>
      <c r="B424" t="s">
        <v>1445</v>
      </c>
      <c r="C424" t="b">
        <f t="shared" si="24"/>
        <v>1</v>
      </c>
      <c r="D424" t="s">
        <v>710</v>
      </c>
      <c r="E424" t="b">
        <f t="shared" si="25"/>
        <v>1</v>
      </c>
      <c r="F424" t="s">
        <v>37</v>
      </c>
      <c r="G424" t="b">
        <f t="shared" si="26"/>
        <v>1</v>
      </c>
      <c r="H424">
        <v>810</v>
      </c>
      <c r="I424" t="str">
        <f t="shared" si="27"/>
        <v>0810</v>
      </c>
    </row>
    <row r="425" spans="1:9" x14ac:dyDescent="0.25">
      <c r="A425" t="s">
        <v>1446</v>
      </c>
      <c r="B425" t="s">
        <v>1447</v>
      </c>
      <c r="C425" t="b">
        <f t="shared" si="24"/>
        <v>1</v>
      </c>
      <c r="D425" t="s">
        <v>707</v>
      </c>
      <c r="E425" t="b">
        <f t="shared" si="25"/>
        <v>1</v>
      </c>
      <c r="F425" t="s">
        <v>37</v>
      </c>
      <c r="G425" t="b">
        <f t="shared" si="26"/>
        <v>1</v>
      </c>
      <c r="H425">
        <v>820</v>
      </c>
      <c r="I425" t="str">
        <f t="shared" si="27"/>
        <v>0820</v>
      </c>
    </row>
    <row r="426" spans="1:9" x14ac:dyDescent="0.25">
      <c r="A426" t="s">
        <v>1449</v>
      </c>
      <c r="B426" t="s">
        <v>1450</v>
      </c>
      <c r="C426" t="b">
        <f t="shared" si="24"/>
        <v>1</v>
      </c>
      <c r="D426" t="s">
        <v>809</v>
      </c>
      <c r="E426" t="b">
        <f t="shared" si="25"/>
        <v>1</v>
      </c>
      <c r="F426" t="s">
        <v>37</v>
      </c>
      <c r="G426" t="b">
        <f t="shared" si="26"/>
        <v>1</v>
      </c>
      <c r="H426">
        <v>810</v>
      </c>
      <c r="I426" t="str">
        <f t="shared" si="27"/>
        <v>0810</v>
      </c>
    </row>
    <row r="427" spans="1:9" x14ac:dyDescent="0.25">
      <c r="A427" t="s">
        <v>1453</v>
      </c>
      <c r="B427" t="s">
        <v>1454</v>
      </c>
      <c r="C427" t="b">
        <f t="shared" si="24"/>
        <v>1</v>
      </c>
      <c r="D427" t="s">
        <v>1321</v>
      </c>
      <c r="E427" t="b">
        <f t="shared" si="25"/>
        <v>1</v>
      </c>
      <c r="F427" t="s">
        <v>37</v>
      </c>
      <c r="G427" t="b">
        <f t="shared" si="26"/>
        <v>1</v>
      </c>
      <c r="H427">
        <v>820</v>
      </c>
      <c r="I427" t="str">
        <f t="shared" si="27"/>
        <v>0820</v>
      </c>
    </row>
    <row r="428" spans="1:9" x14ac:dyDescent="0.25">
      <c r="A428" t="s">
        <v>1457</v>
      </c>
      <c r="B428" t="s">
        <v>1458</v>
      </c>
      <c r="C428" t="b">
        <f t="shared" si="24"/>
        <v>1</v>
      </c>
      <c r="D428" t="s">
        <v>1321</v>
      </c>
      <c r="E428" t="b">
        <f t="shared" si="25"/>
        <v>1</v>
      </c>
      <c r="F428" t="s">
        <v>37</v>
      </c>
      <c r="G428" t="b">
        <f t="shared" si="26"/>
        <v>1</v>
      </c>
      <c r="H428">
        <v>820</v>
      </c>
      <c r="I428" t="str">
        <f t="shared" si="27"/>
        <v>0820</v>
      </c>
    </row>
    <row r="429" spans="1:9" x14ac:dyDescent="0.25">
      <c r="A429" t="s">
        <v>1462</v>
      </c>
      <c r="B429" t="s">
        <v>1463</v>
      </c>
      <c r="C429" t="b">
        <f t="shared" si="24"/>
        <v>1</v>
      </c>
      <c r="D429" t="s">
        <v>1395</v>
      </c>
      <c r="E429" t="b">
        <f t="shared" si="25"/>
        <v>1</v>
      </c>
      <c r="F429" t="s">
        <v>37</v>
      </c>
      <c r="G429" t="b">
        <f t="shared" si="26"/>
        <v>1</v>
      </c>
      <c r="H429">
        <v>822</v>
      </c>
      <c r="I429" t="str">
        <f t="shared" si="27"/>
        <v>0822</v>
      </c>
    </row>
    <row r="430" spans="1:9" x14ac:dyDescent="0.25">
      <c r="A430" t="s">
        <v>1464</v>
      </c>
      <c r="B430" t="s">
        <v>1465</v>
      </c>
      <c r="C430" t="b">
        <f t="shared" si="24"/>
        <v>1</v>
      </c>
      <c r="D430" t="s">
        <v>731</v>
      </c>
      <c r="E430" t="b">
        <f t="shared" si="25"/>
        <v>1</v>
      </c>
      <c r="F430" t="s">
        <v>37</v>
      </c>
      <c r="G430" t="b">
        <f t="shared" si="26"/>
        <v>1</v>
      </c>
      <c r="H430">
        <v>810</v>
      </c>
      <c r="I430" t="str">
        <f t="shared" si="27"/>
        <v>0810</v>
      </c>
    </row>
    <row r="431" spans="1:9" x14ac:dyDescent="0.25">
      <c r="A431" t="s">
        <v>1467</v>
      </c>
      <c r="B431" t="s">
        <v>1468</v>
      </c>
      <c r="C431" t="b">
        <f t="shared" si="24"/>
        <v>1</v>
      </c>
      <c r="D431" t="s">
        <v>737</v>
      </c>
      <c r="E431" t="b">
        <f t="shared" si="25"/>
        <v>1</v>
      </c>
      <c r="F431" t="s">
        <v>37</v>
      </c>
      <c r="G431" t="b">
        <f t="shared" si="26"/>
        <v>1</v>
      </c>
      <c r="H431">
        <v>810</v>
      </c>
      <c r="I431" t="str">
        <f t="shared" si="27"/>
        <v>0810</v>
      </c>
    </row>
    <row r="432" spans="1:9" x14ac:dyDescent="0.25">
      <c r="A432" t="s">
        <v>1471</v>
      </c>
      <c r="B432" t="s">
        <v>1472</v>
      </c>
      <c r="C432" t="b">
        <f t="shared" si="24"/>
        <v>1</v>
      </c>
      <c r="D432" t="s">
        <v>1279</v>
      </c>
      <c r="E432" t="b">
        <f t="shared" si="25"/>
        <v>1</v>
      </c>
      <c r="F432" t="s">
        <v>37</v>
      </c>
      <c r="G432" t="b">
        <f t="shared" si="26"/>
        <v>1</v>
      </c>
      <c r="H432">
        <v>820</v>
      </c>
      <c r="I432" t="str">
        <f t="shared" si="27"/>
        <v>0820</v>
      </c>
    </row>
    <row r="433" spans="1:9" x14ac:dyDescent="0.25">
      <c r="A433" t="s">
        <v>1474</v>
      </c>
      <c r="B433" t="s">
        <v>1475</v>
      </c>
      <c r="C433" t="b">
        <f t="shared" si="24"/>
        <v>1</v>
      </c>
      <c r="D433" t="s">
        <v>716</v>
      </c>
      <c r="E433" t="b">
        <f t="shared" si="25"/>
        <v>1</v>
      </c>
      <c r="F433" t="s">
        <v>37</v>
      </c>
      <c r="G433" t="b">
        <f t="shared" si="26"/>
        <v>1</v>
      </c>
      <c r="H433">
        <v>830</v>
      </c>
      <c r="I433" t="str">
        <f t="shared" si="27"/>
        <v>0830</v>
      </c>
    </row>
    <row r="434" spans="1:9" x14ac:dyDescent="0.25">
      <c r="A434" t="s">
        <v>1476</v>
      </c>
      <c r="B434" t="s">
        <v>1477</v>
      </c>
      <c r="C434" t="b">
        <f t="shared" si="24"/>
        <v>1</v>
      </c>
      <c r="D434" t="s">
        <v>973</v>
      </c>
      <c r="E434" t="b">
        <f t="shared" si="25"/>
        <v>1</v>
      </c>
      <c r="F434" t="s">
        <v>37</v>
      </c>
      <c r="G434" t="b">
        <f t="shared" si="26"/>
        <v>1</v>
      </c>
      <c r="H434">
        <v>830</v>
      </c>
      <c r="I434" t="str">
        <f t="shared" si="27"/>
        <v>0830</v>
      </c>
    </row>
    <row r="435" spans="1:9" x14ac:dyDescent="0.25">
      <c r="A435" t="s">
        <v>1479</v>
      </c>
      <c r="B435" t="s">
        <v>1480</v>
      </c>
      <c r="C435" t="b">
        <f t="shared" si="24"/>
        <v>1</v>
      </c>
      <c r="D435" t="s">
        <v>747</v>
      </c>
      <c r="E435" t="b">
        <f t="shared" si="25"/>
        <v>1</v>
      </c>
      <c r="F435" t="s">
        <v>37</v>
      </c>
      <c r="G435" t="b">
        <f t="shared" si="26"/>
        <v>1</v>
      </c>
      <c r="H435">
        <v>830</v>
      </c>
      <c r="I435" t="str">
        <f t="shared" si="27"/>
        <v>0830</v>
      </c>
    </row>
    <row r="436" spans="1:9" x14ac:dyDescent="0.25">
      <c r="A436" t="s">
        <v>159</v>
      </c>
      <c r="B436" t="s">
        <v>160</v>
      </c>
      <c r="C436" t="b">
        <f t="shared" si="24"/>
        <v>1</v>
      </c>
      <c r="D436" t="s">
        <v>36</v>
      </c>
      <c r="E436" t="b">
        <f t="shared" si="25"/>
        <v>1</v>
      </c>
      <c r="F436" t="s">
        <v>37</v>
      </c>
      <c r="G436" t="b">
        <f t="shared" si="26"/>
        <v>1</v>
      </c>
      <c r="H436">
        <v>800</v>
      </c>
      <c r="I436" t="str">
        <f t="shared" si="27"/>
        <v>0800</v>
      </c>
    </row>
    <row r="437" spans="1:9" x14ac:dyDescent="0.25">
      <c r="A437" t="s">
        <v>1482</v>
      </c>
      <c r="B437" t="s">
        <v>1483</v>
      </c>
      <c r="C437" t="b">
        <f t="shared" si="24"/>
        <v>1</v>
      </c>
      <c r="D437" t="s">
        <v>1484</v>
      </c>
      <c r="E437" t="b">
        <f t="shared" si="25"/>
        <v>1</v>
      </c>
      <c r="F437" t="s">
        <v>37</v>
      </c>
      <c r="G437" t="b">
        <f t="shared" si="26"/>
        <v>1</v>
      </c>
      <c r="H437">
        <v>810</v>
      </c>
      <c r="I437" t="str">
        <f t="shared" si="27"/>
        <v>0810</v>
      </c>
    </row>
    <row r="438" spans="1:9" x14ac:dyDescent="0.25">
      <c r="A438" t="s">
        <v>1486</v>
      </c>
      <c r="B438" t="s">
        <v>1487</v>
      </c>
      <c r="C438" t="b">
        <f t="shared" si="24"/>
        <v>1</v>
      </c>
      <c r="D438" t="s">
        <v>1223</v>
      </c>
      <c r="E438" t="b">
        <f t="shared" si="25"/>
        <v>1</v>
      </c>
      <c r="F438" t="s">
        <v>37</v>
      </c>
      <c r="G438" t="b">
        <f t="shared" si="26"/>
        <v>1</v>
      </c>
      <c r="H438">
        <v>832</v>
      </c>
      <c r="I438" t="str">
        <f t="shared" si="27"/>
        <v>0832</v>
      </c>
    </row>
    <row r="439" spans="1:9" x14ac:dyDescent="0.25">
      <c r="A439" t="s">
        <v>1488</v>
      </c>
      <c r="B439" t="s">
        <v>1489</v>
      </c>
      <c r="C439" t="b">
        <f t="shared" si="24"/>
        <v>1</v>
      </c>
      <c r="D439" t="s">
        <v>917</v>
      </c>
      <c r="E439" t="b">
        <f t="shared" si="25"/>
        <v>1</v>
      </c>
      <c r="F439" t="s">
        <v>37</v>
      </c>
      <c r="G439" t="b">
        <f t="shared" si="26"/>
        <v>1</v>
      </c>
      <c r="H439">
        <v>832</v>
      </c>
      <c r="I439" t="str">
        <f t="shared" si="27"/>
        <v>0832</v>
      </c>
    </row>
    <row r="440" spans="1:9" x14ac:dyDescent="0.25">
      <c r="A440" t="s">
        <v>1492</v>
      </c>
      <c r="B440" t="s">
        <v>1493</v>
      </c>
      <c r="C440" t="b">
        <f t="shared" si="24"/>
        <v>1</v>
      </c>
      <c r="D440" t="s">
        <v>941</v>
      </c>
      <c r="E440" t="b">
        <f t="shared" si="25"/>
        <v>1</v>
      </c>
      <c r="F440" t="s">
        <v>37</v>
      </c>
      <c r="G440" t="b">
        <f t="shared" si="26"/>
        <v>1</v>
      </c>
      <c r="H440">
        <v>832</v>
      </c>
      <c r="I440" t="str">
        <f t="shared" si="27"/>
        <v>0832</v>
      </c>
    </row>
    <row r="441" spans="1:9" x14ac:dyDescent="0.25">
      <c r="A441" t="s">
        <v>1496</v>
      </c>
      <c r="B441" t="s">
        <v>1497</v>
      </c>
      <c r="C441" t="b">
        <f t="shared" si="24"/>
        <v>1</v>
      </c>
      <c r="D441" t="s">
        <v>973</v>
      </c>
      <c r="E441" t="b">
        <f t="shared" si="25"/>
        <v>1</v>
      </c>
      <c r="F441" t="s">
        <v>37</v>
      </c>
      <c r="G441" t="b">
        <f t="shared" si="26"/>
        <v>1</v>
      </c>
      <c r="H441">
        <v>830</v>
      </c>
      <c r="I441" t="str">
        <f t="shared" si="27"/>
        <v>0830</v>
      </c>
    </row>
    <row r="442" spans="1:9" x14ac:dyDescent="0.25">
      <c r="A442" t="s">
        <v>1500</v>
      </c>
      <c r="B442" t="s">
        <v>1501</v>
      </c>
      <c r="C442" t="b">
        <f t="shared" si="24"/>
        <v>1</v>
      </c>
      <c r="D442" t="s">
        <v>747</v>
      </c>
      <c r="E442" t="b">
        <f t="shared" si="25"/>
        <v>1</v>
      </c>
      <c r="F442" t="s">
        <v>37</v>
      </c>
      <c r="G442" t="b">
        <f t="shared" si="26"/>
        <v>1</v>
      </c>
      <c r="H442">
        <v>830</v>
      </c>
      <c r="I442" t="str">
        <f t="shared" si="27"/>
        <v>0830</v>
      </c>
    </row>
    <row r="443" spans="1:9" x14ac:dyDescent="0.25">
      <c r="A443" t="s">
        <v>1502</v>
      </c>
      <c r="B443" t="s">
        <v>1503</v>
      </c>
      <c r="C443" t="b">
        <f t="shared" si="24"/>
        <v>1</v>
      </c>
      <c r="D443" t="s">
        <v>707</v>
      </c>
      <c r="E443" t="b">
        <f t="shared" si="25"/>
        <v>1</v>
      </c>
      <c r="F443" t="s">
        <v>37</v>
      </c>
      <c r="G443" t="b">
        <f t="shared" si="26"/>
        <v>1</v>
      </c>
      <c r="H443">
        <v>820</v>
      </c>
      <c r="I443" t="str">
        <f t="shared" si="27"/>
        <v>0820</v>
      </c>
    </row>
    <row r="444" spans="1:9" x14ac:dyDescent="0.25">
      <c r="A444" t="s">
        <v>1506</v>
      </c>
      <c r="B444" t="s">
        <v>1507</v>
      </c>
      <c r="C444" t="b">
        <f t="shared" si="24"/>
        <v>1</v>
      </c>
      <c r="D444" t="s">
        <v>747</v>
      </c>
      <c r="E444" t="b">
        <f t="shared" si="25"/>
        <v>1</v>
      </c>
      <c r="F444" t="s">
        <v>37</v>
      </c>
      <c r="G444" t="b">
        <f t="shared" si="26"/>
        <v>1</v>
      </c>
      <c r="H444">
        <v>830</v>
      </c>
      <c r="I444" t="str">
        <f t="shared" si="27"/>
        <v>0830</v>
      </c>
    </row>
    <row r="445" spans="1:9" x14ac:dyDescent="0.25">
      <c r="A445" t="s">
        <v>1509</v>
      </c>
      <c r="B445" t="s">
        <v>1510</v>
      </c>
      <c r="C445" t="b">
        <f t="shared" si="24"/>
        <v>1</v>
      </c>
      <c r="D445" t="s">
        <v>1135</v>
      </c>
      <c r="E445" t="b">
        <f t="shared" si="25"/>
        <v>1</v>
      </c>
      <c r="F445" t="s">
        <v>37</v>
      </c>
      <c r="G445" t="b">
        <f t="shared" si="26"/>
        <v>1</v>
      </c>
      <c r="H445">
        <v>820</v>
      </c>
      <c r="I445" t="str">
        <f t="shared" si="27"/>
        <v>0820</v>
      </c>
    </row>
    <row r="446" spans="1:9" x14ac:dyDescent="0.25">
      <c r="A446" t="s">
        <v>1512</v>
      </c>
      <c r="B446" t="s">
        <v>1513</v>
      </c>
      <c r="C446" t="b">
        <f t="shared" si="24"/>
        <v>1</v>
      </c>
      <c r="D446" t="s">
        <v>743</v>
      </c>
      <c r="E446" t="b">
        <f t="shared" si="25"/>
        <v>1</v>
      </c>
      <c r="F446" t="s">
        <v>37</v>
      </c>
      <c r="G446" t="b">
        <f t="shared" si="26"/>
        <v>1</v>
      </c>
      <c r="H446">
        <v>830</v>
      </c>
      <c r="I446" t="str">
        <f t="shared" si="27"/>
        <v>0830</v>
      </c>
    </row>
    <row r="447" spans="1:9" x14ac:dyDescent="0.25">
      <c r="A447" t="s">
        <v>1515</v>
      </c>
      <c r="B447" t="s">
        <v>1516</v>
      </c>
      <c r="C447" t="b">
        <f t="shared" si="24"/>
        <v>1</v>
      </c>
      <c r="D447" t="s">
        <v>1101</v>
      </c>
      <c r="E447" t="b">
        <f t="shared" si="25"/>
        <v>1</v>
      </c>
      <c r="F447" t="s">
        <v>37</v>
      </c>
      <c r="G447" t="b">
        <f t="shared" si="26"/>
        <v>1</v>
      </c>
      <c r="H447">
        <v>820</v>
      </c>
      <c r="I447" t="str">
        <f t="shared" si="27"/>
        <v>0820</v>
      </c>
    </row>
    <row r="448" spans="1:9" x14ac:dyDescent="0.25">
      <c r="A448" t="s">
        <v>1517</v>
      </c>
      <c r="B448" t="s">
        <v>1518</v>
      </c>
      <c r="C448" t="b">
        <f t="shared" si="24"/>
        <v>1</v>
      </c>
      <c r="D448" t="s">
        <v>1223</v>
      </c>
      <c r="E448" t="b">
        <f t="shared" si="25"/>
        <v>1</v>
      </c>
      <c r="F448" t="s">
        <v>37</v>
      </c>
      <c r="G448" t="b">
        <f t="shared" si="26"/>
        <v>1</v>
      </c>
      <c r="H448">
        <v>832</v>
      </c>
      <c r="I448" t="str">
        <f t="shared" si="27"/>
        <v>0832</v>
      </c>
    </row>
    <row r="449" spans="1:9" x14ac:dyDescent="0.25">
      <c r="A449" t="s">
        <v>1519</v>
      </c>
      <c r="B449" t="s">
        <v>1520</v>
      </c>
      <c r="C449" t="b">
        <f t="shared" si="24"/>
        <v>1</v>
      </c>
      <c r="D449" t="s">
        <v>731</v>
      </c>
      <c r="E449" t="b">
        <f t="shared" si="25"/>
        <v>1</v>
      </c>
      <c r="F449" t="s">
        <v>37</v>
      </c>
      <c r="G449" t="b">
        <f t="shared" si="26"/>
        <v>1</v>
      </c>
      <c r="H449">
        <v>810</v>
      </c>
      <c r="I449" t="str">
        <f t="shared" si="27"/>
        <v>0810</v>
      </c>
    </row>
    <row r="450" spans="1:9" x14ac:dyDescent="0.25">
      <c r="A450" t="s">
        <v>1521</v>
      </c>
      <c r="B450" t="s">
        <v>1522</v>
      </c>
      <c r="C450" t="b">
        <f t="shared" si="24"/>
        <v>1</v>
      </c>
      <c r="D450" t="s">
        <v>743</v>
      </c>
      <c r="E450" t="b">
        <f t="shared" si="25"/>
        <v>1</v>
      </c>
      <c r="F450" t="s">
        <v>37</v>
      </c>
      <c r="G450" t="b">
        <f t="shared" si="26"/>
        <v>1</v>
      </c>
      <c r="H450">
        <v>830</v>
      </c>
      <c r="I450" t="str">
        <f t="shared" si="27"/>
        <v>0830</v>
      </c>
    </row>
    <row r="451" spans="1:9" x14ac:dyDescent="0.25">
      <c r="A451" t="s">
        <v>1525</v>
      </c>
      <c r="B451" t="s">
        <v>1526</v>
      </c>
      <c r="C451" t="b">
        <f t="shared" ref="C451:C514" si="28">ISNUMBER(SEARCH(B451, A451))</f>
        <v>1</v>
      </c>
      <c r="D451" t="s">
        <v>917</v>
      </c>
      <c r="E451" t="b">
        <f t="shared" ref="E451:E514" si="29">ISNUMBER(SEARCH(D451, A451))</f>
        <v>1</v>
      </c>
      <c r="F451" t="s">
        <v>37</v>
      </c>
      <c r="G451" t="b">
        <f t="shared" ref="G451:G514" si="30">ISNUMBER(SEARCH(F451, A451))</f>
        <v>1</v>
      </c>
      <c r="H451">
        <v>832</v>
      </c>
      <c r="I451" t="str">
        <f t="shared" ref="I451:I514" si="31">"0"&amp;H451</f>
        <v>0832</v>
      </c>
    </row>
    <row r="452" spans="1:9" x14ac:dyDescent="0.25">
      <c r="A452" t="s">
        <v>1529</v>
      </c>
      <c r="B452" t="s">
        <v>1530</v>
      </c>
      <c r="C452" t="b">
        <f t="shared" si="28"/>
        <v>1</v>
      </c>
      <c r="D452" t="s">
        <v>716</v>
      </c>
      <c r="E452" t="b">
        <f t="shared" si="29"/>
        <v>1</v>
      </c>
      <c r="F452" t="s">
        <v>37</v>
      </c>
      <c r="G452" t="b">
        <f t="shared" si="30"/>
        <v>1</v>
      </c>
      <c r="H452">
        <v>830</v>
      </c>
      <c r="I452" t="str">
        <f t="shared" si="31"/>
        <v>0830</v>
      </c>
    </row>
    <row r="453" spans="1:9" x14ac:dyDescent="0.25">
      <c r="A453" t="s">
        <v>1533</v>
      </c>
      <c r="B453" t="s">
        <v>1534</v>
      </c>
      <c r="C453" t="b">
        <f t="shared" si="28"/>
        <v>1</v>
      </c>
      <c r="D453" t="s">
        <v>743</v>
      </c>
      <c r="E453" t="b">
        <f t="shared" si="29"/>
        <v>1</v>
      </c>
      <c r="F453" t="s">
        <v>37</v>
      </c>
      <c r="G453" t="b">
        <f t="shared" si="30"/>
        <v>1</v>
      </c>
      <c r="H453">
        <v>830</v>
      </c>
      <c r="I453" t="str">
        <f t="shared" si="31"/>
        <v>0830</v>
      </c>
    </row>
    <row r="454" spans="1:9" x14ac:dyDescent="0.25">
      <c r="A454" t="s">
        <v>1537</v>
      </c>
      <c r="B454" t="s">
        <v>1538</v>
      </c>
      <c r="C454" t="b">
        <f t="shared" si="28"/>
        <v>1</v>
      </c>
      <c r="D454" t="s">
        <v>1135</v>
      </c>
      <c r="E454" t="b">
        <f t="shared" si="29"/>
        <v>1</v>
      </c>
      <c r="F454" t="s">
        <v>37</v>
      </c>
      <c r="G454" t="b">
        <f t="shared" si="30"/>
        <v>1</v>
      </c>
      <c r="H454">
        <v>820</v>
      </c>
      <c r="I454" t="str">
        <f t="shared" si="31"/>
        <v>0820</v>
      </c>
    </row>
    <row r="455" spans="1:9" x14ac:dyDescent="0.25">
      <c r="A455" t="s">
        <v>1540</v>
      </c>
      <c r="B455" t="s">
        <v>1541</v>
      </c>
      <c r="C455" t="b">
        <f t="shared" si="28"/>
        <v>1</v>
      </c>
      <c r="D455" t="s">
        <v>703</v>
      </c>
      <c r="E455" t="b">
        <f t="shared" si="29"/>
        <v>1</v>
      </c>
      <c r="F455" t="s">
        <v>37</v>
      </c>
      <c r="G455" t="b">
        <f t="shared" si="30"/>
        <v>1</v>
      </c>
      <c r="H455">
        <v>812</v>
      </c>
      <c r="I455" t="str">
        <f t="shared" si="31"/>
        <v>0812</v>
      </c>
    </row>
    <row r="456" spans="1:9" x14ac:dyDescent="0.25">
      <c r="A456" t="s">
        <v>1543</v>
      </c>
      <c r="B456" t="s">
        <v>1544</v>
      </c>
      <c r="C456" t="b">
        <f t="shared" si="28"/>
        <v>1</v>
      </c>
      <c r="D456" t="s">
        <v>798</v>
      </c>
      <c r="E456" t="b">
        <f t="shared" si="29"/>
        <v>1</v>
      </c>
      <c r="F456" t="s">
        <v>37</v>
      </c>
      <c r="G456" t="b">
        <f t="shared" si="30"/>
        <v>1</v>
      </c>
      <c r="H456">
        <v>812</v>
      </c>
      <c r="I456" t="str">
        <f t="shared" si="31"/>
        <v>0812</v>
      </c>
    </row>
    <row r="457" spans="1:9" x14ac:dyDescent="0.25">
      <c r="A457" t="s">
        <v>1545</v>
      </c>
      <c r="B457" t="s">
        <v>1546</v>
      </c>
      <c r="C457" t="b">
        <f t="shared" si="28"/>
        <v>1</v>
      </c>
      <c r="D457" t="s">
        <v>917</v>
      </c>
      <c r="E457" t="b">
        <f t="shared" si="29"/>
        <v>1</v>
      </c>
      <c r="F457" t="s">
        <v>37</v>
      </c>
      <c r="G457" t="b">
        <f t="shared" si="30"/>
        <v>1</v>
      </c>
      <c r="H457">
        <v>832</v>
      </c>
      <c r="I457" t="str">
        <f t="shared" si="31"/>
        <v>0832</v>
      </c>
    </row>
    <row r="458" spans="1:9" x14ac:dyDescent="0.25">
      <c r="A458" t="s">
        <v>1548</v>
      </c>
      <c r="B458" t="s">
        <v>1549</v>
      </c>
      <c r="C458" t="b">
        <f t="shared" si="28"/>
        <v>1</v>
      </c>
      <c r="D458" t="s">
        <v>743</v>
      </c>
      <c r="E458" t="b">
        <f t="shared" si="29"/>
        <v>1</v>
      </c>
      <c r="F458" t="s">
        <v>37</v>
      </c>
      <c r="G458" t="b">
        <f t="shared" si="30"/>
        <v>1</v>
      </c>
      <c r="H458">
        <v>830</v>
      </c>
      <c r="I458" t="str">
        <f t="shared" si="31"/>
        <v>0830</v>
      </c>
    </row>
    <row r="459" spans="1:9" x14ac:dyDescent="0.25">
      <c r="A459" t="s">
        <v>1550</v>
      </c>
      <c r="B459" t="s">
        <v>1551</v>
      </c>
      <c r="C459" t="b">
        <f t="shared" si="28"/>
        <v>1</v>
      </c>
      <c r="D459" t="s">
        <v>844</v>
      </c>
      <c r="E459" t="b">
        <f t="shared" si="29"/>
        <v>1</v>
      </c>
      <c r="F459" t="s">
        <v>37</v>
      </c>
      <c r="G459" t="b">
        <f t="shared" si="30"/>
        <v>1</v>
      </c>
      <c r="H459">
        <v>820</v>
      </c>
      <c r="I459" t="str">
        <f t="shared" si="31"/>
        <v>0820</v>
      </c>
    </row>
    <row r="460" spans="1:9" x14ac:dyDescent="0.25">
      <c r="A460" t="s">
        <v>1554</v>
      </c>
      <c r="B460" t="s">
        <v>1555</v>
      </c>
      <c r="C460" t="b">
        <f t="shared" si="28"/>
        <v>1</v>
      </c>
      <c r="D460" t="s">
        <v>941</v>
      </c>
      <c r="E460" t="b">
        <f t="shared" si="29"/>
        <v>1</v>
      </c>
      <c r="F460" t="s">
        <v>37</v>
      </c>
      <c r="G460" t="b">
        <f t="shared" si="30"/>
        <v>1</v>
      </c>
      <c r="H460">
        <v>832</v>
      </c>
      <c r="I460" t="str">
        <f t="shared" si="31"/>
        <v>0832</v>
      </c>
    </row>
    <row r="461" spans="1:9" x14ac:dyDescent="0.25">
      <c r="A461" t="s">
        <v>1558</v>
      </c>
      <c r="B461" t="s">
        <v>1559</v>
      </c>
      <c r="C461" t="b">
        <f t="shared" si="28"/>
        <v>1</v>
      </c>
      <c r="D461" t="s">
        <v>1116</v>
      </c>
      <c r="E461" t="b">
        <f t="shared" si="29"/>
        <v>1</v>
      </c>
      <c r="F461" t="s">
        <v>37</v>
      </c>
      <c r="G461" t="b">
        <f t="shared" si="30"/>
        <v>1</v>
      </c>
      <c r="H461">
        <v>810</v>
      </c>
      <c r="I461" t="str">
        <f t="shared" si="31"/>
        <v>0810</v>
      </c>
    </row>
    <row r="462" spans="1:9" x14ac:dyDescent="0.25">
      <c r="A462" t="s">
        <v>1562</v>
      </c>
      <c r="B462" t="s">
        <v>1563</v>
      </c>
      <c r="C462" t="b">
        <f t="shared" si="28"/>
        <v>1</v>
      </c>
      <c r="D462" t="s">
        <v>707</v>
      </c>
      <c r="E462" t="b">
        <f t="shared" si="29"/>
        <v>1</v>
      </c>
      <c r="F462" t="s">
        <v>37</v>
      </c>
      <c r="G462" t="b">
        <f t="shared" si="30"/>
        <v>1</v>
      </c>
      <c r="H462">
        <v>820</v>
      </c>
      <c r="I462" t="str">
        <f t="shared" si="31"/>
        <v>0820</v>
      </c>
    </row>
    <row r="463" spans="1:9" x14ac:dyDescent="0.25">
      <c r="A463" t="s">
        <v>1566</v>
      </c>
      <c r="B463" t="s">
        <v>1567</v>
      </c>
      <c r="C463" t="b">
        <f t="shared" si="28"/>
        <v>1</v>
      </c>
      <c r="D463" t="s">
        <v>941</v>
      </c>
      <c r="E463" t="b">
        <f t="shared" si="29"/>
        <v>1</v>
      </c>
      <c r="F463" t="s">
        <v>37</v>
      </c>
      <c r="G463" t="b">
        <f t="shared" si="30"/>
        <v>1</v>
      </c>
      <c r="H463">
        <v>832</v>
      </c>
      <c r="I463" t="str">
        <f t="shared" si="31"/>
        <v>0832</v>
      </c>
    </row>
    <row r="464" spans="1:9" x14ac:dyDescent="0.25">
      <c r="A464" t="s">
        <v>1568</v>
      </c>
      <c r="B464" t="s">
        <v>1569</v>
      </c>
      <c r="C464" t="b">
        <f t="shared" si="28"/>
        <v>1</v>
      </c>
      <c r="D464" t="s">
        <v>820</v>
      </c>
      <c r="E464" t="b">
        <f t="shared" si="29"/>
        <v>1</v>
      </c>
      <c r="F464" t="s">
        <v>37</v>
      </c>
      <c r="G464" t="b">
        <f t="shared" si="30"/>
        <v>1</v>
      </c>
      <c r="H464">
        <v>832</v>
      </c>
      <c r="I464" t="str">
        <f t="shared" si="31"/>
        <v>0832</v>
      </c>
    </row>
    <row r="465" spans="1:9" x14ac:dyDescent="0.25">
      <c r="A465" t="s">
        <v>1572</v>
      </c>
      <c r="B465" t="s">
        <v>1573</v>
      </c>
      <c r="C465" t="b">
        <f t="shared" si="28"/>
        <v>1</v>
      </c>
      <c r="D465" t="s">
        <v>731</v>
      </c>
      <c r="E465" t="b">
        <f t="shared" si="29"/>
        <v>1</v>
      </c>
      <c r="F465" t="s">
        <v>37</v>
      </c>
      <c r="G465" t="b">
        <f t="shared" si="30"/>
        <v>1</v>
      </c>
      <c r="H465">
        <v>810</v>
      </c>
      <c r="I465" t="str">
        <f t="shared" si="31"/>
        <v>0810</v>
      </c>
    </row>
    <row r="466" spans="1:9" x14ac:dyDescent="0.25">
      <c r="A466" t="s">
        <v>1576</v>
      </c>
      <c r="B466" t="s">
        <v>1577</v>
      </c>
      <c r="C466" t="b">
        <f t="shared" si="28"/>
        <v>1</v>
      </c>
      <c r="D466" t="s">
        <v>716</v>
      </c>
      <c r="E466" t="b">
        <f t="shared" si="29"/>
        <v>1</v>
      </c>
      <c r="F466" t="s">
        <v>37</v>
      </c>
      <c r="G466" t="b">
        <f t="shared" si="30"/>
        <v>1</v>
      </c>
      <c r="H466">
        <v>830</v>
      </c>
      <c r="I466" t="str">
        <f t="shared" si="31"/>
        <v>0830</v>
      </c>
    </row>
    <row r="467" spans="1:9" x14ac:dyDescent="0.25">
      <c r="A467" t="s">
        <v>1579</v>
      </c>
      <c r="B467" t="s">
        <v>1580</v>
      </c>
      <c r="C467" t="b">
        <f t="shared" si="28"/>
        <v>1</v>
      </c>
      <c r="D467" t="s">
        <v>731</v>
      </c>
      <c r="E467" t="b">
        <f t="shared" si="29"/>
        <v>1</v>
      </c>
      <c r="F467" t="s">
        <v>37</v>
      </c>
      <c r="G467" t="b">
        <f t="shared" si="30"/>
        <v>1</v>
      </c>
      <c r="H467">
        <v>810</v>
      </c>
      <c r="I467" t="str">
        <f t="shared" si="31"/>
        <v>0810</v>
      </c>
    </row>
    <row r="468" spans="1:9" x14ac:dyDescent="0.25">
      <c r="A468" t="s">
        <v>1582</v>
      </c>
      <c r="B468" t="s">
        <v>1583</v>
      </c>
      <c r="C468" t="b">
        <f t="shared" si="28"/>
        <v>1</v>
      </c>
      <c r="D468" t="s">
        <v>941</v>
      </c>
      <c r="E468" t="b">
        <f t="shared" si="29"/>
        <v>1</v>
      </c>
      <c r="F468" t="s">
        <v>37</v>
      </c>
      <c r="G468" t="b">
        <f t="shared" si="30"/>
        <v>1</v>
      </c>
      <c r="H468">
        <v>832</v>
      </c>
      <c r="I468" t="str">
        <f t="shared" si="31"/>
        <v>0832</v>
      </c>
    </row>
    <row r="469" spans="1:9" x14ac:dyDescent="0.25">
      <c r="A469" t="s">
        <v>1585</v>
      </c>
      <c r="B469" t="s">
        <v>1586</v>
      </c>
      <c r="C469" t="b">
        <f t="shared" si="28"/>
        <v>1</v>
      </c>
      <c r="D469" t="s">
        <v>844</v>
      </c>
      <c r="E469" t="b">
        <f t="shared" si="29"/>
        <v>1</v>
      </c>
      <c r="F469" t="s">
        <v>37</v>
      </c>
      <c r="G469" t="b">
        <f t="shared" si="30"/>
        <v>1</v>
      </c>
      <c r="H469">
        <v>820</v>
      </c>
      <c r="I469" t="str">
        <f t="shared" si="31"/>
        <v>0820</v>
      </c>
    </row>
    <row r="470" spans="1:9" x14ac:dyDescent="0.25">
      <c r="A470" t="s">
        <v>162</v>
      </c>
      <c r="B470" t="s">
        <v>163</v>
      </c>
      <c r="C470" t="b">
        <f t="shared" si="28"/>
        <v>1</v>
      </c>
      <c r="D470" t="s">
        <v>36</v>
      </c>
      <c r="E470" t="b">
        <f t="shared" si="29"/>
        <v>1</v>
      </c>
      <c r="F470" t="s">
        <v>37</v>
      </c>
      <c r="G470" t="b">
        <f t="shared" si="30"/>
        <v>1</v>
      </c>
      <c r="H470">
        <v>800</v>
      </c>
      <c r="I470" t="str">
        <f t="shared" si="31"/>
        <v>0800</v>
      </c>
    </row>
    <row r="471" spans="1:9" x14ac:dyDescent="0.25">
      <c r="A471" t="s">
        <v>1590</v>
      </c>
      <c r="B471" t="s">
        <v>1591</v>
      </c>
      <c r="C471" t="b">
        <f t="shared" si="28"/>
        <v>1</v>
      </c>
      <c r="D471" t="s">
        <v>747</v>
      </c>
      <c r="E471" t="b">
        <f t="shared" si="29"/>
        <v>1</v>
      </c>
      <c r="F471" t="s">
        <v>37</v>
      </c>
      <c r="G471" t="b">
        <f t="shared" si="30"/>
        <v>1</v>
      </c>
      <c r="H471">
        <v>830</v>
      </c>
      <c r="I471" t="str">
        <f t="shared" si="31"/>
        <v>0830</v>
      </c>
    </row>
    <row r="472" spans="1:9" x14ac:dyDescent="0.25">
      <c r="A472" t="s">
        <v>1594</v>
      </c>
      <c r="B472" t="s">
        <v>1595</v>
      </c>
      <c r="C472" t="b">
        <f t="shared" si="28"/>
        <v>1</v>
      </c>
      <c r="D472" t="s">
        <v>786</v>
      </c>
      <c r="E472" t="b">
        <f t="shared" si="29"/>
        <v>1</v>
      </c>
      <c r="F472" t="s">
        <v>37</v>
      </c>
      <c r="G472" t="b">
        <f t="shared" si="30"/>
        <v>1</v>
      </c>
      <c r="H472">
        <v>810</v>
      </c>
      <c r="I472" t="str">
        <f t="shared" si="31"/>
        <v>0810</v>
      </c>
    </row>
    <row r="473" spans="1:9" x14ac:dyDescent="0.25">
      <c r="A473" t="s">
        <v>166</v>
      </c>
      <c r="B473" t="s">
        <v>167</v>
      </c>
      <c r="C473" t="b">
        <f t="shared" si="28"/>
        <v>1</v>
      </c>
      <c r="D473" t="s">
        <v>36</v>
      </c>
      <c r="E473" t="b">
        <f t="shared" si="29"/>
        <v>1</v>
      </c>
      <c r="F473" t="s">
        <v>37</v>
      </c>
      <c r="G473" t="b">
        <f t="shared" si="30"/>
        <v>1</v>
      </c>
      <c r="H473">
        <v>800</v>
      </c>
      <c r="I473" t="str">
        <f t="shared" si="31"/>
        <v>0800</v>
      </c>
    </row>
    <row r="474" spans="1:9" x14ac:dyDescent="0.25">
      <c r="A474" t="s">
        <v>1597</v>
      </c>
      <c r="B474" t="s">
        <v>1598</v>
      </c>
      <c r="C474" t="b">
        <f t="shared" si="28"/>
        <v>1</v>
      </c>
      <c r="D474" t="s">
        <v>941</v>
      </c>
      <c r="E474" t="b">
        <f t="shared" si="29"/>
        <v>1</v>
      </c>
      <c r="F474" t="s">
        <v>37</v>
      </c>
      <c r="G474" t="b">
        <f t="shared" si="30"/>
        <v>1</v>
      </c>
      <c r="H474">
        <v>832</v>
      </c>
      <c r="I474" t="str">
        <f t="shared" si="31"/>
        <v>0832</v>
      </c>
    </row>
    <row r="475" spans="1:9" x14ac:dyDescent="0.25">
      <c r="A475" t="s">
        <v>1600</v>
      </c>
      <c r="B475" t="s">
        <v>1601</v>
      </c>
      <c r="C475" t="b">
        <f t="shared" si="28"/>
        <v>1</v>
      </c>
      <c r="D475" t="s">
        <v>1162</v>
      </c>
      <c r="E475" t="b">
        <f t="shared" si="29"/>
        <v>1</v>
      </c>
      <c r="F475" t="s">
        <v>37</v>
      </c>
      <c r="G475" t="b">
        <f t="shared" si="30"/>
        <v>1</v>
      </c>
      <c r="H475">
        <v>835</v>
      </c>
      <c r="I475" t="str">
        <f t="shared" si="31"/>
        <v>0835</v>
      </c>
    </row>
    <row r="476" spans="1:9" x14ac:dyDescent="0.25">
      <c r="A476" t="s">
        <v>1605</v>
      </c>
      <c r="B476" t="s">
        <v>1606</v>
      </c>
      <c r="C476" t="b">
        <f t="shared" si="28"/>
        <v>1</v>
      </c>
      <c r="D476" t="s">
        <v>776</v>
      </c>
      <c r="E476" t="b">
        <f t="shared" si="29"/>
        <v>1</v>
      </c>
      <c r="F476" t="s">
        <v>37</v>
      </c>
      <c r="G476" t="b">
        <f t="shared" si="30"/>
        <v>1</v>
      </c>
      <c r="H476">
        <v>810</v>
      </c>
      <c r="I476" t="str">
        <f t="shared" si="31"/>
        <v>0810</v>
      </c>
    </row>
    <row r="477" spans="1:9" x14ac:dyDescent="0.25">
      <c r="A477" t="s">
        <v>1608</v>
      </c>
      <c r="B477" t="s">
        <v>1609</v>
      </c>
      <c r="C477" t="b">
        <f t="shared" si="28"/>
        <v>1</v>
      </c>
      <c r="D477" t="s">
        <v>844</v>
      </c>
      <c r="E477" t="b">
        <f t="shared" si="29"/>
        <v>1</v>
      </c>
      <c r="F477" t="s">
        <v>37</v>
      </c>
      <c r="G477" t="b">
        <f t="shared" si="30"/>
        <v>1</v>
      </c>
      <c r="H477">
        <v>820</v>
      </c>
      <c r="I477" t="str">
        <f t="shared" si="31"/>
        <v>0820</v>
      </c>
    </row>
    <row r="478" spans="1:9" x14ac:dyDescent="0.25">
      <c r="A478" t="s">
        <v>1610</v>
      </c>
      <c r="B478" t="s">
        <v>1611</v>
      </c>
      <c r="C478" t="b">
        <f t="shared" si="28"/>
        <v>1</v>
      </c>
      <c r="D478" t="s">
        <v>941</v>
      </c>
      <c r="E478" t="b">
        <f t="shared" si="29"/>
        <v>1</v>
      </c>
      <c r="F478" t="s">
        <v>37</v>
      </c>
      <c r="G478" t="b">
        <f t="shared" si="30"/>
        <v>1</v>
      </c>
      <c r="H478">
        <v>832</v>
      </c>
      <c r="I478" t="str">
        <f t="shared" si="31"/>
        <v>0832</v>
      </c>
    </row>
    <row r="479" spans="1:9" x14ac:dyDescent="0.25">
      <c r="A479" t="s">
        <v>1614</v>
      </c>
      <c r="B479" t="s">
        <v>1615</v>
      </c>
      <c r="C479" t="b">
        <f t="shared" si="28"/>
        <v>1</v>
      </c>
      <c r="D479" t="s">
        <v>1616</v>
      </c>
      <c r="E479" t="b">
        <f t="shared" si="29"/>
        <v>1</v>
      </c>
      <c r="F479" t="s">
        <v>37</v>
      </c>
      <c r="G479" t="b">
        <f t="shared" si="30"/>
        <v>1</v>
      </c>
      <c r="H479">
        <v>810</v>
      </c>
      <c r="I479" t="str">
        <f t="shared" si="31"/>
        <v>0810</v>
      </c>
    </row>
    <row r="480" spans="1:9" x14ac:dyDescent="0.25">
      <c r="A480" t="s">
        <v>1618</v>
      </c>
      <c r="B480" t="s">
        <v>1619</v>
      </c>
      <c r="C480" t="b">
        <f t="shared" si="28"/>
        <v>1</v>
      </c>
      <c r="D480" t="s">
        <v>809</v>
      </c>
      <c r="E480" t="b">
        <f t="shared" si="29"/>
        <v>1</v>
      </c>
      <c r="F480" t="s">
        <v>37</v>
      </c>
      <c r="G480" t="b">
        <f t="shared" si="30"/>
        <v>1</v>
      </c>
      <c r="H480">
        <v>810</v>
      </c>
      <c r="I480" t="str">
        <f t="shared" si="31"/>
        <v>0810</v>
      </c>
    </row>
    <row r="481" spans="1:9" x14ac:dyDescent="0.25">
      <c r="A481" t="s">
        <v>1621</v>
      </c>
      <c r="B481" t="s">
        <v>1622</v>
      </c>
      <c r="C481" t="b">
        <f t="shared" si="28"/>
        <v>1</v>
      </c>
      <c r="D481" t="s">
        <v>707</v>
      </c>
      <c r="E481" t="b">
        <f t="shared" si="29"/>
        <v>1</v>
      </c>
      <c r="F481" t="s">
        <v>37</v>
      </c>
      <c r="G481" t="b">
        <f t="shared" si="30"/>
        <v>1</v>
      </c>
      <c r="H481">
        <v>820</v>
      </c>
      <c r="I481" t="str">
        <f t="shared" si="31"/>
        <v>0820</v>
      </c>
    </row>
    <row r="482" spans="1:9" x14ac:dyDescent="0.25">
      <c r="A482" t="s">
        <v>1624</v>
      </c>
      <c r="B482" t="s">
        <v>1625</v>
      </c>
      <c r="C482" t="b">
        <f t="shared" si="28"/>
        <v>1</v>
      </c>
      <c r="D482" t="s">
        <v>814</v>
      </c>
      <c r="E482" t="b">
        <f t="shared" si="29"/>
        <v>1</v>
      </c>
      <c r="F482" t="s">
        <v>37</v>
      </c>
      <c r="G482" t="b">
        <f t="shared" si="30"/>
        <v>1</v>
      </c>
      <c r="H482">
        <v>810</v>
      </c>
      <c r="I482" t="str">
        <f t="shared" si="31"/>
        <v>0810</v>
      </c>
    </row>
    <row r="483" spans="1:9" x14ac:dyDescent="0.25">
      <c r="A483" t="s">
        <v>1627</v>
      </c>
      <c r="B483" t="s">
        <v>1628</v>
      </c>
      <c r="C483" t="b">
        <f t="shared" si="28"/>
        <v>1</v>
      </c>
      <c r="D483" t="s">
        <v>798</v>
      </c>
      <c r="E483" t="b">
        <f t="shared" si="29"/>
        <v>1</v>
      </c>
      <c r="F483" t="s">
        <v>37</v>
      </c>
      <c r="G483" t="b">
        <f t="shared" si="30"/>
        <v>1</v>
      </c>
      <c r="H483">
        <v>812</v>
      </c>
      <c r="I483" t="str">
        <f t="shared" si="31"/>
        <v>0812</v>
      </c>
    </row>
    <row r="484" spans="1:9" x14ac:dyDescent="0.25">
      <c r="A484" t="s">
        <v>1630</v>
      </c>
      <c r="B484" t="s">
        <v>1631</v>
      </c>
      <c r="C484" t="b">
        <f t="shared" si="28"/>
        <v>1</v>
      </c>
      <c r="D484" t="s">
        <v>737</v>
      </c>
      <c r="E484" t="b">
        <f t="shared" si="29"/>
        <v>1</v>
      </c>
      <c r="F484" t="s">
        <v>37</v>
      </c>
      <c r="G484" t="b">
        <f t="shared" si="30"/>
        <v>1</v>
      </c>
      <c r="H484">
        <v>810</v>
      </c>
      <c r="I484" t="str">
        <f t="shared" si="31"/>
        <v>0810</v>
      </c>
    </row>
    <row r="485" spans="1:9" x14ac:dyDescent="0.25">
      <c r="A485" t="s">
        <v>1634</v>
      </c>
      <c r="B485" t="s">
        <v>1635</v>
      </c>
      <c r="C485" t="b">
        <f t="shared" si="28"/>
        <v>1</v>
      </c>
      <c r="D485" t="s">
        <v>798</v>
      </c>
      <c r="E485" t="b">
        <f t="shared" si="29"/>
        <v>1</v>
      </c>
      <c r="F485" t="s">
        <v>37</v>
      </c>
      <c r="G485" t="b">
        <f t="shared" si="30"/>
        <v>1</v>
      </c>
      <c r="H485">
        <v>812</v>
      </c>
      <c r="I485" t="str">
        <f t="shared" si="31"/>
        <v>0812</v>
      </c>
    </row>
    <row r="486" spans="1:9" x14ac:dyDescent="0.25">
      <c r="A486" t="s">
        <v>1636</v>
      </c>
      <c r="B486" t="s">
        <v>1637</v>
      </c>
      <c r="C486" t="b">
        <f t="shared" si="28"/>
        <v>1</v>
      </c>
      <c r="D486" t="s">
        <v>703</v>
      </c>
      <c r="E486" t="b">
        <f t="shared" si="29"/>
        <v>1</v>
      </c>
      <c r="F486" t="s">
        <v>37</v>
      </c>
      <c r="G486" t="b">
        <f t="shared" si="30"/>
        <v>1</v>
      </c>
      <c r="H486">
        <v>812</v>
      </c>
      <c r="I486" t="str">
        <f t="shared" si="31"/>
        <v>0812</v>
      </c>
    </row>
    <row r="487" spans="1:9" x14ac:dyDescent="0.25">
      <c r="A487" t="s">
        <v>1639</v>
      </c>
      <c r="B487" t="s">
        <v>1640</v>
      </c>
      <c r="C487" t="b">
        <f t="shared" si="28"/>
        <v>1</v>
      </c>
      <c r="D487" t="s">
        <v>820</v>
      </c>
      <c r="E487" t="b">
        <f t="shared" si="29"/>
        <v>1</v>
      </c>
      <c r="F487" t="s">
        <v>37</v>
      </c>
      <c r="G487" t="b">
        <f t="shared" si="30"/>
        <v>1</v>
      </c>
      <c r="H487">
        <v>832</v>
      </c>
      <c r="I487" t="str">
        <f t="shared" si="31"/>
        <v>0832</v>
      </c>
    </row>
    <row r="488" spans="1:9" x14ac:dyDescent="0.25">
      <c r="A488" t="s">
        <v>1644</v>
      </c>
      <c r="B488" t="s">
        <v>1645</v>
      </c>
      <c r="C488" t="b">
        <f t="shared" si="28"/>
        <v>1</v>
      </c>
      <c r="D488" t="s">
        <v>1223</v>
      </c>
      <c r="E488" t="b">
        <f t="shared" si="29"/>
        <v>1</v>
      </c>
      <c r="F488" t="s">
        <v>37</v>
      </c>
      <c r="G488" t="b">
        <f t="shared" si="30"/>
        <v>1</v>
      </c>
      <c r="H488">
        <v>832</v>
      </c>
      <c r="I488" t="str">
        <f t="shared" si="31"/>
        <v>0832</v>
      </c>
    </row>
    <row r="489" spans="1:9" x14ac:dyDescent="0.25">
      <c r="A489" t="s">
        <v>1647</v>
      </c>
      <c r="B489" t="s">
        <v>1648</v>
      </c>
      <c r="C489" t="b">
        <f t="shared" si="28"/>
        <v>1</v>
      </c>
      <c r="D489" t="s">
        <v>1109</v>
      </c>
      <c r="E489" t="b">
        <f t="shared" si="29"/>
        <v>1</v>
      </c>
      <c r="F489" t="s">
        <v>37</v>
      </c>
      <c r="G489" t="b">
        <f t="shared" si="30"/>
        <v>1</v>
      </c>
      <c r="H489">
        <v>812</v>
      </c>
      <c r="I489" t="str">
        <f t="shared" si="31"/>
        <v>0812</v>
      </c>
    </row>
    <row r="490" spans="1:9" x14ac:dyDescent="0.25">
      <c r="A490" t="s">
        <v>170</v>
      </c>
      <c r="B490" t="s">
        <v>171</v>
      </c>
      <c r="C490" t="b">
        <f t="shared" si="28"/>
        <v>1</v>
      </c>
      <c r="D490" t="s">
        <v>36</v>
      </c>
      <c r="E490" t="b">
        <f t="shared" si="29"/>
        <v>1</v>
      </c>
      <c r="F490" t="s">
        <v>37</v>
      </c>
      <c r="G490" t="b">
        <f t="shared" si="30"/>
        <v>1</v>
      </c>
      <c r="H490">
        <v>800</v>
      </c>
      <c r="I490" t="str">
        <f t="shared" si="31"/>
        <v>0800</v>
      </c>
    </row>
    <row r="491" spans="1:9" x14ac:dyDescent="0.25">
      <c r="A491" t="s">
        <v>174</v>
      </c>
      <c r="B491" t="s">
        <v>175</v>
      </c>
      <c r="C491" t="b">
        <f t="shared" si="28"/>
        <v>1</v>
      </c>
      <c r="D491" t="s">
        <v>36</v>
      </c>
      <c r="E491" t="b">
        <f t="shared" si="29"/>
        <v>1</v>
      </c>
      <c r="F491" t="s">
        <v>37</v>
      </c>
      <c r="G491" t="b">
        <f t="shared" si="30"/>
        <v>1</v>
      </c>
      <c r="H491">
        <v>800</v>
      </c>
      <c r="I491" t="str">
        <f t="shared" si="31"/>
        <v>0800</v>
      </c>
    </row>
    <row r="492" spans="1:9" x14ac:dyDescent="0.25">
      <c r="A492" t="s">
        <v>1650</v>
      </c>
      <c r="B492" t="s">
        <v>1651</v>
      </c>
      <c r="C492" t="b">
        <f t="shared" si="28"/>
        <v>1</v>
      </c>
      <c r="D492" t="s">
        <v>941</v>
      </c>
      <c r="E492" t="b">
        <f t="shared" si="29"/>
        <v>1</v>
      </c>
      <c r="F492" t="s">
        <v>37</v>
      </c>
      <c r="G492" t="b">
        <f t="shared" si="30"/>
        <v>1</v>
      </c>
      <c r="H492">
        <v>832</v>
      </c>
      <c r="I492" t="str">
        <f t="shared" si="31"/>
        <v>0832</v>
      </c>
    </row>
    <row r="493" spans="1:9" x14ac:dyDescent="0.25">
      <c r="A493" t="s">
        <v>1654</v>
      </c>
      <c r="B493" t="s">
        <v>1655</v>
      </c>
      <c r="C493" t="b">
        <f t="shared" si="28"/>
        <v>1</v>
      </c>
      <c r="D493" t="s">
        <v>759</v>
      </c>
      <c r="E493" t="b">
        <f t="shared" si="29"/>
        <v>1</v>
      </c>
      <c r="F493" t="s">
        <v>37</v>
      </c>
      <c r="G493" t="b">
        <f t="shared" si="30"/>
        <v>1</v>
      </c>
      <c r="H493">
        <v>836</v>
      </c>
      <c r="I493" t="str">
        <f t="shared" si="31"/>
        <v>0836</v>
      </c>
    </row>
    <row r="494" spans="1:9" x14ac:dyDescent="0.25">
      <c r="A494" t="s">
        <v>1656</v>
      </c>
      <c r="B494" t="s">
        <v>1657</v>
      </c>
      <c r="C494" t="b">
        <f t="shared" si="28"/>
        <v>1</v>
      </c>
      <c r="D494" t="s">
        <v>743</v>
      </c>
      <c r="E494" t="b">
        <f t="shared" si="29"/>
        <v>1</v>
      </c>
      <c r="F494" t="s">
        <v>37</v>
      </c>
      <c r="G494" t="b">
        <f t="shared" si="30"/>
        <v>1</v>
      </c>
      <c r="H494">
        <v>830</v>
      </c>
      <c r="I494" t="str">
        <f t="shared" si="31"/>
        <v>0830</v>
      </c>
    </row>
    <row r="495" spans="1:9" x14ac:dyDescent="0.25">
      <c r="A495" t="s">
        <v>179</v>
      </c>
      <c r="B495" t="s">
        <v>180</v>
      </c>
      <c r="C495" t="b">
        <f t="shared" si="28"/>
        <v>1</v>
      </c>
      <c r="D495" t="s">
        <v>36</v>
      </c>
      <c r="E495" t="b">
        <f t="shared" si="29"/>
        <v>1</v>
      </c>
      <c r="F495" t="s">
        <v>37</v>
      </c>
      <c r="G495" t="b">
        <f t="shared" si="30"/>
        <v>1</v>
      </c>
      <c r="H495">
        <v>800</v>
      </c>
      <c r="I495" t="str">
        <f t="shared" si="31"/>
        <v>0800</v>
      </c>
    </row>
    <row r="496" spans="1:9" x14ac:dyDescent="0.25">
      <c r="A496" t="s">
        <v>1658</v>
      </c>
      <c r="B496" t="s">
        <v>1659</v>
      </c>
      <c r="C496" t="b">
        <f t="shared" si="28"/>
        <v>1</v>
      </c>
      <c r="D496" t="s">
        <v>703</v>
      </c>
      <c r="E496" t="b">
        <f t="shared" si="29"/>
        <v>1</v>
      </c>
      <c r="F496" t="s">
        <v>37</v>
      </c>
      <c r="G496" t="b">
        <f t="shared" si="30"/>
        <v>1</v>
      </c>
      <c r="H496">
        <v>812</v>
      </c>
      <c r="I496" t="str">
        <f t="shared" si="31"/>
        <v>0812</v>
      </c>
    </row>
    <row r="497" spans="1:9" x14ac:dyDescent="0.25">
      <c r="A497" t="s">
        <v>1662</v>
      </c>
      <c r="B497" t="s">
        <v>1663</v>
      </c>
      <c r="C497" t="b">
        <f t="shared" si="28"/>
        <v>1</v>
      </c>
      <c r="D497" t="s">
        <v>1664</v>
      </c>
      <c r="E497" t="b">
        <f t="shared" si="29"/>
        <v>1</v>
      </c>
      <c r="F497" t="s">
        <v>37</v>
      </c>
      <c r="G497" t="b">
        <f t="shared" si="30"/>
        <v>1</v>
      </c>
      <c r="H497">
        <v>828</v>
      </c>
      <c r="I497" t="str">
        <f t="shared" si="31"/>
        <v>0828</v>
      </c>
    </row>
    <row r="498" spans="1:9" x14ac:dyDescent="0.25">
      <c r="A498" t="s">
        <v>1667</v>
      </c>
      <c r="B498" t="s">
        <v>1668</v>
      </c>
      <c r="C498" t="b">
        <f t="shared" si="28"/>
        <v>1</v>
      </c>
      <c r="D498" t="s">
        <v>820</v>
      </c>
      <c r="E498" t="b">
        <f t="shared" si="29"/>
        <v>1</v>
      </c>
      <c r="F498" t="s">
        <v>37</v>
      </c>
      <c r="G498" t="b">
        <f t="shared" si="30"/>
        <v>1</v>
      </c>
      <c r="H498">
        <v>832</v>
      </c>
      <c r="I498" t="str">
        <f t="shared" si="31"/>
        <v>0832</v>
      </c>
    </row>
    <row r="499" spans="1:9" x14ac:dyDescent="0.25">
      <c r="A499" t="s">
        <v>182</v>
      </c>
      <c r="B499" t="s">
        <v>183</v>
      </c>
      <c r="C499" t="b">
        <f t="shared" si="28"/>
        <v>1</v>
      </c>
      <c r="D499" t="s">
        <v>36</v>
      </c>
      <c r="E499" t="b">
        <f t="shared" si="29"/>
        <v>1</v>
      </c>
      <c r="F499" t="s">
        <v>37</v>
      </c>
      <c r="G499" t="b">
        <f t="shared" si="30"/>
        <v>1</v>
      </c>
      <c r="H499">
        <v>800</v>
      </c>
      <c r="I499" t="str">
        <f t="shared" si="31"/>
        <v>0800</v>
      </c>
    </row>
    <row r="500" spans="1:9" x14ac:dyDescent="0.25">
      <c r="A500" t="s">
        <v>187</v>
      </c>
      <c r="B500" t="s">
        <v>188</v>
      </c>
      <c r="C500" t="b">
        <f t="shared" si="28"/>
        <v>1</v>
      </c>
      <c r="D500" t="s">
        <v>36</v>
      </c>
      <c r="E500" t="b">
        <f t="shared" si="29"/>
        <v>1</v>
      </c>
      <c r="F500" t="s">
        <v>37</v>
      </c>
      <c r="G500" t="b">
        <f t="shared" si="30"/>
        <v>1</v>
      </c>
      <c r="H500">
        <v>800</v>
      </c>
      <c r="I500" t="str">
        <f t="shared" si="31"/>
        <v>0800</v>
      </c>
    </row>
    <row r="501" spans="1:9" x14ac:dyDescent="0.25">
      <c r="A501" t="s">
        <v>1671</v>
      </c>
      <c r="B501" t="s">
        <v>1672</v>
      </c>
      <c r="C501" t="b">
        <f t="shared" si="28"/>
        <v>1</v>
      </c>
      <c r="D501" t="s">
        <v>820</v>
      </c>
      <c r="E501" t="b">
        <f t="shared" si="29"/>
        <v>1</v>
      </c>
      <c r="F501" t="s">
        <v>37</v>
      </c>
      <c r="G501" t="b">
        <f t="shared" si="30"/>
        <v>1</v>
      </c>
      <c r="H501">
        <v>832</v>
      </c>
      <c r="I501" t="str">
        <f t="shared" si="31"/>
        <v>0832</v>
      </c>
    </row>
    <row r="502" spans="1:9" x14ac:dyDescent="0.25">
      <c r="A502" t="s">
        <v>1674</v>
      </c>
      <c r="B502" t="s">
        <v>1675</v>
      </c>
      <c r="C502" t="b">
        <f t="shared" si="28"/>
        <v>1</v>
      </c>
      <c r="D502" t="s">
        <v>710</v>
      </c>
      <c r="E502" t="b">
        <f t="shared" si="29"/>
        <v>1</v>
      </c>
      <c r="F502" t="s">
        <v>37</v>
      </c>
      <c r="G502" t="b">
        <f t="shared" si="30"/>
        <v>1</v>
      </c>
      <c r="H502">
        <v>810</v>
      </c>
      <c r="I502" t="str">
        <f t="shared" si="31"/>
        <v>0810</v>
      </c>
    </row>
    <row r="503" spans="1:9" x14ac:dyDescent="0.25">
      <c r="A503" t="s">
        <v>1676</v>
      </c>
      <c r="B503" t="s">
        <v>1677</v>
      </c>
      <c r="C503" t="b">
        <f t="shared" si="28"/>
        <v>1</v>
      </c>
      <c r="D503" t="s">
        <v>973</v>
      </c>
      <c r="E503" t="b">
        <f t="shared" si="29"/>
        <v>1</v>
      </c>
      <c r="F503" t="s">
        <v>37</v>
      </c>
      <c r="G503" t="b">
        <f t="shared" si="30"/>
        <v>1</v>
      </c>
      <c r="H503">
        <v>830</v>
      </c>
      <c r="I503" t="str">
        <f t="shared" si="31"/>
        <v>0830</v>
      </c>
    </row>
    <row r="504" spans="1:9" x14ac:dyDescent="0.25">
      <c r="A504" t="s">
        <v>1681</v>
      </c>
      <c r="B504" t="s">
        <v>1682</v>
      </c>
      <c r="C504" t="b">
        <f t="shared" si="28"/>
        <v>1</v>
      </c>
      <c r="D504" t="s">
        <v>773</v>
      </c>
      <c r="E504" t="b">
        <f t="shared" si="29"/>
        <v>1</v>
      </c>
      <c r="F504" t="s">
        <v>37</v>
      </c>
      <c r="G504" t="b">
        <f t="shared" si="30"/>
        <v>1</v>
      </c>
      <c r="H504">
        <v>820</v>
      </c>
      <c r="I504" t="str">
        <f t="shared" si="31"/>
        <v>0820</v>
      </c>
    </row>
    <row r="505" spans="1:9" x14ac:dyDescent="0.25">
      <c r="A505" t="s">
        <v>1685</v>
      </c>
      <c r="B505" t="s">
        <v>1686</v>
      </c>
      <c r="C505" t="b">
        <f t="shared" si="28"/>
        <v>1</v>
      </c>
      <c r="D505" t="s">
        <v>731</v>
      </c>
      <c r="E505" t="b">
        <f t="shared" si="29"/>
        <v>1</v>
      </c>
      <c r="F505" t="s">
        <v>37</v>
      </c>
      <c r="G505" t="b">
        <f t="shared" si="30"/>
        <v>1</v>
      </c>
      <c r="H505">
        <v>810</v>
      </c>
      <c r="I505" t="str">
        <f t="shared" si="31"/>
        <v>0810</v>
      </c>
    </row>
    <row r="506" spans="1:9" x14ac:dyDescent="0.25">
      <c r="A506" t="s">
        <v>1689</v>
      </c>
      <c r="B506" t="s">
        <v>1690</v>
      </c>
      <c r="C506" t="b">
        <f t="shared" si="28"/>
        <v>1</v>
      </c>
      <c r="D506" t="s">
        <v>1101</v>
      </c>
      <c r="E506" t="b">
        <f t="shared" si="29"/>
        <v>1</v>
      </c>
      <c r="F506" t="s">
        <v>37</v>
      </c>
      <c r="G506" t="b">
        <f t="shared" si="30"/>
        <v>1</v>
      </c>
      <c r="H506">
        <v>820</v>
      </c>
      <c r="I506" t="str">
        <f t="shared" si="31"/>
        <v>0820</v>
      </c>
    </row>
    <row r="507" spans="1:9" x14ac:dyDescent="0.25">
      <c r="A507" t="s">
        <v>192</v>
      </c>
      <c r="B507" t="s">
        <v>193</v>
      </c>
      <c r="C507" t="b">
        <f t="shared" si="28"/>
        <v>1</v>
      </c>
      <c r="D507" t="s">
        <v>36</v>
      </c>
      <c r="E507" t="b">
        <f t="shared" si="29"/>
        <v>1</v>
      </c>
      <c r="F507" t="s">
        <v>37</v>
      </c>
      <c r="G507" t="b">
        <f t="shared" si="30"/>
        <v>1</v>
      </c>
      <c r="H507">
        <v>800</v>
      </c>
      <c r="I507" t="str">
        <f t="shared" si="31"/>
        <v>0800</v>
      </c>
    </row>
    <row r="508" spans="1:9" x14ac:dyDescent="0.25">
      <c r="A508" t="s">
        <v>1692</v>
      </c>
      <c r="B508" t="s">
        <v>1693</v>
      </c>
      <c r="C508" t="b">
        <f t="shared" si="28"/>
        <v>1</v>
      </c>
      <c r="D508" t="s">
        <v>973</v>
      </c>
      <c r="E508" t="b">
        <f t="shared" si="29"/>
        <v>1</v>
      </c>
      <c r="F508" t="s">
        <v>37</v>
      </c>
      <c r="G508" t="b">
        <f t="shared" si="30"/>
        <v>1</v>
      </c>
      <c r="H508">
        <v>830</v>
      </c>
      <c r="I508" t="str">
        <f t="shared" si="31"/>
        <v>0830</v>
      </c>
    </row>
    <row r="509" spans="1:9" x14ac:dyDescent="0.25">
      <c r="A509" t="s">
        <v>1694</v>
      </c>
      <c r="B509" t="s">
        <v>1695</v>
      </c>
      <c r="C509" t="b">
        <f t="shared" si="28"/>
        <v>1</v>
      </c>
      <c r="D509" t="s">
        <v>731</v>
      </c>
      <c r="E509" t="b">
        <f t="shared" si="29"/>
        <v>1</v>
      </c>
      <c r="F509" t="s">
        <v>37</v>
      </c>
      <c r="G509" t="b">
        <f t="shared" si="30"/>
        <v>1</v>
      </c>
      <c r="H509">
        <v>810</v>
      </c>
      <c r="I509" t="str">
        <f t="shared" si="31"/>
        <v>0810</v>
      </c>
    </row>
    <row r="510" spans="1:9" x14ac:dyDescent="0.25">
      <c r="A510" t="s">
        <v>1696</v>
      </c>
      <c r="B510" t="s">
        <v>1697</v>
      </c>
      <c r="C510" t="b">
        <f t="shared" si="28"/>
        <v>1</v>
      </c>
      <c r="D510" t="s">
        <v>814</v>
      </c>
      <c r="E510" t="b">
        <f t="shared" si="29"/>
        <v>1</v>
      </c>
      <c r="F510" t="s">
        <v>37</v>
      </c>
      <c r="G510" t="b">
        <f t="shared" si="30"/>
        <v>1</v>
      </c>
      <c r="H510">
        <v>810</v>
      </c>
      <c r="I510" t="str">
        <f t="shared" si="31"/>
        <v>0810</v>
      </c>
    </row>
    <row r="511" spans="1:9" x14ac:dyDescent="0.25">
      <c r="A511" t="s">
        <v>1698</v>
      </c>
      <c r="B511" t="s">
        <v>1699</v>
      </c>
      <c r="C511" t="b">
        <f t="shared" si="28"/>
        <v>1</v>
      </c>
      <c r="D511" t="s">
        <v>707</v>
      </c>
      <c r="E511" t="b">
        <f t="shared" si="29"/>
        <v>1</v>
      </c>
      <c r="F511" t="s">
        <v>37</v>
      </c>
      <c r="G511" t="b">
        <f t="shared" si="30"/>
        <v>1</v>
      </c>
      <c r="H511">
        <v>820</v>
      </c>
      <c r="I511" t="str">
        <f t="shared" si="31"/>
        <v>0820</v>
      </c>
    </row>
    <row r="512" spans="1:9" x14ac:dyDescent="0.25">
      <c r="A512" t="s">
        <v>1700</v>
      </c>
      <c r="B512" t="s">
        <v>1701</v>
      </c>
      <c r="C512" t="b">
        <f t="shared" si="28"/>
        <v>1</v>
      </c>
      <c r="D512" t="s">
        <v>707</v>
      </c>
      <c r="E512" t="b">
        <f t="shared" si="29"/>
        <v>1</v>
      </c>
      <c r="F512" t="s">
        <v>37</v>
      </c>
      <c r="G512" t="b">
        <f t="shared" si="30"/>
        <v>1</v>
      </c>
      <c r="H512">
        <v>820</v>
      </c>
      <c r="I512" t="str">
        <f t="shared" si="31"/>
        <v>0820</v>
      </c>
    </row>
    <row r="513" spans="1:9" x14ac:dyDescent="0.25">
      <c r="A513" t="s">
        <v>1702</v>
      </c>
      <c r="B513" t="s">
        <v>1703</v>
      </c>
      <c r="C513" t="b">
        <f t="shared" si="28"/>
        <v>1</v>
      </c>
      <c r="D513" t="s">
        <v>809</v>
      </c>
      <c r="E513" t="b">
        <f t="shared" si="29"/>
        <v>1</v>
      </c>
      <c r="F513" t="s">
        <v>37</v>
      </c>
      <c r="G513" t="b">
        <f t="shared" si="30"/>
        <v>1</v>
      </c>
      <c r="H513">
        <v>810</v>
      </c>
      <c r="I513" t="str">
        <f t="shared" si="31"/>
        <v>0810</v>
      </c>
    </row>
    <row r="514" spans="1:9" x14ac:dyDescent="0.25">
      <c r="A514" t="s">
        <v>1707</v>
      </c>
      <c r="B514" t="s">
        <v>1708</v>
      </c>
      <c r="C514" t="b">
        <f t="shared" si="28"/>
        <v>1</v>
      </c>
      <c r="D514" t="s">
        <v>820</v>
      </c>
      <c r="E514" t="b">
        <f t="shared" si="29"/>
        <v>1</v>
      </c>
      <c r="F514" t="s">
        <v>37</v>
      </c>
      <c r="G514" t="b">
        <f t="shared" si="30"/>
        <v>1</v>
      </c>
      <c r="H514">
        <v>832</v>
      </c>
      <c r="I514" t="str">
        <f t="shared" si="31"/>
        <v>0832</v>
      </c>
    </row>
    <row r="515" spans="1:9" x14ac:dyDescent="0.25">
      <c r="A515" t="s">
        <v>1709</v>
      </c>
      <c r="B515" t="s">
        <v>1710</v>
      </c>
      <c r="C515" t="b">
        <f t="shared" ref="C515:C578" si="32">ISNUMBER(SEARCH(B515, A515))</f>
        <v>1</v>
      </c>
      <c r="D515" t="s">
        <v>776</v>
      </c>
      <c r="E515" t="b">
        <f t="shared" ref="E515:E578" si="33">ISNUMBER(SEARCH(D515, A515))</f>
        <v>1</v>
      </c>
      <c r="F515" t="s">
        <v>37</v>
      </c>
      <c r="G515" t="b">
        <f t="shared" ref="G515:G578" si="34">ISNUMBER(SEARCH(F515, A515))</f>
        <v>1</v>
      </c>
      <c r="H515">
        <v>810</v>
      </c>
      <c r="I515" t="str">
        <f t="shared" ref="I515:I578" si="35">"0"&amp;H515</f>
        <v>0810</v>
      </c>
    </row>
    <row r="516" spans="1:9" x14ac:dyDescent="0.25">
      <c r="A516" t="s">
        <v>1713</v>
      </c>
      <c r="B516" t="s">
        <v>1714</v>
      </c>
      <c r="C516" t="b">
        <f t="shared" si="32"/>
        <v>1</v>
      </c>
      <c r="D516" t="s">
        <v>1664</v>
      </c>
      <c r="E516" t="b">
        <f t="shared" si="33"/>
        <v>1</v>
      </c>
      <c r="F516" t="s">
        <v>37</v>
      </c>
      <c r="G516" t="b">
        <f t="shared" si="34"/>
        <v>1</v>
      </c>
      <c r="H516">
        <v>828</v>
      </c>
      <c r="I516" t="str">
        <f t="shared" si="35"/>
        <v>0828</v>
      </c>
    </row>
    <row r="517" spans="1:9" x14ac:dyDescent="0.25">
      <c r="A517" t="s">
        <v>1717</v>
      </c>
      <c r="B517" t="s">
        <v>1718</v>
      </c>
      <c r="C517" t="b">
        <f t="shared" si="32"/>
        <v>1</v>
      </c>
      <c r="D517" t="s">
        <v>1664</v>
      </c>
      <c r="E517" t="b">
        <f t="shared" si="33"/>
        <v>1</v>
      </c>
      <c r="F517" t="s">
        <v>37</v>
      </c>
      <c r="G517" t="b">
        <f t="shared" si="34"/>
        <v>1</v>
      </c>
      <c r="H517">
        <v>828</v>
      </c>
      <c r="I517" t="str">
        <f t="shared" si="35"/>
        <v>0828</v>
      </c>
    </row>
    <row r="518" spans="1:9" x14ac:dyDescent="0.25">
      <c r="A518" t="s">
        <v>1719</v>
      </c>
      <c r="B518" t="s">
        <v>1720</v>
      </c>
      <c r="C518" t="b">
        <f t="shared" si="32"/>
        <v>1</v>
      </c>
      <c r="D518" t="s">
        <v>1664</v>
      </c>
      <c r="E518" t="b">
        <f t="shared" si="33"/>
        <v>1</v>
      </c>
      <c r="F518" t="s">
        <v>37</v>
      </c>
      <c r="G518" t="b">
        <f t="shared" si="34"/>
        <v>1</v>
      </c>
      <c r="H518">
        <v>828</v>
      </c>
      <c r="I518" t="str">
        <f t="shared" si="35"/>
        <v>0828</v>
      </c>
    </row>
    <row r="519" spans="1:9" x14ac:dyDescent="0.25">
      <c r="A519" t="s">
        <v>1722</v>
      </c>
      <c r="B519" t="s">
        <v>1723</v>
      </c>
      <c r="C519" t="b">
        <f t="shared" si="32"/>
        <v>1</v>
      </c>
      <c r="D519" t="s">
        <v>1664</v>
      </c>
      <c r="E519" t="b">
        <f t="shared" si="33"/>
        <v>1</v>
      </c>
      <c r="F519" t="s">
        <v>37</v>
      </c>
      <c r="G519" t="b">
        <f t="shared" si="34"/>
        <v>1</v>
      </c>
      <c r="H519">
        <v>828</v>
      </c>
      <c r="I519" t="str">
        <f t="shared" si="35"/>
        <v>0828</v>
      </c>
    </row>
    <row r="520" spans="1:9" x14ac:dyDescent="0.25">
      <c r="A520" t="s">
        <v>1726</v>
      </c>
      <c r="B520" t="s">
        <v>1727</v>
      </c>
      <c r="C520" t="b">
        <f t="shared" si="32"/>
        <v>1</v>
      </c>
      <c r="D520" t="s">
        <v>1664</v>
      </c>
      <c r="E520" t="b">
        <f t="shared" si="33"/>
        <v>1</v>
      </c>
      <c r="F520" t="s">
        <v>37</v>
      </c>
      <c r="G520" t="b">
        <f t="shared" si="34"/>
        <v>1</v>
      </c>
      <c r="H520">
        <v>828</v>
      </c>
      <c r="I520" t="str">
        <f t="shared" si="35"/>
        <v>0828</v>
      </c>
    </row>
    <row r="521" spans="1:9" x14ac:dyDescent="0.25">
      <c r="A521" t="s">
        <v>1728</v>
      </c>
      <c r="B521" t="s">
        <v>1729</v>
      </c>
      <c r="C521" t="b">
        <f t="shared" si="32"/>
        <v>1</v>
      </c>
      <c r="D521" t="s">
        <v>809</v>
      </c>
      <c r="E521" t="b">
        <f t="shared" si="33"/>
        <v>1</v>
      </c>
      <c r="F521" t="s">
        <v>37</v>
      </c>
      <c r="G521" t="b">
        <f t="shared" si="34"/>
        <v>1</v>
      </c>
      <c r="H521">
        <v>810</v>
      </c>
      <c r="I521" t="str">
        <f t="shared" si="35"/>
        <v>0810</v>
      </c>
    </row>
    <row r="522" spans="1:9" x14ac:dyDescent="0.25">
      <c r="A522" t="s">
        <v>1731</v>
      </c>
      <c r="B522" t="s">
        <v>1732</v>
      </c>
      <c r="C522" t="b">
        <f t="shared" si="32"/>
        <v>1</v>
      </c>
      <c r="D522" t="s">
        <v>917</v>
      </c>
      <c r="E522" t="b">
        <f t="shared" si="33"/>
        <v>1</v>
      </c>
      <c r="F522" t="s">
        <v>37</v>
      </c>
      <c r="G522" t="b">
        <f t="shared" si="34"/>
        <v>1</v>
      </c>
      <c r="H522">
        <v>832</v>
      </c>
      <c r="I522" t="str">
        <f t="shared" si="35"/>
        <v>0832</v>
      </c>
    </row>
    <row r="523" spans="1:9" x14ac:dyDescent="0.25">
      <c r="A523" t="s">
        <v>1734</v>
      </c>
      <c r="B523" t="s">
        <v>1735</v>
      </c>
      <c r="C523" t="b">
        <f t="shared" si="32"/>
        <v>1</v>
      </c>
      <c r="D523" t="s">
        <v>1321</v>
      </c>
      <c r="E523" t="b">
        <f t="shared" si="33"/>
        <v>1</v>
      </c>
      <c r="F523" t="s">
        <v>37</v>
      </c>
      <c r="G523" t="b">
        <f t="shared" si="34"/>
        <v>1</v>
      </c>
      <c r="H523">
        <v>820</v>
      </c>
      <c r="I523" t="str">
        <f t="shared" si="35"/>
        <v>0820</v>
      </c>
    </row>
    <row r="524" spans="1:9" x14ac:dyDescent="0.25">
      <c r="A524" t="s">
        <v>195</v>
      </c>
      <c r="B524" t="s">
        <v>196</v>
      </c>
      <c r="C524" t="b">
        <f t="shared" si="32"/>
        <v>1</v>
      </c>
      <c r="D524" t="s">
        <v>36</v>
      </c>
      <c r="E524" t="b">
        <f t="shared" si="33"/>
        <v>1</v>
      </c>
      <c r="F524" t="s">
        <v>37</v>
      </c>
      <c r="G524" t="b">
        <f t="shared" si="34"/>
        <v>1</v>
      </c>
      <c r="H524">
        <v>800</v>
      </c>
      <c r="I524" t="str">
        <f t="shared" si="35"/>
        <v>0800</v>
      </c>
    </row>
    <row r="525" spans="1:9" x14ac:dyDescent="0.25">
      <c r="C525" t="b">
        <f t="shared" si="32"/>
        <v>0</v>
      </c>
      <c r="D525" t="s">
        <v>710</v>
      </c>
      <c r="E525" t="b">
        <f t="shared" si="33"/>
        <v>0</v>
      </c>
      <c r="F525" t="s">
        <v>37</v>
      </c>
      <c r="G525" t="b">
        <f t="shared" si="34"/>
        <v>0</v>
      </c>
      <c r="H525">
        <v>810</v>
      </c>
      <c r="I525" t="str">
        <f t="shared" si="35"/>
        <v>0810</v>
      </c>
    </row>
    <row r="526" spans="1:9" x14ac:dyDescent="0.25">
      <c r="A526" t="s">
        <v>1737</v>
      </c>
      <c r="B526" t="s">
        <v>1738</v>
      </c>
      <c r="C526" t="b">
        <f t="shared" si="32"/>
        <v>1</v>
      </c>
      <c r="D526" t="s">
        <v>1101</v>
      </c>
      <c r="E526" t="b">
        <f t="shared" si="33"/>
        <v>1</v>
      </c>
      <c r="F526" t="s">
        <v>37</v>
      </c>
      <c r="G526" t="b">
        <f t="shared" si="34"/>
        <v>1</v>
      </c>
      <c r="H526">
        <v>820</v>
      </c>
      <c r="I526" t="str">
        <f t="shared" si="35"/>
        <v>0820</v>
      </c>
    </row>
    <row r="527" spans="1:9" x14ac:dyDescent="0.25">
      <c r="A527" t="s">
        <v>1741</v>
      </c>
      <c r="B527" t="s">
        <v>1742</v>
      </c>
      <c r="C527" t="b">
        <f t="shared" si="32"/>
        <v>1</v>
      </c>
      <c r="D527" t="s">
        <v>1005</v>
      </c>
      <c r="E527" t="b">
        <f t="shared" si="33"/>
        <v>1</v>
      </c>
      <c r="F527" t="s">
        <v>37</v>
      </c>
      <c r="G527" t="b">
        <f t="shared" si="34"/>
        <v>1</v>
      </c>
      <c r="H527">
        <v>810</v>
      </c>
      <c r="I527" t="str">
        <f t="shared" si="35"/>
        <v>0810</v>
      </c>
    </row>
    <row r="528" spans="1:9" x14ac:dyDescent="0.25">
      <c r="A528" t="s">
        <v>1745</v>
      </c>
      <c r="B528" t="s">
        <v>1746</v>
      </c>
      <c r="C528" t="b">
        <f t="shared" si="32"/>
        <v>1</v>
      </c>
      <c r="D528" t="s">
        <v>703</v>
      </c>
      <c r="E528" t="b">
        <f t="shared" si="33"/>
        <v>1</v>
      </c>
      <c r="F528" t="s">
        <v>37</v>
      </c>
      <c r="G528" t="b">
        <f t="shared" si="34"/>
        <v>1</v>
      </c>
      <c r="H528">
        <v>812</v>
      </c>
      <c r="I528" t="str">
        <f t="shared" si="35"/>
        <v>0812</v>
      </c>
    </row>
    <row r="529" spans="1:9" x14ac:dyDescent="0.25">
      <c r="A529" t="s">
        <v>1747</v>
      </c>
      <c r="B529" t="s">
        <v>1748</v>
      </c>
      <c r="C529" t="b">
        <f t="shared" si="32"/>
        <v>1</v>
      </c>
      <c r="D529" t="s">
        <v>1223</v>
      </c>
      <c r="E529" t="b">
        <f t="shared" si="33"/>
        <v>1</v>
      </c>
      <c r="F529" t="s">
        <v>37</v>
      </c>
      <c r="G529" t="b">
        <f t="shared" si="34"/>
        <v>1</v>
      </c>
      <c r="H529">
        <v>832</v>
      </c>
      <c r="I529" t="str">
        <f t="shared" si="35"/>
        <v>0832</v>
      </c>
    </row>
    <row r="530" spans="1:9" x14ac:dyDescent="0.25">
      <c r="A530" t="s">
        <v>1750</v>
      </c>
      <c r="B530" t="s">
        <v>1751</v>
      </c>
      <c r="C530" t="b">
        <f t="shared" si="32"/>
        <v>1</v>
      </c>
      <c r="D530" t="s">
        <v>954</v>
      </c>
      <c r="E530" t="b">
        <f t="shared" si="33"/>
        <v>1</v>
      </c>
      <c r="F530" t="s">
        <v>37</v>
      </c>
      <c r="G530" t="b">
        <f t="shared" si="34"/>
        <v>1</v>
      </c>
      <c r="H530">
        <v>812</v>
      </c>
      <c r="I530" t="str">
        <f t="shared" si="35"/>
        <v>0812</v>
      </c>
    </row>
    <row r="531" spans="1:9" x14ac:dyDescent="0.25">
      <c r="A531" t="s">
        <v>1752</v>
      </c>
      <c r="B531" t="s">
        <v>1753</v>
      </c>
      <c r="C531" t="b">
        <f t="shared" si="32"/>
        <v>1</v>
      </c>
      <c r="D531" t="s">
        <v>747</v>
      </c>
      <c r="E531" t="b">
        <f t="shared" si="33"/>
        <v>1</v>
      </c>
      <c r="F531" t="s">
        <v>37</v>
      </c>
      <c r="G531" t="b">
        <f t="shared" si="34"/>
        <v>1</v>
      </c>
      <c r="H531">
        <v>830</v>
      </c>
      <c r="I531" t="str">
        <f t="shared" si="35"/>
        <v>0830</v>
      </c>
    </row>
    <row r="532" spans="1:9" x14ac:dyDescent="0.25">
      <c r="A532" t="s">
        <v>1754</v>
      </c>
      <c r="B532" t="s">
        <v>1755</v>
      </c>
      <c r="C532" t="b">
        <f t="shared" si="32"/>
        <v>1</v>
      </c>
      <c r="D532" t="s">
        <v>798</v>
      </c>
      <c r="E532" t="b">
        <f t="shared" si="33"/>
        <v>1</v>
      </c>
      <c r="F532" t="s">
        <v>37</v>
      </c>
      <c r="G532" t="b">
        <f t="shared" si="34"/>
        <v>1</v>
      </c>
      <c r="H532">
        <v>812</v>
      </c>
      <c r="I532" t="str">
        <f t="shared" si="35"/>
        <v>0812</v>
      </c>
    </row>
    <row r="533" spans="1:9" x14ac:dyDescent="0.25">
      <c r="A533" t="s">
        <v>199</v>
      </c>
      <c r="B533" t="s">
        <v>200</v>
      </c>
      <c r="C533" t="b">
        <f t="shared" si="32"/>
        <v>1</v>
      </c>
      <c r="D533" t="s">
        <v>36</v>
      </c>
      <c r="E533" t="b">
        <f t="shared" si="33"/>
        <v>1</v>
      </c>
      <c r="F533" t="s">
        <v>37</v>
      </c>
      <c r="G533" t="b">
        <f t="shared" si="34"/>
        <v>1</v>
      </c>
      <c r="H533">
        <v>800</v>
      </c>
      <c r="I533" t="str">
        <f t="shared" si="35"/>
        <v>0800</v>
      </c>
    </row>
    <row r="534" spans="1:9" x14ac:dyDescent="0.25">
      <c r="A534" t="s">
        <v>1757</v>
      </c>
      <c r="B534" t="s">
        <v>1758</v>
      </c>
      <c r="C534" t="b">
        <f t="shared" si="32"/>
        <v>1</v>
      </c>
      <c r="D534" t="s">
        <v>703</v>
      </c>
      <c r="E534" t="b">
        <f t="shared" si="33"/>
        <v>1</v>
      </c>
      <c r="F534" t="s">
        <v>37</v>
      </c>
      <c r="G534" t="b">
        <f t="shared" si="34"/>
        <v>1</v>
      </c>
      <c r="H534">
        <v>812</v>
      </c>
      <c r="I534" t="str">
        <f t="shared" si="35"/>
        <v>0812</v>
      </c>
    </row>
    <row r="535" spans="1:9" x14ac:dyDescent="0.25">
      <c r="A535" t="s">
        <v>1761</v>
      </c>
      <c r="B535" t="s">
        <v>1762</v>
      </c>
      <c r="C535" t="b">
        <f t="shared" si="32"/>
        <v>1</v>
      </c>
      <c r="D535" t="s">
        <v>909</v>
      </c>
      <c r="E535" t="b">
        <f t="shared" si="33"/>
        <v>1</v>
      </c>
      <c r="F535" t="s">
        <v>37</v>
      </c>
      <c r="G535" t="b">
        <f t="shared" si="34"/>
        <v>1</v>
      </c>
      <c r="H535">
        <v>820</v>
      </c>
      <c r="I535" t="str">
        <f t="shared" si="35"/>
        <v>0820</v>
      </c>
    </row>
    <row r="536" spans="1:9" x14ac:dyDescent="0.25">
      <c r="A536" t="s">
        <v>1763</v>
      </c>
      <c r="B536" t="s">
        <v>1764</v>
      </c>
      <c r="C536" t="b">
        <f t="shared" si="32"/>
        <v>1</v>
      </c>
      <c r="D536" t="s">
        <v>759</v>
      </c>
      <c r="E536" t="b">
        <f t="shared" si="33"/>
        <v>1</v>
      </c>
      <c r="F536" t="s">
        <v>37</v>
      </c>
      <c r="G536" t="b">
        <f t="shared" si="34"/>
        <v>1</v>
      </c>
      <c r="H536">
        <v>836</v>
      </c>
      <c r="I536" t="str">
        <f t="shared" si="35"/>
        <v>0836</v>
      </c>
    </row>
    <row r="537" spans="1:9" x14ac:dyDescent="0.25">
      <c r="A537" t="s">
        <v>1767</v>
      </c>
      <c r="B537" t="s">
        <v>1768</v>
      </c>
      <c r="C537" t="b">
        <f t="shared" si="32"/>
        <v>1</v>
      </c>
      <c r="D537" t="s">
        <v>781</v>
      </c>
      <c r="E537" t="b">
        <f t="shared" si="33"/>
        <v>1</v>
      </c>
      <c r="F537" t="s">
        <v>37</v>
      </c>
      <c r="G537" t="b">
        <f t="shared" si="34"/>
        <v>1</v>
      </c>
      <c r="H537">
        <v>832</v>
      </c>
      <c r="I537" t="str">
        <f t="shared" si="35"/>
        <v>0832</v>
      </c>
    </row>
    <row r="538" spans="1:9" x14ac:dyDescent="0.25">
      <c r="A538" t="s">
        <v>1769</v>
      </c>
      <c r="B538" t="s">
        <v>1770</v>
      </c>
      <c r="C538" t="b">
        <f t="shared" si="32"/>
        <v>1</v>
      </c>
      <c r="D538" t="s">
        <v>1484</v>
      </c>
      <c r="E538" t="b">
        <f t="shared" si="33"/>
        <v>1</v>
      </c>
      <c r="F538" t="s">
        <v>37</v>
      </c>
      <c r="G538" t="b">
        <f t="shared" si="34"/>
        <v>1</v>
      </c>
      <c r="H538">
        <v>810</v>
      </c>
      <c r="I538" t="str">
        <f t="shared" si="35"/>
        <v>0810</v>
      </c>
    </row>
    <row r="539" spans="1:9" x14ac:dyDescent="0.25">
      <c r="A539" t="s">
        <v>1772</v>
      </c>
      <c r="B539" t="s">
        <v>1773</v>
      </c>
      <c r="C539" t="b">
        <f t="shared" si="32"/>
        <v>1</v>
      </c>
      <c r="D539" t="s">
        <v>1109</v>
      </c>
      <c r="E539" t="b">
        <f t="shared" si="33"/>
        <v>1</v>
      </c>
      <c r="F539" t="s">
        <v>37</v>
      </c>
      <c r="G539" t="b">
        <f t="shared" si="34"/>
        <v>1</v>
      </c>
      <c r="H539">
        <v>812</v>
      </c>
      <c r="I539" t="str">
        <f t="shared" si="35"/>
        <v>0812</v>
      </c>
    </row>
    <row r="540" spans="1:9" x14ac:dyDescent="0.25">
      <c r="A540" t="s">
        <v>1775</v>
      </c>
      <c r="B540" t="s">
        <v>1776</v>
      </c>
      <c r="C540" t="b">
        <f t="shared" si="32"/>
        <v>1</v>
      </c>
      <c r="D540" t="s">
        <v>737</v>
      </c>
      <c r="E540" t="b">
        <f t="shared" si="33"/>
        <v>1</v>
      </c>
      <c r="F540" t="s">
        <v>37</v>
      </c>
      <c r="G540" t="b">
        <f t="shared" si="34"/>
        <v>1</v>
      </c>
      <c r="H540">
        <v>810</v>
      </c>
      <c r="I540" t="str">
        <f t="shared" si="35"/>
        <v>0810</v>
      </c>
    </row>
    <row r="541" spans="1:9" x14ac:dyDescent="0.25">
      <c r="A541" t="s">
        <v>1778</v>
      </c>
      <c r="B541" t="s">
        <v>1779</v>
      </c>
      <c r="C541" t="b">
        <f t="shared" si="32"/>
        <v>1</v>
      </c>
      <c r="D541" t="s">
        <v>725</v>
      </c>
      <c r="E541" t="b">
        <f t="shared" si="33"/>
        <v>1</v>
      </c>
      <c r="F541" t="s">
        <v>37</v>
      </c>
      <c r="G541" t="b">
        <f t="shared" si="34"/>
        <v>1</v>
      </c>
      <c r="H541">
        <v>836</v>
      </c>
      <c r="I541" t="str">
        <f t="shared" si="35"/>
        <v>0836</v>
      </c>
    </row>
    <row r="542" spans="1:9" x14ac:dyDescent="0.25">
      <c r="A542" t="s">
        <v>1782</v>
      </c>
      <c r="B542" t="s">
        <v>1783</v>
      </c>
      <c r="C542" t="b">
        <f t="shared" si="32"/>
        <v>1</v>
      </c>
      <c r="D542" t="s">
        <v>809</v>
      </c>
      <c r="E542" t="b">
        <f t="shared" si="33"/>
        <v>1</v>
      </c>
      <c r="F542" t="s">
        <v>37</v>
      </c>
      <c r="G542" t="b">
        <f t="shared" si="34"/>
        <v>1</v>
      </c>
      <c r="H542">
        <v>810</v>
      </c>
      <c r="I542" t="str">
        <f t="shared" si="35"/>
        <v>0810</v>
      </c>
    </row>
    <row r="543" spans="1:9" x14ac:dyDescent="0.25">
      <c r="A543" t="s">
        <v>1784</v>
      </c>
      <c r="B543" t="s">
        <v>1785</v>
      </c>
      <c r="C543" t="b">
        <f t="shared" si="32"/>
        <v>1</v>
      </c>
      <c r="D543" t="s">
        <v>1223</v>
      </c>
      <c r="E543" t="b">
        <f t="shared" si="33"/>
        <v>1</v>
      </c>
      <c r="F543" t="s">
        <v>37</v>
      </c>
      <c r="G543" t="b">
        <f t="shared" si="34"/>
        <v>1</v>
      </c>
      <c r="H543">
        <v>832</v>
      </c>
      <c r="I543" t="str">
        <f t="shared" si="35"/>
        <v>0832</v>
      </c>
    </row>
    <row r="544" spans="1:9" x14ac:dyDescent="0.25">
      <c r="A544" t="s">
        <v>1786</v>
      </c>
      <c r="B544" t="s">
        <v>1787</v>
      </c>
      <c r="C544" t="b">
        <f t="shared" si="32"/>
        <v>1</v>
      </c>
      <c r="D544" t="s">
        <v>747</v>
      </c>
      <c r="E544" t="b">
        <f t="shared" si="33"/>
        <v>1</v>
      </c>
      <c r="F544" t="s">
        <v>37</v>
      </c>
      <c r="G544" t="b">
        <f t="shared" si="34"/>
        <v>1</v>
      </c>
      <c r="H544">
        <v>830</v>
      </c>
      <c r="I544" t="str">
        <f t="shared" si="35"/>
        <v>0830</v>
      </c>
    </row>
    <row r="545" spans="1:9" x14ac:dyDescent="0.25">
      <c r="A545" t="s">
        <v>1788</v>
      </c>
      <c r="B545" t="s">
        <v>1789</v>
      </c>
      <c r="C545" t="b">
        <f t="shared" si="32"/>
        <v>1</v>
      </c>
      <c r="D545" t="s">
        <v>1116</v>
      </c>
      <c r="E545" t="b">
        <f t="shared" si="33"/>
        <v>1</v>
      </c>
      <c r="F545" t="s">
        <v>37</v>
      </c>
      <c r="G545" t="b">
        <f t="shared" si="34"/>
        <v>1</v>
      </c>
      <c r="H545">
        <v>810</v>
      </c>
      <c r="I545" t="str">
        <f t="shared" si="35"/>
        <v>0810</v>
      </c>
    </row>
    <row r="546" spans="1:9" x14ac:dyDescent="0.25">
      <c r="A546" t="s">
        <v>1790</v>
      </c>
      <c r="B546" t="s">
        <v>1791</v>
      </c>
      <c r="C546" t="b">
        <f t="shared" si="32"/>
        <v>1</v>
      </c>
      <c r="D546" t="s">
        <v>1321</v>
      </c>
      <c r="E546" t="b">
        <f t="shared" si="33"/>
        <v>1</v>
      </c>
      <c r="F546" t="s">
        <v>37</v>
      </c>
      <c r="G546" t="b">
        <f t="shared" si="34"/>
        <v>1</v>
      </c>
      <c r="H546">
        <v>820</v>
      </c>
      <c r="I546" t="str">
        <f t="shared" si="35"/>
        <v>0820</v>
      </c>
    </row>
    <row r="547" spans="1:9" x14ac:dyDescent="0.25">
      <c r="A547" t="s">
        <v>1793</v>
      </c>
      <c r="B547" t="s">
        <v>1794</v>
      </c>
      <c r="C547" t="b">
        <f t="shared" si="32"/>
        <v>1</v>
      </c>
      <c r="D547" t="s">
        <v>1616</v>
      </c>
      <c r="E547" t="b">
        <f t="shared" si="33"/>
        <v>1</v>
      </c>
      <c r="F547" t="s">
        <v>37</v>
      </c>
      <c r="G547" t="b">
        <f t="shared" si="34"/>
        <v>1</v>
      </c>
      <c r="H547">
        <v>810</v>
      </c>
      <c r="I547" t="str">
        <f t="shared" si="35"/>
        <v>0810</v>
      </c>
    </row>
    <row r="548" spans="1:9" x14ac:dyDescent="0.25">
      <c r="A548" t="s">
        <v>1797</v>
      </c>
      <c r="B548" t="s">
        <v>1798</v>
      </c>
      <c r="C548" t="b">
        <f t="shared" si="32"/>
        <v>1</v>
      </c>
      <c r="D548" t="s">
        <v>716</v>
      </c>
      <c r="E548" t="b">
        <f t="shared" si="33"/>
        <v>1</v>
      </c>
      <c r="F548" t="s">
        <v>37</v>
      </c>
      <c r="G548" t="b">
        <f t="shared" si="34"/>
        <v>1</v>
      </c>
      <c r="H548">
        <v>830</v>
      </c>
      <c r="I548" t="str">
        <f t="shared" si="35"/>
        <v>0830</v>
      </c>
    </row>
    <row r="549" spans="1:9" x14ac:dyDescent="0.25">
      <c r="A549" t="s">
        <v>1800</v>
      </c>
      <c r="B549" t="s">
        <v>1801</v>
      </c>
      <c r="C549" t="b">
        <f t="shared" si="32"/>
        <v>1</v>
      </c>
      <c r="D549" t="s">
        <v>747</v>
      </c>
      <c r="E549" t="b">
        <f t="shared" si="33"/>
        <v>1</v>
      </c>
      <c r="F549" t="s">
        <v>37</v>
      </c>
      <c r="G549" t="b">
        <f t="shared" si="34"/>
        <v>1</v>
      </c>
      <c r="H549">
        <v>830</v>
      </c>
      <c r="I549" t="str">
        <f t="shared" si="35"/>
        <v>0830</v>
      </c>
    </row>
    <row r="550" spans="1:9" x14ac:dyDescent="0.25">
      <c r="A550" t="s">
        <v>1804</v>
      </c>
      <c r="B550" t="s">
        <v>1805</v>
      </c>
      <c r="C550" t="b">
        <f t="shared" si="32"/>
        <v>1</v>
      </c>
      <c r="D550" t="s">
        <v>737</v>
      </c>
      <c r="E550" t="b">
        <f t="shared" si="33"/>
        <v>1</v>
      </c>
      <c r="F550" t="s">
        <v>37</v>
      </c>
      <c r="G550" t="b">
        <f t="shared" si="34"/>
        <v>1</v>
      </c>
      <c r="H550">
        <v>810</v>
      </c>
      <c r="I550" t="str">
        <f t="shared" si="35"/>
        <v>0810</v>
      </c>
    </row>
    <row r="551" spans="1:9" x14ac:dyDescent="0.25">
      <c r="A551" t="s">
        <v>1807</v>
      </c>
      <c r="B551" t="s">
        <v>1808</v>
      </c>
      <c r="C551" t="b">
        <f t="shared" si="32"/>
        <v>1</v>
      </c>
      <c r="D551" t="s">
        <v>731</v>
      </c>
      <c r="E551" t="b">
        <f t="shared" si="33"/>
        <v>1</v>
      </c>
      <c r="F551" t="s">
        <v>37</v>
      </c>
      <c r="G551" t="b">
        <f t="shared" si="34"/>
        <v>1</v>
      </c>
      <c r="H551">
        <v>810</v>
      </c>
      <c r="I551" t="str">
        <f t="shared" si="35"/>
        <v>0810</v>
      </c>
    </row>
    <row r="552" spans="1:9" x14ac:dyDescent="0.25">
      <c r="C552" t="b">
        <f t="shared" si="32"/>
        <v>0</v>
      </c>
      <c r="D552" t="s">
        <v>941</v>
      </c>
      <c r="E552" t="b">
        <f t="shared" si="33"/>
        <v>0</v>
      </c>
      <c r="F552" t="s">
        <v>37</v>
      </c>
      <c r="G552" t="b">
        <f t="shared" si="34"/>
        <v>0</v>
      </c>
      <c r="H552">
        <v>832</v>
      </c>
      <c r="I552" t="str">
        <f t="shared" si="35"/>
        <v>0832</v>
      </c>
    </row>
    <row r="553" spans="1:9" x14ac:dyDescent="0.25">
      <c r="A553" t="s">
        <v>1811</v>
      </c>
      <c r="B553" t="s">
        <v>1812</v>
      </c>
      <c r="C553" t="b">
        <f t="shared" si="32"/>
        <v>1</v>
      </c>
      <c r="D553" t="s">
        <v>1030</v>
      </c>
      <c r="E553" t="b">
        <f t="shared" si="33"/>
        <v>1</v>
      </c>
      <c r="F553" t="s">
        <v>37</v>
      </c>
      <c r="G553" t="b">
        <f t="shared" si="34"/>
        <v>1</v>
      </c>
      <c r="H553">
        <v>810</v>
      </c>
      <c r="I553" t="str">
        <f t="shared" si="35"/>
        <v>0810</v>
      </c>
    </row>
    <row r="554" spans="1:9" x14ac:dyDescent="0.25">
      <c r="A554" t="s">
        <v>1814</v>
      </c>
      <c r="B554" t="s">
        <v>1815</v>
      </c>
      <c r="C554" t="b">
        <f t="shared" si="32"/>
        <v>1</v>
      </c>
      <c r="D554" t="s">
        <v>707</v>
      </c>
      <c r="E554" t="b">
        <f t="shared" si="33"/>
        <v>1</v>
      </c>
      <c r="F554" t="s">
        <v>37</v>
      </c>
      <c r="G554" t="b">
        <f t="shared" si="34"/>
        <v>1</v>
      </c>
      <c r="H554">
        <v>820</v>
      </c>
      <c r="I554" t="str">
        <f t="shared" si="35"/>
        <v>0820</v>
      </c>
    </row>
    <row r="555" spans="1:9" x14ac:dyDescent="0.25">
      <c r="A555" t="s">
        <v>1818</v>
      </c>
      <c r="B555" t="s">
        <v>1819</v>
      </c>
      <c r="C555" t="b">
        <f t="shared" si="32"/>
        <v>1</v>
      </c>
      <c r="D555" t="s">
        <v>844</v>
      </c>
      <c r="E555" t="b">
        <f t="shared" si="33"/>
        <v>1</v>
      </c>
      <c r="F555" t="s">
        <v>37</v>
      </c>
      <c r="G555" t="b">
        <f t="shared" si="34"/>
        <v>1</v>
      </c>
      <c r="H555">
        <v>820</v>
      </c>
      <c r="I555" t="str">
        <f t="shared" si="35"/>
        <v>0820</v>
      </c>
    </row>
    <row r="556" spans="1:9" x14ac:dyDescent="0.25">
      <c r="A556" t="s">
        <v>1820</v>
      </c>
      <c r="B556" t="s">
        <v>1821</v>
      </c>
      <c r="C556" t="b">
        <f t="shared" si="32"/>
        <v>1</v>
      </c>
      <c r="D556" t="s">
        <v>707</v>
      </c>
      <c r="E556" t="b">
        <f t="shared" si="33"/>
        <v>1</v>
      </c>
      <c r="F556" t="s">
        <v>37</v>
      </c>
      <c r="G556" t="b">
        <f t="shared" si="34"/>
        <v>1</v>
      </c>
      <c r="H556">
        <v>820</v>
      </c>
      <c r="I556" t="str">
        <f t="shared" si="35"/>
        <v>0820</v>
      </c>
    </row>
    <row r="557" spans="1:9" x14ac:dyDescent="0.25">
      <c r="A557" t="s">
        <v>1822</v>
      </c>
      <c r="B557" t="s">
        <v>1823</v>
      </c>
      <c r="C557" t="b">
        <f t="shared" si="32"/>
        <v>1</v>
      </c>
      <c r="D557" t="s">
        <v>917</v>
      </c>
      <c r="E557" t="b">
        <f t="shared" si="33"/>
        <v>1</v>
      </c>
      <c r="F557" t="s">
        <v>37</v>
      </c>
      <c r="G557" t="b">
        <f t="shared" si="34"/>
        <v>1</v>
      </c>
      <c r="H557">
        <v>832</v>
      </c>
      <c r="I557" t="str">
        <f t="shared" si="35"/>
        <v>0832</v>
      </c>
    </row>
    <row r="558" spans="1:9" x14ac:dyDescent="0.25">
      <c r="A558" t="s">
        <v>1825</v>
      </c>
      <c r="B558" t="s">
        <v>1826</v>
      </c>
      <c r="C558" t="b">
        <f t="shared" si="32"/>
        <v>1</v>
      </c>
      <c r="D558" t="s">
        <v>1827</v>
      </c>
      <c r="E558" t="b">
        <f t="shared" si="33"/>
        <v>1</v>
      </c>
      <c r="F558" t="s">
        <v>37</v>
      </c>
      <c r="G558" t="b">
        <f t="shared" si="34"/>
        <v>1</v>
      </c>
      <c r="H558">
        <v>828</v>
      </c>
      <c r="I558" t="str">
        <f t="shared" si="35"/>
        <v>0828</v>
      </c>
    </row>
    <row r="559" spans="1:9" x14ac:dyDescent="0.25">
      <c r="A559" t="s">
        <v>1828</v>
      </c>
      <c r="B559" t="s">
        <v>1829</v>
      </c>
      <c r="C559" t="b">
        <f t="shared" si="32"/>
        <v>1</v>
      </c>
      <c r="D559" t="s">
        <v>941</v>
      </c>
      <c r="E559" t="b">
        <f t="shared" si="33"/>
        <v>1</v>
      </c>
      <c r="F559" t="s">
        <v>37</v>
      </c>
      <c r="G559" t="b">
        <f t="shared" si="34"/>
        <v>1</v>
      </c>
      <c r="H559">
        <v>832</v>
      </c>
      <c r="I559" t="str">
        <f t="shared" si="35"/>
        <v>0832</v>
      </c>
    </row>
    <row r="560" spans="1:9" x14ac:dyDescent="0.25">
      <c r="A560" t="s">
        <v>1831</v>
      </c>
      <c r="B560" t="s">
        <v>1832</v>
      </c>
      <c r="C560" t="b">
        <f t="shared" si="32"/>
        <v>1</v>
      </c>
      <c r="D560" t="s">
        <v>776</v>
      </c>
      <c r="E560" t="b">
        <f t="shared" si="33"/>
        <v>1</v>
      </c>
      <c r="F560" t="s">
        <v>37</v>
      </c>
      <c r="G560" t="b">
        <f t="shared" si="34"/>
        <v>1</v>
      </c>
      <c r="H560">
        <v>810</v>
      </c>
      <c r="I560" t="str">
        <f t="shared" si="35"/>
        <v>0810</v>
      </c>
    </row>
    <row r="561" spans="1:9" x14ac:dyDescent="0.25">
      <c r="A561" t="s">
        <v>1834</v>
      </c>
      <c r="B561" t="s">
        <v>1835</v>
      </c>
      <c r="C561" t="b">
        <f t="shared" si="32"/>
        <v>1</v>
      </c>
      <c r="D561" t="s">
        <v>1484</v>
      </c>
      <c r="E561" t="b">
        <f t="shared" si="33"/>
        <v>1</v>
      </c>
      <c r="F561" t="s">
        <v>37</v>
      </c>
      <c r="G561" t="b">
        <f t="shared" si="34"/>
        <v>1</v>
      </c>
      <c r="H561">
        <v>810</v>
      </c>
      <c r="I561" t="str">
        <f t="shared" si="35"/>
        <v>0810</v>
      </c>
    </row>
    <row r="562" spans="1:9" x14ac:dyDescent="0.25">
      <c r="A562" t="s">
        <v>1836</v>
      </c>
      <c r="B562" t="s">
        <v>1837</v>
      </c>
      <c r="C562" t="b">
        <f t="shared" si="32"/>
        <v>1</v>
      </c>
      <c r="D562" t="s">
        <v>1321</v>
      </c>
      <c r="E562" t="b">
        <f t="shared" si="33"/>
        <v>1</v>
      </c>
      <c r="F562" t="s">
        <v>37</v>
      </c>
      <c r="G562" t="b">
        <f t="shared" si="34"/>
        <v>1</v>
      </c>
      <c r="H562">
        <v>820</v>
      </c>
      <c r="I562" t="str">
        <f t="shared" si="35"/>
        <v>0820</v>
      </c>
    </row>
    <row r="563" spans="1:9" x14ac:dyDescent="0.25">
      <c r="A563" t="s">
        <v>1839</v>
      </c>
      <c r="B563" t="s">
        <v>1840</v>
      </c>
      <c r="C563" t="b">
        <f t="shared" si="32"/>
        <v>1</v>
      </c>
      <c r="D563" t="s">
        <v>716</v>
      </c>
      <c r="E563" t="b">
        <f t="shared" si="33"/>
        <v>1</v>
      </c>
      <c r="F563" t="s">
        <v>37</v>
      </c>
      <c r="G563" t="b">
        <f t="shared" si="34"/>
        <v>1</v>
      </c>
      <c r="H563">
        <v>830</v>
      </c>
      <c r="I563" t="str">
        <f t="shared" si="35"/>
        <v>0830</v>
      </c>
    </row>
    <row r="564" spans="1:9" x14ac:dyDescent="0.25">
      <c r="A564" t="s">
        <v>1843</v>
      </c>
      <c r="B564" t="s">
        <v>1844</v>
      </c>
      <c r="C564" t="b">
        <f t="shared" si="32"/>
        <v>1</v>
      </c>
      <c r="D564" t="s">
        <v>759</v>
      </c>
      <c r="E564" t="b">
        <f t="shared" si="33"/>
        <v>1</v>
      </c>
      <c r="F564" t="s">
        <v>37</v>
      </c>
      <c r="G564" t="b">
        <f t="shared" si="34"/>
        <v>1</v>
      </c>
      <c r="H564">
        <v>836</v>
      </c>
      <c r="I564" t="str">
        <f t="shared" si="35"/>
        <v>0836</v>
      </c>
    </row>
    <row r="565" spans="1:9" x14ac:dyDescent="0.25">
      <c r="A565" t="s">
        <v>1846</v>
      </c>
      <c r="B565" t="s">
        <v>1847</v>
      </c>
      <c r="C565" t="b">
        <f t="shared" si="32"/>
        <v>1</v>
      </c>
      <c r="D565" t="s">
        <v>731</v>
      </c>
      <c r="E565" t="b">
        <f t="shared" si="33"/>
        <v>1</v>
      </c>
      <c r="F565" t="s">
        <v>37</v>
      </c>
      <c r="G565" t="b">
        <f t="shared" si="34"/>
        <v>1</v>
      </c>
      <c r="H565">
        <v>810</v>
      </c>
      <c r="I565" t="str">
        <f t="shared" si="35"/>
        <v>0810</v>
      </c>
    </row>
    <row r="566" spans="1:9" x14ac:dyDescent="0.25">
      <c r="C566" t="b">
        <f t="shared" si="32"/>
        <v>0</v>
      </c>
      <c r="D566" t="s">
        <v>776</v>
      </c>
      <c r="E566" t="b">
        <f t="shared" si="33"/>
        <v>0</v>
      </c>
      <c r="F566" t="s">
        <v>37</v>
      </c>
      <c r="G566" t="b">
        <f t="shared" si="34"/>
        <v>0</v>
      </c>
      <c r="H566">
        <v>810</v>
      </c>
      <c r="I566" t="str">
        <f t="shared" si="35"/>
        <v>0810</v>
      </c>
    </row>
    <row r="567" spans="1:9" x14ac:dyDescent="0.25">
      <c r="A567" t="s">
        <v>1851</v>
      </c>
      <c r="B567" t="s">
        <v>1852</v>
      </c>
      <c r="C567" t="b">
        <f t="shared" si="32"/>
        <v>1</v>
      </c>
      <c r="D567" t="s">
        <v>725</v>
      </c>
      <c r="E567" t="b">
        <f t="shared" si="33"/>
        <v>1</v>
      </c>
      <c r="F567" t="s">
        <v>37</v>
      </c>
      <c r="G567" t="b">
        <f t="shared" si="34"/>
        <v>1</v>
      </c>
      <c r="H567">
        <v>836</v>
      </c>
      <c r="I567" t="str">
        <f t="shared" si="35"/>
        <v>0836</v>
      </c>
    </row>
    <row r="568" spans="1:9" x14ac:dyDescent="0.25">
      <c r="A568" t="s">
        <v>1853</v>
      </c>
      <c r="B568" t="s">
        <v>1854</v>
      </c>
      <c r="C568" t="b">
        <f t="shared" si="32"/>
        <v>1</v>
      </c>
      <c r="D568" t="s">
        <v>1092</v>
      </c>
      <c r="E568" t="b">
        <f t="shared" si="33"/>
        <v>1</v>
      </c>
      <c r="F568" t="s">
        <v>37</v>
      </c>
      <c r="G568" t="b">
        <f t="shared" si="34"/>
        <v>1</v>
      </c>
      <c r="H568">
        <v>812</v>
      </c>
      <c r="I568" t="str">
        <f t="shared" si="35"/>
        <v>0812</v>
      </c>
    </row>
    <row r="569" spans="1:9" x14ac:dyDescent="0.25">
      <c r="A569" t="s">
        <v>1855</v>
      </c>
      <c r="B569" t="s">
        <v>1856</v>
      </c>
      <c r="C569" t="b">
        <f t="shared" si="32"/>
        <v>1</v>
      </c>
      <c r="D569" t="s">
        <v>737</v>
      </c>
      <c r="E569" t="b">
        <f t="shared" si="33"/>
        <v>1</v>
      </c>
      <c r="F569" t="s">
        <v>37</v>
      </c>
      <c r="G569" t="b">
        <f t="shared" si="34"/>
        <v>1</v>
      </c>
      <c r="H569">
        <v>810</v>
      </c>
      <c r="I569" t="str">
        <f t="shared" si="35"/>
        <v>0810</v>
      </c>
    </row>
    <row r="570" spans="1:9" x14ac:dyDescent="0.25">
      <c r="A570" t="s">
        <v>202</v>
      </c>
      <c r="B570" t="s">
        <v>203</v>
      </c>
      <c r="C570" t="b">
        <f t="shared" si="32"/>
        <v>1</v>
      </c>
      <c r="D570" t="s">
        <v>36</v>
      </c>
      <c r="E570" t="b">
        <f t="shared" si="33"/>
        <v>1</v>
      </c>
      <c r="F570" t="s">
        <v>37</v>
      </c>
      <c r="G570" t="b">
        <f t="shared" si="34"/>
        <v>1</v>
      </c>
      <c r="H570">
        <v>800</v>
      </c>
      <c r="I570" t="str">
        <f t="shared" si="35"/>
        <v>0800</v>
      </c>
    </row>
    <row r="571" spans="1:9" x14ac:dyDescent="0.25">
      <c r="A571" t="s">
        <v>1858</v>
      </c>
      <c r="B571" t="s">
        <v>1859</v>
      </c>
      <c r="C571" t="b">
        <f t="shared" si="32"/>
        <v>1</v>
      </c>
      <c r="D571" t="s">
        <v>725</v>
      </c>
      <c r="E571" t="b">
        <f t="shared" si="33"/>
        <v>1</v>
      </c>
      <c r="F571" t="s">
        <v>37</v>
      </c>
      <c r="G571" t="b">
        <f t="shared" si="34"/>
        <v>1</v>
      </c>
      <c r="H571">
        <v>836</v>
      </c>
      <c r="I571" t="str">
        <f t="shared" si="35"/>
        <v>0836</v>
      </c>
    </row>
    <row r="572" spans="1:9" x14ac:dyDescent="0.25">
      <c r="A572" t="s">
        <v>1862</v>
      </c>
      <c r="B572" t="s">
        <v>1863</v>
      </c>
      <c r="C572" t="b">
        <f t="shared" si="32"/>
        <v>1</v>
      </c>
      <c r="D572" t="s">
        <v>1109</v>
      </c>
      <c r="E572" t="b">
        <f t="shared" si="33"/>
        <v>1</v>
      </c>
      <c r="F572" t="s">
        <v>37</v>
      </c>
      <c r="G572" t="b">
        <f t="shared" si="34"/>
        <v>1</v>
      </c>
      <c r="H572">
        <v>812</v>
      </c>
      <c r="I572" t="str">
        <f t="shared" si="35"/>
        <v>0812</v>
      </c>
    </row>
    <row r="573" spans="1:9" x14ac:dyDescent="0.25">
      <c r="A573" t="s">
        <v>1865</v>
      </c>
      <c r="B573" t="s">
        <v>1866</v>
      </c>
      <c r="C573" t="b">
        <f t="shared" si="32"/>
        <v>1</v>
      </c>
      <c r="D573" t="s">
        <v>1092</v>
      </c>
      <c r="E573" t="b">
        <f t="shared" si="33"/>
        <v>1</v>
      </c>
      <c r="F573" t="s">
        <v>37</v>
      </c>
      <c r="G573" t="b">
        <f t="shared" si="34"/>
        <v>1</v>
      </c>
      <c r="H573">
        <v>812</v>
      </c>
      <c r="I573" t="str">
        <f t="shared" si="35"/>
        <v>0812</v>
      </c>
    </row>
    <row r="574" spans="1:9" x14ac:dyDescent="0.25">
      <c r="A574" t="s">
        <v>1868</v>
      </c>
      <c r="B574" t="s">
        <v>1869</v>
      </c>
      <c r="C574" t="b">
        <f t="shared" si="32"/>
        <v>1</v>
      </c>
      <c r="D574" t="s">
        <v>844</v>
      </c>
      <c r="E574" t="b">
        <f t="shared" si="33"/>
        <v>1</v>
      </c>
      <c r="F574" t="s">
        <v>37</v>
      </c>
      <c r="G574" t="b">
        <f t="shared" si="34"/>
        <v>1</v>
      </c>
      <c r="H574">
        <v>820</v>
      </c>
      <c r="I574" t="str">
        <f t="shared" si="35"/>
        <v>0820</v>
      </c>
    </row>
    <row r="575" spans="1:9" x14ac:dyDescent="0.25">
      <c r="A575" t="s">
        <v>1871</v>
      </c>
      <c r="B575" t="s">
        <v>1872</v>
      </c>
      <c r="C575" t="b">
        <f t="shared" si="32"/>
        <v>1</v>
      </c>
      <c r="D575" t="s">
        <v>791</v>
      </c>
      <c r="E575" t="b">
        <f t="shared" si="33"/>
        <v>1</v>
      </c>
      <c r="F575" t="s">
        <v>37</v>
      </c>
      <c r="G575" t="b">
        <f t="shared" si="34"/>
        <v>1</v>
      </c>
      <c r="H575">
        <v>832</v>
      </c>
      <c r="I575" t="str">
        <f t="shared" si="35"/>
        <v>0832</v>
      </c>
    </row>
    <row r="576" spans="1:9" x14ac:dyDescent="0.25">
      <c r="A576" t="s">
        <v>1874</v>
      </c>
      <c r="B576" t="s">
        <v>1875</v>
      </c>
      <c r="C576" t="b">
        <f t="shared" si="32"/>
        <v>1</v>
      </c>
      <c r="D576" t="s">
        <v>1135</v>
      </c>
      <c r="E576" t="b">
        <f t="shared" si="33"/>
        <v>1</v>
      </c>
      <c r="F576" t="s">
        <v>37</v>
      </c>
      <c r="G576" t="b">
        <f t="shared" si="34"/>
        <v>1</v>
      </c>
      <c r="H576">
        <v>820</v>
      </c>
      <c r="I576" t="str">
        <f t="shared" si="35"/>
        <v>0820</v>
      </c>
    </row>
    <row r="577" spans="1:9" x14ac:dyDescent="0.25">
      <c r="A577" t="s">
        <v>206</v>
      </c>
      <c r="B577" t="s">
        <v>207</v>
      </c>
      <c r="C577" t="b">
        <f t="shared" si="32"/>
        <v>1</v>
      </c>
      <c r="D577" t="s">
        <v>36</v>
      </c>
      <c r="E577" t="b">
        <f t="shared" si="33"/>
        <v>1</v>
      </c>
      <c r="F577" t="s">
        <v>37</v>
      </c>
      <c r="G577" t="b">
        <f t="shared" si="34"/>
        <v>1</v>
      </c>
      <c r="H577">
        <v>800</v>
      </c>
      <c r="I577" t="str">
        <f t="shared" si="35"/>
        <v>0800</v>
      </c>
    </row>
    <row r="578" spans="1:9" x14ac:dyDescent="0.25">
      <c r="A578" t="s">
        <v>211</v>
      </c>
      <c r="B578" t="s">
        <v>212</v>
      </c>
      <c r="C578" t="b">
        <f t="shared" si="32"/>
        <v>1</v>
      </c>
      <c r="D578" t="s">
        <v>36</v>
      </c>
      <c r="E578" t="b">
        <f t="shared" si="33"/>
        <v>1</v>
      </c>
      <c r="F578" t="s">
        <v>37</v>
      </c>
      <c r="G578" t="b">
        <f t="shared" si="34"/>
        <v>1</v>
      </c>
      <c r="H578">
        <v>800</v>
      </c>
      <c r="I578" t="str">
        <f t="shared" si="35"/>
        <v>0800</v>
      </c>
    </row>
    <row r="579" spans="1:9" x14ac:dyDescent="0.25">
      <c r="A579" t="s">
        <v>1876</v>
      </c>
      <c r="B579" t="s">
        <v>1877</v>
      </c>
      <c r="C579" t="b">
        <f t="shared" ref="C579:C642" si="36">ISNUMBER(SEARCH(B579, A579))</f>
        <v>1</v>
      </c>
      <c r="D579" t="s">
        <v>1484</v>
      </c>
      <c r="E579" t="b">
        <f t="shared" ref="E579:E642" si="37">ISNUMBER(SEARCH(D579, A579))</f>
        <v>1</v>
      </c>
      <c r="F579" t="s">
        <v>37</v>
      </c>
      <c r="G579" t="b">
        <f t="shared" ref="G579:G642" si="38">ISNUMBER(SEARCH(F579, A579))</f>
        <v>1</v>
      </c>
      <c r="H579">
        <v>810</v>
      </c>
      <c r="I579" t="str">
        <f t="shared" ref="I579:I642" si="39">"0"&amp;H579</f>
        <v>0810</v>
      </c>
    </row>
    <row r="580" spans="1:9" x14ac:dyDescent="0.25">
      <c r="A580" t="s">
        <v>1878</v>
      </c>
      <c r="B580" t="s">
        <v>1879</v>
      </c>
      <c r="C580" t="b">
        <f t="shared" si="36"/>
        <v>1</v>
      </c>
      <c r="D580" t="s">
        <v>703</v>
      </c>
      <c r="E580" t="b">
        <f t="shared" si="37"/>
        <v>1</v>
      </c>
      <c r="F580" t="s">
        <v>37</v>
      </c>
      <c r="G580" t="b">
        <f t="shared" si="38"/>
        <v>1</v>
      </c>
      <c r="H580">
        <v>812</v>
      </c>
      <c r="I580" t="str">
        <f t="shared" si="39"/>
        <v>0812</v>
      </c>
    </row>
    <row r="581" spans="1:9" x14ac:dyDescent="0.25">
      <c r="A581" t="s">
        <v>1882</v>
      </c>
      <c r="B581" t="s">
        <v>1883</v>
      </c>
      <c r="C581" t="b">
        <f t="shared" si="36"/>
        <v>1</v>
      </c>
      <c r="D581" t="s">
        <v>1030</v>
      </c>
      <c r="E581" t="b">
        <f t="shared" si="37"/>
        <v>1</v>
      </c>
      <c r="F581" t="s">
        <v>37</v>
      </c>
      <c r="G581" t="b">
        <f t="shared" si="38"/>
        <v>1</v>
      </c>
      <c r="H581">
        <v>810</v>
      </c>
      <c r="I581" t="str">
        <f t="shared" si="39"/>
        <v>0810</v>
      </c>
    </row>
    <row r="582" spans="1:9" x14ac:dyDescent="0.25">
      <c r="A582" t="s">
        <v>1884</v>
      </c>
      <c r="B582" t="s">
        <v>1885</v>
      </c>
      <c r="C582" t="b">
        <f t="shared" si="36"/>
        <v>1</v>
      </c>
      <c r="D582" t="s">
        <v>844</v>
      </c>
      <c r="E582" t="b">
        <f t="shared" si="37"/>
        <v>1</v>
      </c>
      <c r="F582" t="s">
        <v>37</v>
      </c>
      <c r="G582" t="b">
        <f t="shared" si="38"/>
        <v>1</v>
      </c>
      <c r="H582">
        <v>820</v>
      </c>
      <c r="I582" t="str">
        <f t="shared" si="39"/>
        <v>0820</v>
      </c>
    </row>
    <row r="583" spans="1:9" x14ac:dyDescent="0.25">
      <c r="A583" t="s">
        <v>1886</v>
      </c>
      <c r="B583" t="s">
        <v>1887</v>
      </c>
      <c r="C583" t="b">
        <f t="shared" si="36"/>
        <v>1</v>
      </c>
      <c r="D583" t="s">
        <v>798</v>
      </c>
      <c r="E583" t="b">
        <f t="shared" si="37"/>
        <v>1</v>
      </c>
      <c r="F583" t="s">
        <v>37</v>
      </c>
      <c r="G583" t="b">
        <f t="shared" si="38"/>
        <v>1</v>
      </c>
      <c r="H583">
        <v>812</v>
      </c>
      <c r="I583" t="str">
        <f t="shared" si="39"/>
        <v>0812</v>
      </c>
    </row>
    <row r="584" spans="1:9" x14ac:dyDescent="0.25">
      <c r="A584" t="s">
        <v>1890</v>
      </c>
      <c r="B584" t="s">
        <v>1891</v>
      </c>
      <c r="C584" t="b">
        <f t="shared" si="36"/>
        <v>1</v>
      </c>
      <c r="D584" t="s">
        <v>1101</v>
      </c>
      <c r="E584" t="b">
        <f t="shared" si="37"/>
        <v>1</v>
      </c>
      <c r="F584" t="s">
        <v>37</v>
      </c>
      <c r="G584" t="b">
        <f t="shared" si="38"/>
        <v>1</v>
      </c>
      <c r="H584">
        <v>820</v>
      </c>
      <c r="I584" t="str">
        <f t="shared" si="39"/>
        <v>0820</v>
      </c>
    </row>
    <row r="585" spans="1:9" x14ac:dyDescent="0.25">
      <c r="A585" t="s">
        <v>1894</v>
      </c>
      <c r="B585" t="s">
        <v>1895</v>
      </c>
      <c r="C585" t="b">
        <f t="shared" si="36"/>
        <v>1</v>
      </c>
      <c r="D585" t="s">
        <v>917</v>
      </c>
      <c r="E585" t="b">
        <f t="shared" si="37"/>
        <v>1</v>
      </c>
      <c r="F585" t="s">
        <v>37</v>
      </c>
      <c r="G585" t="b">
        <f t="shared" si="38"/>
        <v>1</v>
      </c>
      <c r="H585">
        <v>832</v>
      </c>
      <c r="I585" t="str">
        <f t="shared" si="39"/>
        <v>0832</v>
      </c>
    </row>
    <row r="586" spans="1:9" x14ac:dyDescent="0.25">
      <c r="A586" t="s">
        <v>1897</v>
      </c>
      <c r="B586" t="s">
        <v>1898</v>
      </c>
      <c r="C586" t="b">
        <f t="shared" si="36"/>
        <v>1</v>
      </c>
      <c r="D586" t="s">
        <v>909</v>
      </c>
      <c r="E586" t="b">
        <f t="shared" si="37"/>
        <v>1</v>
      </c>
      <c r="F586" t="s">
        <v>37</v>
      </c>
      <c r="G586" t="b">
        <f t="shared" si="38"/>
        <v>1</v>
      </c>
      <c r="H586">
        <v>820</v>
      </c>
      <c r="I586" t="str">
        <f t="shared" si="39"/>
        <v>0820</v>
      </c>
    </row>
    <row r="587" spans="1:9" x14ac:dyDescent="0.25">
      <c r="A587" t="s">
        <v>1900</v>
      </c>
      <c r="B587" t="s">
        <v>1901</v>
      </c>
      <c r="C587" t="b">
        <f t="shared" si="36"/>
        <v>1</v>
      </c>
      <c r="D587" t="s">
        <v>820</v>
      </c>
      <c r="E587" t="b">
        <f t="shared" si="37"/>
        <v>1</v>
      </c>
      <c r="F587" t="s">
        <v>37</v>
      </c>
      <c r="G587" t="b">
        <f t="shared" si="38"/>
        <v>1</v>
      </c>
      <c r="H587">
        <v>832</v>
      </c>
      <c r="I587" t="str">
        <f t="shared" si="39"/>
        <v>0832</v>
      </c>
    </row>
    <row r="588" spans="1:9" x14ac:dyDescent="0.25">
      <c r="A588" t="s">
        <v>1903</v>
      </c>
      <c r="B588" t="s">
        <v>1904</v>
      </c>
      <c r="C588" t="b">
        <f t="shared" si="36"/>
        <v>1</v>
      </c>
      <c r="D588" t="s">
        <v>791</v>
      </c>
      <c r="E588" t="b">
        <f t="shared" si="37"/>
        <v>1</v>
      </c>
      <c r="F588" t="s">
        <v>37</v>
      </c>
      <c r="G588" t="b">
        <f t="shared" si="38"/>
        <v>1</v>
      </c>
      <c r="H588">
        <v>832</v>
      </c>
      <c r="I588" t="str">
        <f t="shared" si="39"/>
        <v>0832</v>
      </c>
    </row>
    <row r="589" spans="1:9" x14ac:dyDescent="0.25">
      <c r="A589" t="s">
        <v>215</v>
      </c>
      <c r="B589" t="s">
        <v>216</v>
      </c>
      <c r="C589" t="b">
        <f t="shared" si="36"/>
        <v>1</v>
      </c>
      <c r="D589" t="s">
        <v>36</v>
      </c>
      <c r="E589" t="b">
        <f t="shared" si="37"/>
        <v>1</v>
      </c>
      <c r="F589" t="s">
        <v>37</v>
      </c>
      <c r="G589" t="b">
        <f t="shared" si="38"/>
        <v>1</v>
      </c>
      <c r="H589">
        <v>800</v>
      </c>
      <c r="I589" t="str">
        <f t="shared" si="39"/>
        <v>0800</v>
      </c>
    </row>
    <row r="590" spans="1:9" x14ac:dyDescent="0.25">
      <c r="A590" t="s">
        <v>1905</v>
      </c>
      <c r="B590" t="s">
        <v>1906</v>
      </c>
      <c r="C590" t="b">
        <f t="shared" si="36"/>
        <v>1</v>
      </c>
      <c r="D590" t="s">
        <v>1101</v>
      </c>
      <c r="E590" t="b">
        <f t="shared" si="37"/>
        <v>1</v>
      </c>
      <c r="F590" t="s">
        <v>37</v>
      </c>
      <c r="G590" t="b">
        <f t="shared" si="38"/>
        <v>1</v>
      </c>
      <c r="H590">
        <v>820</v>
      </c>
      <c r="I590" t="str">
        <f t="shared" si="39"/>
        <v>0820</v>
      </c>
    </row>
    <row r="591" spans="1:9" x14ac:dyDescent="0.25">
      <c r="A591" t="s">
        <v>1908</v>
      </c>
      <c r="B591" t="s">
        <v>1909</v>
      </c>
      <c r="C591" t="b">
        <f t="shared" si="36"/>
        <v>1</v>
      </c>
      <c r="D591" t="s">
        <v>791</v>
      </c>
      <c r="E591" t="b">
        <f t="shared" si="37"/>
        <v>1</v>
      </c>
      <c r="F591" t="s">
        <v>37</v>
      </c>
      <c r="G591" t="b">
        <f t="shared" si="38"/>
        <v>1</v>
      </c>
      <c r="H591">
        <v>832</v>
      </c>
      <c r="I591" t="str">
        <f t="shared" si="39"/>
        <v>0832</v>
      </c>
    </row>
    <row r="592" spans="1:9" x14ac:dyDescent="0.25">
      <c r="A592" t="s">
        <v>1911</v>
      </c>
      <c r="B592" t="s">
        <v>1912</v>
      </c>
      <c r="C592" t="b">
        <f t="shared" si="36"/>
        <v>1</v>
      </c>
      <c r="D592" t="s">
        <v>1116</v>
      </c>
      <c r="E592" t="b">
        <f t="shared" si="37"/>
        <v>1</v>
      </c>
      <c r="F592" t="s">
        <v>37</v>
      </c>
      <c r="G592" t="b">
        <f t="shared" si="38"/>
        <v>1</v>
      </c>
      <c r="H592">
        <v>810</v>
      </c>
      <c r="I592" t="str">
        <f t="shared" si="39"/>
        <v>0810</v>
      </c>
    </row>
    <row r="593" spans="1:9" x14ac:dyDescent="0.25">
      <c r="A593" t="s">
        <v>1913</v>
      </c>
      <c r="B593" t="s">
        <v>1914</v>
      </c>
      <c r="C593" t="b">
        <f t="shared" si="36"/>
        <v>1</v>
      </c>
      <c r="D593" t="s">
        <v>737</v>
      </c>
      <c r="E593" t="b">
        <f t="shared" si="37"/>
        <v>1</v>
      </c>
      <c r="F593" t="s">
        <v>37</v>
      </c>
      <c r="G593" t="b">
        <f t="shared" si="38"/>
        <v>1</v>
      </c>
      <c r="H593">
        <v>810</v>
      </c>
      <c r="I593" t="str">
        <f t="shared" si="39"/>
        <v>0810</v>
      </c>
    </row>
    <row r="594" spans="1:9" x14ac:dyDescent="0.25">
      <c r="A594" t="s">
        <v>1915</v>
      </c>
      <c r="B594" t="s">
        <v>1916</v>
      </c>
      <c r="C594" t="b">
        <f t="shared" si="36"/>
        <v>1</v>
      </c>
      <c r="D594" t="s">
        <v>1116</v>
      </c>
      <c r="E594" t="b">
        <f t="shared" si="37"/>
        <v>1</v>
      </c>
      <c r="F594" t="s">
        <v>37</v>
      </c>
      <c r="G594" t="b">
        <f t="shared" si="38"/>
        <v>1</v>
      </c>
      <c r="H594">
        <v>810</v>
      </c>
      <c r="I594" t="str">
        <f t="shared" si="39"/>
        <v>0810</v>
      </c>
    </row>
    <row r="595" spans="1:9" x14ac:dyDescent="0.25">
      <c r="A595" t="s">
        <v>1919</v>
      </c>
      <c r="B595" t="s">
        <v>1920</v>
      </c>
      <c r="C595" t="b">
        <f t="shared" si="36"/>
        <v>1</v>
      </c>
      <c r="D595" t="s">
        <v>1162</v>
      </c>
      <c r="E595" t="b">
        <f t="shared" si="37"/>
        <v>1</v>
      </c>
      <c r="F595" t="s">
        <v>37</v>
      </c>
      <c r="G595" t="b">
        <f t="shared" si="38"/>
        <v>1</v>
      </c>
      <c r="H595">
        <v>835</v>
      </c>
      <c r="I595" t="str">
        <f t="shared" si="39"/>
        <v>0835</v>
      </c>
    </row>
    <row r="596" spans="1:9" x14ac:dyDescent="0.25">
      <c r="A596" t="s">
        <v>1922</v>
      </c>
      <c r="B596" t="s">
        <v>1923</v>
      </c>
      <c r="C596" t="b">
        <f t="shared" si="36"/>
        <v>1</v>
      </c>
      <c r="D596" t="s">
        <v>759</v>
      </c>
      <c r="E596" t="b">
        <f t="shared" si="37"/>
        <v>1</v>
      </c>
      <c r="F596" t="s">
        <v>37</v>
      </c>
      <c r="G596" t="b">
        <f t="shared" si="38"/>
        <v>1</v>
      </c>
      <c r="H596">
        <v>836</v>
      </c>
      <c r="I596" t="str">
        <f t="shared" si="39"/>
        <v>0836</v>
      </c>
    </row>
    <row r="597" spans="1:9" x14ac:dyDescent="0.25">
      <c r="A597" t="s">
        <v>219</v>
      </c>
      <c r="B597" t="s">
        <v>220</v>
      </c>
      <c r="C597" t="b">
        <f t="shared" si="36"/>
        <v>1</v>
      </c>
      <c r="D597" t="s">
        <v>36</v>
      </c>
      <c r="E597" t="b">
        <f t="shared" si="37"/>
        <v>1</v>
      </c>
      <c r="F597" t="s">
        <v>37</v>
      </c>
      <c r="G597" t="b">
        <f t="shared" si="38"/>
        <v>1</v>
      </c>
      <c r="H597">
        <v>800</v>
      </c>
      <c r="I597" t="str">
        <f t="shared" si="39"/>
        <v>0800</v>
      </c>
    </row>
    <row r="598" spans="1:9" x14ac:dyDescent="0.25">
      <c r="A598" t="s">
        <v>1924</v>
      </c>
      <c r="B598" t="s">
        <v>1925</v>
      </c>
      <c r="C598" t="b">
        <f t="shared" si="36"/>
        <v>1</v>
      </c>
      <c r="D598" t="s">
        <v>1223</v>
      </c>
      <c r="E598" t="b">
        <f t="shared" si="37"/>
        <v>1</v>
      </c>
      <c r="F598" t="s">
        <v>37</v>
      </c>
      <c r="G598" t="b">
        <f t="shared" si="38"/>
        <v>1</v>
      </c>
      <c r="H598">
        <v>832</v>
      </c>
      <c r="I598" t="str">
        <f t="shared" si="39"/>
        <v>0832</v>
      </c>
    </row>
    <row r="599" spans="1:9" x14ac:dyDescent="0.25">
      <c r="A599" t="s">
        <v>222</v>
      </c>
      <c r="B599" t="s">
        <v>223</v>
      </c>
      <c r="C599" t="b">
        <f t="shared" si="36"/>
        <v>1</v>
      </c>
      <c r="D599" t="s">
        <v>36</v>
      </c>
      <c r="E599" t="b">
        <f t="shared" si="37"/>
        <v>1</v>
      </c>
      <c r="F599" t="s">
        <v>37</v>
      </c>
      <c r="G599" t="b">
        <f t="shared" si="38"/>
        <v>1</v>
      </c>
      <c r="H599">
        <v>800</v>
      </c>
      <c r="I599" t="str">
        <f t="shared" si="39"/>
        <v>0800</v>
      </c>
    </row>
    <row r="600" spans="1:9" x14ac:dyDescent="0.25">
      <c r="A600" t="s">
        <v>1926</v>
      </c>
      <c r="B600" t="s">
        <v>1927</v>
      </c>
      <c r="C600" t="b">
        <f t="shared" si="36"/>
        <v>1</v>
      </c>
      <c r="D600" t="s">
        <v>1279</v>
      </c>
      <c r="E600" t="b">
        <f t="shared" si="37"/>
        <v>1</v>
      </c>
      <c r="F600" t="s">
        <v>37</v>
      </c>
      <c r="G600" t="b">
        <f t="shared" si="38"/>
        <v>1</v>
      </c>
      <c r="H600">
        <v>820</v>
      </c>
      <c r="I600" t="str">
        <f t="shared" si="39"/>
        <v>0820</v>
      </c>
    </row>
    <row r="601" spans="1:9" x14ac:dyDescent="0.25">
      <c r="A601" t="s">
        <v>1928</v>
      </c>
      <c r="B601" t="s">
        <v>1929</v>
      </c>
      <c r="C601" t="b">
        <f t="shared" si="36"/>
        <v>1</v>
      </c>
      <c r="D601" t="s">
        <v>1116</v>
      </c>
      <c r="E601" t="b">
        <f t="shared" si="37"/>
        <v>1</v>
      </c>
      <c r="F601" t="s">
        <v>37</v>
      </c>
      <c r="G601" t="b">
        <f t="shared" si="38"/>
        <v>1</v>
      </c>
      <c r="H601">
        <v>810</v>
      </c>
      <c r="I601" t="str">
        <f t="shared" si="39"/>
        <v>0810</v>
      </c>
    </row>
    <row r="602" spans="1:9" x14ac:dyDescent="0.25">
      <c r="A602" t="s">
        <v>1932</v>
      </c>
      <c r="B602" t="s">
        <v>1933</v>
      </c>
      <c r="C602" t="b">
        <f t="shared" si="36"/>
        <v>1</v>
      </c>
      <c r="D602" t="s">
        <v>791</v>
      </c>
      <c r="E602" t="b">
        <f t="shared" si="37"/>
        <v>1</v>
      </c>
      <c r="F602" t="s">
        <v>37</v>
      </c>
      <c r="G602" t="b">
        <f t="shared" si="38"/>
        <v>1</v>
      </c>
      <c r="H602">
        <v>832</v>
      </c>
      <c r="I602" t="str">
        <f t="shared" si="39"/>
        <v>0832</v>
      </c>
    </row>
    <row r="603" spans="1:9" x14ac:dyDescent="0.25">
      <c r="A603" t="s">
        <v>1935</v>
      </c>
      <c r="B603" t="s">
        <v>1936</v>
      </c>
      <c r="C603" t="b">
        <f t="shared" si="36"/>
        <v>1</v>
      </c>
      <c r="D603" t="s">
        <v>973</v>
      </c>
      <c r="E603" t="b">
        <f t="shared" si="37"/>
        <v>1</v>
      </c>
      <c r="F603" t="s">
        <v>37</v>
      </c>
      <c r="G603" t="b">
        <f t="shared" si="38"/>
        <v>1</v>
      </c>
      <c r="H603">
        <v>830</v>
      </c>
      <c r="I603" t="str">
        <f t="shared" si="39"/>
        <v>0830</v>
      </c>
    </row>
    <row r="604" spans="1:9" x14ac:dyDescent="0.25">
      <c r="A604" t="s">
        <v>1938</v>
      </c>
      <c r="B604" t="s">
        <v>1939</v>
      </c>
      <c r="C604" t="b">
        <f t="shared" si="36"/>
        <v>1</v>
      </c>
      <c r="D604" t="s">
        <v>823</v>
      </c>
      <c r="E604" t="b">
        <f t="shared" si="37"/>
        <v>1</v>
      </c>
      <c r="F604" t="s">
        <v>37</v>
      </c>
      <c r="G604" t="b">
        <f t="shared" si="38"/>
        <v>1</v>
      </c>
      <c r="H604">
        <v>830</v>
      </c>
      <c r="I604" t="str">
        <f t="shared" si="39"/>
        <v>0830</v>
      </c>
    </row>
    <row r="605" spans="1:9" x14ac:dyDescent="0.25">
      <c r="A605" t="s">
        <v>1942</v>
      </c>
      <c r="B605" t="s">
        <v>1943</v>
      </c>
      <c r="C605" t="b">
        <f t="shared" si="36"/>
        <v>1</v>
      </c>
      <c r="D605" t="s">
        <v>1484</v>
      </c>
      <c r="E605" t="b">
        <f t="shared" si="37"/>
        <v>1</v>
      </c>
      <c r="F605" t="s">
        <v>37</v>
      </c>
      <c r="G605" t="b">
        <f t="shared" si="38"/>
        <v>1</v>
      </c>
      <c r="H605">
        <v>810</v>
      </c>
      <c r="I605" t="str">
        <f t="shared" si="39"/>
        <v>0810</v>
      </c>
    </row>
    <row r="606" spans="1:9" x14ac:dyDescent="0.25">
      <c r="A606" t="s">
        <v>1944</v>
      </c>
      <c r="B606" t="s">
        <v>1945</v>
      </c>
      <c r="C606" t="b">
        <f t="shared" si="36"/>
        <v>1</v>
      </c>
      <c r="D606" t="s">
        <v>747</v>
      </c>
      <c r="E606" t="b">
        <f t="shared" si="37"/>
        <v>1</v>
      </c>
      <c r="F606" t="s">
        <v>37</v>
      </c>
      <c r="G606" t="b">
        <f t="shared" si="38"/>
        <v>1</v>
      </c>
      <c r="H606">
        <v>830</v>
      </c>
      <c r="I606" t="str">
        <f t="shared" si="39"/>
        <v>0830</v>
      </c>
    </row>
    <row r="607" spans="1:9" x14ac:dyDescent="0.25">
      <c r="A607" t="s">
        <v>1946</v>
      </c>
      <c r="B607" t="s">
        <v>1947</v>
      </c>
      <c r="C607" t="b">
        <f t="shared" si="36"/>
        <v>1</v>
      </c>
      <c r="D607" t="s">
        <v>743</v>
      </c>
      <c r="E607" t="b">
        <f t="shared" si="37"/>
        <v>1</v>
      </c>
      <c r="F607" t="s">
        <v>37</v>
      </c>
      <c r="G607" t="b">
        <f t="shared" si="38"/>
        <v>1</v>
      </c>
      <c r="H607">
        <v>830</v>
      </c>
      <c r="I607" t="str">
        <f t="shared" si="39"/>
        <v>0830</v>
      </c>
    </row>
    <row r="608" spans="1:9" x14ac:dyDescent="0.25">
      <c r="A608" t="s">
        <v>1949</v>
      </c>
      <c r="B608" t="s">
        <v>1950</v>
      </c>
      <c r="C608" t="b">
        <f t="shared" si="36"/>
        <v>1</v>
      </c>
      <c r="D608" t="s">
        <v>791</v>
      </c>
      <c r="E608" t="b">
        <f t="shared" si="37"/>
        <v>1</v>
      </c>
      <c r="F608" t="s">
        <v>37</v>
      </c>
      <c r="G608" t="b">
        <f t="shared" si="38"/>
        <v>1</v>
      </c>
      <c r="H608">
        <v>832</v>
      </c>
      <c r="I608" t="str">
        <f t="shared" si="39"/>
        <v>0832</v>
      </c>
    </row>
    <row r="609" spans="1:9" x14ac:dyDescent="0.25">
      <c r="A609" t="s">
        <v>1952</v>
      </c>
      <c r="B609" t="s">
        <v>1953</v>
      </c>
      <c r="C609" t="b">
        <f t="shared" si="36"/>
        <v>1</v>
      </c>
      <c r="D609" t="s">
        <v>725</v>
      </c>
      <c r="E609" t="b">
        <f t="shared" si="37"/>
        <v>1</v>
      </c>
      <c r="F609" t="s">
        <v>37</v>
      </c>
      <c r="G609" t="b">
        <f t="shared" si="38"/>
        <v>1</v>
      </c>
      <c r="H609">
        <v>836</v>
      </c>
      <c r="I609" t="str">
        <f t="shared" si="39"/>
        <v>0836</v>
      </c>
    </row>
    <row r="610" spans="1:9" x14ac:dyDescent="0.25">
      <c r="A610" t="s">
        <v>1954</v>
      </c>
      <c r="B610" t="s">
        <v>1955</v>
      </c>
      <c r="C610" t="b">
        <f t="shared" si="36"/>
        <v>1</v>
      </c>
      <c r="D610" t="s">
        <v>710</v>
      </c>
      <c r="E610" t="b">
        <f t="shared" si="37"/>
        <v>1</v>
      </c>
      <c r="F610" t="s">
        <v>37</v>
      </c>
      <c r="G610" t="b">
        <f t="shared" si="38"/>
        <v>1</v>
      </c>
      <c r="H610">
        <v>810</v>
      </c>
      <c r="I610" t="str">
        <f t="shared" si="39"/>
        <v>0810</v>
      </c>
    </row>
    <row r="611" spans="1:9" x14ac:dyDescent="0.25">
      <c r="A611" t="s">
        <v>1957</v>
      </c>
      <c r="B611" t="s">
        <v>1958</v>
      </c>
      <c r="C611" t="b">
        <f t="shared" si="36"/>
        <v>1</v>
      </c>
      <c r="D611" t="s">
        <v>710</v>
      </c>
      <c r="E611" t="b">
        <f t="shared" si="37"/>
        <v>1</v>
      </c>
      <c r="F611" t="s">
        <v>37</v>
      </c>
      <c r="G611" t="b">
        <f t="shared" si="38"/>
        <v>1</v>
      </c>
      <c r="H611">
        <v>810</v>
      </c>
      <c r="I611" t="str">
        <f t="shared" si="39"/>
        <v>0810</v>
      </c>
    </row>
    <row r="612" spans="1:9" x14ac:dyDescent="0.25">
      <c r="A612" t="s">
        <v>1960</v>
      </c>
      <c r="B612" t="s">
        <v>1961</v>
      </c>
      <c r="C612" t="b">
        <f t="shared" si="36"/>
        <v>1</v>
      </c>
      <c r="D612" t="s">
        <v>781</v>
      </c>
      <c r="E612" t="b">
        <f t="shared" si="37"/>
        <v>1</v>
      </c>
      <c r="F612" t="s">
        <v>37</v>
      </c>
      <c r="G612" t="b">
        <f t="shared" si="38"/>
        <v>1</v>
      </c>
      <c r="H612">
        <v>832</v>
      </c>
      <c r="I612" t="str">
        <f t="shared" si="39"/>
        <v>0832</v>
      </c>
    </row>
    <row r="613" spans="1:9" x14ac:dyDescent="0.25">
      <c r="A613" t="s">
        <v>1965</v>
      </c>
      <c r="B613" t="s">
        <v>1966</v>
      </c>
      <c r="C613" t="b">
        <f t="shared" si="36"/>
        <v>1</v>
      </c>
      <c r="D613" t="s">
        <v>941</v>
      </c>
      <c r="E613" t="b">
        <f t="shared" si="37"/>
        <v>1</v>
      </c>
      <c r="F613" t="s">
        <v>37</v>
      </c>
      <c r="G613" t="b">
        <f t="shared" si="38"/>
        <v>1</v>
      </c>
      <c r="H613">
        <v>832</v>
      </c>
      <c r="I613" t="str">
        <f t="shared" si="39"/>
        <v>0832</v>
      </c>
    </row>
    <row r="614" spans="1:9" x14ac:dyDescent="0.25">
      <c r="A614" t="s">
        <v>1968</v>
      </c>
      <c r="B614" t="s">
        <v>1969</v>
      </c>
      <c r="C614" t="b">
        <f t="shared" si="36"/>
        <v>1</v>
      </c>
      <c r="D614" t="s">
        <v>1664</v>
      </c>
      <c r="E614" t="b">
        <f t="shared" si="37"/>
        <v>1</v>
      </c>
      <c r="F614" t="s">
        <v>37</v>
      </c>
      <c r="G614" t="b">
        <f t="shared" si="38"/>
        <v>1</v>
      </c>
      <c r="H614">
        <v>828</v>
      </c>
      <c r="I614" t="str">
        <f t="shared" si="39"/>
        <v>0828</v>
      </c>
    </row>
    <row r="615" spans="1:9" x14ac:dyDescent="0.25">
      <c r="A615" t="s">
        <v>1971</v>
      </c>
      <c r="B615" t="s">
        <v>1972</v>
      </c>
      <c r="C615" t="b">
        <f t="shared" si="36"/>
        <v>1</v>
      </c>
      <c r="D615" t="s">
        <v>1484</v>
      </c>
      <c r="E615" t="b">
        <f t="shared" si="37"/>
        <v>1</v>
      </c>
      <c r="F615" t="s">
        <v>37</v>
      </c>
      <c r="G615" t="b">
        <f t="shared" si="38"/>
        <v>1</v>
      </c>
      <c r="H615">
        <v>810</v>
      </c>
      <c r="I615" t="str">
        <f t="shared" si="39"/>
        <v>0810</v>
      </c>
    </row>
    <row r="616" spans="1:9" x14ac:dyDescent="0.25">
      <c r="A616" t="s">
        <v>226</v>
      </c>
      <c r="B616" t="s">
        <v>227</v>
      </c>
      <c r="C616" t="b">
        <f t="shared" si="36"/>
        <v>1</v>
      </c>
      <c r="D616" t="s">
        <v>36</v>
      </c>
      <c r="E616" t="b">
        <f t="shared" si="37"/>
        <v>1</v>
      </c>
      <c r="F616" t="s">
        <v>37</v>
      </c>
      <c r="G616" t="b">
        <f t="shared" si="38"/>
        <v>1</v>
      </c>
      <c r="H616">
        <v>800</v>
      </c>
      <c r="I616" t="str">
        <f t="shared" si="39"/>
        <v>0800</v>
      </c>
    </row>
    <row r="617" spans="1:9" x14ac:dyDescent="0.25">
      <c r="A617" t="s">
        <v>1974</v>
      </c>
      <c r="B617" t="s">
        <v>1975</v>
      </c>
      <c r="C617" t="b">
        <f t="shared" si="36"/>
        <v>1</v>
      </c>
      <c r="D617" t="s">
        <v>1178</v>
      </c>
      <c r="E617" t="b">
        <f t="shared" si="37"/>
        <v>1</v>
      </c>
      <c r="F617" t="s">
        <v>37</v>
      </c>
      <c r="G617" t="b">
        <f t="shared" si="38"/>
        <v>1</v>
      </c>
      <c r="H617">
        <v>810</v>
      </c>
      <c r="I617" t="str">
        <f t="shared" si="39"/>
        <v>0810</v>
      </c>
    </row>
    <row r="618" spans="1:9" x14ac:dyDescent="0.25">
      <c r="A618" t="s">
        <v>1976</v>
      </c>
      <c r="B618" t="s">
        <v>1977</v>
      </c>
      <c r="C618" t="b">
        <f t="shared" si="36"/>
        <v>1</v>
      </c>
      <c r="D618" t="s">
        <v>917</v>
      </c>
      <c r="E618" t="b">
        <f t="shared" si="37"/>
        <v>1</v>
      </c>
      <c r="F618" t="s">
        <v>37</v>
      </c>
      <c r="G618" t="b">
        <f t="shared" si="38"/>
        <v>1</v>
      </c>
      <c r="H618">
        <v>832</v>
      </c>
      <c r="I618" t="str">
        <f t="shared" si="39"/>
        <v>0832</v>
      </c>
    </row>
    <row r="619" spans="1:9" x14ac:dyDescent="0.25">
      <c r="A619" t="s">
        <v>1980</v>
      </c>
      <c r="B619" t="s">
        <v>1981</v>
      </c>
      <c r="C619" t="b">
        <f t="shared" si="36"/>
        <v>1</v>
      </c>
      <c r="D619" t="s">
        <v>973</v>
      </c>
      <c r="E619" t="b">
        <f t="shared" si="37"/>
        <v>1</v>
      </c>
      <c r="F619" t="s">
        <v>37</v>
      </c>
      <c r="G619" t="b">
        <f t="shared" si="38"/>
        <v>1</v>
      </c>
      <c r="H619">
        <v>830</v>
      </c>
      <c r="I619" t="str">
        <f t="shared" si="39"/>
        <v>0830</v>
      </c>
    </row>
    <row r="620" spans="1:9" x14ac:dyDescent="0.25">
      <c r="A620" t="s">
        <v>1982</v>
      </c>
      <c r="B620" t="s">
        <v>1983</v>
      </c>
      <c r="C620" t="b">
        <f t="shared" si="36"/>
        <v>1</v>
      </c>
      <c r="D620" t="s">
        <v>1223</v>
      </c>
      <c r="E620" t="b">
        <f t="shared" si="37"/>
        <v>1</v>
      </c>
      <c r="F620" t="s">
        <v>37</v>
      </c>
      <c r="G620" t="b">
        <f t="shared" si="38"/>
        <v>1</v>
      </c>
      <c r="H620">
        <v>832</v>
      </c>
      <c r="I620" t="str">
        <f t="shared" si="39"/>
        <v>0832</v>
      </c>
    </row>
    <row r="621" spans="1:9" x14ac:dyDescent="0.25">
      <c r="A621" t="s">
        <v>1984</v>
      </c>
      <c r="B621" t="s">
        <v>1985</v>
      </c>
      <c r="C621" t="b">
        <f t="shared" si="36"/>
        <v>1</v>
      </c>
      <c r="D621" t="s">
        <v>1065</v>
      </c>
      <c r="E621" t="b">
        <f t="shared" si="37"/>
        <v>1</v>
      </c>
      <c r="F621" t="s">
        <v>37</v>
      </c>
      <c r="G621" t="b">
        <f t="shared" si="38"/>
        <v>1</v>
      </c>
      <c r="H621">
        <v>838</v>
      </c>
      <c r="I621" t="str">
        <f t="shared" si="39"/>
        <v>0838</v>
      </c>
    </row>
    <row r="622" spans="1:9" x14ac:dyDescent="0.25">
      <c r="A622" t="s">
        <v>1987</v>
      </c>
      <c r="B622" t="s">
        <v>1988</v>
      </c>
      <c r="C622" t="b">
        <f t="shared" si="36"/>
        <v>1</v>
      </c>
      <c r="D622" t="s">
        <v>823</v>
      </c>
      <c r="E622" t="b">
        <f t="shared" si="37"/>
        <v>1</v>
      </c>
      <c r="F622" t="s">
        <v>37</v>
      </c>
      <c r="G622" t="b">
        <f t="shared" si="38"/>
        <v>1</v>
      </c>
      <c r="H622">
        <v>830</v>
      </c>
      <c r="I622" t="str">
        <f t="shared" si="39"/>
        <v>0830</v>
      </c>
    </row>
    <row r="623" spans="1:9" x14ac:dyDescent="0.25">
      <c r="A623" t="s">
        <v>1989</v>
      </c>
      <c r="B623" t="s">
        <v>1990</v>
      </c>
      <c r="C623" t="b">
        <f t="shared" si="36"/>
        <v>1</v>
      </c>
      <c r="D623" t="s">
        <v>737</v>
      </c>
      <c r="E623" t="b">
        <f t="shared" si="37"/>
        <v>1</v>
      </c>
      <c r="F623" t="s">
        <v>37</v>
      </c>
      <c r="G623" t="b">
        <f t="shared" si="38"/>
        <v>1</v>
      </c>
      <c r="H623">
        <v>810</v>
      </c>
      <c r="I623" t="str">
        <f t="shared" si="39"/>
        <v>0810</v>
      </c>
    </row>
    <row r="624" spans="1:9" x14ac:dyDescent="0.25">
      <c r="A624" t="s">
        <v>1993</v>
      </c>
      <c r="B624" t="s">
        <v>1994</v>
      </c>
      <c r="C624" t="b">
        <f t="shared" si="36"/>
        <v>1</v>
      </c>
      <c r="D624" t="s">
        <v>917</v>
      </c>
      <c r="E624" t="b">
        <f t="shared" si="37"/>
        <v>1</v>
      </c>
      <c r="F624" t="s">
        <v>37</v>
      </c>
      <c r="G624" t="b">
        <f t="shared" si="38"/>
        <v>1</v>
      </c>
      <c r="H624">
        <v>832</v>
      </c>
      <c r="I624" t="str">
        <f t="shared" si="39"/>
        <v>0832</v>
      </c>
    </row>
    <row r="625" spans="1:9" x14ac:dyDescent="0.25">
      <c r="A625" t="s">
        <v>1996</v>
      </c>
      <c r="B625" t="s">
        <v>1997</v>
      </c>
      <c r="C625" t="b">
        <f t="shared" si="36"/>
        <v>1</v>
      </c>
      <c r="D625" t="s">
        <v>791</v>
      </c>
      <c r="E625" t="b">
        <f t="shared" si="37"/>
        <v>1</v>
      </c>
      <c r="F625" t="s">
        <v>37</v>
      </c>
      <c r="G625" t="b">
        <f t="shared" si="38"/>
        <v>1</v>
      </c>
      <c r="H625">
        <v>832</v>
      </c>
      <c r="I625" t="str">
        <f t="shared" si="39"/>
        <v>0832</v>
      </c>
    </row>
    <row r="626" spans="1:9" x14ac:dyDescent="0.25">
      <c r="A626" t="s">
        <v>1998</v>
      </c>
      <c r="B626" t="s">
        <v>1999</v>
      </c>
      <c r="C626" t="b">
        <f t="shared" si="36"/>
        <v>1</v>
      </c>
      <c r="D626" t="s">
        <v>1016</v>
      </c>
      <c r="E626" t="b">
        <f t="shared" si="37"/>
        <v>1</v>
      </c>
      <c r="F626" t="s">
        <v>37</v>
      </c>
      <c r="G626" t="b">
        <f t="shared" si="38"/>
        <v>1</v>
      </c>
      <c r="H626">
        <v>830</v>
      </c>
      <c r="I626" t="str">
        <f t="shared" si="39"/>
        <v>0830</v>
      </c>
    </row>
    <row r="627" spans="1:9" x14ac:dyDescent="0.25">
      <c r="A627" t="s">
        <v>2001</v>
      </c>
      <c r="B627" t="s">
        <v>2002</v>
      </c>
      <c r="C627" t="b">
        <f t="shared" si="36"/>
        <v>1</v>
      </c>
      <c r="D627" t="s">
        <v>731</v>
      </c>
      <c r="E627" t="b">
        <f t="shared" si="37"/>
        <v>1</v>
      </c>
      <c r="F627" t="s">
        <v>37</v>
      </c>
      <c r="G627" t="b">
        <f t="shared" si="38"/>
        <v>1</v>
      </c>
      <c r="H627">
        <v>810</v>
      </c>
      <c r="I627" t="str">
        <f t="shared" si="39"/>
        <v>0810</v>
      </c>
    </row>
    <row r="628" spans="1:9" x14ac:dyDescent="0.25">
      <c r="A628" t="s">
        <v>2005</v>
      </c>
      <c r="B628" t="s">
        <v>2006</v>
      </c>
      <c r="C628" t="b">
        <f t="shared" si="36"/>
        <v>1</v>
      </c>
      <c r="D628" t="s">
        <v>820</v>
      </c>
      <c r="E628" t="b">
        <f t="shared" si="37"/>
        <v>1</v>
      </c>
      <c r="F628" t="s">
        <v>37</v>
      </c>
      <c r="G628" t="b">
        <f t="shared" si="38"/>
        <v>1</v>
      </c>
      <c r="H628">
        <v>832</v>
      </c>
      <c r="I628" t="str">
        <f t="shared" si="39"/>
        <v>0832</v>
      </c>
    </row>
    <row r="629" spans="1:9" x14ac:dyDescent="0.25">
      <c r="A629" t="s">
        <v>2009</v>
      </c>
      <c r="B629" t="s">
        <v>2010</v>
      </c>
      <c r="C629" t="b">
        <f t="shared" si="36"/>
        <v>1</v>
      </c>
      <c r="D629" t="s">
        <v>747</v>
      </c>
      <c r="E629" t="b">
        <f t="shared" si="37"/>
        <v>1</v>
      </c>
      <c r="F629" t="s">
        <v>37</v>
      </c>
      <c r="G629" t="b">
        <f t="shared" si="38"/>
        <v>1</v>
      </c>
      <c r="H629">
        <v>830</v>
      </c>
      <c r="I629" t="str">
        <f t="shared" si="39"/>
        <v>0830</v>
      </c>
    </row>
    <row r="630" spans="1:9" x14ac:dyDescent="0.25">
      <c r="A630" t="s">
        <v>230</v>
      </c>
      <c r="B630" t="s">
        <v>231</v>
      </c>
      <c r="C630" t="b">
        <f t="shared" si="36"/>
        <v>1</v>
      </c>
      <c r="D630" t="s">
        <v>36</v>
      </c>
      <c r="E630" t="b">
        <f t="shared" si="37"/>
        <v>1</v>
      </c>
      <c r="F630" t="s">
        <v>37</v>
      </c>
      <c r="G630" t="b">
        <f t="shared" si="38"/>
        <v>1</v>
      </c>
      <c r="H630">
        <v>800</v>
      </c>
      <c r="I630" t="str">
        <f t="shared" si="39"/>
        <v>0800</v>
      </c>
    </row>
    <row r="631" spans="1:9" x14ac:dyDescent="0.25">
      <c r="A631" t="s">
        <v>2012</v>
      </c>
      <c r="B631" t="s">
        <v>2013</v>
      </c>
      <c r="C631" t="b">
        <f t="shared" si="36"/>
        <v>1</v>
      </c>
      <c r="D631" t="s">
        <v>747</v>
      </c>
      <c r="E631" t="b">
        <f t="shared" si="37"/>
        <v>1</v>
      </c>
      <c r="F631" t="s">
        <v>37</v>
      </c>
      <c r="G631" t="b">
        <f t="shared" si="38"/>
        <v>1</v>
      </c>
      <c r="H631">
        <v>830</v>
      </c>
      <c r="I631" t="str">
        <f t="shared" si="39"/>
        <v>0830</v>
      </c>
    </row>
    <row r="632" spans="1:9" x14ac:dyDescent="0.25">
      <c r="A632" t="s">
        <v>233</v>
      </c>
      <c r="B632" t="s">
        <v>234</v>
      </c>
      <c r="C632" t="b">
        <f t="shared" si="36"/>
        <v>1</v>
      </c>
      <c r="D632" t="s">
        <v>36</v>
      </c>
      <c r="E632" t="b">
        <f t="shared" si="37"/>
        <v>1</v>
      </c>
      <c r="F632" t="s">
        <v>37</v>
      </c>
      <c r="G632" t="b">
        <f t="shared" si="38"/>
        <v>1</v>
      </c>
      <c r="H632">
        <v>800</v>
      </c>
      <c r="I632" t="str">
        <f t="shared" si="39"/>
        <v>0800</v>
      </c>
    </row>
    <row r="633" spans="1:9" x14ac:dyDescent="0.25">
      <c r="A633" t="s">
        <v>2014</v>
      </c>
      <c r="B633" t="s">
        <v>2015</v>
      </c>
      <c r="C633" t="b">
        <f t="shared" si="36"/>
        <v>1</v>
      </c>
      <c r="D633" t="s">
        <v>773</v>
      </c>
      <c r="E633" t="b">
        <f t="shared" si="37"/>
        <v>1</v>
      </c>
      <c r="F633" t="s">
        <v>37</v>
      </c>
      <c r="G633" t="b">
        <f t="shared" si="38"/>
        <v>1</v>
      </c>
      <c r="H633">
        <v>820</v>
      </c>
      <c r="I633" t="str">
        <f t="shared" si="39"/>
        <v>0820</v>
      </c>
    </row>
    <row r="634" spans="1:9" x14ac:dyDescent="0.25">
      <c r="A634" t="s">
        <v>2017</v>
      </c>
      <c r="B634" t="s">
        <v>2018</v>
      </c>
      <c r="C634" t="b">
        <f t="shared" si="36"/>
        <v>1</v>
      </c>
      <c r="D634" t="s">
        <v>844</v>
      </c>
      <c r="E634" t="b">
        <f t="shared" si="37"/>
        <v>1</v>
      </c>
      <c r="F634" t="s">
        <v>37</v>
      </c>
      <c r="G634" t="b">
        <f t="shared" si="38"/>
        <v>1</v>
      </c>
      <c r="H634">
        <v>820</v>
      </c>
      <c r="I634" t="str">
        <f t="shared" si="39"/>
        <v>0820</v>
      </c>
    </row>
    <row r="635" spans="1:9" x14ac:dyDescent="0.25">
      <c r="A635" t="s">
        <v>2021</v>
      </c>
      <c r="B635" t="s">
        <v>2022</v>
      </c>
      <c r="C635" t="b">
        <f t="shared" si="36"/>
        <v>1</v>
      </c>
      <c r="D635" t="s">
        <v>823</v>
      </c>
      <c r="E635" t="b">
        <f t="shared" si="37"/>
        <v>1</v>
      </c>
      <c r="F635" t="s">
        <v>37</v>
      </c>
      <c r="G635" t="b">
        <f t="shared" si="38"/>
        <v>1</v>
      </c>
      <c r="H635">
        <v>830</v>
      </c>
      <c r="I635" t="str">
        <f t="shared" si="39"/>
        <v>0830</v>
      </c>
    </row>
    <row r="636" spans="1:9" x14ac:dyDescent="0.25">
      <c r="A636" t="s">
        <v>2023</v>
      </c>
      <c r="B636" t="s">
        <v>2024</v>
      </c>
      <c r="C636" t="b">
        <f t="shared" si="36"/>
        <v>1</v>
      </c>
      <c r="D636" t="s">
        <v>743</v>
      </c>
      <c r="E636" t="b">
        <f t="shared" si="37"/>
        <v>1</v>
      </c>
      <c r="F636" t="s">
        <v>37</v>
      </c>
      <c r="G636" t="b">
        <f t="shared" si="38"/>
        <v>1</v>
      </c>
      <c r="H636">
        <v>830</v>
      </c>
      <c r="I636" t="str">
        <f t="shared" si="39"/>
        <v>0830</v>
      </c>
    </row>
    <row r="637" spans="1:9" x14ac:dyDescent="0.25">
      <c r="A637" t="s">
        <v>2026</v>
      </c>
      <c r="B637" t="s">
        <v>2027</v>
      </c>
      <c r="C637" t="b">
        <f t="shared" si="36"/>
        <v>1</v>
      </c>
      <c r="D637" t="s">
        <v>773</v>
      </c>
      <c r="E637" t="b">
        <f t="shared" si="37"/>
        <v>1</v>
      </c>
      <c r="F637" t="s">
        <v>37</v>
      </c>
      <c r="G637" t="b">
        <f t="shared" si="38"/>
        <v>1</v>
      </c>
      <c r="H637">
        <v>820</v>
      </c>
      <c r="I637" t="str">
        <f t="shared" si="39"/>
        <v>0820</v>
      </c>
    </row>
    <row r="638" spans="1:9" x14ac:dyDescent="0.25">
      <c r="A638" t="s">
        <v>2029</v>
      </c>
      <c r="B638" t="s">
        <v>2030</v>
      </c>
      <c r="C638" t="b">
        <f t="shared" si="36"/>
        <v>1</v>
      </c>
      <c r="D638" t="s">
        <v>747</v>
      </c>
      <c r="E638" t="b">
        <f t="shared" si="37"/>
        <v>1</v>
      </c>
      <c r="F638" t="s">
        <v>37</v>
      </c>
      <c r="G638" t="b">
        <f t="shared" si="38"/>
        <v>1</v>
      </c>
      <c r="H638">
        <v>830</v>
      </c>
      <c r="I638" t="str">
        <f t="shared" si="39"/>
        <v>0830</v>
      </c>
    </row>
    <row r="639" spans="1:9" x14ac:dyDescent="0.25">
      <c r="A639" t="s">
        <v>2033</v>
      </c>
      <c r="B639" t="s">
        <v>2034</v>
      </c>
      <c r="C639" t="b">
        <f t="shared" si="36"/>
        <v>1</v>
      </c>
      <c r="D639" t="s">
        <v>1092</v>
      </c>
      <c r="E639" t="b">
        <f t="shared" si="37"/>
        <v>1</v>
      </c>
      <c r="F639" t="s">
        <v>37</v>
      </c>
      <c r="G639" t="b">
        <f t="shared" si="38"/>
        <v>1</v>
      </c>
      <c r="H639">
        <v>812</v>
      </c>
      <c r="I639" t="str">
        <f t="shared" si="39"/>
        <v>0812</v>
      </c>
    </row>
    <row r="640" spans="1:9" x14ac:dyDescent="0.25">
      <c r="A640" t="s">
        <v>2035</v>
      </c>
      <c r="B640" t="s">
        <v>2036</v>
      </c>
      <c r="C640" t="b">
        <f t="shared" si="36"/>
        <v>1</v>
      </c>
      <c r="D640" t="s">
        <v>1016</v>
      </c>
      <c r="E640" t="b">
        <f t="shared" si="37"/>
        <v>1</v>
      </c>
      <c r="F640" t="s">
        <v>37</v>
      </c>
      <c r="G640" t="b">
        <f t="shared" si="38"/>
        <v>1</v>
      </c>
      <c r="H640">
        <v>830</v>
      </c>
      <c r="I640" t="str">
        <f t="shared" si="39"/>
        <v>0830</v>
      </c>
    </row>
    <row r="641" spans="1:9" x14ac:dyDescent="0.25">
      <c r="A641" t="s">
        <v>2037</v>
      </c>
      <c r="B641" t="s">
        <v>2038</v>
      </c>
      <c r="C641" t="b">
        <f t="shared" si="36"/>
        <v>1</v>
      </c>
      <c r="D641" t="s">
        <v>820</v>
      </c>
      <c r="E641" t="b">
        <f t="shared" si="37"/>
        <v>1</v>
      </c>
      <c r="F641" t="s">
        <v>37</v>
      </c>
      <c r="G641" t="b">
        <f t="shared" si="38"/>
        <v>1</v>
      </c>
      <c r="H641">
        <v>832</v>
      </c>
      <c r="I641" t="str">
        <f t="shared" si="39"/>
        <v>0832</v>
      </c>
    </row>
    <row r="642" spans="1:9" x14ac:dyDescent="0.25">
      <c r="A642" t="s">
        <v>2039</v>
      </c>
      <c r="B642" t="s">
        <v>2040</v>
      </c>
      <c r="C642" t="b">
        <f t="shared" si="36"/>
        <v>1</v>
      </c>
      <c r="D642" t="s">
        <v>1162</v>
      </c>
      <c r="E642" t="b">
        <f t="shared" si="37"/>
        <v>1</v>
      </c>
      <c r="F642" t="s">
        <v>37</v>
      </c>
      <c r="G642" t="b">
        <f t="shared" si="38"/>
        <v>1</v>
      </c>
      <c r="H642">
        <v>835</v>
      </c>
      <c r="I642" t="str">
        <f t="shared" si="39"/>
        <v>0835</v>
      </c>
    </row>
    <row r="643" spans="1:9" x14ac:dyDescent="0.25">
      <c r="A643" t="s">
        <v>235</v>
      </c>
      <c r="B643" t="s">
        <v>236</v>
      </c>
      <c r="C643" t="b">
        <f t="shared" ref="C643:C706" si="40">ISNUMBER(SEARCH(B643, A643))</f>
        <v>1</v>
      </c>
      <c r="D643" t="s">
        <v>36</v>
      </c>
      <c r="E643" t="b">
        <f t="shared" ref="E643:E706" si="41">ISNUMBER(SEARCH(D643, A643))</f>
        <v>1</v>
      </c>
      <c r="F643" t="s">
        <v>37</v>
      </c>
      <c r="G643" t="b">
        <f t="shared" ref="G643:G706" si="42">ISNUMBER(SEARCH(F643, A643))</f>
        <v>1</v>
      </c>
      <c r="H643">
        <v>800</v>
      </c>
      <c r="I643" t="str">
        <f t="shared" ref="I643:I706" si="43">"0"&amp;H643</f>
        <v>0800</v>
      </c>
    </row>
    <row r="644" spans="1:9" x14ac:dyDescent="0.25">
      <c r="A644" t="s">
        <v>2041</v>
      </c>
      <c r="B644" t="s">
        <v>2042</v>
      </c>
      <c r="C644" t="b">
        <f t="shared" si="40"/>
        <v>1</v>
      </c>
      <c r="D644" t="s">
        <v>737</v>
      </c>
      <c r="E644" t="b">
        <f t="shared" si="41"/>
        <v>1</v>
      </c>
      <c r="F644" t="s">
        <v>37</v>
      </c>
      <c r="G644" t="b">
        <f t="shared" si="42"/>
        <v>1</v>
      </c>
      <c r="H644">
        <v>810</v>
      </c>
      <c r="I644" t="str">
        <f t="shared" si="43"/>
        <v>0810</v>
      </c>
    </row>
    <row r="645" spans="1:9" x14ac:dyDescent="0.25">
      <c r="A645" t="s">
        <v>2044</v>
      </c>
      <c r="B645" t="s">
        <v>2045</v>
      </c>
      <c r="C645" t="b">
        <f t="shared" si="40"/>
        <v>1</v>
      </c>
      <c r="D645" t="s">
        <v>1116</v>
      </c>
      <c r="E645" t="b">
        <f t="shared" si="41"/>
        <v>1</v>
      </c>
      <c r="F645" t="s">
        <v>37</v>
      </c>
      <c r="G645" t="b">
        <f t="shared" si="42"/>
        <v>1</v>
      </c>
      <c r="H645">
        <v>810</v>
      </c>
      <c r="I645" t="str">
        <f t="shared" si="43"/>
        <v>0810</v>
      </c>
    </row>
    <row r="646" spans="1:9" x14ac:dyDescent="0.25">
      <c r="A646" t="s">
        <v>2046</v>
      </c>
      <c r="B646" t="s">
        <v>2047</v>
      </c>
      <c r="C646" t="b">
        <f t="shared" si="40"/>
        <v>1</v>
      </c>
      <c r="D646" t="s">
        <v>1317</v>
      </c>
      <c r="E646" t="b">
        <f t="shared" si="41"/>
        <v>1</v>
      </c>
      <c r="F646" t="s">
        <v>37</v>
      </c>
      <c r="G646" t="b">
        <f t="shared" si="42"/>
        <v>1</v>
      </c>
      <c r="H646">
        <v>836</v>
      </c>
      <c r="I646" t="str">
        <f t="shared" si="43"/>
        <v>0836</v>
      </c>
    </row>
    <row r="647" spans="1:9" x14ac:dyDescent="0.25">
      <c r="C647" t="b">
        <f t="shared" si="40"/>
        <v>0</v>
      </c>
      <c r="D647" t="s">
        <v>776</v>
      </c>
      <c r="E647" t="b">
        <f t="shared" si="41"/>
        <v>0</v>
      </c>
      <c r="F647" t="s">
        <v>37</v>
      </c>
      <c r="G647" t="b">
        <f t="shared" si="42"/>
        <v>0</v>
      </c>
      <c r="H647">
        <v>810</v>
      </c>
      <c r="I647" t="str">
        <f t="shared" si="43"/>
        <v>0810</v>
      </c>
    </row>
    <row r="648" spans="1:9" x14ac:dyDescent="0.25">
      <c r="A648" t="s">
        <v>2049</v>
      </c>
      <c r="B648" t="s">
        <v>2050</v>
      </c>
      <c r="C648" t="b">
        <f t="shared" si="40"/>
        <v>1</v>
      </c>
      <c r="D648" t="s">
        <v>731</v>
      </c>
      <c r="E648" t="b">
        <f t="shared" si="41"/>
        <v>1</v>
      </c>
      <c r="F648" t="s">
        <v>37</v>
      </c>
      <c r="G648" t="b">
        <f t="shared" si="42"/>
        <v>1</v>
      </c>
      <c r="H648">
        <v>810</v>
      </c>
      <c r="I648" t="str">
        <f t="shared" si="43"/>
        <v>0810</v>
      </c>
    </row>
    <row r="649" spans="1:9" x14ac:dyDescent="0.25">
      <c r="A649" t="s">
        <v>2052</v>
      </c>
      <c r="B649" t="s">
        <v>2053</v>
      </c>
      <c r="C649" t="b">
        <f t="shared" si="40"/>
        <v>1</v>
      </c>
      <c r="D649" t="s">
        <v>737</v>
      </c>
      <c r="E649" t="b">
        <f t="shared" si="41"/>
        <v>1</v>
      </c>
      <c r="F649" t="s">
        <v>37</v>
      </c>
      <c r="G649" t="b">
        <f t="shared" si="42"/>
        <v>1</v>
      </c>
      <c r="H649">
        <v>810</v>
      </c>
      <c r="I649" t="str">
        <f t="shared" si="43"/>
        <v>0810</v>
      </c>
    </row>
    <row r="650" spans="1:9" x14ac:dyDescent="0.25">
      <c r="A650" t="s">
        <v>2056</v>
      </c>
      <c r="B650" t="s">
        <v>2057</v>
      </c>
      <c r="C650" t="b">
        <f t="shared" si="40"/>
        <v>1</v>
      </c>
      <c r="D650" t="s">
        <v>1065</v>
      </c>
      <c r="E650" t="b">
        <f t="shared" si="41"/>
        <v>1</v>
      </c>
      <c r="F650" t="s">
        <v>37</v>
      </c>
      <c r="G650" t="b">
        <f t="shared" si="42"/>
        <v>1</v>
      </c>
      <c r="H650">
        <v>838</v>
      </c>
      <c r="I650" t="str">
        <f t="shared" si="43"/>
        <v>0838</v>
      </c>
    </row>
    <row r="651" spans="1:9" x14ac:dyDescent="0.25">
      <c r="A651" t="s">
        <v>2059</v>
      </c>
      <c r="B651" t="s">
        <v>2060</v>
      </c>
      <c r="C651" t="b">
        <f t="shared" si="40"/>
        <v>1</v>
      </c>
      <c r="D651" t="s">
        <v>747</v>
      </c>
      <c r="E651" t="b">
        <f t="shared" si="41"/>
        <v>1</v>
      </c>
      <c r="F651" t="s">
        <v>37</v>
      </c>
      <c r="G651" t="b">
        <f t="shared" si="42"/>
        <v>1</v>
      </c>
      <c r="H651">
        <v>830</v>
      </c>
      <c r="I651" t="str">
        <f t="shared" si="43"/>
        <v>0830</v>
      </c>
    </row>
    <row r="652" spans="1:9" x14ac:dyDescent="0.25">
      <c r="A652" t="s">
        <v>238</v>
      </c>
      <c r="B652" t="s">
        <v>239</v>
      </c>
      <c r="C652" t="b">
        <f t="shared" si="40"/>
        <v>1</v>
      </c>
      <c r="D652" t="s">
        <v>36</v>
      </c>
      <c r="E652" t="b">
        <f t="shared" si="41"/>
        <v>1</v>
      </c>
      <c r="F652" t="s">
        <v>37</v>
      </c>
      <c r="G652" t="b">
        <f t="shared" si="42"/>
        <v>1</v>
      </c>
      <c r="H652">
        <v>800</v>
      </c>
      <c r="I652" t="str">
        <f t="shared" si="43"/>
        <v>0800</v>
      </c>
    </row>
    <row r="653" spans="1:9" x14ac:dyDescent="0.25">
      <c r="A653" t="s">
        <v>2062</v>
      </c>
      <c r="B653" t="s">
        <v>2063</v>
      </c>
      <c r="C653" t="b">
        <f t="shared" si="40"/>
        <v>1</v>
      </c>
      <c r="D653" t="s">
        <v>1279</v>
      </c>
      <c r="E653" t="b">
        <f t="shared" si="41"/>
        <v>1</v>
      </c>
      <c r="F653" t="s">
        <v>37</v>
      </c>
      <c r="G653" t="b">
        <f t="shared" si="42"/>
        <v>1</v>
      </c>
      <c r="H653">
        <v>820</v>
      </c>
      <c r="I653" t="str">
        <f t="shared" si="43"/>
        <v>0820</v>
      </c>
    </row>
    <row r="654" spans="1:9" x14ac:dyDescent="0.25">
      <c r="A654" t="s">
        <v>2066</v>
      </c>
      <c r="B654" t="s">
        <v>2067</v>
      </c>
      <c r="C654" t="b">
        <f t="shared" si="40"/>
        <v>1</v>
      </c>
      <c r="D654" t="s">
        <v>773</v>
      </c>
      <c r="E654" t="b">
        <f t="shared" si="41"/>
        <v>1</v>
      </c>
      <c r="F654" t="s">
        <v>37</v>
      </c>
      <c r="G654" t="b">
        <f t="shared" si="42"/>
        <v>1</v>
      </c>
      <c r="H654">
        <v>820</v>
      </c>
      <c r="I654" t="str">
        <f t="shared" si="43"/>
        <v>0820</v>
      </c>
    </row>
    <row r="655" spans="1:9" x14ac:dyDescent="0.25">
      <c r="A655" t="s">
        <v>2069</v>
      </c>
      <c r="B655" t="s">
        <v>2070</v>
      </c>
      <c r="C655" t="b">
        <f t="shared" si="40"/>
        <v>1</v>
      </c>
      <c r="D655" t="s">
        <v>941</v>
      </c>
      <c r="E655" t="b">
        <f t="shared" si="41"/>
        <v>1</v>
      </c>
      <c r="F655" t="s">
        <v>37</v>
      </c>
      <c r="G655" t="b">
        <f t="shared" si="42"/>
        <v>1</v>
      </c>
      <c r="H655">
        <v>832</v>
      </c>
      <c r="I655" t="str">
        <f t="shared" si="43"/>
        <v>0832</v>
      </c>
    </row>
    <row r="656" spans="1:9" x14ac:dyDescent="0.25">
      <c r="A656" t="s">
        <v>2073</v>
      </c>
      <c r="B656" t="s">
        <v>2074</v>
      </c>
      <c r="C656" t="b">
        <f t="shared" si="40"/>
        <v>1</v>
      </c>
      <c r="D656" t="s">
        <v>781</v>
      </c>
      <c r="E656" t="b">
        <f t="shared" si="41"/>
        <v>1</v>
      </c>
      <c r="F656" t="s">
        <v>37</v>
      </c>
      <c r="G656" t="b">
        <f t="shared" si="42"/>
        <v>1</v>
      </c>
      <c r="H656">
        <v>832</v>
      </c>
      <c r="I656" t="str">
        <f t="shared" si="43"/>
        <v>0832</v>
      </c>
    </row>
    <row r="657" spans="1:9" x14ac:dyDescent="0.25">
      <c r="A657" t="s">
        <v>242</v>
      </c>
      <c r="B657" t="s">
        <v>243</v>
      </c>
      <c r="C657" t="b">
        <f t="shared" si="40"/>
        <v>1</v>
      </c>
      <c r="D657" t="s">
        <v>36</v>
      </c>
      <c r="E657" t="b">
        <f t="shared" si="41"/>
        <v>1</v>
      </c>
      <c r="F657" t="s">
        <v>37</v>
      </c>
      <c r="G657" t="b">
        <f t="shared" si="42"/>
        <v>1</v>
      </c>
      <c r="H657">
        <v>800</v>
      </c>
      <c r="I657" t="str">
        <f t="shared" si="43"/>
        <v>0800</v>
      </c>
    </row>
    <row r="658" spans="1:9" x14ac:dyDescent="0.25">
      <c r="A658" t="s">
        <v>2076</v>
      </c>
      <c r="B658" t="s">
        <v>2077</v>
      </c>
      <c r="C658" t="b">
        <f t="shared" si="40"/>
        <v>1</v>
      </c>
      <c r="D658" t="s">
        <v>2078</v>
      </c>
      <c r="E658" t="b">
        <f t="shared" si="41"/>
        <v>1</v>
      </c>
      <c r="F658" t="s">
        <v>37</v>
      </c>
      <c r="G658" t="b">
        <f t="shared" si="42"/>
        <v>1</v>
      </c>
      <c r="H658">
        <v>820</v>
      </c>
      <c r="I658" t="str">
        <f t="shared" si="43"/>
        <v>0820</v>
      </c>
    </row>
    <row r="659" spans="1:9" x14ac:dyDescent="0.25">
      <c r="A659" t="s">
        <v>246</v>
      </c>
      <c r="B659" t="s">
        <v>247</v>
      </c>
      <c r="C659" t="b">
        <f t="shared" si="40"/>
        <v>1</v>
      </c>
      <c r="D659" t="s">
        <v>36</v>
      </c>
      <c r="E659" t="b">
        <f t="shared" si="41"/>
        <v>1</v>
      </c>
      <c r="F659" t="s">
        <v>37</v>
      </c>
      <c r="G659" t="b">
        <f t="shared" si="42"/>
        <v>1</v>
      </c>
      <c r="H659">
        <v>800</v>
      </c>
      <c r="I659" t="str">
        <f t="shared" si="43"/>
        <v>0800</v>
      </c>
    </row>
    <row r="660" spans="1:9" x14ac:dyDescent="0.25">
      <c r="A660" t="s">
        <v>2080</v>
      </c>
      <c r="B660" t="s">
        <v>2081</v>
      </c>
      <c r="C660" t="b">
        <f t="shared" si="40"/>
        <v>1</v>
      </c>
      <c r="D660" t="s">
        <v>791</v>
      </c>
      <c r="E660" t="b">
        <f t="shared" si="41"/>
        <v>1</v>
      </c>
      <c r="F660" t="s">
        <v>37</v>
      </c>
      <c r="G660" t="b">
        <f t="shared" si="42"/>
        <v>1</v>
      </c>
      <c r="H660">
        <v>832</v>
      </c>
      <c r="I660" t="str">
        <f t="shared" si="43"/>
        <v>0832</v>
      </c>
    </row>
    <row r="661" spans="1:9" x14ac:dyDescent="0.25">
      <c r="A661" t="s">
        <v>2083</v>
      </c>
      <c r="B661" t="s">
        <v>2084</v>
      </c>
      <c r="C661" t="b">
        <f t="shared" si="40"/>
        <v>1</v>
      </c>
      <c r="D661" t="s">
        <v>823</v>
      </c>
      <c r="E661" t="b">
        <f t="shared" si="41"/>
        <v>1</v>
      </c>
      <c r="F661" t="s">
        <v>37</v>
      </c>
      <c r="G661" t="b">
        <f t="shared" si="42"/>
        <v>1</v>
      </c>
      <c r="H661">
        <v>830</v>
      </c>
      <c r="I661" t="str">
        <f t="shared" si="43"/>
        <v>0830</v>
      </c>
    </row>
    <row r="662" spans="1:9" x14ac:dyDescent="0.25">
      <c r="A662" t="s">
        <v>2085</v>
      </c>
      <c r="B662" t="s">
        <v>2086</v>
      </c>
      <c r="C662" t="b">
        <f t="shared" si="40"/>
        <v>1</v>
      </c>
      <c r="D662" t="s">
        <v>814</v>
      </c>
      <c r="E662" t="b">
        <f t="shared" si="41"/>
        <v>1</v>
      </c>
      <c r="F662" t="s">
        <v>37</v>
      </c>
      <c r="G662" t="b">
        <f t="shared" si="42"/>
        <v>1</v>
      </c>
      <c r="H662">
        <v>810</v>
      </c>
      <c r="I662" t="str">
        <f t="shared" si="43"/>
        <v>0810</v>
      </c>
    </row>
    <row r="663" spans="1:9" x14ac:dyDescent="0.25">
      <c r="A663" t="s">
        <v>2087</v>
      </c>
      <c r="B663" t="s">
        <v>2088</v>
      </c>
      <c r="C663" t="b">
        <f t="shared" si="40"/>
        <v>1</v>
      </c>
      <c r="D663" t="s">
        <v>1135</v>
      </c>
      <c r="E663" t="b">
        <f t="shared" si="41"/>
        <v>1</v>
      </c>
      <c r="F663" t="s">
        <v>37</v>
      </c>
      <c r="G663" t="b">
        <f t="shared" si="42"/>
        <v>1</v>
      </c>
      <c r="H663">
        <v>820</v>
      </c>
      <c r="I663" t="str">
        <f t="shared" si="43"/>
        <v>0820</v>
      </c>
    </row>
    <row r="664" spans="1:9" x14ac:dyDescent="0.25">
      <c r="A664" t="s">
        <v>2091</v>
      </c>
      <c r="B664" t="s">
        <v>2092</v>
      </c>
      <c r="C664" t="b">
        <f t="shared" si="40"/>
        <v>1</v>
      </c>
      <c r="D664" t="s">
        <v>707</v>
      </c>
      <c r="E664" t="b">
        <f t="shared" si="41"/>
        <v>1</v>
      </c>
      <c r="F664" t="s">
        <v>37</v>
      </c>
      <c r="G664" t="b">
        <f t="shared" si="42"/>
        <v>1</v>
      </c>
      <c r="H664">
        <v>820</v>
      </c>
      <c r="I664" t="str">
        <f t="shared" si="43"/>
        <v>0820</v>
      </c>
    </row>
    <row r="665" spans="1:9" x14ac:dyDescent="0.25">
      <c r="A665" t="s">
        <v>2093</v>
      </c>
      <c r="B665" t="s">
        <v>2094</v>
      </c>
      <c r="C665" t="b">
        <f t="shared" si="40"/>
        <v>1</v>
      </c>
      <c r="D665" t="s">
        <v>791</v>
      </c>
      <c r="E665" t="b">
        <f t="shared" si="41"/>
        <v>1</v>
      </c>
      <c r="F665" t="s">
        <v>37</v>
      </c>
      <c r="G665" t="b">
        <f t="shared" si="42"/>
        <v>1</v>
      </c>
      <c r="H665">
        <v>832</v>
      </c>
      <c r="I665" t="str">
        <f t="shared" si="43"/>
        <v>0832</v>
      </c>
    </row>
    <row r="666" spans="1:9" x14ac:dyDescent="0.25">
      <c r="A666" t="s">
        <v>2096</v>
      </c>
      <c r="B666" t="s">
        <v>2097</v>
      </c>
      <c r="C666" t="b">
        <f t="shared" si="40"/>
        <v>1</v>
      </c>
      <c r="D666" t="s">
        <v>941</v>
      </c>
      <c r="E666" t="b">
        <f t="shared" si="41"/>
        <v>1</v>
      </c>
      <c r="F666" t="s">
        <v>37</v>
      </c>
      <c r="G666" t="b">
        <f t="shared" si="42"/>
        <v>1</v>
      </c>
      <c r="H666">
        <v>832</v>
      </c>
      <c r="I666" t="str">
        <f t="shared" si="43"/>
        <v>0832</v>
      </c>
    </row>
    <row r="667" spans="1:9" x14ac:dyDescent="0.25">
      <c r="A667" t="s">
        <v>2099</v>
      </c>
      <c r="B667" t="s">
        <v>2100</v>
      </c>
      <c r="C667" t="b">
        <f t="shared" si="40"/>
        <v>1</v>
      </c>
      <c r="D667" t="s">
        <v>703</v>
      </c>
      <c r="E667" t="b">
        <f t="shared" si="41"/>
        <v>1</v>
      </c>
      <c r="F667" t="s">
        <v>37</v>
      </c>
      <c r="G667" t="b">
        <f t="shared" si="42"/>
        <v>1</v>
      </c>
      <c r="H667">
        <v>812</v>
      </c>
      <c r="I667" t="str">
        <f t="shared" si="43"/>
        <v>0812</v>
      </c>
    </row>
    <row r="668" spans="1:9" x14ac:dyDescent="0.25">
      <c r="A668" t="s">
        <v>2102</v>
      </c>
      <c r="B668" t="s">
        <v>2103</v>
      </c>
      <c r="C668" t="b">
        <f t="shared" si="40"/>
        <v>1</v>
      </c>
      <c r="D668" t="s">
        <v>973</v>
      </c>
      <c r="E668" t="b">
        <f t="shared" si="41"/>
        <v>1</v>
      </c>
      <c r="F668" t="s">
        <v>37</v>
      </c>
      <c r="G668" t="b">
        <f t="shared" si="42"/>
        <v>1</v>
      </c>
      <c r="H668">
        <v>830</v>
      </c>
      <c r="I668" t="str">
        <f t="shared" si="43"/>
        <v>0830</v>
      </c>
    </row>
    <row r="669" spans="1:9" x14ac:dyDescent="0.25">
      <c r="A669" t="s">
        <v>2106</v>
      </c>
      <c r="B669" t="s">
        <v>2107</v>
      </c>
      <c r="C669" t="b">
        <f t="shared" si="40"/>
        <v>1</v>
      </c>
      <c r="D669" t="s">
        <v>1223</v>
      </c>
      <c r="E669" t="b">
        <f t="shared" si="41"/>
        <v>1</v>
      </c>
      <c r="F669" t="s">
        <v>37</v>
      </c>
      <c r="G669" t="b">
        <f t="shared" si="42"/>
        <v>1</v>
      </c>
      <c r="H669">
        <v>832</v>
      </c>
      <c r="I669" t="str">
        <f t="shared" si="43"/>
        <v>0832</v>
      </c>
    </row>
    <row r="670" spans="1:9" x14ac:dyDescent="0.25">
      <c r="A670" t="s">
        <v>2108</v>
      </c>
      <c r="B670" t="s">
        <v>2109</v>
      </c>
      <c r="C670" t="b">
        <f t="shared" si="40"/>
        <v>1</v>
      </c>
      <c r="D670" t="s">
        <v>1005</v>
      </c>
      <c r="E670" t="b">
        <f t="shared" si="41"/>
        <v>1</v>
      </c>
      <c r="F670" t="s">
        <v>37</v>
      </c>
      <c r="G670" t="b">
        <f t="shared" si="42"/>
        <v>1</v>
      </c>
      <c r="H670">
        <v>810</v>
      </c>
      <c r="I670" t="str">
        <f t="shared" si="43"/>
        <v>0810</v>
      </c>
    </row>
    <row r="671" spans="1:9" x14ac:dyDescent="0.25">
      <c r="A671" t="s">
        <v>250</v>
      </c>
      <c r="B671" t="s">
        <v>251</v>
      </c>
      <c r="C671" t="b">
        <f t="shared" si="40"/>
        <v>1</v>
      </c>
      <c r="D671" t="s">
        <v>36</v>
      </c>
      <c r="E671" t="b">
        <f t="shared" si="41"/>
        <v>1</v>
      </c>
      <c r="F671" t="s">
        <v>37</v>
      </c>
      <c r="G671" t="b">
        <f t="shared" si="42"/>
        <v>1</v>
      </c>
      <c r="H671">
        <v>800</v>
      </c>
      <c r="I671" t="str">
        <f t="shared" si="43"/>
        <v>0800</v>
      </c>
    </row>
    <row r="672" spans="1:9" x14ac:dyDescent="0.25">
      <c r="A672" t="s">
        <v>2112</v>
      </c>
      <c r="B672" t="s">
        <v>2113</v>
      </c>
      <c r="C672" t="b">
        <f t="shared" si="40"/>
        <v>1</v>
      </c>
      <c r="D672" t="s">
        <v>1162</v>
      </c>
      <c r="E672" t="b">
        <f t="shared" si="41"/>
        <v>1</v>
      </c>
      <c r="F672" t="s">
        <v>37</v>
      </c>
      <c r="G672" t="b">
        <f t="shared" si="42"/>
        <v>1</v>
      </c>
      <c r="H672">
        <v>835</v>
      </c>
      <c r="I672" t="str">
        <f t="shared" si="43"/>
        <v>0835</v>
      </c>
    </row>
    <row r="673" spans="1:9" x14ac:dyDescent="0.25">
      <c r="A673" t="s">
        <v>2115</v>
      </c>
      <c r="B673" t="s">
        <v>2116</v>
      </c>
      <c r="C673" t="b">
        <f t="shared" si="40"/>
        <v>1</v>
      </c>
      <c r="D673" t="s">
        <v>1162</v>
      </c>
      <c r="E673" t="b">
        <f t="shared" si="41"/>
        <v>1</v>
      </c>
      <c r="F673" t="s">
        <v>37</v>
      </c>
      <c r="G673" t="b">
        <f t="shared" si="42"/>
        <v>1</v>
      </c>
      <c r="H673">
        <v>835</v>
      </c>
      <c r="I673" t="str">
        <f t="shared" si="43"/>
        <v>0835</v>
      </c>
    </row>
    <row r="674" spans="1:9" x14ac:dyDescent="0.25">
      <c r="A674" t="s">
        <v>2118</v>
      </c>
      <c r="B674" t="s">
        <v>2119</v>
      </c>
      <c r="C674" t="b">
        <f t="shared" si="40"/>
        <v>1</v>
      </c>
      <c r="D674" t="s">
        <v>823</v>
      </c>
      <c r="E674" t="b">
        <f t="shared" si="41"/>
        <v>1</v>
      </c>
      <c r="F674" t="s">
        <v>37</v>
      </c>
      <c r="G674" t="b">
        <f t="shared" si="42"/>
        <v>1</v>
      </c>
      <c r="H674">
        <v>830</v>
      </c>
      <c r="I674" t="str">
        <f t="shared" si="43"/>
        <v>0830</v>
      </c>
    </row>
    <row r="675" spans="1:9" x14ac:dyDescent="0.25">
      <c r="A675" t="s">
        <v>2120</v>
      </c>
      <c r="B675" t="s">
        <v>2121</v>
      </c>
      <c r="C675" t="b">
        <f t="shared" si="40"/>
        <v>1</v>
      </c>
      <c r="D675" t="s">
        <v>707</v>
      </c>
      <c r="E675" t="b">
        <f t="shared" si="41"/>
        <v>1</v>
      </c>
      <c r="F675" t="s">
        <v>37</v>
      </c>
      <c r="G675" t="b">
        <f t="shared" si="42"/>
        <v>1</v>
      </c>
      <c r="H675">
        <v>820</v>
      </c>
      <c r="I675" t="str">
        <f t="shared" si="43"/>
        <v>0820</v>
      </c>
    </row>
    <row r="676" spans="1:9" x14ac:dyDescent="0.25">
      <c r="A676" t="s">
        <v>2123</v>
      </c>
      <c r="B676" t="s">
        <v>2124</v>
      </c>
      <c r="C676" t="b">
        <f t="shared" si="40"/>
        <v>1</v>
      </c>
      <c r="D676" t="s">
        <v>1162</v>
      </c>
      <c r="E676" t="b">
        <f t="shared" si="41"/>
        <v>1</v>
      </c>
      <c r="F676" t="s">
        <v>37</v>
      </c>
      <c r="G676" t="b">
        <f t="shared" si="42"/>
        <v>1</v>
      </c>
      <c r="H676">
        <v>835</v>
      </c>
      <c r="I676" t="str">
        <f t="shared" si="43"/>
        <v>0835</v>
      </c>
    </row>
    <row r="677" spans="1:9" x14ac:dyDescent="0.25">
      <c r="A677" t="s">
        <v>2127</v>
      </c>
      <c r="B677" t="s">
        <v>2128</v>
      </c>
      <c r="C677" t="b">
        <f t="shared" si="40"/>
        <v>1</v>
      </c>
      <c r="D677" t="s">
        <v>1178</v>
      </c>
      <c r="E677" t="b">
        <f t="shared" si="41"/>
        <v>1</v>
      </c>
      <c r="F677" t="s">
        <v>37</v>
      </c>
      <c r="G677" t="b">
        <f t="shared" si="42"/>
        <v>1</v>
      </c>
      <c r="H677">
        <v>810</v>
      </c>
      <c r="I677" t="str">
        <f t="shared" si="43"/>
        <v>0810</v>
      </c>
    </row>
    <row r="678" spans="1:9" x14ac:dyDescent="0.25">
      <c r="A678" t="s">
        <v>2129</v>
      </c>
      <c r="B678" t="s">
        <v>2130</v>
      </c>
      <c r="C678" t="b">
        <f t="shared" si="40"/>
        <v>1</v>
      </c>
      <c r="D678" t="s">
        <v>731</v>
      </c>
      <c r="E678" t="b">
        <f t="shared" si="41"/>
        <v>1</v>
      </c>
      <c r="F678" t="s">
        <v>37</v>
      </c>
      <c r="G678" t="b">
        <f t="shared" si="42"/>
        <v>1</v>
      </c>
      <c r="H678">
        <v>810</v>
      </c>
      <c r="I678" t="str">
        <f t="shared" si="43"/>
        <v>0810</v>
      </c>
    </row>
    <row r="679" spans="1:9" x14ac:dyDescent="0.25">
      <c r="A679" t="s">
        <v>2133</v>
      </c>
      <c r="B679" t="s">
        <v>2134</v>
      </c>
      <c r="C679" t="b">
        <f t="shared" si="40"/>
        <v>1</v>
      </c>
      <c r="D679" t="s">
        <v>954</v>
      </c>
      <c r="E679" t="b">
        <f t="shared" si="41"/>
        <v>1</v>
      </c>
      <c r="F679" t="s">
        <v>37</v>
      </c>
      <c r="G679" t="b">
        <f t="shared" si="42"/>
        <v>1</v>
      </c>
      <c r="H679">
        <v>812</v>
      </c>
      <c r="I679" t="str">
        <f t="shared" si="43"/>
        <v>0812</v>
      </c>
    </row>
    <row r="680" spans="1:9" x14ac:dyDescent="0.25">
      <c r="A680" t="s">
        <v>2137</v>
      </c>
      <c r="B680" t="s">
        <v>2138</v>
      </c>
      <c r="C680" t="b">
        <f t="shared" si="40"/>
        <v>1</v>
      </c>
      <c r="D680" t="s">
        <v>1065</v>
      </c>
      <c r="E680" t="b">
        <f t="shared" si="41"/>
        <v>1</v>
      </c>
      <c r="F680" t="s">
        <v>37</v>
      </c>
      <c r="G680" t="b">
        <f t="shared" si="42"/>
        <v>1</v>
      </c>
      <c r="H680">
        <v>838</v>
      </c>
      <c r="I680" t="str">
        <f t="shared" si="43"/>
        <v>0838</v>
      </c>
    </row>
    <row r="681" spans="1:9" x14ac:dyDescent="0.25">
      <c r="A681" t="s">
        <v>2141</v>
      </c>
      <c r="B681" t="s">
        <v>2142</v>
      </c>
      <c r="C681" t="b">
        <f t="shared" si="40"/>
        <v>1</v>
      </c>
      <c r="D681" t="s">
        <v>2078</v>
      </c>
      <c r="E681" t="b">
        <f t="shared" si="41"/>
        <v>1</v>
      </c>
      <c r="F681" t="s">
        <v>37</v>
      </c>
      <c r="G681" t="b">
        <f t="shared" si="42"/>
        <v>1</v>
      </c>
      <c r="H681">
        <v>820</v>
      </c>
      <c r="I681" t="str">
        <f t="shared" si="43"/>
        <v>0820</v>
      </c>
    </row>
    <row r="682" spans="1:9" x14ac:dyDescent="0.25">
      <c r="A682" t="s">
        <v>253</v>
      </c>
      <c r="B682" t="s">
        <v>254</v>
      </c>
      <c r="C682" t="b">
        <f t="shared" si="40"/>
        <v>1</v>
      </c>
      <c r="D682" t="s">
        <v>36</v>
      </c>
      <c r="E682" t="b">
        <f t="shared" si="41"/>
        <v>1</v>
      </c>
      <c r="F682" t="s">
        <v>37</v>
      </c>
      <c r="G682" t="b">
        <f t="shared" si="42"/>
        <v>1</v>
      </c>
      <c r="H682">
        <v>800</v>
      </c>
      <c r="I682" t="str">
        <f t="shared" si="43"/>
        <v>0800</v>
      </c>
    </row>
    <row r="683" spans="1:9" x14ac:dyDescent="0.25">
      <c r="A683" t="s">
        <v>2143</v>
      </c>
      <c r="B683" t="s">
        <v>2144</v>
      </c>
      <c r="C683" t="b">
        <f t="shared" si="40"/>
        <v>1</v>
      </c>
      <c r="D683" t="s">
        <v>707</v>
      </c>
      <c r="E683" t="b">
        <f t="shared" si="41"/>
        <v>1</v>
      </c>
      <c r="F683" t="s">
        <v>37</v>
      </c>
      <c r="G683" t="b">
        <f t="shared" si="42"/>
        <v>1</v>
      </c>
      <c r="H683">
        <v>820</v>
      </c>
      <c r="I683" t="str">
        <f t="shared" si="43"/>
        <v>0820</v>
      </c>
    </row>
    <row r="684" spans="1:9" x14ac:dyDescent="0.25">
      <c r="A684" t="s">
        <v>257</v>
      </c>
      <c r="B684" t="s">
        <v>258</v>
      </c>
      <c r="C684" t="b">
        <f t="shared" si="40"/>
        <v>1</v>
      </c>
      <c r="D684" t="s">
        <v>36</v>
      </c>
      <c r="E684" t="b">
        <f t="shared" si="41"/>
        <v>1</v>
      </c>
      <c r="F684" t="s">
        <v>37</v>
      </c>
      <c r="G684" t="b">
        <f t="shared" si="42"/>
        <v>1</v>
      </c>
      <c r="H684">
        <v>800</v>
      </c>
      <c r="I684" t="str">
        <f t="shared" si="43"/>
        <v>0800</v>
      </c>
    </row>
    <row r="685" spans="1:9" x14ac:dyDescent="0.25">
      <c r="A685" t="s">
        <v>2146</v>
      </c>
      <c r="B685" t="s">
        <v>2147</v>
      </c>
      <c r="C685" t="b">
        <f t="shared" si="40"/>
        <v>1</v>
      </c>
      <c r="D685" t="s">
        <v>973</v>
      </c>
      <c r="E685" t="b">
        <f t="shared" si="41"/>
        <v>1</v>
      </c>
      <c r="F685" t="s">
        <v>37</v>
      </c>
      <c r="G685" t="b">
        <f t="shared" si="42"/>
        <v>1</v>
      </c>
      <c r="H685">
        <v>830</v>
      </c>
      <c r="I685" t="str">
        <f t="shared" si="43"/>
        <v>0830</v>
      </c>
    </row>
    <row r="686" spans="1:9" x14ac:dyDescent="0.25">
      <c r="A686" t="s">
        <v>2151</v>
      </c>
      <c r="B686" t="s">
        <v>2152</v>
      </c>
      <c r="C686" t="b">
        <f t="shared" si="40"/>
        <v>1</v>
      </c>
      <c r="D686" t="s">
        <v>1223</v>
      </c>
      <c r="E686" t="b">
        <f t="shared" si="41"/>
        <v>1</v>
      </c>
      <c r="F686" t="s">
        <v>37</v>
      </c>
      <c r="G686" t="b">
        <f t="shared" si="42"/>
        <v>1</v>
      </c>
      <c r="H686">
        <v>832</v>
      </c>
      <c r="I686" t="str">
        <f t="shared" si="43"/>
        <v>0832</v>
      </c>
    </row>
    <row r="687" spans="1:9" x14ac:dyDescent="0.25">
      <c r="A687" t="s">
        <v>2155</v>
      </c>
      <c r="B687" t="s">
        <v>2156</v>
      </c>
      <c r="C687" t="b">
        <f t="shared" si="40"/>
        <v>1</v>
      </c>
      <c r="D687" t="s">
        <v>809</v>
      </c>
      <c r="E687" t="b">
        <f t="shared" si="41"/>
        <v>1</v>
      </c>
      <c r="F687" t="s">
        <v>37</v>
      </c>
      <c r="G687" t="b">
        <f t="shared" si="42"/>
        <v>1</v>
      </c>
      <c r="H687">
        <v>810</v>
      </c>
      <c r="I687" t="str">
        <f t="shared" si="43"/>
        <v>0810</v>
      </c>
    </row>
    <row r="688" spans="1:9" x14ac:dyDescent="0.25">
      <c r="A688" t="s">
        <v>2157</v>
      </c>
      <c r="B688" t="s">
        <v>2158</v>
      </c>
      <c r="C688" t="b">
        <f t="shared" si="40"/>
        <v>1</v>
      </c>
      <c r="D688" t="s">
        <v>781</v>
      </c>
      <c r="E688" t="b">
        <f t="shared" si="41"/>
        <v>1</v>
      </c>
      <c r="F688" t="s">
        <v>37</v>
      </c>
      <c r="G688" t="b">
        <f t="shared" si="42"/>
        <v>1</v>
      </c>
      <c r="H688">
        <v>832</v>
      </c>
      <c r="I688" t="str">
        <f t="shared" si="43"/>
        <v>0832</v>
      </c>
    </row>
    <row r="689" spans="1:9" x14ac:dyDescent="0.25">
      <c r="A689" t="s">
        <v>2159</v>
      </c>
      <c r="B689" t="s">
        <v>2160</v>
      </c>
      <c r="C689" t="b">
        <f t="shared" si="40"/>
        <v>1</v>
      </c>
      <c r="D689" t="s">
        <v>2078</v>
      </c>
      <c r="E689" t="b">
        <f t="shared" si="41"/>
        <v>1</v>
      </c>
      <c r="F689" t="s">
        <v>37</v>
      </c>
      <c r="G689" t="b">
        <f t="shared" si="42"/>
        <v>1</v>
      </c>
      <c r="H689">
        <v>820</v>
      </c>
      <c r="I689" t="str">
        <f t="shared" si="43"/>
        <v>0820</v>
      </c>
    </row>
    <row r="690" spans="1:9" x14ac:dyDescent="0.25">
      <c r="A690" t="s">
        <v>2162</v>
      </c>
      <c r="B690" t="s">
        <v>2163</v>
      </c>
      <c r="C690" t="b">
        <f t="shared" si="40"/>
        <v>1</v>
      </c>
      <c r="D690" t="s">
        <v>759</v>
      </c>
      <c r="E690" t="b">
        <f t="shared" si="41"/>
        <v>1</v>
      </c>
      <c r="F690" t="s">
        <v>37</v>
      </c>
      <c r="G690" t="b">
        <f t="shared" si="42"/>
        <v>1</v>
      </c>
      <c r="H690">
        <v>836</v>
      </c>
      <c r="I690" t="str">
        <f t="shared" si="43"/>
        <v>0836</v>
      </c>
    </row>
    <row r="691" spans="1:9" x14ac:dyDescent="0.25">
      <c r="A691" t="s">
        <v>2165</v>
      </c>
      <c r="B691" t="s">
        <v>2166</v>
      </c>
      <c r="C691" t="b">
        <f t="shared" si="40"/>
        <v>1</v>
      </c>
      <c r="D691" t="s">
        <v>759</v>
      </c>
      <c r="E691" t="b">
        <f t="shared" si="41"/>
        <v>1</v>
      </c>
      <c r="F691" t="s">
        <v>37</v>
      </c>
      <c r="G691" t="b">
        <f t="shared" si="42"/>
        <v>1</v>
      </c>
      <c r="H691">
        <v>836</v>
      </c>
      <c r="I691" t="str">
        <f t="shared" si="43"/>
        <v>0836</v>
      </c>
    </row>
    <row r="692" spans="1:9" x14ac:dyDescent="0.25">
      <c r="A692" t="s">
        <v>2169</v>
      </c>
      <c r="B692" t="s">
        <v>2170</v>
      </c>
      <c r="C692" t="b">
        <f t="shared" si="40"/>
        <v>1</v>
      </c>
      <c r="D692" t="s">
        <v>1279</v>
      </c>
      <c r="E692" t="b">
        <f t="shared" si="41"/>
        <v>1</v>
      </c>
      <c r="F692" t="s">
        <v>37</v>
      </c>
      <c r="G692" t="b">
        <f t="shared" si="42"/>
        <v>1</v>
      </c>
      <c r="H692">
        <v>820</v>
      </c>
      <c r="I692" t="str">
        <f t="shared" si="43"/>
        <v>0820</v>
      </c>
    </row>
    <row r="693" spans="1:9" x14ac:dyDescent="0.25">
      <c r="A693" t="s">
        <v>2172</v>
      </c>
      <c r="B693" t="s">
        <v>2173</v>
      </c>
      <c r="C693" t="b">
        <f t="shared" si="40"/>
        <v>1</v>
      </c>
      <c r="D693" t="s">
        <v>759</v>
      </c>
      <c r="E693" t="b">
        <f t="shared" si="41"/>
        <v>1</v>
      </c>
      <c r="F693" t="s">
        <v>37</v>
      </c>
      <c r="G693" t="b">
        <f t="shared" si="42"/>
        <v>1</v>
      </c>
      <c r="H693">
        <v>836</v>
      </c>
      <c r="I693" t="str">
        <f t="shared" si="43"/>
        <v>0836</v>
      </c>
    </row>
    <row r="694" spans="1:9" x14ac:dyDescent="0.25">
      <c r="A694" t="s">
        <v>2175</v>
      </c>
      <c r="B694" t="s">
        <v>2176</v>
      </c>
      <c r="C694" t="b">
        <f t="shared" si="40"/>
        <v>1</v>
      </c>
      <c r="D694" t="s">
        <v>917</v>
      </c>
      <c r="E694" t="b">
        <f t="shared" si="41"/>
        <v>1</v>
      </c>
      <c r="F694" t="s">
        <v>37</v>
      </c>
      <c r="G694" t="b">
        <f t="shared" si="42"/>
        <v>1</v>
      </c>
      <c r="H694">
        <v>832</v>
      </c>
      <c r="I694" t="str">
        <f t="shared" si="43"/>
        <v>0832</v>
      </c>
    </row>
    <row r="695" spans="1:9" x14ac:dyDescent="0.25">
      <c r="A695" t="s">
        <v>2177</v>
      </c>
      <c r="B695" t="s">
        <v>2178</v>
      </c>
      <c r="C695" t="b">
        <f t="shared" si="40"/>
        <v>1</v>
      </c>
      <c r="D695" t="s">
        <v>798</v>
      </c>
      <c r="E695" t="b">
        <f t="shared" si="41"/>
        <v>1</v>
      </c>
      <c r="F695" t="s">
        <v>37</v>
      </c>
      <c r="G695" t="b">
        <f t="shared" si="42"/>
        <v>1</v>
      </c>
      <c r="H695">
        <v>812</v>
      </c>
      <c r="I695" t="str">
        <f t="shared" si="43"/>
        <v>0812</v>
      </c>
    </row>
    <row r="696" spans="1:9" x14ac:dyDescent="0.25">
      <c r="A696" t="s">
        <v>2181</v>
      </c>
      <c r="B696" t="s">
        <v>2182</v>
      </c>
      <c r="C696" t="b">
        <f t="shared" si="40"/>
        <v>1</v>
      </c>
      <c r="D696" t="s">
        <v>941</v>
      </c>
      <c r="E696" t="b">
        <f t="shared" si="41"/>
        <v>1</v>
      </c>
      <c r="F696" t="s">
        <v>37</v>
      </c>
      <c r="G696" t="b">
        <f t="shared" si="42"/>
        <v>1</v>
      </c>
      <c r="H696">
        <v>832</v>
      </c>
      <c r="I696" t="str">
        <f t="shared" si="43"/>
        <v>0832</v>
      </c>
    </row>
    <row r="697" spans="1:9" x14ac:dyDescent="0.25">
      <c r="A697" t="s">
        <v>2185</v>
      </c>
      <c r="B697" t="s">
        <v>2186</v>
      </c>
      <c r="C697" t="b">
        <f t="shared" si="40"/>
        <v>1</v>
      </c>
      <c r="D697" t="s">
        <v>1030</v>
      </c>
      <c r="E697" t="b">
        <f t="shared" si="41"/>
        <v>1</v>
      </c>
      <c r="F697" t="s">
        <v>37</v>
      </c>
      <c r="G697" t="b">
        <f t="shared" si="42"/>
        <v>1</v>
      </c>
      <c r="H697">
        <v>810</v>
      </c>
      <c r="I697" t="str">
        <f t="shared" si="43"/>
        <v>0810</v>
      </c>
    </row>
    <row r="698" spans="1:9" x14ac:dyDescent="0.25">
      <c r="A698" t="s">
        <v>2188</v>
      </c>
      <c r="B698" t="s">
        <v>2189</v>
      </c>
      <c r="C698" t="b">
        <f t="shared" si="40"/>
        <v>1</v>
      </c>
      <c r="D698" t="s">
        <v>731</v>
      </c>
      <c r="E698" t="b">
        <f t="shared" si="41"/>
        <v>1</v>
      </c>
      <c r="F698" t="s">
        <v>37</v>
      </c>
      <c r="G698" t="b">
        <f t="shared" si="42"/>
        <v>1</v>
      </c>
      <c r="H698">
        <v>810</v>
      </c>
      <c r="I698" t="str">
        <f t="shared" si="43"/>
        <v>0810</v>
      </c>
    </row>
    <row r="699" spans="1:9" x14ac:dyDescent="0.25">
      <c r="A699" t="s">
        <v>2192</v>
      </c>
      <c r="B699" t="s">
        <v>2193</v>
      </c>
      <c r="C699" t="b">
        <f t="shared" si="40"/>
        <v>1</v>
      </c>
      <c r="D699" t="s">
        <v>973</v>
      </c>
      <c r="E699" t="b">
        <f t="shared" si="41"/>
        <v>1</v>
      </c>
      <c r="F699" t="s">
        <v>37</v>
      </c>
      <c r="G699" t="b">
        <f t="shared" si="42"/>
        <v>1</v>
      </c>
      <c r="H699">
        <v>830</v>
      </c>
      <c r="I699" t="str">
        <f t="shared" si="43"/>
        <v>0830</v>
      </c>
    </row>
    <row r="700" spans="1:9" x14ac:dyDescent="0.25">
      <c r="A700" t="s">
        <v>261</v>
      </c>
      <c r="B700" t="s">
        <v>262</v>
      </c>
      <c r="C700" t="b">
        <f t="shared" si="40"/>
        <v>1</v>
      </c>
      <c r="D700" t="s">
        <v>36</v>
      </c>
      <c r="E700" t="b">
        <f t="shared" si="41"/>
        <v>1</v>
      </c>
      <c r="F700" t="s">
        <v>37</v>
      </c>
      <c r="G700" t="b">
        <f t="shared" si="42"/>
        <v>1</v>
      </c>
      <c r="H700">
        <v>800</v>
      </c>
      <c r="I700" t="str">
        <f t="shared" si="43"/>
        <v>0800</v>
      </c>
    </row>
    <row r="701" spans="1:9" x14ac:dyDescent="0.25">
      <c r="A701" t="s">
        <v>2195</v>
      </c>
      <c r="B701" t="s">
        <v>2196</v>
      </c>
      <c r="C701" t="b">
        <f t="shared" si="40"/>
        <v>1</v>
      </c>
      <c r="D701" t="s">
        <v>917</v>
      </c>
      <c r="E701" t="b">
        <f t="shared" si="41"/>
        <v>1</v>
      </c>
      <c r="F701" t="s">
        <v>37</v>
      </c>
      <c r="G701" t="b">
        <f t="shared" si="42"/>
        <v>1</v>
      </c>
      <c r="H701">
        <v>832</v>
      </c>
      <c r="I701" t="str">
        <f t="shared" si="43"/>
        <v>0832</v>
      </c>
    </row>
    <row r="702" spans="1:9" x14ac:dyDescent="0.25">
      <c r="A702" t="s">
        <v>2198</v>
      </c>
      <c r="B702" t="s">
        <v>2199</v>
      </c>
      <c r="C702" t="b">
        <f t="shared" si="40"/>
        <v>1</v>
      </c>
      <c r="D702" t="s">
        <v>725</v>
      </c>
      <c r="E702" t="b">
        <f t="shared" si="41"/>
        <v>1</v>
      </c>
      <c r="F702" t="s">
        <v>37</v>
      </c>
      <c r="G702" t="b">
        <f t="shared" si="42"/>
        <v>1</v>
      </c>
      <c r="H702">
        <v>836</v>
      </c>
      <c r="I702" t="str">
        <f t="shared" si="43"/>
        <v>0836</v>
      </c>
    </row>
    <row r="703" spans="1:9" x14ac:dyDescent="0.25">
      <c r="A703" t="s">
        <v>2201</v>
      </c>
      <c r="B703" t="s">
        <v>2202</v>
      </c>
      <c r="C703" t="b">
        <f t="shared" si="40"/>
        <v>1</v>
      </c>
      <c r="D703" t="s">
        <v>823</v>
      </c>
      <c r="E703" t="b">
        <f t="shared" si="41"/>
        <v>1</v>
      </c>
      <c r="F703" t="s">
        <v>37</v>
      </c>
      <c r="G703" t="b">
        <f t="shared" si="42"/>
        <v>1</v>
      </c>
      <c r="H703">
        <v>830</v>
      </c>
      <c r="I703" t="str">
        <f t="shared" si="43"/>
        <v>0830</v>
      </c>
    </row>
    <row r="704" spans="1:9" x14ac:dyDescent="0.25">
      <c r="A704" t="s">
        <v>2203</v>
      </c>
      <c r="B704" t="s">
        <v>2204</v>
      </c>
      <c r="C704" t="b">
        <f t="shared" si="40"/>
        <v>1</v>
      </c>
      <c r="D704" t="s">
        <v>707</v>
      </c>
      <c r="E704" t="b">
        <f t="shared" si="41"/>
        <v>1</v>
      </c>
      <c r="F704" t="s">
        <v>37</v>
      </c>
      <c r="G704" t="b">
        <f t="shared" si="42"/>
        <v>1</v>
      </c>
      <c r="H704">
        <v>820</v>
      </c>
      <c r="I704" t="str">
        <f t="shared" si="43"/>
        <v>0820</v>
      </c>
    </row>
    <row r="705" spans="1:9" x14ac:dyDescent="0.25">
      <c r="A705" t="s">
        <v>263</v>
      </c>
      <c r="B705" t="s">
        <v>264</v>
      </c>
      <c r="C705" t="b">
        <f t="shared" si="40"/>
        <v>1</v>
      </c>
      <c r="D705" t="s">
        <v>36</v>
      </c>
      <c r="E705" t="b">
        <f t="shared" si="41"/>
        <v>1</v>
      </c>
      <c r="F705" t="s">
        <v>37</v>
      </c>
      <c r="G705" t="b">
        <f t="shared" si="42"/>
        <v>1</v>
      </c>
      <c r="H705">
        <v>800</v>
      </c>
      <c r="I705" t="str">
        <f t="shared" si="43"/>
        <v>0800</v>
      </c>
    </row>
    <row r="706" spans="1:9" x14ac:dyDescent="0.25">
      <c r="A706" t="s">
        <v>2206</v>
      </c>
      <c r="B706" t="s">
        <v>2207</v>
      </c>
      <c r="C706" t="b">
        <f t="shared" si="40"/>
        <v>1</v>
      </c>
      <c r="D706" t="s">
        <v>798</v>
      </c>
      <c r="E706" t="b">
        <f t="shared" si="41"/>
        <v>1</v>
      </c>
      <c r="F706" t="s">
        <v>37</v>
      </c>
      <c r="G706" t="b">
        <f t="shared" si="42"/>
        <v>1</v>
      </c>
      <c r="H706">
        <v>812</v>
      </c>
      <c r="I706" t="str">
        <f t="shared" si="43"/>
        <v>0812</v>
      </c>
    </row>
    <row r="707" spans="1:9" x14ac:dyDescent="0.25">
      <c r="A707" t="s">
        <v>2209</v>
      </c>
      <c r="B707" t="s">
        <v>2210</v>
      </c>
      <c r="C707" t="b">
        <f t="shared" ref="C707:C770" si="44">ISNUMBER(SEARCH(B707, A707))</f>
        <v>1</v>
      </c>
      <c r="D707" t="s">
        <v>941</v>
      </c>
      <c r="E707" t="b">
        <f t="shared" ref="E707:E770" si="45">ISNUMBER(SEARCH(D707, A707))</f>
        <v>1</v>
      </c>
      <c r="F707" t="s">
        <v>37</v>
      </c>
      <c r="G707" t="b">
        <f t="shared" ref="G707:G770" si="46">ISNUMBER(SEARCH(F707, A707))</f>
        <v>1</v>
      </c>
      <c r="H707">
        <v>832</v>
      </c>
      <c r="I707" t="str">
        <f t="shared" ref="I707:I770" si="47">"0"&amp;H707</f>
        <v>0832</v>
      </c>
    </row>
    <row r="708" spans="1:9" x14ac:dyDescent="0.25">
      <c r="A708" t="s">
        <v>2212</v>
      </c>
      <c r="B708" t="s">
        <v>2213</v>
      </c>
      <c r="C708" t="b">
        <f t="shared" si="44"/>
        <v>1</v>
      </c>
      <c r="D708" t="s">
        <v>798</v>
      </c>
      <c r="E708" t="b">
        <f t="shared" si="45"/>
        <v>1</v>
      </c>
      <c r="F708" t="s">
        <v>37</v>
      </c>
      <c r="G708" t="b">
        <f t="shared" si="46"/>
        <v>1</v>
      </c>
      <c r="H708">
        <v>812</v>
      </c>
      <c r="I708" t="str">
        <f t="shared" si="47"/>
        <v>0812</v>
      </c>
    </row>
    <row r="709" spans="1:9" x14ac:dyDescent="0.25">
      <c r="A709" t="s">
        <v>2216</v>
      </c>
      <c r="B709" t="s">
        <v>2217</v>
      </c>
      <c r="C709" t="b">
        <f t="shared" si="44"/>
        <v>1</v>
      </c>
      <c r="D709" t="s">
        <v>941</v>
      </c>
      <c r="E709" t="b">
        <f t="shared" si="45"/>
        <v>1</v>
      </c>
      <c r="F709" t="s">
        <v>37</v>
      </c>
      <c r="G709" t="b">
        <f t="shared" si="46"/>
        <v>1</v>
      </c>
      <c r="H709">
        <v>832</v>
      </c>
      <c r="I709" t="str">
        <f t="shared" si="47"/>
        <v>0832</v>
      </c>
    </row>
    <row r="710" spans="1:9" x14ac:dyDescent="0.25">
      <c r="A710" t="s">
        <v>2218</v>
      </c>
      <c r="B710" t="s">
        <v>2219</v>
      </c>
      <c r="C710" t="b">
        <f t="shared" si="44"/>
        <v>1</v>
      </c>
      <c r="D710" t="s">
        <v>1616</v>
      </c>
      <c r="E710" t="b">
        <f t="shared" si="45"/>
        <v>1</v>
      </c>
      <c r="F710" t="s">
        <v>37</v>
      </c>
      <c r="G710" t="b">
        <f t="shared" si="46"/>
        <v>1</v>
      </c>
      <c r="H710">
        <v>810</v>
      </c>
      <c r="I710" t="str">
        <f t="shared" si="47"/>
        <v>0810</v>
      </c>
    </row>
    <row r="711" spans="1:9" x14ac:dyDescent="0.25">
      <c r="A711" t="s">
        <v>2220</v>
      </c>
      <c r="B711" t="s">
        <v>2221</v>
      </c>
      <c r="C711" t="b">
        <f t="shared" si="44"/>
        <v>1</v>
      </c>
      <c r="D711" t="s">
        <v>1092</v>
      </c>
      <c r="E711" t="b">
        <f t="shared" si="45"/>
        <v>1</v>
      </c>
      <c r="F711" t="s">
        <v>37</v>
      </c>
      <c r="G711" t="b">
        <f t="shared" si="46"/>
        <v>1</v>
      </c>
      <c r="H711">
        <v>812</v>
      </c>
      <c r="I711" t="str">
        <f t="shared" si="47"/>
        <v>0812</v>
      </c>
    </row>
    <row r="712" spans="1:9" x14ac:dyDescent="0.25">
      <c r="A712" t="s">
        <v>2224</v>
      </c>
      <c r="B712" t="s">
        <v>2225</v>
      </c>
      <c r="C712" t="b">
        <f t="shared" si="44"/>
        <v>1</v>
      </c>
      <c r="D712" t="s">
        <v>823</v>
      </c>
      <c r="E712" t="b">
        <f t="shared" si="45"/>
        <v>1</v>
      </c>
      <c r="F712" t="s">
        <v>37</v>
      </c>
      <c r="G712" t="b">
        <f t="shared" si="46"/>
        <v>1</v>
      </c>
      <c r="H712">
        <v>830</v>
      </c>
      <c r="I712" t="str">
        <f t="shared" si="47"/>
        <v>0830</v>
      </c>
    </row>
    <row r="713" spans="1:9" x14ac:dyDescent="0.25">
      <c r="A713" t="s">
        <v>2229</v>
      </c>
      <c r="B713" t="s">
        <v>2230</v>
      </c>
      <c r="C713" t="b">
        <f t="shared" si="44"/>
        <v>1</v>
      </c>
      <c r="D713" t="s">
        <v>1162</v>
      </c>
      <c r="E713" t="b">
        <f t="shared" si="45"/>
        <v>1</v>
      </c>
      <c r="F713" t="s">
        <v>37</v>
      </c>
      <c r="G713" t="b">
        <f t="shared" si="46"/>
        <v>1</v>
      </c>
      <c r="H713">
        <v>835</v>
      </c>
      <c r="I713" t="str">
        <f t="shared" si="47"/>
        <v>0835</v>
      </c>
    </row>
    <row r="714" spans="1:9" x14ac:dyDescent="0.25">
      <c r="A714" t="s">
        <v>2232</v>
      </c>
      <c r="B714" t="s">
        <v>2233</v>
      </c>
      <c r="C714" t="b">
        <f t="shared" si="44"/>
        <v>1</v>
      </c>
      <c r="D714" t="s">
        <v>1664</v>
      </c>
      <c r="E714" t="b">
        <f t="shared" si="45"/>
        <v>1</v>
      </c>
      <c r="F714" t="s">
        <v>37</v>
      </c>
      <c r="G714" t="b">
        <f t="shared" si="46"/>
        <v>1</v>
      </c>
      <c r="H714">
        <v>828</v>
      </c>
      <c r="I714" t="str">
        <f t="shared" si="47"/>
        <v>0828</v>
      </c>
    </row>
    <row r="715" spans="1:9" x14ac:dyDescent="0.25">
      <c r="A715" t="s">
        <v>2235</v>
      </c>
      <c r="B715" t="s">
        <v>2236</v>
      </c>
      <c r="C715" t="b">
        <f t="shared" si="44"/>
        <v>1</v>
      </c>
      <c r="D715" t="s">
        <v>1664</v>
      </c>
      <c r="E715" t="b">
        <f t="shared" si="45"/>
        <v>1</v>
      </c>
      <c r="F715" t="s">
        <v>37</v>
      </c>
      <c r="G715" t="b">
        <f t="shared" si="46"/>
        <v>1</v>
      </c>
      <c r="H715">
        <v>828</v>
      </c>
      <c r="I715" t="str">
        <f t="shared" si="47"/>
        <v>0828</v>
      </c>
    </row>
    <row r="716" spans="1:9" x14ac:dyDescent="0.25">
      <c r="A716" t="s">
        <v>2238</v>
      </c>
      <c r="B716" t="s">
        <v>2239</v>
      </c>
      <c r="C716" t="b">
        <f t="shared" si="44"/>
        <v>1</v>
      </c>
      <c r="D716" t="s">
        <v>1664</v>
      </c>
      <c r="E716" t="b">
        <f t="shared" si="45"/>
        <v>1</v>
      </c>
      <c r="F716" t="s">
        <v>37</v>
      </c>
      <c r="G716" t="b">
        <f t="shared" si="46"/>
        <v>1</v>
      </c>
      <c r="H716">
        <v>828</v>
      </c>
      <c r="I716" t="str">
        <f t="shared" si="47"/>
        <v>0828</v>
      </c>
    </row>
    <row r="717" spans="1:9" x14ac:dyDescent="0.25">
      <c r="A717" t="s">
        <v>2240</v>
      </c>
      <c r="B717" t="s">
        <v>2241</v>
      </c>
      <c r="C717" t="b">
        <f t="shared" si="44"/>
        <v>1</v>
      </c>
      <c r="D717" t="s">
        <v>1664</v>
      </c>
      <c r="E717" t="b">
        <f t="shared" si="45"/>
        <v>1</v>
      </c>
      <c r="F717" t="s">
        <v>37</v>
      </c>
      <c r="G717" t="b">
        <f t="shared" si="46"/>
        <v>1</v>
      </c>
      <c r="H717">
        <v>828</v>
      </c>
      <c r="I717" t="str">
        <f t="shared" si="47"/>
        <v>0828</v>
      </c>
    </row>
    <row r="718" spans="1:9" x14ac:dyDescent="0.25">
      <c r="A718" t="s">
        <v>2242</v>
      </c>
      <c r="B718" t="s">
        <v>2243</v>
      </c>
      <c r="C718" t="b">
        <f t="shared" si="44"/>
        <v>1</v>
      </c>
      <c r="D718" t="s">
        <v>820</v>
      </c>
      <c r="E718" t="b">
        <f t="shared" si="45"/>
        <v>1</v>
      </c>
      <c r="F718" t="s">
        <v>37</v>
      </c>
      <c r="G718" t="b">
        <f t="shared" si="46"/>
        <v>1</v>
      </c>
      <c r="H718">
        <v>832</v>
      </c>
      <c r="I718" t="str">
        <f t="shared" si="47"/>
        <v>0832</v>
      </c>
    </row>
    <row r="719" spans="1:9" x14ac:dyDescent="0.25">
      <c r="A719" t="s">
        <v>267</v>
      </c>
      <c r="B719" t="s">
        <v>268</v>
      </c>
      <c r="C719" t="b">
        <f t="shared" si="44"/>
        <v>1</v>
      </c>
      <c r="D719" t="s">
        <v>36</v>
      </c>
      <c r="E719" t="b">
        <f t="shared" si="45"/>
        <v>1</v>
      </c>
      <c r="F719" t="s">
        <v>37</v>
      </c>
      <c r="G719" t="b">
        <f t="shared" si="46"/>
        <v>1</v>
      </c>
      <c r="H719">
        <v>800</v>
      </c>
      <c r="I719" t="str">
        <f t="shared" si="47"/>
        <v>0800</v>
      </c>
    </row>
    <row r="720" spans="1:9" x14ac:dyDescent="0.25">
      <c r="A720" t="s">
        <v>2246</v>
      </c>
      <c r="B720" t="s">
        <v>2247</v>
      </c>
      <c r="C720" t="b">
        <f t="shared" si="44"/>
        <v>1</v>
      </c>
      <c r="D720" t="s">
        <v>941</v>
      </c>
      <c r="E720" t="b">
        <f t="shared" si="45"/>
        <v>1</v>
      </c>
      <c r="F720" t="s">
        <v>37</v>
      </c>
      <c r="G720" t="b">
        <f t="shared" si="46"/>
        <v>1</v>
      </c>
      <c r="H720">
        <v>832</v>
      </c>
      <c r="I720" t="str">
        <f t="shared" si="47"/>
        <v>0832</v>
      </c>
    </row>
    <row r="721" spans="1:9" x14ac:dyDescent="0.25">
      <c r="A721" t="s">
        <v>2249</v>
      </c>
      <c r="B721" t="s">
        <v>2250</v>
      </c>
      <c r="C721" t="b">
        <f t="shared" si="44"/>
        <v>1</v>
      </c>
      <c r="D721" t="s">
        <v>743</v>
      </c>
      <c r="E721" t="b">
        <f t="shared" si="45"/>
        <v>1</v>
      </c>
      <c r="F721" t="s">
        <v>37</v>
      </c>
      <c r="G721" t="b">
        <f t="shared" si="46"/>
        <v>1</v>
      </c>
      <c r="H721">
        <v>830</v>
      </c>
      <c r="I721" t="str">
        <f t="shared" si="47"/>
        <v>0830</v>
      </c>
    </row>
    <row r="722" spans="1:9" x14ac:dyDescent="0.25">
      <c r="A722" t="s">
        <v>2252</v>
      </c>
      <c r="B722" t="s">
        <v>2253</v>
      </c>
      <c r="C722" t="b">
        <f t="shared" si="44"/>
        <v>1</v>
      </c>
      <c r="D722" t="s">
        <v>716</v>
      </c>
      <c r="E722" t="b">
        <f t="shared" si="45"/>
        <v>1</v>
      </c>
      <c r="F722" t="s">
        <v>37</v>
      </c>
      <c r="G722" t="b">
        <f t="shared" si="46"/>
        <v>1</v>
      </c>
      <c r="H722">
        <v>830</v>
      </c>
      <c r="I722" t="str">
        <f t="shared" si="47"/>
        <v>0830</v>
      </c>
    </row>
    <row r="723" spans="1:9" x14ac:dyDescent="0.25">
      <c r="A723" t="s">
        <v>2256</v>
      </c>
      <c r="B723" t="s">
        <v>2257</v>
      </c>
      <c r="C723" t="b">
        <f t="shared" si="44"/>
        <v>1</v>
      </c>
      <c r="D723" t="s">
        <v>954</v>
      </c>
      <c r="E723" t="b">
        <f t="shared" si="45"/>
        <v>1</v>
      </c>
      <c r="F723" t="s">
        <v>37</v>
      </c>
      <c r="G723" t="b">
        <f t="shared" si="46"/>
        <v>1</v>
      </c>
      <c r="H723">
        <v>812</v>
      </c>
      <c r="I723" t="str">
        <f t="shared" si="47"/>
        <v>0812</v>
      </c>
    </row>
    <row r="724" spans="1:9" x14ac:dyDescent="0.25">
      <c r="A724" t="s">
        <v>2258</v>
      </c>
      <c r="B724" t="s">
        <v>2259</v>
      </c>
      <c r="C724" t="b">
        <f t="shared" si="44"/>
        <v>1</v>
      </c>
      <c r="D724" t="s">
        <v>791</v>
      </c>
      <c r="E724" t="b">
        <f t="shared" si="45"/>
        <v>1</v>
      </c>
      <c r="F724" t="s">
        <v>37</v>
      </c>
      <c r="G724" t="b">
        <f t="shared" si="46"/>
        <v>1</v>
      </c>
      <c r="H724">
        <v>832</v>
      </c>
      <c r="I724" t="str">
        <f t="shared" si="47"/>
        <v>0832</v>
      </c>
    </row>
    <row r="725" spans="1:9" x14ac:dyDescent="0.25">
      <c r="A725" t="s">
        <v>2261</v>
      </c>
      <c r="B725" t="s">
        <v>2262</v>
      </c>
      <c r="C725" t="b">
        <f t="shared" si="44"/>
        <v>1</v>
      </c>
      <c r="D725" t="s">
        <v>973</v>
      </c>
      <c r="E725" t="b">
        <f t="shared" si="45"/>
        <v>1</v>
      </c>
      <c r="F725" t="s">
        <v>37</v>
      </c>
      <c r="G725" t="b">
        <f t="shared" si="46"/>
        <v>1</v>
      </c>
      <c r="H725">
        <v>830</v>
      </c>
      <c r="I725" t="str">
        <f t="shared" si="47"/>
        <v>0830</v>
      </c>
    </row>
    <row r="726" spans="1:9" x14ac:dyDescent="0.25">
      <c r="A726" t="s">
        <v>2263</v>
      </c>
      <c r="B726" t="s">
        <v>2264</v>
      </c>
      <c r="C726" t="b">
        <f t="shared" si="44"/>
        <v>1</v>
      </c>
      <c r="D726" t="s">
        <v>747</v>
      </c>
      <c r="E726" t="b">
        <f t="shared" si="45"/>
        <v>1</v>
      </c>
      <c r="F726" t="s">
        <v>37</v>
      </c>
      <c r="G726" t="b">
        <f t="shared" si="46"/>
        <v>1</v>
      </c>
      <c r="H726">
        <v>830</v>
      </c>
      <c r="I726" t="str">
        <f t="shared" si="47"/>
        <v>0830</v>
      </c>
    </row>
    <row r="727" spans="1:9" x14ac:dyDescent="0.25">
      <c r="A727" t="s">
        <v>2267</v>
      </c>
      <c r="B727" t="s">
        <v>2268</v>
      </c>
      <c r="C727" t="b">
        <f t="shared" si="44"/>
        <v>1</v>
      </c>
      <c r="D727" t="s">
        <v>814</v>
      </c>
      <c r="E727" t="b">
        <f t="shared" si="45"/>
        <v>1</v>
      </c>
      <c r="F727" t="s">
        <v>37</v>
      </c>
      <c r="G727" t="b">
        <f t="shared" si="46"/>
        <v>1</v>
      </c>
      <c r="H727">
        <v>810</v>
      </c>
      <c r="I727" t="str">
        <f t="shared" si="47"/>
        <v>0810</v>
      </c>
    </row>
    <row r="728" spans="1:9" x14ac:dyDescent="0.25">
      <c r="A728" t="s">
        <v>2270</v>
      </c>
      <c r="B728" t="s">
        <v>2271</v>
      </c>
      <c r="C728" t="b">
        <f t="shared" si="44"/>
        <v>1</v>
      </c>
      <c r="D728" t="s">
        <v>1101</v>
      </c>
      <c r="E728" t="b">
        <f t="shared" si="45"/>
        <v>1</v>
      </c>
      <c r="F728" t="s">
        <v>37</v>
      </c>
      <c r="G728" t="b">
        <f t="shared" si="46"/>
        <v>1</v>
      </c>
      <c r="H728">
        <v>820</v>
      </c>
      <c r="I728" t="str">
        <f t="shared" si="47"/>
        <v>0820</v>
      </c>
    </row>
    <row r="729" spans="1:9" x14ac:dyDescent="0.25">
      <c r="A729" t="s">
        <v>2273</v>
      </c>
      <c r="B729" t="s">
        <v>2274</v>
      </c>
      <c r="C729" t="b">
        <f t="shared" si="44"/>
        <v>1</v>
      </c>
      <c r="D729" t="s">
        <v>1664</v>
      </c>
      <c r="E729" t="b">
        <f t="shared" si="45"/>
        <v>1</v>
      </c>
      <c r="F729" t="s">
        <v>37</v>
      </c>
      <c r="G729" t="b">
        <f t="shared" si="46"/>
        <v>1</v>
      </c>
      <c r="H729">
        <v>828</v>
      </c>
      <c r="I729" t="str">
        <f t="shared" si="47"/>
        <v>0828</v>
      </c>
    </row>
    <row r="730" spans="1:9" x14ac:dyDescent="0.25">
      <c r="A730" t="s">
        <v>2278</v>
      </c>
      <c r="B730" t="s">
        <v>2279</v>
      </c>
      <c r="C730" t="b">
        <f t="shared" si="44"/>
        <v>1</v>
      </c>
      <c r="D730" t="s">
        <v>1664</v>
      </c>
      <c r="E730" t="b">
        <f t="shared" si="45"/>
        <v>1</v>
      </c>
      <c r="F730" t="s">
        <v>37</v>
      </c>
      <c r="G730" t="b">
        <f t="shared" si="46"/>
        <v>1</v>
      </c>
      <c r="H730">
        <v>828</v>
      </c>
      <c r="I730" t="str">
        <f t="shared" si="47"/>
        <v>0828</v>
      </c>
    </row>
    <row r="731" spans="1:9" x14ac:dyDescent="0.25">
      <c r="A731" t="s">
        <v>2280</v>
      </c>
      <c r="B731" t="s">
        <v>2281</v>
      </c>
      <c r="C731" t="b">
        <f t="shared" si="44"/>
        <v>1</v>
      </c>
      <c r="D731" t="s">
        <v>786</v>
      </c>
      <c r="E731" t="b">
        <f t="shared" si="45"/>
        <v>1</v>
      </c>
      <c r="F731" t="s">
        <v>37</v>
      </c>
      <c r="G731" t="b">
        <f t="shared" si="46"/>
        <v>1</v>
      </c>
      <c r="H731">
        <v>810</v>
      </c>
      <c r="I731" t="str">
        <f t="shared" si="47"/>
        <v>0810</v>
      </c>
    </row>
    <row r="732" spans="1:9" x14ac:dyDescent="0.25">
      <c r="A732" t="s">
        <v>2284</v>
      </c>
      <c r="B732" t="s">
        <v>2285</v>
      </c>
      <c r="C732" t="b">
        <f t="shared" si="44"/>
        <v>1</v>
      </c>
      <c r="D732" t="s">
        <v>716</v>
      </c>
      <c r="E732" t="b">
        <f t="shared" si="45"/>
        <v>1</v>
      </c>
      <c r="F732" t="s">
        <v>37</v>
      </c>
      <c r="G732" t="b">
        <f t="shared" si="46"/>
        <v>1</v>
      </c>
      <c r="H732">
        <v>830</v>
      </c>
      <c r="I732" t="str">
        <f t="shared" si="47"/>
        <v>0830</v>
      </c>
    </row>
    <row r="733" spans="1:9" x14ac:dyDescent="0.25">
      <c r="A733" t="s">
        <v>2286</v>
      </c>
      <c r="B733" t="s">
        <v>2287</v>
      </c>
      <c r="C733" t="b">
        <f t="shared" si="44"/>
        <v>1</v>
      </c>
      <c r="D733" t="s">
        <v>1101</v>
      </c>
      <c r="E733" t="b">
        <f t="shared" si="45"/>
        <v>1</v>
      </c>
      <c r="F733" t="s">
        <v>37</v>
      </c>
      <c r="G733" t="b">
        <f t="shared" si="46"/>
        <v>1</v>
      </c>
      <c r="H733">
        <v>820</v>
      </c>
      <c r="I733" t="str">
        <f t="shared" si="47"/>
        <v>0820</v>
      </c>
    </row>
    <row r="734" spans="1:9" x14ac:dyDescent="0.25">
      <c r="A734" t="s">
        <v>2289</v>
      </c>
      <c r="B734" t="s">
        <v>2290</v>
      </c>
      <c r="C734" t="b">
        <f t="shared" si="44"/>
        <v>1</v>
      </c>
      <c r="D734" t="s">
        <v>716</v>
      </c>
      <c r="E734" t="b">
        <f t="shared" si="45"/>
        <v>1</v>
      </c>
      <c r="F734" t="s">
        <v>37</v>
      </c>
      <c r="G734" t="b">
        <f t="shared" si="46"/>
        <v>1</v>
      </c>
      <c r="H734">
        <v>830</v>
      </c>
      <c r="I734" t="str">
        <f t="shared" si="47"/>
        <v>0830</v>
      </c>
    </row>
    <row r="735" spans="1:9" x14ac:dyDescent="0.25">
      <c r="A735" t="s">
        <v>2292</v>
      </c>
      <c r="B735" t="s">
        <v>2293</v>
      </c>
      <c r="C735" t="b">
        <f t="shared" si="44"/>
        <v>1</v>
      </c>
      <c r="D735" t="s">
        <v>1016</v>
      </c>
      <c r="E735" t="b">
        <f t="shared" si="45"/>
        <v>1</v>
      </c>
      <c r="F735" t="s">
        <v>37</v>
      </c>
      <c r="G735" t="b">
        <f t="shared" si="46"/>
        <v>1</v>
      </c>
      <c r="H735">
        <v>830</v>
      </c>
      <c r="I735" t="str">
        <f t="shared" si="47"/>
        <v>0830</v>
      </c>
    </row>
    <row r="736" spans="1:9" x14ac:dyDescent="0.25">
      <c r="A736" t="s">
        <v>272</v>
      </c>
      <c r="B736" t="s">
        <v>273</v>
      </c>
      <c r="C736" t="b">
        <f t="shared" si="44"/>
        <v>1</v>
      </c>
      <c r="D736" t="s">
        <v>36</v>
      </c>
      <c r="E736" t="b">
        <f t="shared" si="45"/>
        <v>1</v>
      </c>
      <c r="F736" t="s">
        <v>37</v>
      </c>
      <c r="G736" t="b">
        <f t="shared" si="46"/>
        <v>1</v>
      </c>
      <c r="H736">
        <v>800</v>
      </c>
      <c r="I736" t="str">
        <f t="shared" si="47"/>
        <v>0800</v>
      </c>
    </row>
    <row r="737" spans="1:9" x14ac:dyDescent="0.25">
      <c r="A737" t="s">
        <v>276</v>
      </c>
      <c r="B737" t="s">
        <v>277</v>
      </c>
      <c r="C737" t="b">
        <f t="shared" si="44"/>
        <v>1</v>
      </c>
      <c r="D737" t="s">
        <v>36</v>
      </c>
      <c r="E737" t="b">
        <f t="shared" si="45"/>
        <v>1</v>
      </c>
      <c r="F737" t="s">
        <v>37</v>
      </c>
      <c r="G737" t="b">
        <f t="shared" si="46"/>
        <v>1</v>
      </c>
      <c r="H737">
        <v>800</v>
      </c>
      <c r="I737" t="str">
        <f t="shared" si="47"/>
        <v>0800</v>
      </c>
    </row>
    <row r="738" spans="1:9" x14ac:dyDescent="0.25">
      <c r="A738" t="s">
        <v>2294</v>
      </c>
      <c r="B738" t="s">
        <v>2295</v>
      </c>
      <c r="C738" t="b">
        <f t="shared" si="44"/>
        <v>1</v>
      </c>
      <c r="D738" t="s">
        <v>737</v>
      </c>
      <c r="E738" t="b">
        <f t="shared" si="45"/>
        <v>1</v>
      </c>
      <c r="F738" t="s">
        <v>37</v>
      </c>
      <c r="G738" t="b">
        <f t="shared" si="46"/>
        <v>1</v>
      </c>
      <c r="H738">
        <v>810</v>
      </c>
      <c r="I738" t="str">
        <f t="shared" si="47"/>
        <v>0810</v>
      </c>
    </row>
    <row r="739" spans="1:9" x14ac:dyDescent="0.25">
      <c r="A739" t="s">
        <v>2298</v>
      </c>
      <c r="B739" t="s">
        <v>2299</v>
      </c>
      <c r="C739" t="b">
        <f t="shared" si="44"/>
        <v>1</v>
      </c>
      <c r="D739" t="s">
        <v>814</v>
      </c>
      <c r="E739" t="b">
        <f t="shared" si="45"/>
        <v>1</v>
      </c>
      <c r="F739" t="s">
        <v>37</v>
      </c>
      <c r="G739" t="b">
        <f t="shared" si="46"/>
        <v>1</v>
      </c>
      <c r="H739">
        <v>810</v>
      </c>
      <c r="I739" t="str">
        <f t="shared" si="47"/>
        <v>0810</v>
      </c>
    </row>
    <row r="740" spans="1:9" x14ac:dyDescent="0.25">
      <c r="A740" t="s">
        <v>2301</v>
      </c>
      <c r="B740" t="s">
        <v>2302</v>
      </c>
      <c r="C740" t="b">
        <f t="shared" si="44"/>
        <v>1</v>
      </c>
      <c r="D740" t="s">
        <v>747</v>
      </c>
      <c r="E740" t="b">
        <f t="shared" si="45"/>
        <v>1</v>
      </c>
      <c r="F740" t="s">
        <v>37</v>
      </c>
      <c r="G740" t="b">
        <f t="shared" si="46"/>
        <v>1</v>
      </c>
      <c r="H740">
        <v>830</v>
      </c>
      <c r="I740" t="str">
        <f t="shared" si="47"/>
        <v>0830</v>
      </c>
    </row>
    <row r="741" spans="1:9" x14ac:dyDescent="0.25">
      <c r="A741" t="s">
        <v>2305</v>
      </c>
      <c r="B741" t="s">
        <v>2306</v>
      </c>
      <c r="C741" t="b">
        <f t="shared" si="44"/>
        <v>1</v>
      </c>
      <c r="D741" t="s">
        <v>1162</v>
      </c>
      <c r="E741" t="b">
        <f t="shared" si="45"/>
        <v>1</v>
      </c>
      <c r="F741" t="s">
        <v>37</v>
      </c>
      <c r="G741" t="b">
        <f t="shared" si="46"/>
        <v>1</v>
      </c>
      <c r="H741">
        <v>835</v>
      </c>
      <c r="I741" t="str">
        <f t="shared" si="47"/>
        <v>0835</v>
      </c>
    </row>
    <row r="742" spans="1:9" x14ac:dyDescent="0.25">
      <c r="A742" t="s">
        <v>2307</v>
      </c>
      <c r="B742" t="s">
        <v>2308</v>
      </c>
      <c r="C742" t="b">
        <f t="shared" si="44"/>
        <v>1</v>
      </c>
      <c r="D742" t="s">
        <v>1030</v>
      </c>
      <c r="E742" t="b">
        <f t="shared" si="45"/>
        <v>1</v>
      </c>
      <c r="F742" t="s">
        <v>37</v>
      </c>
      <c r="G742" t="b">
        <f t="shared" si="46"/>
        <v>1</v>
      </c>
      <c r="H742">
        <v>810</v>
      </c>
      <c r="I742" t="str">
        <f t="shared" si="47"/>
        <v>0810</v>
      </c>
    </row>
    <row r="743" spans="1:9" x14ac:dyDescent="0.25">
      <c r="A743" t="s">
        <v>2310</v>
      </c>
      <c r="B743" t="s">
        <v>2311</v>
      </c>
      <c r="C743" t="b">
        <f t="shared" si="44"/>
        <v>1</v>
      </c>
      <c r="D743" t="s">
        <v>791</v>
      </c>
      <c r="E743" t="b">
        <f t="shared" si="45"/>
        <v>1</v>
      </c>
      <c r="F743" t="s">
        <v>37</v>
      </c>
      <c r="G743" t="b">
        <f t="shared" si="46"/>
        <v>1</v>
      </c>
      <c r="H743">
        <v>832</v>
      </c>
      <c r="I743" t="str">
        <f t="shared" si="47"/>
        <v>0832</v>
      </c>
    </row>
    <row r="744" spans="1:9" x14ac:dyDescent="0.25">
      <c r="A744" t="s">
        <v>280</v>
      </c>
      <c r="B744" t="s">
        <v>281</v>
      </c>
      <c r="C744" t="b">
        <f t="shared" si="44"/>
        <v>1</v>
      </c>
      <c r="D744" t="s">
        <v>36</v>
      </c>
      <c r="E744" t="b">
        <f t="shared" si="45"/>
        <v>1</v>
      </c>
      <c r="F744" t="s">
        <v>37</v>
      </c>
      <c r="G744" t="b">
        <f t="shared" si="46"/>
        <v>1</v>
      </c>
      <c r="H744">
        <v>800</v>
      </c>
      <c r="I744" t="str">
        <f t="shared" si="47"/>
        <v>0800</v>
      </c>
    </row>
    <row r="745" spans="1:9" x14ac:dyDescent="0.25">
      <c r="A745" t="s">
        <v>2314</v>
      </c>
      <c r="B745" t="s">
        <v>2315</v>
      </c>
      <c r="C745" t="b">
        <f t="shared" si="44"/>
        <v>1</v>
      </c>
      <c r="D745" t="s">
        <v>747</v>
      </c>
      <c r="E745" t="b">
        <f t="shared" si="45"/>
        <v>1</v>
      </c>
      <c r="F745" t="s">
        <v>37</v>
      </c>
      <c r="G745" t="b">
        <f t="shared" si="46"/>
        <v>1</v>
      </c>
      <c r="H745">
        <v>830</v>
      </c>
      <c r="I745" t="str">
        <f t="shared" si="47"/>
        <v>0830</v>
      </c>
    </row>
    <row r="746" spans="1:9" x14ac:dyDescent="0.25">
      <c r="A746" t="s">
        <v>2316</v>
      </c>
      <c r="B746" t="s">
        <v>2317</v>
      </c>
      <c r="C746" t="b">
        <f t="shared" si="44"/>
        <v>1</v>
      </c>
      <c r="D746" t="s">
        <v>941</v>
      </c>
      <c r="E746" t="b">
        <f t="shared" si="45"/>
        <v>1</v>
      </c>
      <c r="F746" t="s">
        <v>37</v>
      </c>
      <c r="G746" t="b">
        <f t="shared" si="46"/>
        <v>1</v>
      </c>
      <c r="H746">
        <v>832</v>
      </c>
      <c r="I746" t="str">
        <f t="shared" si="47"/>
        <v>0832</v>
      </c>
    </row>
    <row r="747" spans="1:9" x14ac:dyDescent="0.25">
      <c r="A747" t="s">
        <v>2319</v>
      </c>
      <c r="B747" t="s">
        <v>2320</v>
      </c>
      <c r="C747" t="b">
        <f t="shared" si="44"/>
        <v>1</v>
      </c>
      <c r="D747" t="s">
        <v>1135</v>
      </c>
      <c r="E747" t="b">
        <f t="shared" si="45"/>
        <v>1</v>
      </c>
      <c r="F747" t="s">
        <v>37</v>
      </c>
      <c r="G747" t="b">
        <f t="shared" si="46"/>
        <v>1</v>
      </c>
      <c r="H747">
        <v>820</v>
      </c>
      <c r="I747" t="str">
        <f t="shared" si="47"/>
        <v>0820</v>
      </c>
    </row>
    <row r="748" spans="1:9" x14ac:dyDescent="0.25">
      <c r="A748" t="s">
        <v>2321</v>
      </c>
      <c r="B748" t="s">
        <v>2322</v>
      </c>
      <c r="C748" t="b">
        <f t="shared" si="44"/>
        <v>1</v>
      </c>
      <c r="D748" t="s">
        <v>707</v>
      </c>
      <c r="E748" t="b">
        <f t="shared" si="45"/>
        <v>1</v>
      </c>
      <c r="F748" t="s">
        <v>37</v>
      </c>
      <c r="G748" t="b">
        <f t="shared" si="46"/>
        <v>1</v>
      </c>
      <c r="H748">
        <v>820</v>
      </c>
      <c r="I748" t="str">
        <f t="shared" si="47"/>
        <v>0820</v>
      </c>
    </row>
    <row r="749" spans="1:9" x14ac:dyDescent="0.25">
      <c r="A749" t="s">
        <v>2324</v>
      </c>
      <c r="B749" t="s">
        <v>2325</v>
      </c>
      <c r="C749" t="b">
        <f t="shared" si="44"/>
        <v>1</v>
      </c>
      <c r="D749" t="s">
        <v>731</v>
      </c>
      <c r="E749" t="b">
        <f t="shared" si="45"/>
        <v>1</v>
      </c>
      <c r="F749" t="s">
        <v>37</v>
      </c>
      <c r="G749" t="b">
        <f t="shared" si="46"/>
        <v>1</v>
      </c>
      <c r="H749">
        <v>810</v>
      </c>
      <c r="I749" t="str">
        <f t="shared" si="47"/>
        <v>0810</v>
      </c>
    </row>
    <row r="750" spans="1:9" x14ac:dyDescent="0.25">
      <c r="A750" t="s">
        <v>2326</v>
      </c>
      <c r="B750" t="s">
        <v>2327</v>
      </c>
      <c r="C750" t="b">
        <f t="shared" si="44"/>
        <v>1</v>
      </c>
      <c r="D750" t="s">
        <v>710</v>
      </c>
      <c r="E750" t="b">
        <f t="shared" si="45"/>
        <v>1</v>
      </c>
      <c r="F750" t="s">
        <v>37</v>
      </c>
      <c r="G750" t="b">
        <f t="shared" si="46"/>
        <v>1</v>
      </c>
      <c r="H750">
        <v>810</v>
      </c>
      <c r="I750" t="str">
        <f t="shared" si="47"/>
        <v>0810</v>
      </c>
    </row>
    <row r="751" spans="1:9" x14ac:dyDescent="0.25">
      <c r="A751" t="s">
        <v>2329</v>
      </c>
      <c r="B751" t="s">
        <v>2330</v>
      </c>
      <c r="C751" t="b">
        <f t="shared" si="44"/>
        <v>1</v>
      </c>
      <c r="D751" t="s">
        <v>747</v>
      </c>
      <c r="E751" t="b">
        <f t="shared" si="45"/>
        <v>1</v>
      </c>
      <c r="F751" t="s">
        <v>37</v>
      </c>
      <c r="G751" t="b">
        <f t="shared" si="46"/>
        <v>1</v>
      </c>
      <c r="H751">
        <v>830</v>
      </c>
      <c r="I751" t="str">
        <f t="shared" si="47"/>
        <v>0830</v>
      </c>
    </row>
    <row r="752" spans="1:9" x14ac:dyDescent="0.25">
      <c r="A752" t="s">
        <v>2331</v>
      </c>
      <c r="B752" t="s">
        <v>2332</v>
      </c>
      <c r="C752" t="b">
        <f t="shared" si="44"/>
        <v>1</v>
      </c>
      <c r="D752" t="s">
        <v>743</v>
      </c>
      <c r="E752" t="b">
        <f t="shared" si="45"/>
        <v>1</v>
      </c>
      <c r="F752" t="s">
        <v>37</v>
      </c>
      <c r="G752" t="b">
        <f t="shared" si="46"/>
        <v>1</v>
      </c>
      <c r="H752">
        <v>830</v>
      </c>
      <c r="I752" t="str">
        <f t="shared" si="47"/>
        <v>0830</v>
      </c>
    </row>
    <row r="753" spans="1:9" x14ac:dyDescent="0.25">
      <c r="A753" t="s">
        <v>2333</v>
      </c>
      <c r="B753" t="s">
        <v>2334</v>
      </c>
      <c r="C753" t="b">
        <f t="shared" si="44"/>
        <v>1</v>
      </c>
      <c r="D753" t="s">
        <v>968</v>
      </c>
      <c r="E753" t="b">
        <f t="shared" si="45"/>
        <v>1</v>
      </c>
      <c r="F753" t="s">
        <v>37</v>
      </c>
      <c r="G753" t="b">
        <f t="shared" si="46"/>
        <v>1</v>
      </c>
      <c r="H753">
        <v>834</v>
      </c>
      <c r="I753" t="str">
        <f t="shared" si="47"/>
        <v>0834</v>
      </c>
    </row>
    <row r="754" spans="1:9" x14ac:dyDescent="0.25">
      <c r="A754" t="s">
        <v>2337</v>
      </c>
      <c r="B754" t="s">
        <v>2338</v>
      </c>
      <c r="C754" t="b">
        <f t="shared" si="44"/>
        <v>1</v>
      </c>
      <c r="D754" t="s">
        <v>814</v>
      </c>
      <c r="E754" t="b">
        <f t="shared" si="45"/>
        <v>1</v>
      </c>
      <c r="F754" t="s">
        <v>37</v>
      </c>
      <c r="G754" t="b">
        <f t="shared" si="46"/>
        <v>1</v>
      </c>
      <c r="H754">
        <v>810</v>
      </c>
      <c r="I754" t="str">
        <f t="shared" si="47"/>
        <v>0810</v>
      </c>
    </row>
    <row r="755" spans="1:9" x14ac:dyDescent="0.25">
      <c r="A755" t="s">
        <v>2340</v>
      </c>
      <c r="B755" t="s">
        <v>2341</v>
      </c>
      <c r="C755" t="b">
        <f t="shared" si="44"/>
        <v>1</v>
      </c>
      <c r="D755" t="s">
        <v>731</v>
      </c>
      <c r="E755" t="b">
        <f t="shared" si="45"/>
        <v>1</v>
      </c>
      <c r="F755" t="s">
        <v>37</v>
      </c>
      <c r="G755" t="b">
        <f t="shared" si="46"/>
        <v>1</v>
      </c>
      <c r="H755">
        <v>810</v>
      </c>
      <c r="I755" t="str">
        <f t="shared" si="47"/>
        <v>0810</v>
      </c>
    </row>
    <row r="756" spans="1:9" x14ac:dyDescent="0.25">
      <c r="A756" t="s">
        <v>2344</v>
      </c>
      <c r="B756" t="s">
        <v>2345</v>
      </c>
      <c r="C756" t="b">
        <f t="shared" si="44"/>
        <v>1</v>
      </c>
      <c r="D756" t="s">
        <v>1223</v>
      </c>
      <c r="E756" t="b">
        <f t="shared" si="45"/>
        <v>1</v>
      </c>
      <c r="F756" t="s">
        <v>37</v>
      </c>
      <c r="G756" t="b">
        <f t="shared" si="46"/>
        <v>1</v>
      </c>
      <c r="H756">
        <v>832</v>
      </c>
      <c r="I756" t="str">
        <f t="shared" si="47"/>
        <v>0832</v>
      </c>
    </row>
    <row r="757" spans="1:9" x14ac:dyDescent="0.25">
      <c r="A757" t="s">
        <v>2347</v>
      </c>
      <c r="B757" t="s">
        <v>2348</v>
      </c>
      <c r="C757" t="b">
        <f t="shared" si="44"/>
        <v>1</v>
      </c>
      <c r="D757" t="s">
        <v>773</v>
      </c>
      <c r="E757" t="b">
        <f t="shared" si="45"/>
        <v>1</v>
      </c>
      <c r="F757" t="s">
        <v>37</v>
      </c>
      <c r="G757" t="b">
        <f t="shared" si="46"/>
        <v>1</v>
      </c>
      <c r="H757">
        <v>820</v>
      </c>
      <c r="I757" t="str">
        <f t="shared" si="47"/>
        <v>0820</v>
      </c>
    </row>
    <row r="758" spans="1:9" x14ac:dyDescent="0.25">
      <c r="A758" t="s">
        <v>284</v>
      </c>
      <c r="B758" t="s">
        <v>285</v>
      </c>
      <c r="C758" t="b">
        <f t="shared" si="44"/>
        <v>1</v>
      </c>
      <c r="D758" t="s">
        <v>36</v>
      </c>
      <c r="E758" t="b">
        <f t="shared" si="45"/>
        <v>1</v>
      </c>
      <c r="F758" t="s">
        <v>37</v>
      </c>
      <c r="G758" t="b">
        <f t="shared" si="46"/>
        <v>1</v>
      </c>
      <c r="H758">
        <v>800</v>
      </c>
      <c r="I758" t="str">
        <f t="shared" si="47"/>
        <v>0800</v>
      </c>
    </row>
    <row r="759" spans="1:9" x14ac:dyDescent="0.25">
      <c r="A759" t="s">
        <v>2350</v>
      </c>
      <c r="B759" t="s">
        <v>2351</v>
      </c>
      <c r="C759" t="b">
        <f t="shared" si="44"/>
        <v>1</v>
      </c>
      <c r="D759" t="s">
        <v>823</v>
      </c>
      <c r="E759" t="b">
        <f t="shared" si="45"/>
        <v>1</v>
      </c>
      <c r="F759" t="s">
        <v>37</v>
      </c>
      <c r="G759" t="b">
        <f t="shared" si="46"/>
        <v>1</v>
      </c>
      <c r="H759">
        <v>830</v>
      </c>
      <c r="I759" t="str">
        <f t="shared" si="47"/>
        <v>0830</v>
      </c>
    </row>
    <row r="760" spans="1:9" x14ac:dyDescent="0.25">
      <c r="A760" t="s">
        <v>2355</v>
      </c>
      <c r="B760" t="s">
        <v>2356</v>
      </c>
      <c r="C760" t="b">
        <f t="shared" si="44"/>
        <v>1</v>
      </c>
      <c r="D760" t="s">
        <v>1321</v>
      </c>
      <c r="E760" t="b">
        <f t="shared" si="45"/>
        <v>1</v>
      </c>
      <c r="F760" t="s">
        <v>37</v>
      </c>
      <c r="G760" t="b">
        <f t="shared" si="46"/>
        <v>1</v>
      </c>
      <c r="H760">
        <v>820</v>
      </c>
      <c r="I760" t="str">
        <f t="shared" si="47"/>
        <v>0820</v>
      </c>
    </row>
    <row r="761" spans="1:9" x14ac:dyDescent="0.25">
      <c r="A761" t="s">
        <v>288</v>
      </c>
      <c r="B761" t="s">
        <v>289</v>
      </c>
      <c r="C761" t="b">
        <f t="shared" si="44"/>
        <v>1</v>
      </c>
      <c r="D761" t="s">
        <v>36</v>
      </c>
      <c r="E761" t="b">
        <f t="shared" si="45"/>
        <v>1</v>
      </c>
      <c r="F761" t="s">
        <v>37</v>
      </c>
      <c r="G761" t="b">
        <f t="shared" si="46"/>
        <v>1</v>
      </c>
      <c r="H761">
        <v>800</v>
      </c>
      <c r="I761" t="str">
        <f t="shared" si="47"/>
        <v>0800</v>
      </c>
    </row>
    <row r="762" spans="1:9" x14ac:dyDescent="0.25">
      <c r="C762" t="b">
        <f t="shared" si="44"/>
        <v>0</v>
      </c>
      <c r="D762" t="s">
        <v>710</v>
      </c>
      <c r="E762" t="b">
        <f t="shared" si="45"/>
        <v>0</v>
      </c>
      <c r="F762" t="s">
        <v>37</v>
      </c>
      <c r="G762" t="b">
        <f t="shared" si="46"/>
        <v>0</v>
      </c>
      <c r="H762">
        <v>810</v>
      </c>
      <c r="I762" t="str">
        <f t="shared" si="47"/>
        <v>0810</v>
      </c>
    </row>
    <row r="763" spans="1:9" x14ac:dyDescent="0.25">
      <c r="A763" t="s">
        <v>2359</v>
      </c>
      <c r="B763" t="s">
        <v>2360</v>
      </c>
      <c r="C763" t="b">
        <f t="shared" si="44"/>
        <v>1</v>
      </c>
      <c r="D763" t="s">
        <v>716</v>
      </c>
      <c r="E763" t="b">
        <f t="shared" si="45"/>
        <v>1</v>
      </c>
      <c r="F763" t="s">
        <v>37</v>
      </c>
      <c r="G763" t="b">
        <f t="shared" si="46"/>
        <v>1</v>
      </c>
      <c r="H763">
        <v>830</v>
      </c>
      <c r="I763" t="str">
        <f t="shared" si="47"/>
        <v>0830</v>
      </c>
    </row>
    <row r="764" spans="1:9" x14ac:dyDescent="0.25">
      <c r="A764" t="s">
        <v>2362</v>
      </c>
      <c r="B764" t="s">
        <v>2363</v>
      </c>
      <c r="C764" t="b">
        <f t="shared" si="44"/>
        <v>1</v>
      </c>
      <c r="D764" t="s">
        <v>737</v>
      </c>
      <c r="E764" t="b">
        <f t="shared" si="45"/>
        <v>1</v>
      </c>
      <c r="F764" t="s">
        <v>37</v>
      </c>
      <c r="G764" t="b">
        <f t="shared" si="46"/>
        <v>1</v>
      </c>
      <c r="H764">
        <v>810</v>
      </c>
      <c r="I764" t="str">
        <f t="shared" si="47"/>
        <v>0810</v>
      </c>
    </row>
    <row r="765" spans="1:9" x14ac:dyDescent="0.25">
      <c r="A765" t="s">
        <v>2364</v>
      </c>
      <c r="B765" t="s">
        <v>2365</v>
      </c>
      <c r="C765" t="b">
        <f t="shared" si="44"/>
        <v>1</v>
      </c>
      <c r="D765" t="s">
        <v>973</v>
      </c>
      <c r="E765" t="b">
        <f t="shared" si="45"/>
        <v>1</v>
      </c>
      <c r="F765" t="s">
        <v>37</v>
      </c>
      <c r="G765" t="b">
        <f t="shared" si="46"/>
        <v>1</v>
      </c>
      <c r="H765">
        <v>830</v>
      </c>
      <c r="I765" t="str">
        <f t="shared" si="47"/>
        <v>0830</v>
      </c>
    </row>
    <row r="766" spans="1:9" x14ac:dyDescent="0.25">
      <c r="A766" t="s">
        <v>2368</v>
      </c>
      <c r="B766" t="s">
        <v>2369</v>
      </c>
      <c r="C766" t="b">
        <f t="shared" si="44"/>
        <v>1</v>
      </c>
      <c r="D766" t="s">
        <v>2370</v>
      </c>
      <c r="E766" t="b">
        <f t="shared" si="45"/>
        <v>1</v>
      </c>
      <c r="F766" t="s">
        <v>37</v>
      </c>
      <c r="G766" t="b">
        <f t="shared" si="46"/>
        <v>1</v>
      </c>
      <c r="H766">
        <v>810</v>
      </c>
      <c r="I766" t="str">
        <f t="shared" si="47"/>
        <v>0810</v>
      </c>
    </row>
    <row r="767" spans="1:9" x14ac:dyDescent="0.25">
      <c r="A767" t="s">
        <v>291</v>
      </c>
      <c r="B767" t="s">
        <v>292</v>
      </c>
      <c r="C767" t="b">
        <f t="shared" si="44"/>
        <v>1</v>
      </c>
      <c r="D767" t="s">
        <v>36</v>
      </c>
      <c r="E767" t="b">
        <f t="shared" si="45"/>
        <v>1</v>
      </c>
      <c r="F767" t="s">
        <v>37</v>
      </c>
      <c r="G767" t="b">
        <f t="shared" si="46"/>
        <v>1</v>
      </c>
      <c r="H767">
        <v>800</v>
      </c>
      <c r="I767" t="str">
        <f t="shared" si="47"/>
        <v>0800</v>
      </c>
    </row>
    <row r="768" spans="1:9" x14ac:dyDescent="0.25">
      <c r="C768" t="b">
        <f t="shared" si="44"/>
        <v>0</v>
      </c>
      <c r="D768" t="s">
        <v>743</v>
      </c>
      <c r="E768" t="b">
        <f t="shared" si="45"/>
        <v>0</v>
      </c>
      <c r="F768" t="s">
        <v>37</v>
      </c>
      <c r="G768" t="b">
        <f t="shared" si="46"/>
        <v>0</v>
      </c>
      <c r="H768">
        <v>830</v>
      </c>
      <c r="I768" t="str">
        <f t="shared" si="47"/>
        <v>0830</v>
      </c>
    </row>
    <row r="769" spans="1:9" x14ac:dyDescent="0.25">
      <c r="A769" t="s">
        <v>295</v>
      </c>
      <c r="B769" t="s">
        <v>296</v>
      </c>
      <c r="C769" t="b">
        <f t="shared" si="44"/>
        <v>1</v>
      </c>
      <c r="D769" t="s">
        <v>36</v>
      </c>
      <c r="E769" t="b">
        <f t="shared" si="45"/>
        <v>1</v>
      </c>
      <c r="F769" t="s">
        <v>37</v>
      </c>
      <c r="G769" t="b">
        <f t="shared" si="46"/>
        <v>1</v>
      </c>
      <c r="H769">
        <v>800</v>
      </c>
      <c r="I769" t="str">
        <f t="shared" si="47"/>
        <v>0800</v>
      </c>
    </row>
    <row r="770" spans="1:9" x14ac:dyDescent="0.25">
      <c r="A770" t="s">
        <v>2374</v>
      </c>
      <c r="B770" t="s">
        <v>2375</v>
      </c>
      <c r="C770" t="b">
        <f t="shared" si="44"/>
        <v>1</v>
      </c>
      <c r="D770" t="s">
        <v>791</v>
      </c>
      <c r="E770" t="b">
        <f t="shared" si="45"/>
        <v>1</v>
      </c>
      <c r="F770" t="s">
        <v>37</v>
      </c>
      <c r="G770" t="b">
        <f t="shared" si="46"/>
        <v>1</v>
      </c>
      <c r="H770">
        <v>832</v>
      </c>
      <c r="I770" t="str">
        <f t="shared" si="47"/>
        <v>0832</v>
      </c>
    </row>
    <row r="771" spans="1:9" x14ac:dyDescent="0.25">
      <c r="A771" t="s">
        <v>2376</v>
      </c>
      <c r="B771" t="s">
        <v>2377</v>
      </c>
      <c r="C771" t="b">
        <f t="shared" ref="C771:C834" si="48">ISNUMBER(SEARCH(B771, A771))</f>
        <v>1</v>
      </c>
      <c r="D771" t="s">
        <v>1135</v>
      </c>
      <c r="E771" t="b">
        <f t="shared" ref="E771:E834" si="49">ISNUMBER(SEARCH(D771, A771))</f>
        <v>1</v>
      </c>
      <c r="F771" t="s">
        <v>37</v>
      </c>
      <c r="G771" t="b">
        <f t="shared" ref="G771:G834" si="50">ISNUMBER(SEARCH(F771, A771))</f>
        <v>1</v>
      </c>
      <c r="H771">
        <v>820</v>
      </c>
      <c r="I771" t="str">
        <f t="shared" ref="I771:I834" si="51">"0"&amp;H771</f>
        <v>0820</v>
      </c>
    </row>
    <row r="772" spans="1:9" x14ac:dyDescent="0.25">
      <c r="A772" t="s">
        <v>2378</v>
      </c>
      <c r="B772" t="s">
        <v>2379</v>
      </c>
      <c r="C772" t="b">
        <f t="shared" si="48"/>
        <v>1</v>
      </c>
      <c r="D772" t="s">
        <v>781</v>
      </c>
      <c r="E772" t="b">
        <f t="shared" si="49"/>
        <v>1</v>
      </c>
      <c r="F772" t="s">
        <v>37</v>
      </c>
      <c r="G772" t="b">
        <f t="shared" si="50"/>
        <v>1</v>
      </c>
      <c r="H772">
        <v>832</v>
      </c>
      <c r="I772" t="str">
        <f t="shared" si="51"/>
        <v>0832</v>
      </c>
    </row>
    <row r="773" spans="1:9" x14ac:dyDescent="0.25">
      <c r="A773" t="s">
        <v>705</v>
      </c>
      <c r="B773" t="s">
        <v>706</v>
      </c>
      <c r="C773" t="b">
        <f t="shared" si="48"/>
        <v>1</v>
      </c>
      <c r="D773" t="s">
        <v>707</v>
      </c>
      <c r="E773" t="b">
        <f t="shared" si="49"/>
        <v>1</v>
      </c>
      <c r="F773" t="s">
        <v>37</v>
      </c>
      <c r="G773" t="b">
        <f t="shared" si="50"/>
        <v>1</v>
      </c>
      <c r="H773">
        <v>820</v>
      </c>
      <c r="I773" t="str">
        <f t="shared" si="51"/>
        <v>0820</v>
      </c>
    </row>
    <row r="774" spans="1:9" x14ac:dyDescent="0.25">
      <c r="A774" t="s">
        <v>299</v>
      </c>
      <c r="B774" t="s">
        <v>300</v>
      </c>
      <c r="C774" t="b">
        <f t="shared" si="48"/>
        <v>1</v>
      </c>
      <c r="D774" t="s">
        <v>36</v>
      </c>
      <c r="E774" t="b">
        <f t="shared" si="49"/>
        <v>1</v>
      </c>
      <c r="F774" t="s">
        <v>37</v>
      </c>
      <c r="G774" t="b">
        <f t="shared" si="50"/>
        <v>1</v>
      </c>
      <c r="H774">
        <v>800</v>
      </c>
      <c r="I774" t="str">
        <f t="shared" si="51"/>
        <v>0800</v>
      </c>
    </row>
    <row r="775" spans="1:9" x14ac:dyDescent="0.25">
      <c r="A775" t="s">
        <v>2383</v>
      </c>
      <c r="B775" t="s">
        <v>2384</v>
      </c>
      <c r="C775" t="b">
        <f t="shared" si="48"/>
        <v>1</v>
      </c>
      <c r="D775" t="s">
        <v>1664</v>
      </c>
      <c r="E775" t="b">
        <f t="shared" si="49"/>
        <v>1</v>
      </c>
      <c r="F775" t="s">
        <v>37</v>
      </c>
      <c r="G775" t="b">
        <f t="shared" si="50"/>
        <v>1</v>
      </c>
      <c r="H775">
        <v>828</v>
      </c>
      <c r="I775" t="str">
        <f t="shared" si="51"/>
        <v>0828</v>
      </c>
    </row>
    <row r="776" spans="1:9" x14ac:dyDescent="0.25">
      <c r="A776" t="s">
        <v>2386</v>
      </c>
      <c r="B776" t="s">
        <v>2387</v>
      </c>
      <c r="C776" t="b">
        <f t="shared" si="48"/>
        <v>1</v>
      </c>
      <c r="D776" t="s">
        <v>747</v>
      </c>
      <c r="E776" t="b">
        <f t="shared" si="49"/>
        <v>1</v>
      </c>
      <c r="F776" t="s">
        <v>37</v>
      </c>
      <c r="G776" t="b">
        <f t="shared" si="50"/>
        <v>1</v>
      </c>
      <c r="H776">
        <v>830</v>
      </c>
      <c r="I776" t="str">
        <f t="shared" si="51"/>
        <v>0830</v>
      </c>
    </row>
    <row r="777" spans="1:9" x14ac:dyDescent="0.25">
      <c r="A777" t="s">
        <v>2389</v>
      </c>
      <c r="B777" t="s">
        <v>2390</v>
      </c>
      <c r="C777" t="b">
        <f t="shared" si="48"/>
        <v>1</v>
      </c>
      <c r="D777" t="s">
        <v>743</v>
      </c>
      <c r="E777" t="b">
        <f t="shared" si="49"/>
        <v>1</v>
      </c>
      <c r="F777" t="s">
        <v>37</v>
      </c>
      <c r="G777" t="b">
        <f t="shared" si="50"/>
        <v>1</v>
      </c>
      <c r="H777">
        <v>830</v>
      </c>
      <c r="I777" t="str">
        <f t="shared" si="51"/>
        <v>0830</v>
      </c>
    </row>
    <row r="778" spans="1:9" x14ac:dyDescent="0.25">
      <c r="A778" t="s">
        <v>2392</v>
      </c>
      <c r="B778" t="s">
        <v>2393</v>
      </c>
      <c r="C778" t="b">
        <f t="shared" si="48"/>
        <v>1</v>
      </c>
      <c r="D778" t="s">
        <v>941</v>
      </c>
      <c r="E778" t="b">
        <f t="shared" si="49"/>
        <v>1</v>
      </c>
      <c r="F778" t="s">
        <v>37</v>
      </c>
      <c r="G778" t="b">
        <f t="shared" si="50"/>
        <v>1</v>
      </c>
      <c r="H778">
        <v>832</v>
      </c>
      <c r="I778" t="str">
        <f t="shared" si="51"/>
        <v>0832</v>
      </c>
    </row>
    <row r="779" spans="1:9" x14ac:dyDescent="0.25">
      <c r="A779" t="s">
        <v>2394</v>
      </c>
      <c r="B779" t="s">
        <v>2395</v>
      </c>
      <c r="C779" t="b">
        <f t="shared" si="48"/>
        <v>1</v>
      </c>
      <c r="D779" t="s">
        <v>786</v>
      </c>
      <c r="E779" t="b">
        <f t="shared" si="49"/>
        <v>1</v>
      </c>
      <c r="F779" t="s">
        <v>37</v>
      </c>
      <c r="G779" t="b">
        <f t="shared" si="50"/>
        <v>1</v>
      </c>
      <c r="H779">
        <v>810</v>
      </c>
      <c r="I779" t="str">
        <f t="shared" si="51"/>
        <v>0810</v>
      </c>
    </row>
    <row r="780" spans="1:9" x14ac:dyDescent="0.25">
      <c r="A780" t="s">
        <v>2397</v>
      </c>
      <c r="B780" t="s">
        <v>2398</v>
      </c>
      <c r="C780" t="b">
        <f t="shared" si="48"/>
        <v>1</v>
      </c>
      <c r="D780" t="s">
        <v>1223</v>
      </c>
      <c r="E780" t="b">
        <f t="shared" si="49"/>
        <v>1</v>
      </c>
      <c r="F780" t="s">
        <v>37</v>
      </c>
      <c r="G780" t="b">
        <f t="shared" si="50"/>
        <v>1</v>
      </c>
      <c r="H780">
        <v>832</v>
      </c>
      <c r="I780" t="str">
        <f t="shared" si="51"/>
        <v>0832</v>
      </c>
    </row>
    <row r="781" spans="1:9" x14ac:dyDescent="0.25">
      <c r="A781" t="s">
        <v>2399</v>
      </c>
      <c r="B781" t="s">
        <v>2400</v>
      </c>
      <c r="C781" t="b">
        <f t="shared" si="48"/>
        <v>1</v>
      </c>
      <c r="D781" t="s">
        <v>1223</v>
      </c>
      <c r="E781" t="b">
        <f t="shared" si="49"/>
        <v>1</v>
      </c>
      <c r="F781" t="s">
        <v>37</v>
      </c>
      <c r="G781" t="b">
        <f t="shared" si="50"/>
        <v>1</v>
      </c>
      <c r="H781">
        <v>832</v>
      </c>
      <c r="I781" t="str">
        <f t="shared" si="51"/>
        <v>0832</v>
      </c>
    </row>
    <row r="782" spans="1:9" x14ac:dyDescent="0.25">
      <c r="A782" t="s">
        <v>2403</v>
      </c>
      <c r="B782" t="s">
        <v>2404</v>
      </c>
      <c r="C782" t="b">
        <f t="shared" si="48"/>
        <v>1</v>
      </c>
      <c r="D782" t="s">
        <v>737</v>
      </c>
      <c r="E782" t="b">
        <f t="shared" si="49"/>
        <v>1</v>
      </c>
      <c r="F782" t="s">
        <v>37</v>
      </c>
      <c r="G782" t="b">
        <f t="shared" si="50"/>
        <v>1</v>
      </c>
      <c r="H782">
        <v>810</v>
      </c>
      <c r="I782" t="str">
        <f t="shared" si="51"/>
        <v>0810</v>
      </c>
    </row>
    <row r="783" spans="1:9" x14ac:dyDescent="0.25">
      <c r="A783" t="s">
        <v>2405</v>
      </c>
      <c r="B783" t="s">
        <v>2406</v>
      </c>
      <c r="C783" t="b">
        <f t="shared" si="48"/>
        <v>1</v>
      </c>
      <c r="D783" t="s">
        <v>1321</v>
      </c>
      <c r="E783" t="b">
        <f t="shared" si="49"/>
        <v>1</v>
      </c>
      <c r="F783" t="s">
        <v>37</v>
      </c>
      <c r="G783" t="b">
        <f t="shared" si="50"/>
        <v>1</v>
      </c>
      <c r="H783">
        <v>820</v>
      </c>
      <c r="I783" t="str">
        <f t="shared" si="51"/>
        <v>0820</v>
      </c>
    </row>
    <row r="784" spans="1:9" x14ac:dyDescent="0.25">
      <c r="A784" t="s">
        <v>2407</v>
      </c>
      <c r="B784" t="s">
        <v>2408</v>
      </c>
      <c r="C784" t="b">
        <f t="shared" si="48"/>
        <v>1</v>
      </c>
      <c r="D784" t="s">
        <v>703</v>
      </c>
      <c r="E784" t="b">
        <f t="shared" si="49"/>
        <v>1</v>
      </c>
      <c r="F784" t="s">
        <v>37</v>
      </c>
      <c r="G784" t="b">
        <f t="shared" si="50"/>
        <v>1</v>
      </c>
      <c r="H784">
        <v>812</v>
      </c>
      <c r="I784" t="str">
        <f t="shared" si="51"/>
        <v>0812</v>
      </c>
    </row>
    <row r="785" spans="1:9" x14ac:dyDescent="0.25">
      <c r="A785" t="s">
        <v>2409</v>
      </c>
      <c r="B785" t="s">
        <v>2410</v>
      </c>
      <c r="C785" t="b">
        <f t="shared" si="48"/>
        <v>1</v>
      </c>
      <c r="D785" t="s">
        <v>747</v>
      </c>
      <c r="E785" t="b">
        <f t="shared" si="49"/>
        <v>1</v>
      </c>
      <c r="F785" t="s">
        <v>37</v>
      </c>
      <c r="G785" t="b">
        <f t="shared" si="50"/>
        <v>1</v>
      </c>
      <c r="H785">
        <v>830</v>
      </c>
      <c r="I785" t="str">
        <f t="shared" si="51"/>
        <v>0830</v>
      </c>
    </row>
    <row r="786" spans="1:9" x14ac:dyDescent="0.25">
      <c r="A786" t="s">
        <v>302</v>
      </c>
      <c r="B786" t="s">
        <v>303</v>
      </c>
      <c r="C786" t="b">
        <f t="shared" si="48"/>
        <v>1</v>
      </c>
      <c r="D786" t="s">
        <v>36</v>
      </c>
      <c r="E786" t="b">
        <f t="shared" si="49"/>
        <v>1</v>
      </c>
      <c r="F786" t="s">
        <v>37</v>
      </c>
      <c r="G786" t="b">
        <f t="shared" si="50"/>
        <v>1</v>
      </c>
      <c r="H786">
        <v>800</v>
      </c>
      <c r="I786" t="str">
        <f t="shared" si="51"/>
        <v>0800</v>
      </c>
    </row>
    <row r="787" spans="1:9" x14ac:dyDescent="0.25">
      <c r="A787" t="s">
        <v>2412</v>
      </c>
      <c r="B787" t="s">
        <v>2413</v>
      </c>
      <c r="C787" t="b">
        <f t="shared" si="48"/>
        <v>1</v>
      </c>
      <c r="D787" t="s">
        <v>707</v>
      </c>
      <c r="E787" t="b">
        <f t="shared" si="49"/>
        <v>1</v>
      </c>
      <c r="F787" t="s">
        <v>37</v>
      </c>
      <c r="G787" t="b">
        <f t="shared" si="50"/>
        <v>1</v>
      </c>
      <c r="H787">
        <v>820</v>
      </c>
      <c r="I787" t="str">
        <f t="shared" si="51"/>
        <v>0820</v>
      </c>
    </row>
    <row r="788" spans="1:9" x14ac:dyDescent="0.25">
      <c r="A788" t="s">
        <v>2414</v>
      </c>
      <c r="B788" t="s">
        <v>2415</v>
      </c>
      <c r="C788" t="b">
        <f t="shared" si="48"/>
        <v>1</v>
      </c>
      <c r="D788" t="s">
        <v>1092</v>
      </c>
      <c r="E788" t="b">
        <f t="shared" si="49"/>
        <v>1</v>
      </c>
      <c r="F788" t="s">
        <v>37</v>
      </c>
      <c r="G788" t="b">
        <f t="shared" si="50"/>
        <v>1</v>
      </c>
      <c r="H788">
        <v>812</v>
      </c>
      <c r="I788" t="str">
        <f t="shared" si="51"/>
        <v>0812</v>
      </c>
    </row>
    <row r="789" spans="1:9" x14ac:dyDescent="0.25">
      <c r="A789" t="s">
        <v>2417</v>
      </c>
      <c r="B789" t="s">
        <v>2418</v>
      </c>
      <c r="C789" t="b">
        <f t="shared" si="48"/>
        <v>1</v>
      </c>
      <c r="D789" t="s">
        <v>716</v>
      </c>
      <c r="E789" t="b">
        <f t="shared" si="49"/>
        <v>1</v>
      </c>
      <c r="F789" t="s">
        <v>37</v>
      </c>
      <c r="G789" t="b">
        <f t="shared" si="50"/>
        <v>1</v>
      </c>
      <c r="H789">
        <v>830</v>
      </c>
      <c r="I789" t="str">
        <f t="shared" si="51"/>
        <v>0830</v>
      </c>
    </row>
    <row r="790" spans="1:9" x14ac:dyDescent="0.25">
      <c r="A790" t="s">
        <v>2420</v>
      </c>
      <c r="B790" t="s">
        <v>2421</v>
      </c>
      <c r="C790" t="b">
        <f t="shared" si="48"/>
        <v>1</v>
      </c>
      <c r="D790" t="s">
        <v>917</v>
      </c>
      <c r="E790" t="b">
        <f t="shared" si="49"/>
        <v>1</v>
      </c>
      <c r="F790" t="s">
        <v>37</v>
      </c>
      <c r="G790" t="b">
        <f t="shared" si="50"/>
        <v>1</v>
      </c>
      <c r="H790">
        <v>832</v>
      </c>
      <c r="I790" t="str">
        <f t="shared" si="51"/>
        <v>0832</v>
      </c>
    </row>
    <row r="791" spans="1:9" x14ac:dyDescent="0.25">
      <c r="A791" t="s">
        <v>2422</v>
      </c>
      <c r="B791" t="s">
        <v>2423</v>
      </c>
      <c r="C791" t="b">
        <f t="shared" si="48"/>
        <v>1</v>
      </c>
      <c r="D791" t="s">
        <v>968</v>
      </c>
      <c r="E791" t="b">
        <f t="shared" si="49"/>
        <v>1</v>
      </c>
      <c r="F791" t="s">
        <v>37</v>
      </c>
      <c r="G791" t="b">
        <f t="shared" si="50"/>
        <v>1</v>
      </c>
      <c r="H791">
        <v>834</v>
      </c>
      <c r="I791" t="str">
        <f t="shared" si="51"/>
        <v>0834</v>
      </c>
    </row>
    <row r="792" spans="1:9" x14ac:dyDescent="0.25">
      <c r="A792" t="s">
        <v>2425</v>
      </c>
      <c r="B792" t="s">
        <v>2426</v>
      </c>
      <c r="C792" t="b">
        <f t="shared" si="48"/>
        <v>1</v>
      </c>
      <c r="D792" t="s">
        <v>731</v>
      </c>
      <c r="E792" t="b">
        <f t="shared" si="49"/>
        <v>1</v>
      </c>
      <c r="F792" t="s">
        <v>37</v>
      </c>
      <c r="G792" t="b">
        <f t="shared" si="50"/>
        <v>1</v>
      </c>
      <c r="H792">
        <v>810</v>
      </c>
      <c r="I792" t="str">
        <f t="shared" si="51"/>
        <v>0810</v>
      </c>
    </row>
    <row r="793" spans="1:9" x14ac:dyDescent="0.25">
      <c r="A793" t="s">
        <v>2427</v>
      </c>
      <c r="B793" t="s">
        <v>2428</v>
      </c>
      <c r="C793" t="b">
        <f t="shared" si="48"/>
        <v>1</v>
      </c>
      <c r="D793" t="s">
        <v>941</v>
      </c>
      <c r="E793" t="b">
        <f t="shared" si="49"/>
        <v>1</v>
      </c>
      <c r="F793" t="s">
        <v>37</v>
      </c>
      <c r="G793" t="b">
        <f t="shared" si="50"/>
        <v>1</v>
      </c>
      <c r="H793">
        <v>832</v>
      </c>
      <c r="I793" t="str">
        <f t="shared" si="51"/>
        <v>0832</v>
      </c>
    </row>
    <row r="794" spans="1:9" x14ac:dyDescent="0.25">
      <c r="A794" t="s">
        <v>2429</v>
      </c>
      <c r="B794" t="s">
        <v>2430</v>
      </c>
      <c r="C794" t="b">
        <f t="shared" si="48"/>
        <v>1</v>
      </c>
      <c r="D794" t="s">
        <v>2370</v>
      </c>
      <c r="E794" t="b">
        <f t="shared" si="49"/>
        <v>1</v>
      </c>
      <c r="F794" t="s">
        <v>37</v>
      </c>
      <c r="G794" t="b">
        <f t="shared" si="50"/>
        <v>1</v>
      </c>
      <c r="H794">
        <v>810</v>
      </c>
      <c r="I794" t="str">
        <f t="shared" si="51"/>
        <v>0810</v>
      </c>
    </row>
    <row r="795" spans="1:9" x14ac:dyDescent="0.25">
      <c r="A795" t="s">
        <v>2433</v>
      </c>
      <c r="B795" t="s">
        <v>2434</v>
      </c>
      <c r="C795" t="b">
        <f t="shared" si="48"/>
        <v>1</v>
      </c>
      <c r="D795" t="s">
        <v>781</v>
      </c>
      <c r="E795" t="b">
        <f t="shared" si="49"/>
        <v>1</v>
      </c>
      <c r="F795" t="s">
        <v>37</v>
      </c>
      <c r="G795" t="b">
        <f t="shared" si="50"/>
        <v>1</v>
      </c>
      <c r="H795">
        <v>832</v>
      </c>
      <c r="I795" t="str">
        <f t="shared" si="51"/>
        <v>0832</v>
      </c>
    </row>
    <row r="796" spans="1:9" x14ac:dyDescent="0.25">
      <c r="A796" t="s">
        <v>2436</v>
      </c>
      <c r="B796" t="s">
        <v>2437</v>
      </c>
      <c r="C796" t="b">
        <f t="shared" si="48"/>
        <v>1</v>
      </c>
      <c r="D796" t="s">
        <v>747</v>
      </c>
      <c r="E796" t="b">
        <f t="shared" si="49"/>
        <v>1</v>
      </c>
      <c r="F796" t="s">
        <v>37</v>
      </c>
      <c r="G796" t="b">
        <f t="shared" si="50"/>
        <v>1</v>
      </c>
      <c r="H796">
        <v>830</v>
      </c>
      <c r="I796" t="str">
        <f t="shared" si="51"/>
        <v>0830</v>
      </c>
    </row>
    <row r="797" spans="1:9" x14ac:dyDescent="0.25">
      <c r="A797" t="s">
        <v>306</v>
      </c>
      <c r="B797" t="s">
        <v>307</v>
      </c>
      <c r="C797" t="b">
        <f t="shared" si="48"/>
        <v>1</v>
      </c>
      <c r="D797" t="s">
        <v>36</v>
      </c>
      <c r="E797" t="b">
        <f t="shared" si="49"/>
        <v>1</v>
      </c>
      <c r="F797" t="s">
        <v>37</v>
      </c>
      <c r="G797" t="b">
        <f t="shared" si="50"/>
        <v>1</v>
      </c>
      <c r="H797">
        <v>800</v>
      </c>
      <c r="I797" t="str">
        <f t="shared" si="51"/>
        <v>0800</v>
      </c>
    </row>
    <row r="798" spans="1:9" x14ac:dyDescent="0.25">
      <c r="A798" t="s">
        <v>2438</v>
      </c>
      <c r="B798" t="s">
        <v>2439</v>
      </c>
      <c r="C798" t="b">
        <f t="shared" si="48"/>
        <v>1</v>
      </c>
      <c r="D798" t="s">
        <v>716</v>
      </c>
      <c r="E798" t="b">
        <f t="shared" si="49"/>
        <v>1</v>
      </c>
      <c r="F798" t="s">
        <v>37</v>
      </c>
      <c r="G798" t="b">
        <f t="shared" si="50"/>
        <v>1</v>
      </c>
      <c r="H798">
        <v>830</v>
      </c>
      <c r="I798" t="str">
        <f t="shared" si="51"/>
        <v>0830</v>
      </c>
    </row>
    <row r="799" spans="1:9" x14ac:dyDescent="0.25">
      <c r="A799" t="s">
        <v>2441</v>
      </c>
      <c r="B799" t="s">
        <v>2442</v>
      </c>
      <c r="C799" t="b">
        <f t="shared" si="48"/>
        <v>1</v>
      </c>
      <c r="D799" t="s">
        <v>844</v>
      </c>
      <c r="E799" t="b">
        <f t="shared" si="49"/>
        <v>1</v>
      </c>
      <c r="F799" t="s">
        <v>37</v>
      </c>
      <c r="G799" t="b">
        <f t="shared" si="50"/>
        <v>1</v>
      </c>
      <c r="H799">
        <v>820</v>
      </c>
      <c r="I799" t="str">
        <f t="shared" si="51"/>
        <v>0820</v>
      </c>
    </row>
    <row r="800" spans="1:9" x14ac:dyDescent="0.25">
      <c r="A800" t="s">
        <v>2444</v>
      </c>
      <c r="B800" t="s">
        <v>2445</v>
      </c>
      <c r="C800" t="b">
        <f t="shared" si="48"/>
        <v>1</v>
      </c>
      <c r="D800" t="s">
        <v>791</v>
      </c>
      <c r="E800" t="b">
        <f t="shared" si="49"/>
        <v>1</v>
      </c>
      <c r="F800" t="s">
        <v>37</v>
      </c>
      <c r="G800" t="b">
        <f t="shared" si="50"/>
        <v>1</v>
      </c>
      <c r="H800">
        <v>832</v>
      </c>
      <c r="I800" t="str">
        <f t="shared" si="51"/>
        <v>0832</v>
      </c>
    </row>
    <row r="801" spans="1:9" x14ac:dyDescent="0.25">
      <c r="A801" t="s">
        <v>2446</v>
      </c>
      <c r="B801" t="s">
        <v>2447</v>
      </c>
      <c r="C801" t="b">
        <f t="shared" si="48"/>
        <v>1</v>
      </c>
      <c r="D801" t="s">
        <v>814</v>
      </c>
      <c r="E801" t="b">
        <f t="shared" si="49"/>
        <v>1</v>
      </c>
      <c r="F801" t="s">
        <v>37</v>
      </c>
      <c r="G801" t="b">
        <f t="shared" si="50"/>
        <v>1</v>
      </c>
      <c r="H801">
        <v>810</v>
      </c>
      <c r="I801" t="str">
        <f t="shared" si="51"/>
        <v>0810</v>
      </c>
    </row>
    <row r="802" spans="1:9" x14ac:dyDescent="0.25">
      <c r="A802" t="s">
        <v>2450</v>
      </c>
      <c r="B802" t="s">
        <v>2451</v>
      </c>
      <c r="C802" t="b">
        <f t="shared" si="48"/>
        <v>1</v>
      </c>
      <c r="D802" t="s">
        <v>716</v>
      </c>
      <c r="E802" t="b">
        <f t="shared" si="49"/>
        <v>1</v>
      </c>
      <c r="F802" t="s">
        <v>37</v>
      </c>
      <c r="G802" t="b">
        <f t="shared" si="50"/>
        <v>1</v>
      </c>
      <c r="H802">
        <v>830</v>
      </c>
      <c r="I802" t="str">
        <f t="shared" si="51"/>
        <v>0830</v>
      </c>
    </row>
    <row r="803" spans="1:9" x14ac:dyDescent="0.25">
      <c r="A803" t="s">
        <v>2452</v>
      </c>
      <c r="B803" t="s">
        <v>2453</v>
      </c>
      <c r="C803" t="b">
        <f t="shared" si="48"/>
        <v>1</v>
      </c>
      <c r="D803" t="s">
        <v>1016</v>
      </c>
      <c r="E803" t="b">
        <f t="shared" si="49"/>
        <v>1</v>
      </c>
      <c r="F803" t="s">
        <v>37</v>
      </c>
      <c r="G803" t="b">
        <f t="shared" si="50"/>
        <v>1</v>
      </c>
      <c r="H803">
        <v>830</v>
      </c>
      <c r="I803" t="str">
        <f t="shared" si="51"/>
        <v>0830</v>
      </c>
    </row>
    <row r="804" spans="1:9" x14ac:dyDescent="0.25">
      <c r="A804" t="s">
        <v>2454</v>
      </c>
      <c r="B804" t="s">
        <v>2455</v>
      </c>
      <c r="C804" t="b">
        <f t="shared" si="48"/>
        <v>1</v>
      </c>
      <c r="D804" t="s">
        <v>809</v>
      </c>
      <c r="E804" t="b">
        <f t="shared" si="49"/>
        <v>1</v>
      </c>
      <c r="F804" t="s">
        <v>37</v>
      </c>
      <c r="G804" t="b">
        <f t="shared" si="50"/>
        <v>1</v>
      </c>
      <c r="H804">
        <v>810</v>
      </c>
      <c r="I804" t="str">
        <f t="shared" si="51"/>
        <v>0810</v>
      </c>
    </row>
    <row r="805" spans="1:9" x14ac:dyDescent="0.25">
      <c r="A805" t="s">
        <v>309</v>
      </c>
      <c r="B805" t="s">
        <v>310</v>
      </c>
      <c r="C805" t="b">
        <f t="shared" si="48"/>
        <v>1</v>
      </c>
      <c r="D805" t="s">
        <v>36</v>
      </c>
      <c r="E805" t="b">
        <f t="shared" si="49"/>
        <v>1</v>
      </c>
      <c r="F805" t="s">
        <v>37</v>
      </c>
      <c r="G805" t="b">
        <f t="shared" si="50"/>
        <v>1</v>
      </c>
      <c r="H805">
        <v>800</v>
      </c>
      <c r="I805" t="str">
        <f t="shared" si="51"/>
        <v>0800</v>
      </c>
    </row>
    <row r="806" spans="1:9" x14ac:dyDescent="0.25">
      <c r="A806" t="s">
        <v>2457</v>
      </c>
      <c r="B806" t="s">
        <v>2458</v>
      </c>
      <c r="C806" t="b">
        <f t="shared" si="48"/>
        <v>1</v>
      </c>
      <c r="D806" t="s">
        <v>909</v>
      </c>
      <c r="E806" t="b">
        <f t="shared" si="49"/>
        <v>1</v>
      </c>
      <c r="F806" t="s">
        <v>37</v>
      </c>
      <c r="G806" t="b">
        <f t="shared" si="50"/>
        <v>1</v>
      </c>
      <c r="H806">
        <v>820</v>
      </c>
      <c r="I806" t="str">
        <f t="shared" si="51"/>
        <v>0820</v>
      </c>
    </row>
    <row r="807" spans="1:9" x14ac:dyDescent="0.25">
      <c r="A807" t="s">
        <v>2461</v>
      </c>
      <c r="B807" t="s">
        <v>2462</v>
      </c>
      <c r="C807" t="b">
        <f t="shared" si="48"/>
        <v>1</v>
      </c>
      <c r="D807" t="s">
        <v>1223</v>
      </c>
      <c r="E807" t="b">
        <f t="shared" si="49"/>
        <v>1</v>
      </c>
      <c r="F807" t="s">
        <v>37</v>
      </c>
      <c r="G807" t="b">
        <f t="shared" si="50"/>
        <v>1</v>
      </c>
      <c r="H807">
        <v>832</v>
      </c>
      <c r="I807" t="str">
        <f t="shared" si="51"/>
        <v>0832</v>
      </c>
    </row>
    <row r="808" spans="1:9" x14ac:dyDescent="0.25">
      <c r="A808" t="s">
        <v>2465</v>
      </c>
      <c r="B808" t="s">
        <v>2466</v>
      </c>
      <c r="C808" t="b">
        <f t="shared" si="48"/>
        <v>1</v>
      </c>
      <c r="D808" t="s">
        <v>743</v>
      </c>
      <c r="E808" t="b">
        <f t="shared" si="49"/>
        <v>1</v>
      </c>
      <c r="F808" t="s">
        <v>37</v>
      </c>
      <c r="G808" t="b">
        <f t="shared" si="50"/>
        <v>1</v>
      </c>
      <c r="H808">
        <v>830</v>
      </c>
      <c r="I808" t="str">
        <f t="shared" si="51"/>
        <v>0830</v>
      </c>
    </row>
    <row r="809" spans="1:9" x14ac:dyDescent="0.25">
      <c r="A809" t="s">
        <v>2469</v>
      </c>
      <c r="B809" t="s">
        <v>2470</v>
      </c>
      <c r="C809" t="b">
        <f t="shared" si="48"/>
        <v>1</v>
      </c>
      <c r="D809" t="s">
        <v>798</v>
      </c>
      <c r="E809" t="b">
        <f t="shared" si="49"/>
        <v>1</v>
      </c>
      <c r="F809" t="s">
        <v>37</v>
      </c>
      <c r="G809" t="b">
        <f t="shared" si="50"/>
        <v>1</v>
      </c>
      <c r="H809">
        <v>812</v>
      </c>
      <c r="I809" t="str">
        <f t="shared" si="51"/>
        <v>0812</v>
      </c>
    </row>
    <row r="810" spans="1:9" x14ac:dyDescent="0.25">
      <c r="A810" t="s">
        <v>2472</v>
      </c>
      <c r="B810" t="s">
        <v>2473</v>
      </c>
      <c r="C810" t="b">
        <f t="shared" si="48"/>
        <v>1</v>
      </c>
      <c r="D810" t="s">
        <v>909</v>
      </c>
      <c r="E810" t="b">
        <f t="shared" si="49"/>
        <v>1</v>
      </c>
      <c r="F810" t="s">
        <v>37</v>
      </c>
      <c r="G810" t="b">
        <f t="shared" si="50"/>
        <v>1</v>
      </c>
      <c r="H810">
        <v>820</v>
      </c>
      <c r="I810" t="str">
        <f t="shared" si="51"/>
        <v>0820</v>
      </c>
    </row>
    <row r="811" spans="1:9" x14ac:dyDescent="0.25">
      <c r="A811" t="s">
        <v>2475</v>
      </c>
      <c r="B811" t="s">
        <v>2476</v>
      </c>
      <c r="C811" t="b">
        <f t="shared" si="48"/>
        <v>1</v>
      </c>
      <c r="D811" t="s">
        <v>941</v>
      </c>
      <c r="E811" t="b">
        <f t="shared" si="49"/>
        <v>1</v>
      </c>
      <c r="F811" t="s">
        <v>37</v>
      </c>
      <c r="G811" t="b">
        <f t="shared" si="50"/>
        <v>1</v>
      </c>
      <c r="H811">
        <v>832</v>
      </c>
      <c r="I811" t="str">
        <f t="shared" si="51"/>
        <v>0832</v>
      </c>
    </row>
    <row r="812" spans="1:9" x14ac:dyDescent="0.25">
      <c r="A812" t="s">
        <v>2479</v>
      </c>
      <c r="B812" t="s">
        <v>2480</v>
      </c>
      <c r="C812" t="b">
        <f t="shared" si="48"/>
        <v>1</v>
      </c>
      <c r="D812" t="s">
        <v>716</v>
      </c>
      <c r="E812" t="b">
        <f t="shared" si="49"/>
        <v>1</v>
      </c>
      <c r="F812" t="s">
        <v>37</v>
      </c>
      <c r="G812" t="b">
        <f t="shared" si="50"/>
        <v>1</v>
      </c>
      <c r="H812">
        <v>830</v>
      </c>
      <c r="I812" t="str">
        <f t="shared" si="51"/>
        <v>0830</v>
      </c>
    </row>
    <row r="813" spans="1:9" x14ac:dyDescent="0.25">
      <c r="A813" t="s">
        <v>2483</v>
      </c>
      <c r="B813" t="s">
        <v>2484</v>
      </c>
      <c r="C813" t="b">
        <f t="shared" si="48"/>
        <v>1</v>
      </c>
      <c r="D813" t="s">
        <v>781</v>
      </c>
      <c r="E813" t="b">
        <f t="shared" si="49"/>
        <v>1</v>
      </c>
      <c r="F813" t="s">
        <v>37</v>
      </c>
      <c r="G813" t="b">
        <f t="shared" si="50"/>
        <v>1</v>
      </c>
      <c r="H813">
        <v>832</v>
      </c>
      <c r="I813" t="str">
        <f t="shared" si="51"/>
        <v>0832</v>
      </c>
    </row>
    <row r="814" spans="1:9" x14ac:dyDescent="0.25">
      <c r="A814" t="s">
        <v>2486</v>
      </c>
      <c r="B814" t="s">
        <v>2487</v>
      </c>
      <c r="C814" t="b">
        <f t="shared" si="48"/>
        <v>1</v>
      </c>
      <c r="D814" t="s">
        <v>1321</v>
      </c>
      <c r="E814" t="b">
        <f t="shared" si="49"/>
        <v>1</v>
      </c>
      <c r="F814" t="s">
        <v>37</v>
      </c>
      <c r="G814" t="b">
        <f t="shared" si="50"/>
        <v>1</v>
      </c>
      <c r="H814">
        <v>820</v>
      </c>
      <c r="I814" t="str">
        <f t="shared" si="51"/>
        <v>0820</v>
      </c>
    </row>
    <row r="815" spans="1:9" x14ac:dyDescent="0.25">
      <c r="A815" t="s">
        <v>2489</v>
      </c>
      <c r="B815" t="s">
        <v>2490</v>
      </c>
      <c r="C815" t="b">
        <f t="shared" si="48"/>
        <v>1</v>
      </c>
      <c r="D815" t="s">
        <v>820</v>
      </c>
      <c r="E815" t="b">
        <f t="shared" si="49"/>
        <v>1</v>
      </c>
      <c r="F815" t="s">
        <v>37</v>
      </c>
      <c r="G815" t="b">
        <f t="shared" si="50"/>
        <v>1</v>
      </c>
      <c r="H815">
        <v>832</v>
      </c>
      <c r="I815" t="str">
        <f t="shared" si="51"/>
        <v>0832</v>
      </c>
    </row>
    <row r="816" spans="1:9" x14ac:dyDescent="0.25">
      <c r="A816" t="s">
        <v>2493</v>
      </c>
      <c r="B816" t="s">
        <v>2494</v>
      </c>
      <c r="C816" t="b">
        <f t="shared" si="48"/>
        <v>1</v>
      </c>
      <c r="D816" t="s">
        <v>791</v>
      </c>
      <c r="E816" t="b">
        <f t="shared" si="49"/>
        <v>1</v>
      </c>
      <c r="F816" t="s">
        <v>37</v>
      </c>
      <c r="G816" t="b">
        <f t="shared" si="50"/>
        <v>1</v>
      </c>
      <c r="H816">
        <v>832</v>
      </c>
      <c r="I816" t="str">
        <f t="shared" si="51"/>
        <v>0832</v>
      </c>
    </row>
    <row r="817" spans="1:9" x14ac:dyDescent="0.25">
      <c r="A817" t="s">
        <v>2495</v>
      </c>
      <c r="B817" t="s">
        <v>2496</v>
      </c>
      <c r="C817" t="b">
        <f t="shared" si="48"/>
        <v>1</v>
      </c>
      <c r="D817" t="s">
        <v>870</v>
      </c>
      <c r="E817" t="b">
        <f t="shared" si="49"/>
        <v>1</v>
      </c>
      <c r="F817" t="s">
        <v>37</v>
      </c>
      <c r="G817" t="b">
        <f t="shared" si="50"/>
        <v>1</v>
      </c>
      <c r="H817">
        <v>812</v>
      </c>
      <c r="I817" t="str">
        <f t="shared" si="51"/>
        <v>0812</v>
      </c>
    </row>
    <row r="818" spans="1:9" x14ac:dyDescent="0.25">
      <c r="A818" t="s">
        <v>312</v>
      </c>
      <c r="B818" t="s">
        <v>313</v>
      </c>
      <c r="C818" t="b">
        <f t="shared" si="48"/>
        <v>1</v>
      </c>
      <c r="D818" t="s">
        <v>36</v>
      </c>
      <c r="E818" t="b">
        <f t="shared" si="49"/>
        <v>1</v>
      </c>
      <c r="F818" t="s">
        <v>37</v>
      </c>
      <c r="G818" t="b">
        <f t="shared" si="50"/>
        <v>1</v>
      </c>
      <c r="H818">
        <v>800</v>
      </c>
      <c r="I818" t="str">
        <f t="shared" si="51"/>
        <v>0800</v>
      </c>
    </row>
    <row r="819" spans="1:9" x14ac:dyDescent="0.25">
      <c r="A819" t="s">
        <v>2497</v>
      </c>
      <c r="B819" t="s">
        <v>2498</v>
      </c>
      <c r="C819" t="b">
        <f t="shared" si="48"/>
        <v>1</v>
      </c>
      <c r="D819" t="s">
        <v>731</v>
      </c>
      <c r="E819" t="b">
        <f t="shared" si="49"/>
        <v>1</v>
      </c>
      <c r="F819" t="s">
        <v>37</v>
      </c>
      <c r="G819" t="b">
        <f t="shared" si="50"/>
        <v>1</v>
      </c>
      <c r="H819">
        <v>810</v>
      </c>
      <c r="I819" t="str">
        <f t="shared" si="51"/>
        <v>0810</v>
      </c>
    </row>
    <row r="820" spans="1:9" x14ac:dyDescent="0.25">
      <c r="A820" t="s">
        <v>317</v>
      </c>
      <c r="B820" t="s">
        <v>318</v>
      </c>
      <c r="C820" t="b">
        <f t="shared" si="48"/>
        <v>1</v>
      </c>
      <c r="D820" t="s">
        <v>36</v>
      </c>
      <c r="E820" t="b">
        <f t="shared" si="49"/>
        <v>1</v>
      </c>
      <c r="F820" t="s">
        <v>37</v>
      </c>
      <c r="G820" t="b">
        <f t="shared" si="50"/>
        <v>1</v>
      </c>
      <c r="H820">
        <v>800</v>
      </c>
      <c r="I820" t="str">
        <f t="shared" si="51"/>
        <v>0800</v>
      </c>
    </row>
    <row r="821" spans="1:9" x14ac:dyDescent="0.25">
      <c r="A821" t="s">
        <v>2500</v>
      </c>
      <c r="B821" t="s">
        <v>2501</v>
      </c>
      <c r="C821" t="b">
        <f t="shared" si="48"/>
        <v>1</v>
      </c>
      <c r="D821" t="s">
        <v>716</v>
      </c>
      <c r="E821" t="b">
        <f t="shared" si="49"/>
        <v>1</v>
      </c>
      <c r="F821" t="s">
        <v>37</v>
      </c>
      <c r="G821" t="b">
        <f t="shared" si="50"/>
        <v>1</v>
      </c>
      <c r="H821">
        <v>830</v>
      </c>
      <c r="I821" t="str">
        <f t="shared" si="51"/>
        <v>0830</v>
      </c>
    </row>
    <row r="822" spans="1:9" x14ac:dyDescent="0.25">
      <c r="A822" t="s">
        <v>2504</v>
      </c>
      <c r="B822" t="s">
        <v>2505</v>
      </c>
      <c r="C822" t="b">
        <f t="shared" si="48"/>
        <v>1</v>
      </c>
      <c r="D822" t="s">
        <v>1664</v>
      </c>
      <c r="E822" t="b">
        <f t="shared" si="49"/>
        <v>1</v>
      </c>
      <c r="F822" t="s">
        <v>37</v>
      </c>
      <c r="G822" t="b">
        <f t="shared" si="50"/>
        <v>1</v>
      </c>
      <c r="H822">
        <v>828</v>
      </c>
      <c r="I822" t="str">
        <f t="shared" si="51"/>
        <v>0828</v>
      </c>
    </row>
    <row r="823" spans="1:9" x14ac:dyDescent="0.25">
      <c r="A823" t="s">
        <v>2507</v>
      </c>
      <c r="B823" t="s">
        <v>2508</v>
      </c>
      <c r="C823" t="b">
        <f t="shared" si="48"/>
        <v>1</v>
      </c>
      <c r="D823" t="s">
        <v>1030</v>
      </c>
      <c r="E823" t="b">
        <f t="shared" si="49"/>
        <v>1</v>
      </c>
      <c r="F823" t="s">
        <v>37</v>
      </c>
      <c r="G823" t="b">
        <f t="shared" si="50"/>
        <v>1</v>
      </c>
      <c r="H823">
        <v>810</v>
      </c>
      <c r="I823" t="str">
        <f t="shared" si="51"/>
        <v>0810</v>
      </c>
    </row>
    <row r="824" spans="1:9" x14ac:dyDescent="0.25">
      <c r="A824" t="s">
        <v>2510</v>
      </c>
      <c r="B824" t="s">
        <v>2511</v>
      </c>
      <c r="C824" t="b">
        <f t="shared" si="48"/>
        <v>1</v>
      </c>
      <c r="D824" t="s">
        <v>776</v>
      </c>
      <c r="E824" t="b">
        <f t="shared" si="49"/>
        <v>1</v>
      </c>
      <c r="F824" t="s">
        <v>37</v>
      </c>
      <c r="G824" t="b">
        <f t="shared" si="50"/>
        <v>1</v>
      </c>
      <c r="H824">
        <v>810</v>
      </c>
      <c r="I824" t="str">
        <f t="shared" si="51"/>
        <v>0810</v>
      </c>
    </row>
    <row r="825" spans="1:9" x14ac:dyDescent="0.25">
      <c r="A825" t="s">
        <v>320</v>
      </c>
      <c r="B825" t="s">
        <v>321</v>
      </c>
      <c r="C825" t="b">
        <f t="shared" si="48"/>
        <v>1</v>
      </c>
      <c r="D825" t="s">
        <v>36</v>
      </c>
      <c r="E825" t="b">
        <f t="shared" si="49"/>
        <v>1</v>
      </c>
      <c r="F825" t="s">
        <v>37</v>
      </c>
      <c r="G825" t="b">
        <f t="shared" si="50"/>
        <v>1</v>
      </c>
      <c r="H825">
        <v>800</v>
      </c>
      <c r="I825" t="str">
        <f t="shared" si="51"/>
        <v>0800</v>
      </c>
    </row>
    <row r="826" spans="1:9" x14ac:dyDescent="0.25">
      <c r="A826" t="s">
        <v>2513</v>
      </c>
      <c r="B826" t="s">
        <v>2514</v>
      </c>
      <c r="C826" t="b">
        <f t="shared" si="48"/>
        <v>1</v>
      </c>
      <c r="D826" t="s">
        <v>823</v>
      </c>
      <c r="E826" t="b">
        <f t="shared" si="49"/>
        <v>1</v>
      </c>
      <c r="F826" t="s">
        <v>37</v>
      </c>
      <c r="G826" t="b">
        <f t="shared" si="50"/>
        <v>1</v>
      </c>
      <c r="H826">
        <v>830</v>
      </c>
      <c r="I826" t="str">
        <f t="shared" si="51"/>
        <v>0830</v>
      </c>
    </row>
    <row r="827" spans="1:9" x14ac:dyDescent="0.25">
      <c r="A827" t="s">
        <v>2518</v>
      </c>
      <c r="B827" t="s">
        <v>2519</v>
      </c>
      <c r="C827" t="b">
        <f t="shared" si="48"/>
        <v>1</v>
      </c>
      <c r="D827" t="s">
        <v>973</v>
      </c>
      <c r="E827" t="b">
        <f t="shared" si="49"/>
        <v>1</v>
      </c>
      <c r="F827" t="s">
        <v>37</v>
      </c>
      <c r="G827" t="b">
        <f t="shared" si="50"/>
        <v>1</v>
      </c>
      <c r="H827">
        <v>830</v>
      </c>
      <c r="I827" t="str">
        <f t="shared" si="51"/>
        <v>0830</v>
      </c>
    </row>
    <row r="828" spans="1:9" x14ac:dyDescent="0.25">
      <c r="A828" t="s">
        <v>2521</v>
      </c>
      <c r="B828" t="s">
        <v>2522</v>
      </c>
      <c r="C828" t="b">
        <f t="shared" si="48"/>
        <v>1</v>
      </c>
      <c r="D828" t="s">
        <v>759</v>
      </c>
      <c r="E828" t="b">
        <f t="shared" si="49"/>
        <v>1</v>
      </c>
      <c r="F828" t="s">
        <v>37</v>
      </c>
      <c r="G828" t="b">
        <f t="shared" si="50"/>
        <v>1</v>
      </c>
      <c r="H828">
        <v>836</v>
      </c>
      <c r="I828" t="str">
        <f t="shared" si="51"/>
        <v>0836</v>
      </c>
    </row>
    <row r="829" spans="1:9" x14ac:dyDescent="0.25">
      <c r="A829" t="s">
        <v>2524</v>
      </c>
      <c r="B829" t="s">
        <v>2525</v>
      </c>
      <c r="C829" t="b">
        <f t="shared" si="48"/>
        <v>1</v>
      </c>
      <c r="D829" t="s">
        <v>1162</v>
      </c>
      <c r="E829" t="b">
        <f t="shared" si="49"/>
        <v>1</v>
      </c>
      <c r="F829" t="s">
        <v>37</v>
      </c>
      <c r="G829" t="b">
        <f t="shared" si="50"/>
        <v>1</v>
      </c>
      <c r="H829">
        <v>835</v>
      </c>
      <c r="I829" t="str">
        <f t="shared" si="51"/>
        <v>0835</v>
      </c>
    </row>
    <row r="830" spans="1:9" x14ac:dyDescent="0.25">
      <c r="A830" t="s">
        <v>324</v>
      </c>
      <c r="B830" t="s">
        <v>325</v>
      </c>
      <c r="C830" t="b">
        <f t="shared" si="48"/>
        <v>1</v>
      </c>
      <c r="D830" t="s">
        <v>36</v>
      </c>
      <c r="E830" t="b">
        <f t="shared" si="49"/>
        <v>1</v>
      </c>
      <c r="F830" t="s">
        <v>37</v>
      </c>
      <c r="G830" t="b">
        <f t="shared" si="50"/>
        <v>1</v>
      </c>
      <c r="H830">
        <v>800</v>
      </c>
      <c r="I830" t="str">
        <f t="shared" si="51"/>
        <v>0800</v>
      </c>
    </row>
    <row r="831" spans="1:9" x14ac:dyDescent="0.25">
      <c r="A831" t="s">
        <v>2527</v>
      </c>
      <c r="B831" t="s">
        <v>2528</v>
      </c>
      <c r="C831" t="b">
        <f t="shared" si="48"/>
        <v>1</v>
      </c>
      <c r="D831" t="s">
        <v>973</v>
      </c>
      <c r="E831" t="b">
        <f t="shared" si="49"/>
        <v>1</v>
      </c>
      <c r="F831" t="s">
        <v>37</v>
      </c>
      <c r="G831" t="b">
        <f t="shared" si="50"/>
        <v>1</v>
      </c>
      <c r="H831">
        <v>830</v>
      </c>
      <c r="I831" t="str">
        <f t="shared" si="51"/>
        <v>0830</v>
      </c>
    </row>
    <row r="832" spans="1:9" x14ac:dyDescent="0.25">
      <c r="A832" t="s">
        <v>2530</v>
      </c>
      <c r="B832" t="s">
        <v>2531</v>
      </c>
      <c r="C832" t="b">
        <f t="shared" si="48"/>
        <v>1</v>
      </c>
      <c r="D832" t="s">
        <v>844</v>
      </c>
      <c r="E832" t="b">
        <f t="shared" si="49"/>
        <v>1</v>
      </c>
      <c r="F832" t="s">
        <v>37</v>
      </c>
      <c r="G832" t="b">
        <f t="shared" si="50"/>
        <v>1</v>
      </c>
      <c r="H832">
        <v>820</v>
      </c>
      <c r="I832" t="str">
        <f t="shared" si="51"/>
        <v>0820</v>
      </c>
    </row>
    <row r="833" spans="1:9" x14ac:dyDescent="0.25">
      <c r="A833" t="s">
        <v>2533</v>
      </c>
      <c r="B833" t="s">
        <v>2534</v>
      </c>
      <c r="C833" t="b">
        <f t="shared" si="48"/>
        <v>1</v>
      </c>
      <c r="D833" t="s">
        <v>917</v>
      </c>
      <c r="E833" t="b">
        <f t="shared" si="49"/>
        <v>1</v>
      </c>
      <c r="F833" t="s">
        <v>37</v>
      </c>
      <c r="G833" t="b">
        <f t="shared" si="50"/>
        <v>1</v>
      </c>
      <c r="H833">
        <v>832</v>
      </c>
      <c r="I833" t="str">
        <f t="shared" si="51"/>
        <v>0832</v>
      </c>
    </row>
    <row r="834" spans="1:9" x14ac:dyDescent="0.25">
      <c r="A834" t="s">
        <v>2537</v>
      </c>
      <c r="B834" t="s">
        <v>2538</v>
      </c>
      <c r="C834" t="b">
        <f t="shared" si="48"/>
        <v>1</v>
      </c>
      <c r="D834" t="s">
        <v>707</v>
      </c>
      <c r="E834" t="b">
        <f t="shared" si="49"/>
        <v>1</v>
      </c>
      <c r="F834" t="s">
        <v>37</v>
      </c>
      <c r="G834" t="b">
        <f t="shared" si="50"/>
        <v>1</v>
      </c>
      <c r="H834">
        <v>820</v>
      </c>
      <c r="I834" t="str">
        <f t="shared" si="51"/>
        <v>0820</v>
      </c>
    </row>
    <row r="835" spans="1:9" x14ac:dyDescent="0.25">
      <c r="A835" t="s">
        <v>2539</v>
      </c>
      <c r="B835" t="s">
        <v>2540</v>
      </c>
      <c r="C835" t="b">
        <f t="shared" ref="C835:C898" si="52">ISNUMBER(SEARCH(B835, A835))</f>
        <v>1</v>
      </c>
      <c r="D835" t="s">
        <v>731</v>
      </c>
      <c r="E835" t="b">
        <f t="shared" ref="E835:E898" si="53">ISNUMBER(SEARCH(D835, A835))</f>
        <v>1</v>
      </c>
      <c r="F835" t="s">
        <v>37</v>
      </c>
      <c r="G835" t="b">
        <f t="shared" ref="G835:G898" si="54">ISNUMBER(SEARCH(F835, A835))</f>
        <v>1</v>
      </c>
      <c r="H835">
        <v>810</v>
      </c>
      <c r="I835" t="str">
        <f t="shared" ref="I835:I898" si="55">"0"&amp;H835</f>
        <v>0810</v>
      </c>
    </row>
    <row r="836" spans="1:9" x14ac:dyDescent="0.25">
      <c r="A836" t="s">
        <v>328</v>
      </c>
      <c r="B836" t="s">
        <v>329</v>
      </c>
      <c r="C836" t="b">
        <f t="shared" si="52"/>
        <v>1</v>
      </c>
      <c r="D836" t="s">
        <v>36</v>
      </c>
      <c r="E836" t="b">
        <f t="shared" si="53"/>
        <v>1</v>
      </c>
      <c r="F836" t="s">
        <v>37</v>
      </c>
      <c r="G836" t="b">
        <f t="shared" si="54"/>
        <v>1</v>
      </c>
      <c r="H836">
        <v>800</v>
      </c>
      <c r="I836" t="str">
        <f t="shared" si="55"/>
        <v>0800</v>
      </c>
    </row>
    <row r="837" spans="1:9" x14ac:dyDescent="0.25">
      <c r="A837" t="s">
        <v>330</v>
      </c>
      <c r="B837" t="s">
        <v>331</v>
      </c>
      <c r="C837" t="b">
        <f t="shared" si="52"/>
        <v>1</v>
      </c>
      <c r="D837" t="s">
        <v>36</v>
      </c>
      <c r="E837" t="b">
        <f t="shared" si="53"/>
        <v>1</v>
      </c>
      <c r="F837" t="s">
        <v>37</v>
      </c>
      <c r="G837" t="b">
        <f t="shared" si="54"/>
        <v>1</v>
      </c>
      <c r="H837">
        <v>800</v>
      </c>
      <c r="I837" t="str">
        <f t="shared" si="55"/>
        <v>0800</v>
      </c>
    </row>
    <row r="838" spans="1:9" x14ac:dyDescent="0.25">
      <c r="A838" t="s">
        <v>2542</v>
      </c>
      <c r="B838" t="s">
        <v>2543</v>
      </c>
      <c r="C838" t="b">
        <f t="shared" si="52"/>
        <v>1</v>
      </c>
      <c r="D838" t="s">
        <v>716</v>
      </c>
      <c r="E838" t="b">
        <f t="shared" si="53"/>
        <v>1</v>
      </c>
      <c r="F838" t="s">
        <v>37</v>
      </c>
      <c r="G838" t="b">
        <f t="shared" si="54"/>
        <v>1</v>
      </c>
      <c r="H838">
        <v>830</v>
      </c>
      <c r="I838" t="str">
        <f t="shared" si="55"/>
        <v>0830</v>
      </c>
    </row>
    <row r="839" spans="1:9" x14ac:dyDescent="0.25">
      <c r="A839" t="s">
        <v>334</v>
      </c>
      <c r="B839" t="s">
        <v>335</v>
      </c>
      <c r="C839" t="b">
        <f t="shared" si="52"/>
        <v>1</v>
      </c>
      <c r="D839" t="s">
        <v>36</v>
      </c>
      <c r="E839" t="b">
        <f t="shared" si="53"/>
        <v>1</v>
      </c>
      <c r="F839" t="s">
        <v>37</v>
      </c>
      <c r="G839" t="b">
        <f t="shared" si="54"/>
        <v>1</v>
      </c>
      <c r="H839">
        <v>800</v>
      </c>
      <c r="I839" t="str">
        <f t="shared" si="55"/>
        <v>0800</v>
      </c>
    </row>
    <row r="840" spans="1:9" x14ac:dyDescent="0.25">
      <c r="A840" t="s">
        <v>2544</v>
      </c>
      <c r="B840" t="s">
        <v>2545</v>
      </c>
      <c r="C840" t="b">
        <f t="shared" si="52"/>
        <v>1</v>
      </c>
      <c r="D840" t="s">
        <v>703</v>
      </c>
      <c r="E840" t="b">
        <f t="shared" si="53"/>
        <v>1</v>
      </c>
      <c r="F840" t="s">
        <v>37</v>
      </c>
      <c r="G840" t="b">
        <f t="shared" si="54"/>
        <v>1</v>
      </c>
      <c r="H840">
        <v>812</v>
      </c>
      <c r="I840" t="str">
        <f t="shared" si="55"/>
        <v>0812</v>
      </c>
    </row>
    <row r="841" spans="1:9" x14ac:dyDescent="0.25">
      <c r="A841" t="s">
        <v>337</v>
      </c>
      <c r="B841" t="s">
        <v>338</v>
      </c>
      <c r="C841" t="b">
        <f t="shared" si="52"/>
        <v>1</v>
      </c>
      <c r="D841" t="s">
        <v>36</v>
      </c>
      <c r="E841" t="b">
        <f t="shared" si="53"/>
        <v>1</v>
      </c>
      <c r="F841" t="s">
        <v>37</v>
      </c>
      <c r="G841" t="b">
        <f t="shared" si="54"/>
        <v>1</v>
      </c>
      <c r="H841">
        <v>800</v>
      </c>
      <c r="I841" t="str">
        <f t="shared" si="55"/>
        <v>0800</v>
      </c>
    </row>
    <row r="842" spans="1:9" x14ac:dyDescent="0.25">
      <c r="A842" t="s">
        <v>2548</v>
      </c>
      <c r="B842" t="s">
        <v>2549</v>
      </c>
      <c r="C842" t="b">
        <f t="shared" si="52"/>
        <v>1</v>
      </c>
      <c r="D842" t="s">
        <v>776</v>
      </c>
      <c r="E842" t="b">
        <f t="shared" si="53"/>
        <v>1</v>
      </c>
      <c r="F842" t="s">
        <v>37</v>
      </c>
      <c r="G842" t="b">
        <f t="shared" si="54"/>
        <v>1</v>
      </c>
      <c r="H842">
        <v>810</v>
      </c>
      <c r="I842" t="str">
        <f t="shared" si="55"/>
        <v>0810</v>
      </c>
    </row>
    <row r="843" spans="1:9" x14ac:dyDescent="0.25">
      <c r="A843" t="s">
        <v>340</v>
      </c>
      <c r="B843" t="s">
        <v>341</v>
      </c>
      <c r="C843" t="b">
        <f t="shared" si="52"/>
        <v>1</v>
      </c>
      <c r="D843" t="s">
        <v>36</v>
      </c>
      <c r="E843" t="b">
        <f t="shared" si="53"/>
        <v>1</v>
      </c>
      <c r="F843" t="s">
        <v>37</v>
      </c>
      <c r="G843" t="b">
        <f t="shared" si="54"/>
        <v>1</v>
      </c>
      <c r="H843">
        <v>800</v>
      </c>
      <c r="I843" t="str">
        <f t="shared" si="55"/>
        <v>0800</v>
      </c>
    </row>
    <row r="844" spans="1:9" x14ac:dyDescent="0.25">
      <c r="A844" t="s">
        <v>2550</v>
      </c>
      <c r="B844" t="s">
        <v>2551</v>
      </c>
      <c r="C844" t="b">
        <f t="shared" si="52"/>
        <v>1</v>
      </c>
      <c r="D844" t="s">
        <v>1101</v>
      </c>
      <c r="E844" t="b">
        <f t="shared" si="53"/>
        <v>1</v>
      </c>
      <c r="F844" t="s">
        <v>37</v>
      </c>
      <c r="G844" t="b">
        <f t="shared" si="54"/>
        <v>1</v>
      </c>
      <c r="H844">
        <v>820</v>
      </c>
      <c r="I844" t="str">
        <f t="shared" si="55"/>
        <v>0820</v>
      </c>
    </row>
    <row r="845" spans="1:9" x14ac:dyDescent="0.25">
      <c r="A845" t="s">
        <v>2553</v>
      </c>
      <c r="B845" t="s">
        <v>2554</v>
      </c>
      <c r="C845" t="b">
        <f t="shared" si="52"/>
        <v>1</v>
      </c>
      <c r="D845" t="s">
        <v>798</v>
      </c>
      <c r="E845" t="b">
        <f t="shared" si="53"/>
        <v>1</v>
      </c>
      <c r="F845" t="s">
        <v>37</v>
      </c>
      <c r="G845" t="b">
        <f t="shared" si="54"/>
        <v>1</v>
      </c>
      <c r="H845">
        <v>812</v>
      </c>
      <c r="I845" t="str">
        <f t="shared" si="55"/>
        <v>0812</v>
      </c>
    </row>
    <row r="846" spans="1:9" x14ac:dyDescent="0.25">
      <c r="A846" t="s">
        <v>2555</v>
      </c>
      <c r="B846" t="s">
        <v>2556</v>
      </c>
      <c r="C846" t="b">
        <f t="shared" si="52"/>
        <v>1</v>
      </c>
      <c r="D846" t="s">
        <v>954</v>
      </c>
      <c r="E846" t="b">
        <f t="shared" si="53"/>
        <v>1</v>
      </c>
      <c r="F846" t="s">
        <v>37</v>
      </c>
      <c r="G846" t="b">
        <f t="shared" si="54"/>
        <v>1</v>
      </c>
      <c r="H846">
        <v>812</v>
      </c>
      <c r="I846" t="str">
        <f t="shared" si="55"/>
        <v>0812</v>
      </c>
    </row>
    <row r="847" spans="1:9" x14ac:dyDescent="0.25">
      <c r="A847" t="s">
        <v>2557</v>
      </c>
      <c r="B847" t="s">
        <v>2558</v>
      </c>
      <c r="C847" t="b">
        <f t="shared" si="52"/>
        <v>1</v>
      </c>
      <c r="D847" t="s">
        <v>870</v>
      </c>
      <c r="E847" t="b">
        <f t="shared" si="53"/>
        <v>1</v>
      </c>
      <c r="F847" t="s">
        <v>37</v>
      </c>
      <c r="G847" t="b">
        <f t="shared" si="54"/>
        <v>1</v>
      </c>
      <c r="H847">
        <v>812</v>
      </c>
      <c r="I847" t="str">
        <f t="shared" si="55"/>
        <v>0812</v>
      </c>
    </row>
    <row r="848" spans="1:9" x14ac:dyDescent="0.25">
      <c r="A848" t="s">
        <v>2560</v>
      </c>
      <c r="B848" t="s">
        <v>2561</v>
      </c>
      <c r="C848" t="b">
        <f t="shared" si="52"/>
        <v>1</v>
      </c>
      <c r="D848" t="s">
        <v>716</v>
      </c>
      <c r="E848" t="b">
        <f t="shared" si="53"/>
        <v>1</v>
      </c>
      <c r="F848" t="s">
        <v>37</v>
      </c>
      <c r="G848" t="b">
        <f t="shared" si="54"/>
        <v>1</v>
      </c>
      <c r="H848">
        <v>830</v>
      </c>
      <c r="I848" t="str">
        <f t="shared" si="55"/>
        <v>0830</v>
      </c>
    </row>
    <row r="849" spans="1:9" x14ac:dyDescent="0.25">
      <c r="A849" t="s">
        <v>343</v>
      </c>
      <c r="B849" t="s">
        <v>344</v>
      </c>
      <c r="C849" t="b">
        <f t="shared" si="52"/>
        <v>1</v>
      </c>
      <c r="D849" t="s">
        <v>36</v>
      </c>
      <c r="E849" t="b">
        <f t="shared" si="53"/>
        <v>1</v>
      </c>
      <c r="F849" t="s">
        <v>37</v>
      </c>
      <c r="G849" t="b">
        <f t="shared" si="54"/>
        <v>1</v>
      </c>
      <c r="H849">
        <v>800</v>
      </c>
      <c r="I849" t="str">
        <f t="shared" si="55"/>
        <v>0800</v>
      </c>
    </row>
    <row r="850" spans="1:9" x14ac:dyDescent="0.25">
      <c r="A850" t="s">
        <v>2565</v>
      </c>
      <c r="B850" t="s">
        <v>2566</v>
      </c>
      <c r="C850" t="b">
        <f t="shared" si="52"/>
        <v>1</v>
      </c>
      <c r="D850" t="s">
        <v>716</v>
      </c>
      <c r="E850" t="b">
        <f t="shared" si="53"/>
        <v>1</v>
      </c>
      <c r="F850" t="s">
        <v>37</v>
      </c>
      <c r="G850" t="b">
        <f t="shared" si="54"/>
        <v>1</v>
      </c>
      <c r="H850">
        <v>830</v>
      </c>
      <c r="I850" t="str">
        <f t="shared" si="55"/>
        <v>0830</v>
      </c>
    </row>
    <row r="851" spans="1:9" x14ac:dyDescent="0.25">
      <c r="A851" t="s">
        <v>2569</v>
      </c>
      <c r="B851" t="s">
        <v>2570</v>
      </c>
      <c r="C851" t="b">
        <f t="shared" si="52"/>
        <v>1</v>
      </c>
      <c r="D851" t="s">
        <v>773</v>
      </c>
      <c r="E851" t="b">
        <f t="shared" si="53"/>
        <v>1</v>
      </c>
      <c r="F851" t="s">
        <v>37</v>
      </c>
      <c r="G851" t="b">
        <f t="shared" si="54"/>
        <v>1</v>
      </c>
      <c r="H851">
        <v>820</v>
      </c>
      <c r="I851" t="str">
        <f t="shared" si="55"/>
        <v>0820</v>
      </c>
    </row>
    <row r="852" spans="1:9" x14ac:dyDescent="0.25">
      <c r="A852" t="s">
        <v>2571</v>
      </c>
      <c r="B852" t="s">
        <v>2572</v>
      </c>
      <c r="C852" t="b">
        <f t="shared" si="52"/>
        <v>1</v>
      </c>
      <c r="D852" t="s">
        <v>791</v>
      </c>
      <c r="E852" t="b">
        <f t="shared" si="53"/>
        <v>1</v>
      </c>
      <c r="F852" t="s">
        <v>37</v>
      </c>
      <c r="G852" t="b">
        <f t="shared" si="54"/>
        <v>1</v>
      </c>
      <c r="H852">
        <v>832</v>
      </c>
      <c r="I852" t="str">
        <f t="shared" si="55"/>
        <v>0832</v>
      </c>
    </row>
    <row r="853" spans="1:9" x14ac:dyDescent="0.25">
      <c r="A853" t="s">
        <v>2574</v>
      </c>
      <c r="B853" t="s">
        <v>2575</v>
      </c>
      <c r="C853" t="b">
        <f t="shared" si="52"/>
        <v>1</v>
      </c>
      <c r="D853" t="s">
        <v>1223</v>
      </c>
      <c r="E853" t="b">
        <f t="shared" si="53"/>
        <v>1</v>
      </c>
      <c r="F853" t="s">
        <v>37</v>
      </c>
      <c r="G853" t="b">
        <f t="shared" si="54"/>
        <v>1</v>
      </c>
      <c r="H853">
        <v>832</v>
      </c>
      <c r="I853" t="str">
        <f t="shared" si="55"/>
        <v>0832</v>
      </c>
    </row>
    <row r="854" spans="1:9" x14ac:dyDescent="0.25">
      <c r="A854" t="s">
        <v>348</v>
      </c>
      <c r="B854" t="s">
        <v>349</v>
      </c>
      <c r="C854" t="b">
        <f t="shared" si="52"/>
        <v>1</v>
      </c>
      <c r="D854" t="s">
        <v>36</v>
      </c>
      <c r="E854" t="b">
        <f t="shared" si="53"/>
        <v>1</v>
      </c>
      <c r="F854" t="s">
        <v>37</v>
      </c>
      <c r="G854" t="b">
        <f t="shared" si="54"/>
        <v>1</v>
      </c>
      <c r="H854">
        <v>800</v>
      </c>
      <c r="I854" t="str">
        <f t="shared" si="55"/>
        <v>0800</v>
      </c>
    </row>
    <row r="855" spans="1:9" x14ac:dyDescent="0.25">
      <c r="A855" t="s">
        <v>351</v>
      </c>
      <c r="B855" t="s">
        <v>352</v>
      </c>
      <c r="C855" t="b">
        <f t="shared" si="52"/>
        <v>1</v>
      </c>
      <c r="D855" t="s">
        <v>36</v>
      </c>
      <c r="E855" t="b">
        <f t="shared" si="53"/>
        <v>1</v>
      </c>
      <c r="F855" t="s">
        <v>37</v>
      </c>
      <c r="G855" t="b">
        <f t="shared" si="54"/>
        <v>1</v>
      </c>
      <c r="H855">
        <v>800</v>
      </c>
      <c r="I855" t="str">
        <f t="shared" si="55"/>
        <v>0800</v>
      </c>
    </row>
    <row r="856" spans="1:9" x14ac:dyDescent="0.25">
      <c r="A856" t="s">
        <v>356</v>
      </c>
      <c r="B856" t="s">
        <v>357</v>
      </c>
      <c r="C856" t="b">
        <f t="shared" si="52"/>
        <v>1</v>
      </c>
      <c r="D856" t="s">
        <v>36</v>
      </c>
      <c r="E856" t="b">
        <f t="shared" si="53"/>
        <v>1</v>
      </c>
      <c r="F856" t="s">
        <v>37</v>
      </c>
      <c r="G856" t="b">
        <f t="shared" si="54"/>
        <v>1</v>
      </c>
      <c r="H856">
        <v>800</v>
      </c>
      <c r="I856" t="str">
        <f t="shared" si="55"/>
        <v>0800</v>
      </c>
    </row>
    <row r="857" spans="1:9" x14ac:dyDescent="0.25">
      <c r="A857" t="s">
        <v>358</v>
      </c>
      <c r="B857" t="s">
        <v>359</v>
      </c>
      <c r="C857" t="b">
        <f t="shared" si="52"/>
        <v>1</v>
      </c>
      <c r="D857" t="s">
        <v>36</v>
      </c>
      <c r="E857" t="b">
        <f t="shared" si="53"/>
        <v>1</v>
      </c>
      <c r="F857" t="s">
        <v>37</v>
      </c>
      <c r="G857" t="b">
        <f t="shared" si="54"/>
        <v>1</v>
      </c>
      <c r="H857">
        <v>800</v>
      </c>
      <c r="I857" t="str">
        <f t="shared" si="55"/>
        <v>0800</v>
      </c>
    </row>
    <row r="858" spans="1:9" x14ac:dyDescent="0.25">
      <c r="C858" t="b">
        <f t="shared" si="52"/>
        <v>0</v>
      </c>
      <c r="D858" t="s">
        <v>781</v>
      </c>
      <c r="E858" t="b">
        <f t="shared" si="53"/>
        <v>0</v>
      </c>
      <c r="F858" t="s">
        <v>37</v>
      </c>
      <c r="G858" t="b">
        <f t="shared" si="54"/>
        <v>0</v>
      </c>
      <c r="H858">
        <v>832</v>
      </c>
      <c r="I858" t="str">
        <f t="shared" si="55"/>
        <v>0832</v>
      </c>
    </row>
    <row r="859" spans="1:9" x14ac:dyDescent="0.25">
      <c r="A859" t="s">
        <v>2576</v>
      </c>
      <c r="B859" t="s">
        <v>2577</v>
      </c>
      <c r="C859" t="b">
        <f t="shared" si="52"/>
        <v>1</v>
      </c>
      <c r="D859" t="s">
        <v>716</v>
      </c>
      <c r="E859" t="b">
        <f t="shared" si="53"/>
        <v>1</v>
      </c>
      <c r="F859" t="s">
        <v>37</v>
      </c>
      <c r="G859" t="b">
        <f t="shared" si="54"/>
        <v>1</v>
      </c>
      <c r="H859">
        <v>830</v>
      </c>
      <c r="I859" t="str">
        <f t="shared" si="55"/>
        <v>0830</v>
      </c>
    </row>
    <row r="860" spans="1:9" x14ac:dyDescent="0.25">
      <c r="A860" t="s">
        <v>2580</v>
      </c>
      <c r="B860" t="s">
        <v>2581</v>
      </c>
      <c r="C860" t="b">
        <f t="shared" si="52"/>
        <v>1</v>
      </c>
      <c r="D860" t="s">
        <v>737</v>
      </c>
      <c r="E860" t="b">
        <f t="shared" si="53"/>
        <v>1</v>
      </c>
      <c r="F860" t="s">
        <v>37</v>
      </c>
      <c r="G860" t="b">
        <f t="shared" si="54"/>
        <v>1</v>
      </c>
      <c r="H860">
        <v>810</v>
      </c>
      <c r="I860" t="str">
        <f t="shared" si="55"/>
        <v>0810</v>
      </c>
    </row>
    <row r="861" spans="1:9" x14ac:dyDescent="0.25">
      <c r="A861" t="s">
        <v>2582</v>
      </c>
      <c r="B861" t="s">
        <v>2583</v>
      </c>
      <c r="C861" t="b">
        <f t="shared" si="52"/>
        <v>1</v>
      </c>
      <c r="D861" t="s">
        <v>941</v>
      </c>
      <c r="E861" t="b">
        <f t="shared" si="53"/>
        <v>1</v>
      </c>
      <c r="F861" t="s">
        <v>37</v>
      </c>
      <c r="G861" t="b">
        <f t="shared" si="54"/>
        <v>1</v>
      </c>
      <c r="H861">
        <v>832</v>
      </c>
      <c r="I861" t="str">
        <f t="shared" si="55"/>
        <v>0832</v>
      </c>
    </row>
    <row r="862" spans="1:9" x14ac:dyDescent="0.25">
      <c r="A862" t="s">
        <v>2584</v>
      </c>
      <c r="B862" t="s">
        <v>2585</v>
      </c>
      <c r="C862" t="b">
        <f t="shared" si="52"/>
        <v>1</v>
      </c>
      <c r="D862" t="s">
        <v>716</v>
      </c>
      <c r="E862" t="b">
        <f t="shared" si="53"/>
        <v>1</v>
      </c>
      <c r="F862" t="s">
        <v>37</v>
      </c>
      <c r="G862" t="b">
        <f t="shared" si="54"/>
        <v>1</v>
      </c>
      <c r="H862">
        <v>830</v>
      </c>
      <c r="I862" t="str">
        <f t="shared" si="55"/>
        <v>0830</v>
      </c>
    </row>
    <row r="863" spans="1:9" x14ac:dyDescent="0.25">
      <c r="A863" t="s">
        <v>2587</v>
      </c>
      <c r="B863" t="s">
        <v>2588</v>
      </c>
      <c r="C863" t="b">
        <f t="shared" si="52"/>
        <v>1</v>
      </c>
      <c r="D863" t="s">
        <v>776</v>
      </c>
      <c r="E863" t="b">
        <f t="shared" si="53"/>
        <v>1</v>
      </c>
      <c r="F863" t="s">
        <v>37</v>
      </c>
      <c r="G863" t="b">
        <f t="shared" si="54"/>
        <v>1</v>
      </c>
      <c r="H863">
        <v>810</v>
      </c>
      <c r="I863" t="str">
        <f t="shared" si="55"/>
        <v>0810</v>
      </c>
    </row>
    <row r="864" spans="1:9" x14ac:dyDescent="0.25">
      <c r="A864" t="s">
        <v>2590</v>
      </c>
      <c r="B864" t="s">
        <v>2591</v>
      </c>
      <c r="C864" t="b">
        <f t="shared" si="52"/>
        <v>1</v>
      </c>
      <c r="D864" t="s">
        <v>791</v>
      </c>
      <c r="E864" t="b">
        <f t="shared" si="53"/>
        <v>1</v>
      </c>
      <c r="F864" t="s">
        <v>37</v>
      </c>
      <c r="G864" t="b">
        <f t="shared" si="54"/>
        <v>1</v>
      </c>
      <c r="H864">
        <v>832</v>
      </c>
      <c r="I864" t="str">
        <f t="shared" si="55"/>
        <v>0832</v>
      </c>
    </row>
    <row r="865" spans="1:9" x14ac:dyDescent="0.25">
      <c r="A865" t="s">
        <v>2593</v>
      </c>
      <c r="B865" t="s">
        <v>2594</v>
      </c>
      <c r="C865" t="b">
        <f t="shared" si="52"/>
        <v>1</v>
      </c>
      <c r="D865" t="s">
        <v>1016</v>
      </c>
      <c r="E865" t="b">
        <f t="shared" si="53"/>
        <v>1</v>
      </c>
      <c r="F865" t="s">
        <v>37</v>
      </c>
      <c r="G865" t="b">
        <f t="shared" si="54"/>
        <v>1</v>
      </c>
      <c r="H865">
        <v>830</v>
      </c>
      <c r="I865" t="str">
        <f t="shared" si="55"/>
        <v>0830</v>
      </c>
    </row>
    <row r="866" spans="1:9" x14ac:dyDescent="0.25">
      <c r="A866" t="s">
        <v>362</v>
      </c>
      <c r="B866" t="s">
        <v>363</v>
      </c>
      <c r="C866" t="b">
        <f t="shared" si="52"/>
        <v>1</v>
      </c>
      <c r="D866" t="s">
        <v>36</v>
      </c>
      <c r="E866" t="b">
        <f t="shared" si="53"/>
        <v>1</v>
      </c>
      <c r="F866" t="s">
        <v>37</v>
      </c>
      <c r="G866" t="b">
        <f t="shared" si="54"/>
        <v>1</v>
      </c>
      <c r="H866">
        <v>800</v>
      </c>
      <c r="I866" t="str">
        <f t="shared" si="55"/>
        <v>0800</v>
      </c>
    </row>
    <row r="867" spans="1:9" x14ac:dyDescent="0.25">
      <c r="A867" t="s">
        <v>2595</v>
      </c>
      <c r="B867" t="s">
        <v>2596</v>
      </c>
      <c r="C867" t="b">
        <f t="shared" si="52"/>
        <v>1</v>
      </c>
      <c r="D867" t="s">
        <v>731</v>
      </c>
      <c r="E867" t="b">
        <f t="shared" si="53"/>
        <v>1</v>
      </c>
      <c r="F867" t="s">
        <v>37</v>
      </c>
      <c r="G867" t="b">
        <f t="shared" si="54"/>
        <v>1</v>
      </c>
      <c r="H867">
        <v>810</v>
      </c>
      <c r="I867" t="str">
        <f t="shared" si="55"/>
        <v>0810</v>
      </c>
    </row>
    <row r="868" spans="1:9" x14ac:dyDescent="0.25">
      <c r="A868" t="s">
        <v>2597</v>
      </c>
      <c r="B868" t="s">
        <v>2598</v>
      </c>
      <c r="C868" t="b">
        <f t="shared" si="52"/>
        <v>1</v>
      </c>
      <c r="D868" t="s">
        <v>1616</v>
      </c>
      <c r="E868" t="b">
        <f t="shared" si="53"/>
        <v>1</v>
      </c>
      <c r="F868" t="s">
        <v>37</v>
      </c>
      <c r="G868" t="b">
        <f t="shared" si="54"/>
        <v>1</v>
      </c>
      <c r="H868">
        <v>810</v>
      </c>
      <c r="I868" t="str">
        <f t="shared" si="55"/>
        <v>0810</v>
      </c>
    </row>
    <row r="869" spans="1:9" x14ac:dyDescent="0.25">
      <c r="A869" t="s">
        <v>365</v>
      </c>
      <c r="B869" t="s">
        <v>366</v>
      </c>
      <c r="C869" t="b">
        <f t="shared" si="52"/>
        <v>1</v>
      </c>
      <c r="D869" t="s">
        <v>36</v>
      </c>
      <c r="E869" t="b">
        <f t="shared" si="53"/>
        <v>1</v>
      </c>
      <c r="F869" t="s">
        <v>37</v>
      </c>
      <c r="G869" t="b">
        <f t="shared" si="54"/>
        <v>1</v>
      </c>
      <c r="H869">
        <v>800</v>
      </c>
      <c r="I869" t="str">
        <f t="shared" si="55"/>
        <v>0800</v>
      </c>
    </row>
    <row r="870" spans="1:9" x14ac:dyDescent="0.25">
      <c r="A870" t="s">
        <v>367</v>
      </c>
      <c r="B870" t="s">
        <v>368</v>
      </c>
      <c r="C870" t="b">
        <f t="shared" si="52"/>
        <v>1</v>
      </c>
      <c r="D870" t="s">
        <v>36</v>
      </c>
      <c r="E870" t="b">
        <f t="shared" si="53"/>
        <v>1</v>
      </c>
      <c r="F870" t="s">
        <v>37</v>
      </c>
      <c r="G870" t="b">
        <f t="shared" si="54"/>
        <v>1</v>
      </c>
      <c r="H870">
        <v>800</v>
      </c>
      <c r="I870" t="str">
        <f t="shared" si="55"/>
        <v>0800</v>
      </c>
    </row>
    <row r="871" spans="1:9" x14ac:dyDescent="0.25">
      <c r="A871" t="s">
        <v>2600</v>
      </c>
      <c r="B871" t="s">
        <v>2601</v>
      </c>
      <c r="C871" t="b">
        <f t="shared" si="52"/>
        <v>1</v>
      </c>
      <c r="D871" t="s">
        <v>844</v>
      </c>
      <c r="E871" t="b">
        <f t="shared" si="53"/>
        <v>1</v>
      </c>
      <c r="F871" t="s">
        <v>37</v>
      </c>
      <c r="G871" t="b">
        <f t="shared" si="54"/>
        <v>1</v>
      </c>
      <c r="H871">
        <v>820</v>
      </c>
      <c r="I871" t="str">
        <f t="shared" si="55"/>
        <v>0820</v>
      </c>
    </row>
    <row r="872" spans="1:9" x14ac:dyDescent="0.25">
      <c r="A872" t="s">
        <v>370</v>
      </c>
      <c r="B872" t="s">
        <v>371</v>
      </c>
      <c r="C872" t="b">
        <f t="shared" si="52"/>
        <v>1</v>
      </c>
      <c r="D872" t="s">
        <v>36</v>
      </c>
      <c r="E872" t="b">
        <f t="shared" si="53"/>
        <v>1</v>
      </c>
      <c r="F872" t="s">
        <v>37</v>
      </c>
      <c r="G872" t="b">
        <f t="shared" si="54"/>
        <v>1</v>
      </c>
      <c r="H872">
        <v>800</v>
      </c>
      <c r="I872" t="str">
        <f t="shared" si="55"/>
        <v>0800</v>
      </c>
    </row>
    <row r="873" spans="1:9" x14ac:dyDescent="0.25">
      <c r="A873" t="s">
        <v>2604</v>
      </c>
      <c r="B873" t="s">
        <v>2605</v>
      </c>
      <c r="C873" t="b">
        <f t="shared" si="52"/>
        <v>1</v>
      </c>
      <c r="D873" t="s">
        <v>2606</v>
      </c>
      <c r="E873" t="b">
        <f t="shared" si="53"/>
        <v>1</v>
      </c>
      <c r="F873" t="s">
        <v>37</v>
      </c>
      <c r="G873" t="b">
        <f t="shared" si="54"/>
        <v>1</v>
      </c>
      <c r="H873">
        <v>832</v>
      </c>
      <c r="I873" t="str">
        <f t="shared" si="55"/>
        <v>0832</v>
      </c>
    </row>
    <row r="874" spans="1:9" x14ac:dyDescent="0.25">
      <c r="A874" t="s">
        <v>373</v>
      </c>
      <c r="B874" t="s">
        <v>374</v>
      </c>
      <c r="C874" t="b">
        <f t="shared" si="52"/>
        <v>1</v>
      </c>
      <c r="D874" t="s">
        <v>36</v>
      </c>
      <c r="E874" t="b">
        <f t="shared" si="53"/>
        <v>1</v>
      </c>
      <c r="F874" t="s">
        <v>37</v>
      </c>
      <c r="G874" t="b">
        <f t="shared" si="54"/>
        <v>1</v>
      </c>
      <c r="H874">
        <v>800</v>
      </c>
      <c r="I874" t="str">
        <f t="shared" si="55"/>
        <v>0800</v>
      </c>
    </row>
    <row r="875" spans="1:9" x14ac:dyDescent="0.25">
      <c r="A875" t="s">
        <v>2607</v>
      </c>
      <c r="B875" t="s">
        <v>2608</v>
      </c>
      <c r="C875" t="b">
        <f t="shared" si="52"/>
        <v>1</v>
      </c>
      <c r="D875" t="s">
        <v>747</v>
      </c>
      <c r="E875" t="b">
        <f t="shared" si="53"/>
        <v>1</v>
      </c>
      <c r="F875" t="s">
        <v>37</v>
      </c>
      <c r="G875" t="b">
        <f t="shared" si="54"/>
        <v>1</v>
      </c>
      <c r="H875">
        <v>830</v>
      </c>
      <c r="I875" t="str">
        <f t="shared" si="55"/>
        <v>0830</v>
      </c>
    </row>
    <row r="876" spans="1:9" x14ac:dyDescent="0.25">
      <c r="A876" t="s">
        <v>2609</v>
      </c>
      <c r="B876" t="s">
        <v>2610</v>
      </c>
      <c r="C876" t="b">
        <f t="shared" si="52"/>
        <v>1</v>
      </c>
      <c r="D876" t="s">
        <v>791</v>
      </c>
      <c r="E876" t="b">
        <f t="shared" si="53"/>
        <v>1</v>
      </c>
      <c r="F876" t="s">
        <v>37</v>
      </c>
      <c r="G876" t="b">
        <f t="shared" si="54"/>
        <v>1</v>
      </c>
      <c r="H876">
        <v>832</v>
      </c>
      <c r="I876" t="str">
        <f t="shared" si="55"/>
        <v>0832</v>
      </c>
    </row>
    <row r="877" spans="1:9" x14ac:dyDescent="0.25">
      <c r="A877" t="s">
        <v>2611</v>
      </c>
      <c r="B877" t="s">
        <v>2612</v>
      </c>
      <c r="C877" t="b">
        <f t="shared" si="52"/>
        <v>1</v>
      </c>
      <c r="D877" t="s">
        <v>1223</v>
      </c>
      <c r="E877" t="b">
        <f t="shared" si="53"/>
        <v>1</v>
      </c>
      <c r="F877" t="s">
        <v>37</v>
      </c>
      <c r="G877" t="b">
        <f t="shared" si="54"/>
        <v>1</v>
      </c>
      <c r="H877">
        <v>832</v>
      </c>
      <c r="I877" t="str">
        <f t="shared" si="55"/>
        <v>0832</v>
      </c>
    </row>
    <row r="878" spans="1:9" x14ac:dyDescent="0.25">
      <c r="A878" t="s">
        <v>2615</v>
      </c>
      <c r="B878" t="s">
        <v>2616</v>
      </c>
      <c r="C878" t="b">
        <f t="shared" si="52"/>
        <v>1</v>
      </c>
      <c r="D878" t="s">
        <v>791</v>
      </c>
      <c r="E878" t="b">
        <f t="shared" si="53"/>
        <v>1</v>
      </c>
      <c r="F878" t="s">
        <v>37</v>
      </c>
      <c r="G878" t="b">
        <f t="shared" si="54"/>
        <v>1</v>
      </c>
      <c r="H878">
        <v>832</v>
      </c>
      <c r="I878" t="str">
        <f t="shared" si="55"/>
        <v>0832</v>
      </c>
    </row>
    <row r="879" spans="1:9" x14ac:dyDescent="0.25">
      <c r="A879" t="s">
        <v>1709</v>
      </c>
      <c r="B879" t="s">
        <v>1710</v>
      </c>
      <c r="C879" t="b">
        <f t="shared" si="52"/>
        <v>1</v>
      </c>
      <c r="D879" t="s">
        <v>776</v>
      </c>
      <c r="E879" t="b">
        <f t="shared" si="53"/>
        <v>1</v>
      </c>
      <c r="F879" t="s">
        <v>37</v>
      </c>
      <c r="G879" t="b">
        <f t="shared" si="54"/>
        <v>1</v>
      </c>
      <c r="H879">
        <v>810</v>
      </c>
      <c r="I879" t="str">
        <f t="shared" si="55"/>
        <v>0810</v>
      </c>
    </row>
    <row r="880" spans="1:9" x14ac:dyDescent="0.25">
      <c r="A880" t="s">
        <v>2619</v>
      </c>
      <c r="B880" t="s">
        <v>2620</v>
      </c>
      <c r="C880" t="b">
        <f t="shared" si="52"/>
        <v>1</v>
      </c>
      <c r="D880" t="s">
        <v>747</v>
      </c>
      <c r="E880" t="b">
        <f t="shared" si="53"/>
        <v>1</v>
      </c>
      <c r="F880" t="s">
        <v>37</v>
      </c>
      <c r="G880" t="b">
        <f t="shared" si="54"/>
        <v>1</v>
      </c>
      <c r="H880">
        <v>830</v>
      </c>
      <c r="I880" t="str">
        <f t="shared" si="55"/>
        <v>0830</v>
      </c>
    </row>
    <row r="881" spans="1:9" x14ac:dyDescent="0.25">
      <c r="A881" t="s">
        <v>2621</v>
      </c>
      <c r="B881" t="s">
        <v>2622</v>
      </c>
      <c r="C881" t="b">
        <f t="shared" si="52"/>
        <v>1</v>
      </c>
      <c r="D881" t="s">
        <v>791</v>
      </c>
      <c r="E881" t="b">
        <f t="shared" si="53"/>
        <v>1</v>
      </c>
      <c r="F881" t="s">
        <v>37</v>
      </c>
      <c r="G881" t="b">
        <f t="shared" si="54"/>
        <v>1</v>
      </c>
      <c r="H881">
        <v>832</v>
      </c>
      <c r="I881" t="str">
        <f t="shared" si="55"/>
        <v>0832</v>
      </c>
    </row>
    <row r="882" spans="1:9" x14ac:dyDescent="0.25">
      <c r="A882" t="s">
        <v>2624</v>
      </c>
      <c r="B882" t="s">
        <v>2625</v>
      </c>
      <c r="C882" t="b">
        <f t="shared" si="52"/>
        <v>1</v>
      </c>
      <c r="D882" t="s">
        <v>1279</v>
      </c>
      <c r="E882" t="b">
        <f t="shared" si="53"/>
        <v>1</v>
      </c>
      <c r="F882" t="s">
        <v>37</v>
      </c>
      <c r="G882" t="b">
        <f t="shared" si="54"/>
        <v>1</v>
      </c>
      <c r="H882">
        <v>820</v>
      </c>
      <c r="I882" t="str">
        <f t="shared" si="55"/>
        <v>0820</v>
      </c>
    </row>
    <row r="883" spans="1:9" x14ac:dyDescent="0.25">
      <c r="A883" t="s">
        <v>2626</v>
      </c>
      <c r="B883" t="s">
        <v>2627</v>
      </c>
      <c r="C883" t="b">
        <f t="shared" si="52"/>
        <v>1</v>
      </c>
      <c r="D883" t="s">
        <v>844</v>
      </c>
      <c r="E883" t="b">
        <f t="shared" si="53"/>
        <v>1</v>
      </c>
      <c r="F883" t="s">
        <v>37</v>
      </c>
      <c r="G883" t="b">
        <f t="shared" si="54"/>
        <v>1</v>
      </c>
      <c r="H883">
        <v>820</v>
      </c>
      <c r="I883" t="str">
        <f t="shared" si="55"/>
        <v>0820</v>
      </c>
    </row>
    <row r="884" spans="1:9" x14ac:dyDescent="0.25">
      <c r="A884" t="s">
        <v>2629</v>
      </c>
      <c r="B884" t="s">
        <v>2630</v>
      </c>
      <c r="C884" t="b">
        <f t="shared" si="52"/>
        <v>1</v>
      </c>
      <c r="D884" t="s">
        <v>716</v>
      </c>
      <c r="E884" t="b">
        <f t="shared" si="53"/>
        <v>1</v>
      </c>
      <c r="F884" t="s">
        <v>37</v>
      </c>
      <c r="G884" t="b">
        <f t="shared" si="54"/>
        <v>1</v>
      </c>
      <c r="H884">
        <v>830</v>
      </c>
      <c r="I884" t="str">
        <f t="shared" si="55"/>
        <v>0830</v>
      </c>
    </row>
    <row r="885" spans="1:9" x14ac:dyDescent="0.25">
      <c r="A885" t="s">
        <v>2632</v>
      </c>
      <c r="B885" t="s">
        <v>2633</v>
      </c>
      <c r="C885" t="b">
        <f t="shared" si="52"/>
        <v>1</v>
      </c>
      <c r="D885" t="s">
        <v>941</v>
      </c>
      <c r="E885" t="b">
        <f t="shared" si="53"/>
        <v>1</v>
      </c>
      <c r="F885" t="s">
        <v>37</v>
      </c>
      <c r="G885" t="b">
        <f t="shared" si="54"/>
        <v>1</v>
      </c>
      <c r="H885">
        <v>832</v>
      </c>
      <c r="I885" t="str">
        <f t="shared" si="55"/>
        <v>0832</v>
      </c>
    </row>
    <row r="886" spans="1:9" x14ac:dyDescent="0.25">
      <c r="A886" t="s">
        <v>2635</v>
      </c>
      <c r="B886" t="s">
        <v>2636</v>
      </c>
      <c r="C886" t="b">
        <f t="shared" si="52"/>
        <v>1</v>
      </c>
      <c r="D886" t="s">
        <v>917</v>
      </c>
      <c r="E886" t="b">
        <f t="shared" si="53"/>
        <v>1</v>
      </c>
      <c r="F886" t="s">
        <v>37</v>
      </c>
      <c r="G886" t="b">
        <f t="shared" si="54"/>
        <v>1</v>
      </c>
      <c r="H886">
        <v>832</v>
      </c>
      <c r="I886" t="str">
        <f t="shared" si="55"/>
        <v>0832</v>
      </c>
    </row>
    <row r="887" spans="1:9" x14ac:dyDescent="0.25">
      <c r="A887" t="s">
        <v>2637</v>
      </c>
      <c r="B887" t="s">
        <v>2638</v>
      </c>
      <c r="C887" t="b">
        <f t="shared" si="52"/>
        <v>1</v>
      </c>
      <c r="D887" t="s">
        <v>917</v>
      </c>
      <c r="E887" t="b">
        <f t="shared" si="53"/>
        <v>1</v>
      </c>
      <c r="F887" t="s">
        <v>37</v>
      </c>
      <c r="G887" t="b">
        <f t="shared" si="54"/>
        <v>1</v>
      </c>
      <c r="H887">
        <v>832</v>
      </c>
      <c r="I887" t="str">
        <f t="shared" si="55"/>
        <v>0832</v>
      </c>
    </row>
    <row r="888" spans="1:9" x14ac:dyDescent="0.25">
      <c r="A888" t="s">
        <v>377</v>
      </c>
      <c r="B888" t="s">
        <v>378</v>
      </c>
      <c r="C888" t="b">
        <f t="shared" si="52"/>
        <v>1</v>
      </c>
      <c r="D888" t="s">
        <v>36</v>
      </c>
      <c r="E888" t="b">
        <f t="shared" si="53"/>
        <v>1</v>
      </c>
      <c r="F888" t="s">
        <v>37</v>
      </c>
      <c r="G888" t="b">
        <f t="shared" si="54"/>
        <v>1</v>
      </c>
      <c r="H888">
        <v>800</v>
      </c>
      <c r="I888" t="str">
        <f t="shared" si="55"/>
        <v>0800</v>
      </c>
    </row>
    <row r="889" spans="1:9" x14ac:dyDescent="0.25">
      <c r="A889" t="s">
        <v>2640</v>
      </c>
      <c r="B889" t="s">
        <v>2641</v>
      </c>
      <c r="C889" t="b">
        <f t="shared" si="52"/>
        <v>1</v>
      </c>
      <c r="D889" t="s">
        <v>1005</v>
      </c>
      <c r="E889" t="b">
        <f t="shared" si="53"/>
        <v>1</v>
      </c>
      <c r="F889" t="s">
        <v>37</v>
      </c>
      <c r="G889" t="b">
        <f t="shared" si="54"/>
        <v>1</v>
      </c>
      <c r="H889">
        <v>810</v>
      </c>
      <c r="I889" t="str">
        <f t="shared" si="55"/>
        <v>0810</v>
      </c>
    </row>
    <row r="890" spans="1:9" x14ac:dyDescent="0.25">
      <c r="A890" t="s">
        <v>2643</v>
      </c>
      <c r="B890" t="s">
        <v>2644</v>
      </c>
      <c r="C890" t="b">
        <f t="shared" si="52"/>
        <v>1</v>
      </c>
      <c r="D890" t="s">
        <v>2645</v>
      </c>
      <c r="E890" t="b">
        <f t="shared" si="53"/>
        <v>1</v>
      </c>
      <c r="F890" t="s">
        <v>37</v>
      </c>
      <c r="G890" t="b">
        <f t="shared" si="54"/>
        <v>1</v>
      </c>
      <c r="H890">
        <v>830</v>
      </c>
      <c r="I890" t="str">
        <f t="shared" si="55"/>
        <v>0830</v>
      </c>
    </row>
    <row r="891" spans="1:9" x14ac:dyDescent="0.25">
      <c r="A891" t="s">
        <v>2646</v>
      </c>
      <c r="B891" t="s">
        <v>2647</v>
      </c>
      <c r="C891" t="b">
        <f t="shared" si="52"/>
        <v>1</v>
      </c>
      <c r="D891" t="s">
        <v>773</v>
      </c>
      <c r="E891" t="b">
        <f t="shared" si="53"/>
        <v>1</v>
      </c>
      <c r="F891" t="s">
        <v>37</v>
      </c>
      <c r="G891" t="b">
        <f t="shared" si="54"/>
        <v>1</v>
      </c>
      <c r="H891">
        <v>820</v>
      </c>
      <c r="I891" t="str">
        <f t="shared" si="55"/>
        <v>0820</v>
      </c>
    </row>
    <row r="892" spans="1:9" x14ac:dyDescent="0.25">
      <c r="A892" t="s">
        <v>2650</v>
      </c>
      <c r="B892" t="s">
        <v>2651</v>
      </c>
      <c r="C892" t="b">
        <f t="shared" si="52"/>
        <v>1</v>
      </c>
      <c r="D892" t="s">
        <v>941</v>
      </c>
      <c r="E892" t="b">
        <f t="shared" si="53"/>
        <v>1</v>
      </c>
      <c r="F892" t="s">
        <v>37</v>
      </c>
      <c r="G892" t="b">
        <f t="shared" si="54"/>
        <v>1</v>
      </c>
      <c r="H892">
        <v>832</v>
      </c>
      <c r="I892" t="str">
        <f t="shared" si="55"/>
        <v>0832</v>
      </c>
    </row>
    <row r="893" spans="1:9" x14ac:dyDescent="0.25">
      <c r="A893" t="s">
        <v>2654</v>
      </c>
      <c r="B893" t="s">
        <v>2655</v>
      </c>
      <c r="C893" t="b">
        <f t="shared" si="52"/>
        <v>1</v>
      </c>
      <c r="D893" t="s">
        <v>941</v>
      </c>
      <c r="E893" t="b">
        <f t="shared" si="53"/>
        <v>1</v>
      </c>
      <c r="F893" t="s">
        <v>37</v>
      </c>
      <c r="G893" t="b">
        <f t="shared" si="54"/>
        <v>1</v>
      </c>
      <c r="H893">
        <v>832</v>
      </c>
      <c r="I893" t="str">
        <f t="shared" si="55"/>
        <v>0832</v>
      </c>
    </row>
    <row r="894" spans="1:9" x14ac:dyDescent="0.25">
      <c r="A894" t="s">
        <v>2658</v>
      </c>
      <c r="B894" t="s">
        <v>2659</v>
      </c>
      <c r="C894" t="b">
        <f t="shared" si="52"/>
        <v>1</v>
      </c>
      <c r="D894" t="s">
        <v>1279</v>
      </c>
      <c r="E894" t="b">
        <f t="shared" si="53"/>
        <v>1</v>
      </c>
      <c r="F894" t="s">
        <v>37</v>
      </c>
      <c r="G894" t="b">
        <f t="shared" si="54"/>
        <v>1</v>
      </c>
      <c r="H894">
        <v>820</v>
      </c>
      <c r="I894" t="str">
        <f t="shared" si="55"/>
        <v>0820</v>
      </c>
    </row>
    <row r="895" spans="1:9" x14ac:dyDescent="0.25">
      <c r="A895" t="s">
        <v>2662</v>
      </c>
      <c r="B895" t="s">
        <v>2663</v>
      </c>
      <c r="C895" t="b">
        <f t="shared" si="52"/>
        <v>1</v>
      </c>
      <c r="D895" t="s">
        <v>791</v>
      </c>
      <c r="E895" t="b">
        <f t="shared" si="53"/>
        <v>1</v>
      </c>
      <c r="F895" t="s">
        <v>37</v>
      </c>
      <c r="G895" t="b">
        <f t="shared" si="54"/>
        <v>1</v>
      </c>
      <c r="H895">
        <v>832</v>
      </c>
      <c r="I895" t="str">
        <f t="shared" si="55"/>
        <v>0832</v>
      </c>
    </row>
    <row r="896" spans="1:9" x14ac:dyDescent="0.25">
      <c r="A896" t="s">
        <v>2664</v>
      </c>
      <c r="B896" t="s">
        <v>2665</v>
      </c>
      <c r="C896" t="b">
        <f t="shared" si="52"/>
        <v>1</v>
      </c>
      <c r="D896" t="s">
        <v>1321</v>
      </c>
      <c r="E896" t="b">
        <f t="shared" si="53"/>
        <v>1</v>
      </c>
      <c r="F896" t="s">
        <v>37</v>
      </c>
      <c r="G896" t="b">
        <f t="shared" si="54"/>
        <v>1</v>
      </c>
      <c r="H896">
        <v>820</v>
      </c>
      <c r="I896" t="str">
        <f t="shared" si="55"/>
        <v>0820</v>
      </c>
    </row>
    <row r="897" spans="1:9" x14ac:dyDescent="0.25">
      <c r="A897" t="s">
        <v>2667</v>
      </c>
      <c r="B897" t="s">
        <v>2668</v>
      </c>
      <c r="C897" t="b">
        <f t="shared" si="52"/>
        <v>1</v>
      </c>
      <c r="D897" t="s">
        <v>1016</v>
      </c>
      <c r="E897" t="b">
        <f t="shared" si="53"/>
        <v>1</v>
      </c>
      <c r="F897" t="s">
        <v>37</v>
      </c>
      <c r="G897" t="b">
        <f t="shared" si="54"/>
        <v>1</v>
      </c>
      <c r="H897">
        <v>830</v>
      </c>
      <c r="I897" t="str">
        <f t="shared" si="55"/>
        <v>0830</v>
      </c>
    </row>
    <row r="898" spans="1:9" x14ac:dyDescent="0.25">
      <c r="A898" t="s">
        <v>2671</v>
      </c>
      <c r="B898" t="s">
        <v>2672</v>
      </c>
      <c r="C898" t="b">
        <f t="shared" si="52"/>
        <v>1</v>
      </c>
      <c r="D898" t="s">
        <v>973</v>
      </c>
      <c r="E898" t="b">
        <f t="shared" si="53"/>
        <v>1</v>
      </c>
      <c r="F898" t="s">
        <v>37</v>
      </c>
      <c r="G898" t="b">
        <f t="shared" si="54"/>
        <v>1</v>
      </c>
      <c r="H898">
        <v>830</v>
      </c>
      <c r="I898" t="str">
        <f t="shared" si="55"/>
        <v>0830</v>
      </c>
    </row>
    <row r="899" spans="1:9" x14ac:dyDescent="0.25">
      <c r="A899" t="s">
        <v>2673</v>
      </c>
      <c r="B899" t="s">
        <v>2674</v>
      </c>
      <c r="C899" t="b">
        <f t="shared" ref="C899:C962" si="56">ISNUMBER(SEARCH(B899, A899))</f>
        <v>1</v>
      </c>
      <c r="D899" t="s">
        <v>1030</v>
      </c>
      <c r="E899" t="b">
        <f t="shared" ref="E899:E962" si="57">ISNUMBER(SEARCH(D899, A899))</f>
        <v>1</v>
      </c>
      <c r="F899" t="s">
        <v>37</v>
      </c>
      <c r="G899" t="b">
        <f t="shared" ref="G899:G962" si="58">ISNUMBER(SEARCH(F899, A899))</f>
        <v>1</v>
      </c>
      <c r="H899">
        <v>810</v>
      </c>
      <c r="I899" t="str">
        <f t="shared" ref="I899:I962" si="59">"0"&amp;H899</f>
        <v>0810</v>
      </c>
    </row>
    <row r="900" spans="1:9" x14ac:dyDescent="0.25">
      <c r="A900" t="s">
        <v>2675</v>
      </c>
      <c r="B900" t="s">
        <v>2676</v>
      </c>
      <c r="C900" t="b">
        <f t="shared" si="56"/>
        <v>1</v>
      </c>
      <c r="D900" t="s">
        <v>781</v>
      </c>
      <c r="E900" t="b">
        <f t="shared" si="57"/>
        <v>1</v>
      </c>
      <c r="F900" t="s">
        <v>37</v>
      </c>
      <c r="G900" t="b">
        <f t="shared" si="58"/>
        <v>1</v>
      </c>
      <c r="H900">
        <v>832</v>
      </c>
      <c r="I900" t="str">
        <f t="shared" si="59"/>
        <v>0832</v>
      </c>
    </row>
    <row r="901" spans="1:9" x14ac:dyDescent="0.25">
      <c r="A901" t="s">
        <v>2679</v>
      </c>
      <c r="B901" t="s">
        <v>2680</v>
      </c>
      <c r="C901" t="b">
        <f t="shared" si="56"/>
        <v>1</v>
      </c>
      <c r="D901" t="s">
        <v>1223</v>
      </c>
      <c r="E901" t="b">
        <f t="shared" si="57"/>
        <v>1</v>
      </c>
      <c r="F901" t="s">
        <v>37</v>
      </c>
      <c r="G901" t="b">
        <f t="shared" si="58"/>
        <v>1</v>
      </c>
      <c r="H901">
        <v>832</v>
      </c>
      <c r="I901" t="str">
        <f t="shared" si="59"/>
        <v>0832</v>
      </c>
    </row>
    <row r="902" spans="1:9" x14ac:dyDescent="0.25">
      <c r="A902" t="s">
        <v>2682</v>
      </c>
      <c r="B902" t="s">
        <v>2683</v>
      </c>
      <c r="C902" t="b">
        <f t="shared" si="56"/>
        <v>1</v>
      </c>
      <c r="D902" t="s">
        <v>858</v>
      </c>
      <c r="E902" t="b">
        <f t="shared" si="57"/>
        <v>1</v>
      </c>
      <c r="F902" t="s">
        <v>37</v>
      </c>
      <c r="G902" t="b">
        <f t="shared" si="58"/>
        <v>1</v>
      </c>
      <c r="H902">
        <v>839</v>
      </c>
      <c r="I902" t="str">
        <f t="shared" si="59"/>
        <v>0839</v>
      </c>
    </row>
    <row r="903" spans="1:9" x14ac:dyDescent="0.25">
      <c r="A903" t="s">
        <v>2685</v>
      </c>
      <c r="B903" t="s">
        <v>2686</v>
      </c>
      <c r="C903" t="b">
        <f t="shared" si="56"/>
        <v>1</v>
      </c>
      <c r="D903" t="s">
        <v>781</v>
      </c>
      <c r="E903" t="b">
        <f t="shared" si="57"/>
        <v>1</v>
      </c>
      <c r="F903" t="s">
        <v>37</v>
      </c>
      <c r="G903" t="b">
        <f t="shared" si="58"/>
        <v>1</v>
      </c>
      <c r="H903">
        <v>832</v>
      </c>
      <c r="I903" t="str">
        <f t="shared" si="59"/>
        <v>0832</v>
      </c>
    </row>
    <row r="904" spans="1:9" x14ac:dyDescent="0.25">
      <c r="A904" t="s">
        <v>2688</v>
      </c>
      <c r="B904" t="s">
        <v>2689</v>
      </c>
      <c r="C904" t="b">
        <f t="shared" si="56"/>
        <v>1</v>
      </c>
      <c r="D904" t="s">
        <v>823</v>
      </c>
      <c r="E904" t="b">
        <f t="shared" si="57"/>
        <v>1</v>
      </c>
      <c r="F904" t="s">
        <v>37</v>
      </c>
      <c r="G904" t="b">
        <f t="shared" si="58"/>
        <v>1</v>
      </c>
      <c r="H904">
        <v>830</v>
      </c>
      <c r="I904" t="str">
        <f t="shared" si="59"/>
        <v>0830</v>
      </c>
    </row>
    <row r="905" spans="1:9" x14ac:dyDescent="0.25">
      <c r="A905" t="s">
        <v>2691</v>
      </c>
      <c r="B905" t="s">
        <v>2692</v>
      </c>
      <c r="C905" t="b">
        <f t="shared" si="56"/>
        <v>1</v>
      </c>
      <c r="D905" t="s">
        <v>820</v>
      </c>
      <c r="E905" t="b">
        <f t="shared" si="57"/>
        <v>1</v>
      </c>
      <c r="F905" t="s">
        <v>37</v>
      </c>
      <c r="G905" t="b">
        <f t="shared" si="58"/>
        <v>1</v>
      </c>
      <c r="H905">
        <v>832</v>
      </c>
      <c r="I905" t="str">
        <f t="shared" si="59"/>
        <v>0832</v>
      </c>
    </row>
    <row r="906" spans="1:9" x14ac:dyDescent="0.25">
      <c r="A906" t="s">
        <v>2694</v>
      </c>
      <c r="B906" t="s">
        <v>2695</v>
      </c>
      <c r="C906" t="b">
        <f t="shared" si="56"/>
        <v>1</v>
      </c>
      <c r="D906" t="s">
        <v>917</v>
      </c>
      <c r="E906" t="b">
        <f t="shared" si="57"/>
        <v>1</v>
      </c>
      <c r="F906" t="s">
        <v>37</v>
      </c>
      <c r="G906" t="b">
        <f t="shared" si="58"/>
        <v>1</v>
      </c>
      <c r="H906">
        <v>832</v>
      </c>
      <c r="I906" t="str">
        <f t="shared" si="59"/>
        <v>0832</v>
      </c>
    </row>
    <row r="907" spans="1:9" x14ac:dyDescent="0.25">
      <c r="A907" t="s">
        <v>382</v>
      </c>
      <c r="B907" t="s">
        <v>383</v>
      </c>
      <c r="C907" t="b">
        <f t="shared" si="56"/>
        <v>1</v>
      </c>
      <c r="D907" t="s">
        <v>36</v>
      </c>
      <c r="E907" t="b">
        <f t="shared" si="57"/>
        <v>1</v>
      </c>
      <c r="F907" t="s">
        <v>37</v>
      </c>
      <c r="G907" t="b">
        <f t="shared" si="58"/>
        <v>1</v>
      </c>
      <c r="H907">
        <v>800</v>
      </c>
      <c r="I907" t="str">
        <f t="shared" si="59"/>
        <v>0800</v>
      </c>
    </row>
    <row r="908" spans="1:9" x14ac:dyDescent="0.25">
      <c r="A908" t="s">
        <v>2697</v>
      </c>
      <c r="B908" t="s">
        <v>2698</v>
      </c>
      <c r="C908" t="b">
        <f t="shared" si="56"/>
        <v>1</v>
      </c>
      <c r="D908" t="s">
        <v>941</v>
      </c>
      <c r="E908" t="b">
        <f t="shared" si="57"/>
        <v>1</v>
      </c>
      <c r="F908" t="s">
        <v>37</v>
      </c>
      <c r="G908" t="b">
        <f t="shared" si="58"/>
        <v>1</v>
      </c>
      <c r="H908">
        <v>832</v>
      </c>
      <c r="I908" t="str">
        <f t="shared" si="59"/>
        <v>0832</v>
      </c>
    </row>
    <row r="909" spans="1:9" x14ac:dyDescent="0.25">
      <c r="A909" t="s">
        <v>2700</v>
      </c>
      <c r="B909" t="s">
        <v>2701</v>
      </c>
      <c r="C909" t="b">
        <f t="shared" si="56"/>
        <v>1</v>
      </c>
      <c r="D909" t="s">
        <v>1065</v>
      </c>
      <c r="E909" t="b">
        <f t="shared" si="57"/>
        <v>1</v>
      </c>
      <c r="F909" t="s">
        <v>37</v>
      </c>
      <c r="G909" t="b">
        <f t="shared" si="58"/>
        <v>1</v>
      </c>
      <c r="H909">
        <v>838</v>
      </c>
      <c r="I909" t="str">
        <f t="shared" si="59"/>
        <v>0838</v>
      </c>
    </row>
    <row r="910" spans="1:9" x14ac:dyDescent="0.25">
      <c r="A910" t="s">
        <v>2704</v>
      </c>
      <c r="B910" t="s">
        <v>2705</v>
      </c>
      <c r="C910" t="b">
        <f t="shared" si="56"/>
        <v>1</v>
      </c>
      <c r="D910" t="s">
        <v>1321</v>
      </c>
      <c r="E910" t="b">
        <f t="shared" si="57"/>
        <v>1</v>
      </c>
      <c r="F910" t="s">
        <v>37</v>
      </c>
      <c r="G910" t="b">
        <f t="shared" si="58"/>
        <v>1</v>
      </c>
      <c r="H910">
        <v>820</v>
      </c>
      <c r="I910" t="str">
        <f t="shared" si="59"/>
        <v>0820</v>
      </c>
    </row>
    <row r="911" spans="1:9" x14ac:dyDescent="0.25">
      <c r="A911" t="s">
        <v>2707</v>
      </c>
      <c r="B911" t="s">
        <v>2708</v>
      </c>
      <c r="C911" t="b">
        <f t="shared" si="56"/>
        <v>1</v>
      </c>
      <c r="D911" t="s">
        <v>1223</v>
      </c>
      <c r="E911" t="b">
        <f t="shared" si="57"/>
        <v>1</v>
      </c>
      <c r="F911" t="s">
        <v>37</v>
      </c>
      <c r="G911" t="b">
        <f t="shared" si="58"/>
        <v>1</v>
      </c>
      <c r="H911">
        <v>832</v>
      </c>
      <c r="I911" t="str">
        <f t="shared" si="59"/>
        <v>0832</v>
      </c>
    </row>
    <row r="912" spans="1:9" x14ac:dyDescent="0.25">
      <c r="A912" t="s">
        <v>2710</v>
      </c>
      <c r="B912" t="s">
        <v>2711</v>
      </c>
      <c r="C912" t="b">
        <f t="shared" si="56"/>
        <v>1</v>
      </c>
      <c r="D912" t="s">
        <v>776</v>
      </c>
      <c r="E912" t="b">
        <f t="shared" si="57"/>
        <v>1</v>
      </c>
      <c r="F912" t="s">
        <v>37</v>
      </c>
      <c r="G912" t="b">
        <f t="shared" si="58"/>
        <v>1</v>
      </c>
      <c r="H912">
        <v>810</v>
      </c>
      <c r="I912" t="str">
        <f t="shared" si="59"/>
        <v>0810</v>
      </c>
    </row>
    <row r="913" spans="1:9" x14ac:dyDescent="0.25">
      <c r="A913" t="s">
        <v>2712</v>
      </c>
      <c r="B913" t="s">
        <v>2713</v>
      </c>
      <c r="C913" t="b">
        <f t="shared" si="56"/>
        <v>1</v>
      </c>
      <c r="D913" t="s">
        <v>716</v>
      </c>
      <c r="E913" t="b">
        <f t="shared" si="57"/>
        <v>1</v>
      </c>
      <c r="F913" t="s">
        <v>37</v>
      </c>
      <c r="G913" t="b">
        <f t="shared" si="58"/>
        <v>1</v>
      </c>
      <c r="H913">
        <v>830</v>
      </c>
      <c r="I913" t="str">
        <f t="shared" si="59"/>
        <v>0830</v>
      </c>
    </row>
    <row r="914" spans="1:9" x14ac:dyDescent="0.25">
      <c r="A914" t="s">
        <v>2715</v>
      </c>
      <c r="B914" t="s">
        <v>2716</v>
      </c>
      <c r="C914" t="b">
        <f t="shared" si="56"/>
        <v>1</v>
      </c>
      <c r="D914" t="s">
        <v>941</v>
      </c>
      <c r="E914" t="b">
        <f t="shared" si="57"/>
        <v>1</v>
      </c>
      <c r="F914" t="s">
        <v>37</v>
      </c>
      <c r="G914" t="b">
        <f t="shared" si="58"/>
        <v>1</v>
      </c>
      <c r="H914">
        <v>832</v>
      </c>
      <c r="I914" t="str">
        <f t="shared" si="59"/>
        <v>0832</v>
      </c>
    </row>
    <row r="915" spans="1:9" x14ac:dyDescent="0.25">
      <c r="A915" t="s">
        <v>2718</v>
      </c>
      <c r="B915" t="s">
        <v>2719</v>
      </c>
      <c r="C915" t="b">
        <f t="shared" si="56"/>
        <v>1</v>
      </c>
      <c r="D915" t="s">
        <v>798</v>
      </c>
      <c r="E915" t="b">
        <f t="shared" si="57"/>
        <v>1</v>
      </c>
      <c r="F915" t="s">
        <v>37</v>
      </c>
      <c r="G915" t="b">
        <f t="shared" si="58"/>
        <v>1</v>
      </c>
      <c r="H915">
        <v>812</v>
      </c>
      <c r="I915" t="str">
        <f t="shared" si="59"/>
        <v>0812</v>
      </c>
    </row>
    <row r="916" spans="1:9" x14ac:dyDescent="0.25">
      <c r="A916" t="s">
        <v>2722</v>
      </c>
      <c r="B916" t="s">
        <v>2723</v>
      </c>
      <c r="C916" t="b">
        <f t="shared" si="56"/>
        <v>1</v>
      </c>
      <c r="D916" t="s">
        <v>707</v>
      </c>
      <c r="E916" t="b">
        <f t="shared" si="57"/>
        <v>1</v>
      </c>
      <c r="F916" t="s">
        <v>37</v>
      </c>
      <c r="G916" t="b">
        <f t="shared" si="58"/>
        <v>1</v>
      </c>
      <c r="H916">
        <v>820</v>
      </c>
      <c r="I916" t="str">
        <f t="shared" si="59"/>
        <v>0820</v>
      </c>
    </row>
    <row r="917" spans="1:9" x14ac:dyDescent="0.25">
      <c r="A917" t="s">
        <v>2725</v>
      </c>
      <c r="B917" t="s">
        <v>2726</v>
      </c>
      <c r="C917" t="b">
        <f t="shared" si="56"/>
        <v>1</v>
      </c>
      <c r="D917" t="s">
        <v>743</v>
      </c>
      <c r="E917" t="b">
        <f t="shared" si="57"/>
        <v>1</v>
      </c>
      <c r="F917" t="s">
        <v>37</v>
      </c>
      <c r="G917" t="b">
        <f t="shared" si="58"/>
        <v>1</v>
      </c>
      <c r="H917">
        <v>830</v>
      </c>
      <c r="I917" t="str">
        <f t="shared" si="59"/>
        <v>0830</v>
      </c>
    </row>
    <row r="918" spans="1:9" x14ac:dyDescent="0.25">
      <c r="A918" t="s">
        <v>2727</v>
      </c>
      <c r="B918" t="s">
        <v>2728</v>
      </c>
      <c r="C918" t="b">
        <f t="shared" si="56"/>
        <v>1</v>
      </c>
      <c r="D918" t="s">
        <v>844</v>
      </c>
      <c r="E918" t="b">
        <f t="shared" si="57"/>
        <v>1</v>
      </c>
      <c r="F918" t="s">
        <v>37</v>
      </c>
      <c r="G918" t="b">
        <f t="shared" si="58"/>
        <v>1</v>
      </c>
      <c r="H918">
        <v>820</v>
      </c>
      <c r="I918" t="str">
        <f t="shared" si="59"/>
        <v>0820</v>
      </c>
    </row>
    <row r="919" spans="1:9" x14ac:dyDescent="0.25">
      <c r="A919" t="s">
        <v>2731</v>
      </c>
      <c r="B919" t="s">
        <v>2732</v>
      </c>
      <c r="C919" t="b">
        <f t="shared" si="56"/>
        <v>1</v>
      </c>
      <c r="D919" t="s">
        <v>1223</v>
      </c>
      <c r="E919" t="b">
        <f t="shared" si="57"/>
        <v>1</v>
      </c>
      <c r="F919" t="s">
        <v>37</v>
      </c>
      <c r="G919" t="b">
        <f t="shared" si="58"/>
        <v>1</v>
      </c>
      <c r="H919">
        <v>832</v>
      </c>
      <c r="I919" t="str">
        <f t="shared" si="59"/>
        <v>0832</v>
      </c>
    </row>
    <row r="920" spans="1:9" x14ac:dyDescent="0.25">
      <c r="A920" t="s">
        <v>2734</v>
      </c>
      <c r="B920" t="s">
        <v>2735</v>
      </c>
      <c r="C920" t="b">
        <f t="shared" si="56"/>
        <v>1</v>
      </c>
      <c r="D920" t="s">
        <v>798</v>
      </c>
      <c r="E920" t="b">
        <f t="shared" si="57"/>
        <v>1</v>
      </c>
      <c r="F920" t="s">
        <v>37</v>
      </c>
      <c r="G920" t="b">
        <f t="shared" si="58"/>
        <v>1</v>
      </c>
      <c r="H920">
        <v>812</v>
      </c>
      <c r="I920" t="str">
        <f t="shared" si="59"/>
        <v>0812</v>
      </c>
    </row>
    <row r="921" spans="1:9" x14ac:dyDescent="0.25">
      <c r="A921" t="s">
        <v>2736</v>
      </c>
      <c r="B921" t="s">
        <v>2737</v>
      </c>
      <c r="C921" t="b">
        <f t="shared" si="56"/>
        <v>1</v>
      </c>
      <c r="D921" t="s">
        <v>743</v>
      </c>
      <c r="E921" t="b">
        <f t="shared" si="57"/>
        <v>1</v>
      </c>
      <c r="F921" t="s">
        <v>37</v>
      </c>
      <c r="G921" t="b">
        <f t="shared" si="58"/>
        <v>1</v>
      </c>
      <c r="H921">
        <v>830</v>
      </c>
      <c r="I921" t="str">
        <f t="shared" si="59"/>
        <v>0830</v>
      </c>
    </row>
    <row r="922" spans="1:9" x14ac:dyDescent="0.25">
      <c r="A922" t="s">
        <v>2740</v>
      </c>
      <c r="B922" t="s">
        <v>2741</v>
      </c>
      <c r="C922" t="b">
        <f t="shared" si="56"/>
        <v>1</v>
      </c>
      <c r="D922" t="s">
        <v>1016</v>
      </c>
      <c r="E922" t="b">
        <f t="shared" si="57"/>
        <v>1</v>
      </c>
      <c r="F922" t="s">
        <v>37</v>
      </c>
      <c r="G922" t="b">
        <f t="shared" si="58"/>
        <v>1</v>
      </c>
      <c r="H922">
        <v>830</v>
      </c>
      <c r="I922" t="str">
        <f t="shared" si="59"/>
        <v>0830</v>
      </c>
    </row>
    <row r="923" spans="1:9" x14ac:dyDescent="0.25">
      <c r="A923" t="s">
        <v>2742</v>
      </c>
      <c r="B923" t="s">
        <v>2743</v>
      </c>
      <c r="C923" t="b">
        <f t="shared" si="56"/>
        <v>1</v>
      </c>
      <c r="D923" t="s">
        <v>1223</v>
      </c>
      <c r="E923" t="b">
        <f t="shared" si="57"/>
        <v>1</v>
      </c>
      <c r="F923" t="s">
        <v>37</v>
      </c>
      <c r="G923" t="b">
        <f t="shared" si="58"/>
        <v>1</v>
      </c>
      <c r="H923">
        <v>832</v>
      </c>
      <c r="I923" t="str">
        <f t="shared" si="59"/>
        <v>0832</v>
      </c>
    </row>
    <row r="924" spans="1:9" x14ac:dyDescent="0.25">
      <c r="A924" t="s">
        <v>2744</v>
      </c>
      <c r="B924" t="s">
        <v>2745</v>
      </c>
      <c r="C924" t="b">
        <f t="shared" si="56"/>
        <v>1</v>
      </c>
      <c r="D924" t="s">
        <v>973</v>
      </c>
      <c r="E924" t="b">
        <f t="shared" si="57"/>
        <v>1</v>
      </c>
      <c r="F924" t="s">
        <v>37</v>
      </c>
      <c r="G924" t="b">
        <f t="shared" si="58"/>
        <v>1</v>
      </c>
      <c r="H924">
        <v>830</v>
      </c>
      <c r="I924" t="str">
        <f t="shared" si="59"/>
        <v>0830</v>
      </c>
    </row>
    <row r="925" spans="1:9" x14ac:dyDescent="0.25">
      <c r="A925" t="s">
        <v>2747</v>
      </c>
      <c r="B925" t="s">
        <v>2748</v>
      </c>
      <c r="C925" t="b">
        <f t="shared" si="56"/>
        <v>1</v>
      </c>
      <c r="D925" t="s">
        <v>1101</v>
      </c>
      <c r="E925" t="b">
        <f t="shared" si="57"/>
        <v>1</v>
      </c>
      <c r="F925" t="s">
        <v>37</v>
      </c>
      <c r="G925" t="b">
        <f t="shared" si="58"/>
        <v>1</v>
      </c>
      <c r="H925">
        <v>820</v>
      </c>
      <c r="I925" t="str">
        <f t="shared" si="59"/>
        <v>0820</v>
      </c>
    </row>
    <row r="926" spans="1:9" x14ac:dyDescent="0.25">
      <c r="A926" t="s">
        <v>2749</v>
      </c>
      <c r="B926" t="s">
        <v>2750</v>
      </c>
      <c r="C926" t="b">
        <f t="shared" si="56"/>
        <v>1</v>
      </c>
      <c r="D926" t="s">
        <v>844</v>
      </c>
      <c r="E926" t="b">
        <f t="shared" si="57"/>
        <v>1</v>
      </c>
      <c r="F926" t="s">
        <v>37</v>
      </c>
      <c r="G926" t="b">
        <f t="shared" si="58"/>
        <v>1</v>
      </c>
      <c r="H926">
        <v>820</v>
      </c>
      <c r="I926" t="str">
        <f t="shared" si="59"/>
        <v>0820</v>
      </c>
    </row>
    <row r="927" spans="1:9" x14ac:dyDescent="0.25">
      <c r="A927" t="s">
        <v>2752</v>
      </c>
      <c r="B927" t="s">
        <v>2753</v>
      </c>
      <c r="C927" t="b">
        <f t="shared" si="56"/>
        <v>1</v>
      </c>
      <c r="D927" t="s">
        <v>809</v>
      </c>
      <c r="E927" t="b">
        <f t="shared" si="57"/>
        <v>1</v>
      </c>
      <c r="F927" t="s">
        <v>37</v>
      </c>
      <c r="G927" t="b">
        <f t="shared" si="58"/>
        <v>1</v>
      </c>
      <c r="H927">
        <v>810</v>
      </c>
      <c r="I927" t="str">
        <f t="shared" si="59"/>
        <v>0810</v>
      </c>
    </row>
    <row r="928" spans="1:9" x14ac:dyDescent="0.25">
      <c r="A928" t="s">
        <v>2755</v>
      </c>
      <c r="B928" t="s">
        <v>2756</v>
      </c>
      <c r="C928" t="b">
        <f t="shared" si="56"/>
        <v>1</v>
      </c>
      <c r="D928" t="s">
        <v>941</v>
      </c>
      <c r="E928" t="b">
        <f t="shared" si="57"/>
        <v>1</v>
      </c>
      <c r="F928" t="s">
        <v>37</v>
      </c>
      <c r="G928" t="b">
        <f t="shared" si="58"/>
        <v>1</v>
      </c>
      <c r="H928">
        <v>832</v>
      </c>
      <c r="I928" t="str">
        <f t="shared" si="59"/>
        <v>0832</v>
      </c>
    </row>
    <row r="929" spans="1:9" x14ac:dyDescent="0.25">
      <c r="A929" t="s">
        <v>2758</v>
      </c>
      <c r="B929" t="s">
        <v>2759</v>
      </c>
      <c r="C929" t="b">
        <f t="shared" si="56"/>
        <v>1</v>
      </c>
      <c r="D929" t="s">
        <v>809</v>
      </c>
      <c r="E929" t="b">
        <f t="shared" si="57"/>
        <v>1</v>
      </c>
      <c r="F929" t="s">
        <v>37</v>
      </c>
      <c r="G929" t="b">
        <f t="shared" si="58"/>
        <v>1</v>
      </c>
      <c r="H929">
        <v>810</v>
      </c>
      <c r="I929" t="str">
        <f t="shared" si="59"/>
        <v>0810</v>
      </c>
    </row>
    <row r="930" spans="1:9" x14ac:dyDescent="0.25">
      <c r="A930" t="s">
        <v>2761</v>
      </c>
      <c r="B930" t="s">
        <v>2762</v>
      </c>
      <c r="C930" t="b">
        <f t="shared" si="56"/>
        <v>1</v>
      </c>
      <c r="D930" t="s">
        <v>1178</v>
      </c>
      <c r="E930" t="b">
        <f t="shared" si="57"/>
        <v>1</v>
      </c>
      <c r="F930" t="s">
        <v>37</v>
      </c>
      <c r="G930" t="b">
        <f t="shared" si="58"/>
        <v>1</v>
      </c>
      <c r="H930">
        <v>810</v>
      </c>
      <c r="I930" t="str">
        <f t="shared" si="59"/>
        <v>0810</v>
      </c>
    </row>
    <row r="931" spans="1:9" x14ac:dyDescent="0.25">
      <c r="A931" t="s">
        <v>2763</v>
      </c>
      <c r="B931" t="s">
        <v>2764</v>
      </c>
      <c r="C931" t="b">
        <f t="shared" si="56"/>
        <v>1</v>
      </c>
      <c r="D931" t="s">
        <v>2370</v>
      </c>
      <c r="E931" t="b">
        <f t="shared" si="57"/>
        <v>1</v>
      </c>
      <c r="F931" t="s">
        <v>37</v>
      </c>
      <c r="G931" t="b">
        <f t="shared" si="58"/>
        <v>1</v>
      </c>
      <c r="H931">
        <v>810</v>
      </c>
      <c r="I931" t="str">
        <f t="shared" si="59"/>
        <v>0810</v>
      </c>
    </row>
    <row r="932" spans="1:9" x14ac:dyDescent="0.25">
      <c r="A932" t="s">
        <v>2766</v>
      </c>
      <c r="B932" t="s">
        <v>2767</v>
      </c>
      <c r="C932" t="b">
        <f t="shared" si="56"/>
        <v>1</v>
      </c>
      <c r="D932" t="s">
        <v>781</v>
      </c>
      <c r="E932" t="b">
        <f t="shared" si="57"/>
        <v>1</v>
      </c>
      <c r="F932" t="s">
        <v>37</v>
      </c>
      <c r="G932" t="b">
        <f t="shared" si="58"/>
        <v>1</v>
      </c>
      <c r="H932">
        <v>832</v>
      </c>
      <c r="I932" t="str">
        <f t="shared" si="59"/>
        <v>0832</v>
      </c>
    </row>
    <row r="933" spans="1:9" x14ac:dyDescent="0.25">
      <c r="A933" t="s">
        <v>2768</v>
      </c>
      <c r="B933" t="s">
        <v>2769</v>
      </c>
      <c r="C933" t="b">
        <f t="shared" si="56"/>
        <v>1</v>
      </c>
      <c r="D933" t="s">
        <v>2370</v>
      </c>
      <c r="E933" t="b">
        <f t="shared" si="57"/>
        <v>1</v>
      </c>
      <c r="F933" t="s">
        <v>37</v>
      </c>
      <c r="G933" t="b">
        <f t="shared" si="58"/>
        <v>1</v>
      </c>
      <c r="H933">
        <v>810</v>
      </c>
      <c r="I933" t="str">
        <f t="shared" si="59"/>
        <v>0810</v>
      </c>
    </row>
    <row r="934" spans="1:9" x14ac:dyDescent="0.25">
      <c r="A934" t="s">
        <v>2772</v>
      </c>
      <c r="B934" t="s">
        <v>2773</v>
      </c>
      <c r="C934" t="b">
        <f t="shared" si="56"/>
        <v>1</v>
      </c>
      <c r="D934" t="s">
        <v>917</v>
      </c>
      <c r="E934" t="b">
        <f t="shared" si="57"/>
        <v>1</v>
      </c>
      <c r="F934" t="s">
        <v>37</v>
      </c>
      <c r="G934" t="b">
        <f t="shared" si="58"/>
        <v>1</v>
      </c>
      <c r="H934">
        <v>832</v>
      </c>
      <c r="I934" t="str">
        <f t="shared" si="59"/>
        <v>0832</v>
      </c>
    </row>
    <row r="935" spans="1:9" x14ac:dyDescent="0.25">
      <c r="A935" t="s">
        <v>2774</v>
      </c>
      <c r="B935" t="s">
        <v>2775</v>
      </c>
      <c r="C935" t="b">
        <f t="shared" si="56"/>
        <v>1</v>
      </c>
      <c r="D935" t="s">
        <v>731</v>
      </c>
      <c r="E935" t="b">
        <f t="shared" si="57"/>
        <v>1</v>
      </c>
      <c r="F935" t="s">
        <v>37</v>
      </c>
      <c r="G935" t="b">
        <f t="shared" si="58"/>
        <v>1</v>
      </c>
      <c r="H935">
        <v>810</v>
      </c>
      <c r="I935" t="str">
        <f t="shared" si="59"/>
        <v>0810</v>
      </c>
    </row>
    <row r="936" spans="1:9" x14ac:dyDescent="0.25">
      <c r="A936" t="s">
        <v>385</v>
      </c>
      <c r="B936" t="s">
        <v>386</v>
      </c>
      <c r="C936" t="b">
        <f t="shared" si="56"/>
        <v>1</v>
      </c>
      <c r="D936" t="s">
        <v>36</v>
      </c>
      <c r="E936" t="b">
        <f t="shared" si="57"/>
        <v>1</v>
      </c>
      <c r="F936" t="s">
        <v>37</v>
      </c>
      <c r="G936" t="b">
        <f t="shared" si="58"/>
        <v>1</v>
      </c>
      <c r="H936">
        <v>800</v>
      </c>
      <c r="I936" t="str">
        <f t="shared" si="59"/>
        <v>0800</v>
      </c>
    </row>
    <row r="937" spans="1:9" x14ac:dyDescent="0.25">
      <c r="A937" t="s">
        <v>388</v>
      </c>
      <c r="B937" t="s">
        <v>389</v>
      </c>
      <c r="C937" t="b">
        <f t="shared" si="56"/>
        <v>1</v>
      </c>
      <c r="D937" t="s">
        <v>36</v>
      </c>
      <c r="E937" t="b">
        <f t="shared" si="57"/>
        <v>1</v>
      </c>
      <c r="F937" t="s">
        <v>37</v>
      </c>
      <c r="G937" t="b">
        <f t="shared" si="58"/>
        <v>1</v>
      </c>
      <c r="H937">
        <v>800</v>
      </c>
      <c r="I937" t="str">
        <f t="shared" si="59"/>
        <v>0800</v>
      </c>
    </row>
    <row r="938" spans="1:9" x14ac:dyDescent="0.25">
      <c r="A938" t="s">
        <v>2776</v>
      </c>
      <c r="B938" t="s">
        <v>2777</v>
      </c>
      <c r="C938" t="b">
        <f t="shared" si="56"/>
        <v>1</v>
      </c>
      <c r="D938" t="s">
        <v>791</v>
      </c>
      <c r="E938" t="b">
        <f t="shared" si="57"/>
        <v>1</v>
      </c>
      <c r="F938" t="s">
        <v>37</v>
      </c>
      <c r="G938" t="b">
        <f t="shared" si="58"/>
        <v>1</v>
      </c>
      <c r="H938">
        <v>832</v>
      </c>
      <c r="I938" t="str">
        <f t="shared" si="59"/>
        <v>0832</v>
      </c>
    </row>
    <row r="939" spans="1:9" x14ac:dyDescent="0.25">
      <c r="A939" t="s">
        <v>2779</v>
      </c>
      <c r="B939" t="s">
        <v>2780</v>
      </c>
      <c r="C939" t="b">
        <f t="shared" si="56"/>
        <v>1</v>
      </c>
      <c r="D939" t="s">
        <v>791</v>
      </c>
      <c r="E939" t="b">
        <f t="shared" si="57"/>
        <v>1</v>
      </c>
      <c r="F939" t="s">
        <v>37</v>
      </c>
      <c r="G939" t="b">
        <f t="shared" si="58"/>
        <v>1</v>
      </c>
      <c r="H939">
        <v>832</v>
      </c>
      <c r="I939" t="str">
        <f t="shared" si="59"/>
        <v>0832</v>
      </c>
    </row>
    <row r="940" spans="1:9" x14ac:dyDescent="0.25">
      <c r="A940" t="s">
        <v>2781</v>
      </c>
      <c r="B940" t="s">
        <v>2782</v>
      </c>
      <c r="C940" t="b">
        <f t="shared" si="56"/>
        <v>1</v>
      </c>
      <c r="D940" t="s">
        <v>1178</v>
      </c>
      <c r="E940" t="b">
        <f t="shared" si="57"/>
        <v>1</v>
      </c>
      <c r="F940" t="s">
        <v>37</v>
      </c>
      <c r="G940" t="b">
        <f t="shared" si="58"/>
        <v>1</v>
      </c>
      <c r="H940">
        <v>810</v>
      </c>
      <c r="I940" t="str">
        <f t="shared" si="59"/>
        <v>0810</v>
      </c>
    </row>
    <row r="941" spans="1:9" x14ac:dyDescent="0.25">
      <c r="A941" t="s">
        <v>2783</v>
      </c>
      <c r="B941" t="s">
        <v>2784</v>
      </c>
      <c r="C941" t="b">
        <f t="shared" si="56"/>
        <v>1</v>
      </c>
      <c r="D941" t="s">
        <v>973</v>
      </c>
      <c r="E941" t="b">
        <f t="shared" si="57"/>
        <v>1</v>
      </c>
      <c r="F941" t="s">
        <v>37</v>
      </c>
      <c r="G941" t="b">
        <f t="shared" si="58"/>
        <v>1</v>
      </c>
      <c r="H941">
        <v>830</v>
      </c>
      <c r="I941" t="str">
        <f t="shared" si="59"/>
        <v>0830</v>
      </c>
    </row>
    <row r="942" spans="1:9" x14ac:dyDescent="0.25">
      <c r="A942" t="s">
        <v>2786</v>
      </c>
      <c r="B942" t="s">
        <v>2787</v>
      </c>
      <c r="C942" t="b">
        <f t="shared" si="56"/>
        <v>1</v>
      </c>
      <c r="D942" t="s">
        <v>820</v>
      </c>
      <c r="E942" t="b">
        <f t="shared" si="57"/>
        <v>1</v>
      </c>
      <c r="F942" t="s">
        <v>37</v>
      </c>
      <c r="G942" t="b">
        <f t="shared" si="58"/>
        <v>1</v>
      </c>
      <c r="H942">
        <v>832</v>
      </c>
      <c r="I942" t="str">
        <f t="shared" si="59"/>
        <v>0832</v>
      </c>
    </row>
    <row r="943" spans="1:9" x14ac:dyDescent="0.25">
      <c r="A943" t="s">
        <v>2788</v>
      </c>
      <c r="B943" t="s">
        <v>2789</v>
      </c>
      <c r="C943" t="b">
        <f t="shared" si="56"/>
        <v>1</v>
      </c>
      <c r="D943" t="s">
        <v>781</v>
      </c>
      <c r="E943" t="b">
        <f t="shared" si="57"/>
        <v>1</v>
      </c>
      <c r="F943" t="s">
        <v>37</v>
      </c>
      <c r="G943" t="b">
        <f t="shared" si="58"/>
        <v>1</v>
      </c>
      <c r="H943">
        <v>832</v>
      </c>
      <c r="I943" t="str">
        <f t="shared" si="59"/>
        <v>0832</v>
      </c>
    </row>
    <row r="944" spans="1:9" x14ac:dyDescent="0.25">
      <c r="A944" t="s">
        <v>391</v>
      </c>
      <c r="B944" t="s">
        <v>392</v>
      </c>
      <c r="C944" t="b">
        <f t="shared" si="56"/>
        <v>1</v>
      </c>
      <c r="D944" t="s">
        <v>36</v>
      </c>
      <c r="E944" t="b">
        <f t="shared" si="57"/>
        <v>1</v>
      </c>
      <c r="F944" t="s">
        <v>37</v>
      </c>
      <c r="G944" t="b">
        <f t="shared" si="58"/>
        <v>1</v>
      </c>
      <c r="H944">
        <v>800</v>
      </c>
      <c r="I944" t="str">
        <f t="shared" si="59"/>
        <v>0800</v>
      </c>
    </row>
    <row r="945" spans="1:9" x14ac:dyDescent="0.25">
      <c r="A945" t="s">
        <v>2790</v>
      </c>
      <c r="B945" t="s">
        <v>2791</v>
      </c>
      <c r="C945" t="b">
        <f t="shared" si="56"/>
        <v>1</v>
      </c>
      <c r="D945" t="s">
        <v>941</v>
      </c>
      <c r="E945" t="b">
        <f t="shared" si="57"/>
        <v>1</v>
      </c>
      <c r="F945" t="s">
        <v>37</v>
      </c>
      <c r="G945" t="b">
        <f t="shared" si="58"/>
        <v>1</v>
      </c>
      <c r="H945">
        <v>832</v>
      </c>
      <c r="I945" t="str">
        <f t="shared" si="59"/>
        <v>0832</v>
      </c>
    </row>
    <row r="946" spans="1:9" x14ac:dyDescent="0.25">
      <c r="A946" t="s">
        <v>395</v>
      </c>
      <c r="B946" t="s">
        <v>396</v>
      </c>
      <c r="C946" t="b">
        <f t="shared" si="56"/>
        <v>1</v>
      </c>
      <c r="D946" t="s">
        <v>36</v>
      </c>
      <c r="E946" t="b">
        <f t="shared" si="57"/>
        <v>1</v>
      </c>
      <c r="F946" t="s">
        <v>37</v>
      </c>
      <c r="G946" t="b">
        <f t="shared" si="58"/>
        <v>1</v>
      </c>
      <c r="H946">
        <v>800</v>
      </c>
      <c r="I946" t="str">
        <f t="shared" si="59"/>
        <v>0800</v>
      </c>
    </row>
    <row r="947" spans="1:9" x14ac:dyDescent="0.25">
      <c r="A947" t="s">
        <v>2793</v>
      </c>
      <c r="B947" t="s">
        <v>2794</v>
      </c>
      <c r="C947" t="b">
        <f t="shared" si="56"/>
        <v>1</v>
      </c>
      <c r="D947" t="s">
        <v>707</v>
      </c>
      <c r="E947" t="b">
        <f t="shared" si="57"/>
        <v>1</v>
      </c>
      <c r="F947" t="s">
        <v>37</v>
      </c>
      <c r="G947" t="b">
        <f t="shared" si="58"/>
        <v>1</v>
      </c>
      <c r="H947">
        <v>820</v>
      </c>
      <c r="I947" t="str">
        <f t="shared" si="59"/>
        <v>0820</v>
      </c>
    </row>
    <row r="948" spans="1:9" x14ac:dyDescent="0.25">
      <c r="A948" t="s">
        <v>2797</v>
      </c>
      <c r="B948" t="s">
        <v>2798</v>
      </c>
      <c r="C948" t="b">
        <f t="shared" si="56"/>
        <v>1</v>
      </c>
      <c r="D948" t="s">
        <v>1162</v>
      </c>
      <c r="E948" t="b">
        <f t="shared" si="57"/>
        <v>1</v>
      </c>
      <c r="F948" t="s">
        <v>37</v>
      </c>
      <c r="G948" t="b">
        <f t="shared" si="58"/>
        <v>1</v>
      </c>
      <c r="H948">
        <v>835</v>
      </c>
      <c r="I948" t="str">
        <f t="shared" si="59"/>
        <v>0835</v>
      </c>
    </row>
    <row r="949" spans="1:9" x14ac:dyDescent="0.25">
      <c r="A949" t="s">
        <v>2799</v>
      </c>
      <c r="B949" t="s">
        <v>2800</v>
      </c>
      <c r="C949" t="b">
        <f t="shared" si="56"/>
        <v>1</v>
      </c>
      <c r="D949" t="s">
        <v>791</v>
      </c>
      <c r="E949" t="b">
        <f t="shared" si="57"/>
        <v>1</v>
      </c>
      <c r="F949" t="s">
        <v>37</v>
      </c>
      <c r="G949" t="b">
        <f t="shared" si="58"/>
        <v>1</v>
      </c>
      <c r="H949">
        <v>832</v>
      </c>
      <c r="I949" t="str">
        <f t="shared" si="59"/>
        <v>0832</v>
      </c>
    </row>
    <row r="950" spans="1:9" x14ac:dyDescent="0.25">
      <c r="A950" t="s">
        <v>2802</v>
      </c>
      <c r="B950" t="s">
        <v>2803</v>
      </c>
      <c r="C950" t="b">
        <f t="shared" si="56"/>
        <v>1</v>
      </c>
      <c r="D950" t="s">
        <v>1317</v>
      </c>
      <c r="E950" t="b">
        <f t="shared" si="57"/>
        <v>1</v>
      </c>
      <c r="F950" t="s">
        <v>37</v>
      </c>
      <c r="G950" t="b">
        <f t="shared" si="58"/>
        <v>1</v>
      </c>
      <c r="H950">
        <v>836</v>
      </c>
      <c r="I950" t="str">
        <f t="shared" si="59"/>
        <v>0836</v>
      </c>
    </row>
    <row r="951" spans="1:9" x14ac:dyDescent="0.25">
      <c r="A951" t="s">
        <v>2806</v>
      </c>
      <c r="B951" t="s">
        <v>2807</v>
      </c>
      <c r="C951" t="b">
        <f t="shared" si="56"/>
        <v>1</v>
      </c>
      <c r="D951" t="s">
        <v>759</v>
      </c>
      <c r="E951" t="b">
        <f t="shared" si="57"/>
        <v>1</v>
      </c>
      <c r="F951" t="s">
        <v>37</v>
      </c>
      <c r="G951" t="b">
        <f t="shared" si="58"/>
        <v>1</v>
      </c>
      <c r="H951">
        <v>836</v>
      </c>
      <c r="I951" t="str">
        <f t="shared" si="59"/>
        <v>0836</v>
      </c>
    </row>
    <row r="952" spans="1:9" x14ac:dyDescent="0.25">
      <c r="A952" t="s">
        <v>2809</v>
      </c>
      <c r="B952" t="s">
        <v>2810</v>
      </c>
      <c r="C952" t="b">
        <f t="shared" si="56"/>
        <v>1</v>
      </c>
      <c r="D952" t="s">
        <v>1092</v>
      </c>
      <c r="E952" t="b">
        <f t="shared" si="57"/>
        <v>1</v>
      </c>
      <c r="F952" t="s">
        <v>37</v>
      </c>
      <c r="G952" t="b">
        <f t="shared" si="58"/>
        <v>1</v>
      </c>
      <c r="H952">
        <v>812</v>
      </c>
      <c r="I952" t="str">
        <f t="shared" si="59"/>
        <v>0812</v>
      </c>
    </row>
    <row r="953" spans="1:9" x14ac:dyDescent="0.25">
      <c r="A953" t="s">
        <v>2812</v>
      </c>
      <c r="B953" t="s">
        <v>2813</v>
      </c>
      <c r="C953" t="b">
        <f t="shared" si="56"/>
        <v>1</v>
      </c>
      <c r="D953" t="s">
        <v>1016</v>
      </c>
      <c r="E953" t="b">
        <f t="shared" si="57"/>
        <v>1</v>
      </c>
      <c r="F953" t="s">
        <v>37</v>
      </c>
      <c r="G953" t="b">
        <f t="shared" si="58"/>
        <v>1</v>
      </c>
      <c r="H953">
        <v>830</v>
      </c>
      <c r="I953" t="str">
        <f t="shared" si="59"/>
        <v>0830</v>
      </c>
    </row>
    <row r="954" spans="1:9" x14ac:dyDescent="0.25">
      <c r="A954" t="s">
        <v>398</v>
      </c>
      <c r="B954" t="s">
        <v>399</v>
      </c>
      <c r="C954" t="b">
        <f t="shared" si="56"/>
        <v>1</v>
      </c>
      <c r="D954" t="s">
        <v>36</v>
      </c>
      <c r="E954" t="b">
        <f t="shared" si="57"/>
        <v>1</v>
      </c>
      <c r="F954" t="s">
        <v>37</v>
      </c>
      <c r="G954" t="b">
        <f t="shared" si="58"/>
        <v>1</v>
      </c>
      <c r="H954">
        <v>800</v>
      </c>
      <c r="I954" t="str">
        <f t="shared" si="59"/>
        <v>0800</v>
      </c>
    </row>
    <row r="955" spans="1:9" x14ac:dyDescent="0.25">
      <c r="A955" t="s">
        <v>2815</v>
      </c>
      <c r="B955" t="s">
        <v>2816</v>
      </c>
      <c r="C955" t="b">
        <f t="shared" si="56"/>
        <v>1</v>
      </c>
      <c r="D955" t="s">
        <v>725</v>
      </c>
      <c r="E955" t="b">
        <f t="shared" si="57"/>
        <v>1</v>
      </c>
      <c r="F955" t="s">
        <v>37</v>
      </c>
      <c r="G955" t="b">
        <f t="shared" si="58"/>
        <v>1</v>
      </c>
      <c r="H955">
        <v>836</v>
      </c>
      <c r="I955" t="str">
        <f t="shared" si="59"/>
        <v>0836</v>
      </c>
    </row>
    <row r="956" spans="1:9" x14ac:dyDescent="0.25">
      <c r="A956" t="s">
        <v>2818</v>
      </c>
      <c r="B956" t="s">
        <v>2819</v>
      </c>
      <c r="C956" t="b">
        <f t="shared" si="56"/>
        <v>1</v>
      </c>
      <c r="D956" t="s">
        <v>1395</v>
      </c>
      <c r="E956" t="b">
        <f t="shared" si="57"/>
        <v>1</v>
      </c>
      <c r="F956" t="s">
        <v>37</v>
      </c>
      <c r="G956" t="b">
        <f t="shared" si="58"/>
        <v>1</v>
      </c>
      <c r="H956">
        <v>822</v>
      </c>
      <c r="I956" t="str">
        <f t="shared" si="59"/>
        <v>0822</v>
      </c>
    </row>
    <row r="957" spans="1:9" x14ac:dyDescent="0.25">
      <c r="A957" t="s">
        <v>2821</v>
      </c>
      <c r="B957" t="s">
        <v>2822</v>
      </c>
      <c r="C957" t="b">
        <f t="shared" si="56"/>
        <v>1</v>
      </c>
      <c r="D957" t="s">
        <v>707</v>
      </c>
      <c r="E957" t="b">
        <f t="shared" si="57"/>
        <v>1</v>
      </c>
      <c r="F957" t="s">
        <v>37</v>
      </c>
      <c r="G957" t="b">
        <f t="shared" si="58"/>
        <v>1</v>
      </c>
      <c r="H957">
        <v>820</v>
      </c>
      <c r="I957" t="str">
        <f t="shared" si="59"/>
        <v>0820</v>
      </c>
    </row>
    <row r="958" spans="1:9" x14ac:dyDescent="0.25">
      <c r="A958" t="s">
        <v>2824</v>
      </c>
      <c r="B958" t="s">
        <v>2825</v>
      </c>
      <c r="C958" t="b">
        <f t="shared" si="56"/>
        <v>1</v>
      </c>
      <c r="D958" t="s">
        <v>1135</v>
      </c>
      <c r="E958" t="b">
        <f t="shared" si="57"/>
        <v>1</v>
      </c>
      <c r="F958" t="s">
        <v>37</v>
      </c>
      <c r="G958" t="b">
        <f t="shared" si="58"/>
        <v>1</v>
      </c>
      <c r="H958">
        <v>820</v>
      </c>
      <c r="I958" t="str">
        <f t="shared" si="59"/>
        <v>0820</v>
      </c>
    </row>
    <row r="959" spans="1:9" x14ac:dyDescent="0.25">
      <c r="A959" t="s">
        <v>2828</v>
      </c>
      <c r="B959" t="s">
        <v>2829</v>
      </c>
      <c r="C959" t="b">
        <f t="shared" si="56"/>
        <v>1</v>
      </c>
      <c r="D959" t="s">
        <v>707</v>
      </c>
      <c r="E959" t="b">
        <f t="shared" si="57"/>
        <v>1</v>
      </c>
      <c r="F959" t="s">
        <v>37</v>
      </c>
      <c r="G959" t="b">
        <f t="shared" si="58"/>
        <v>1</v>
      </c>
      <c r="H959">
        <v>820</v>
      </c>
      <c r="I959" t="str">
        <f t="shared" si="59"/>
        <v>0820</v>
      </c>
    </row>
    <row r="960" spans="1:9" x14ac:dyDescent="0.25">
      <c r="A960" t="s">
        <v>2830</v>
      </c>
      <c r="B960" t="s">
        <v>2831</v>
      </c>
      <c r="C960" t="b">
        <f t="shared" si="56"/>
        <v>1</v>
      </c>
      <c r="D960" t="s">
        <v>844</v>
      </c>
      <c r="E960" t="b">
        <f t="shared" si="57"/>
        <v>1</v>
      </c>
      <c r="F960" t="s">
        <v>37</v>
      </c>
      <c r="G960" t="b">
        <f t="shared" si="58"/>
        <v>1</v>
      </c>
      <c r="H960">
        <v>820</v>
      </c>
      <c r="I960" t="str">
        <f t="shared" si="59"/>
        <v>0820</v>
      </c>
    </row>
    <row r="961" spans="1:9" x14ac:dyDescent="0.25">
      <c r="A961" t="s">
        <v>2833</v>
      </c>
      <c r="B961" t="s">
        <v>2834</v>
      </c>
      <c r="C961" t="b">
        <f t="shared" si="56"/>
        <v>1</v>
      </c>
      <c r="D961" t="s">
        <v>707</v>
      </c>
      <c r="E961" t="b">
        <f t="shared" si="57"/>
        <v>1</v>
      </c>
      <c r="F961" t="s">
        <v>37</v>
      </c>
      <c r="G961" t="b">
        <f t="shared" si="58"/>
        <v>1</v>
      </c>
      <c r="H961">
        <v>820</v>
      </c>
      <c r="I961" t="str">
        <f t="shared" si="59"/>
        <v>0820</v>
      </c>
    </row>
    <row r="962" spans="1:9" x14ac:dyDescent="0.25">
      <c r="A962" t="s">
        <v>2837</v>
      </c>
      <c r="B962" t="s">
        <v>2838</v>
      </c>
      <c r="C962" t="b">
        <f t="shared" si="56"/>
        <v>1</v>
      </c>
      <c r="D962" t="s">
        <v>731</v>
      </c>
      <c r="E962" t="b">
        <f t="shared" si="57"/>
        <v>1</v>
      </c>
      <c r="F962" t="s">
        <v>37</v>
      </c>
      <c r="G962" t="b">
        <f t="shared" si="58"/>
        <v>1</v>
      </c>
      <c r="H962">
        <v>810</v>
      </c>
      <c r="I962" t="str">
        <f t="shared" si="59"/>
        <v>0810</v>
      </c>
    </row>
    <row r="963" spans="1:9" x14ac:dyDescent="0.25">
      <c r="A963" t="s">
        <v>2839</v>
      </c>
      <c r="B963" t="s">
        <v>2840</v>
      </c>
      <c r="C963" t="b">
        <f t="shared" ref="C963:C1001" si="60">ISNUMBER(SEARCH(B963, A963))</f>
        <v>1</v>
      </c>
      <c r="D963" t="s">
        <v>1030</v>
      </c>
      <c r="E963" t="b">
        <f t="shared" ref="E963:E1001" si="61">ISNUMBER(SEARCH(D963, A963))</f>
        <v>1</v>
      </c>
      <c r="F963" t="s">
        <v>37</v>
      </c>
      <c r="G963" t="b">
        <f t="shared" ref="G963:G1001" si="62">ISNUMBER(SEARCH(F963, A963))</f>
        <v>1</v>
      </c>
      <c r="H963">
        <v>810</v>
      </c>
      <c r="I963" t="str">
        <f t="shared" ref="I963:I1001" si="63">"0"&amp;H963</f>
        <v>0810</v>
      </c>
    </row>
    <row r="964" spans="1:9" x14ac:dyDescent="0.25">
      <c r="A964" t="s">
        <v>845</v>
      </c>
      <c r="B964" t="s">
        <v>846</v>
      </c>
      <c r="C964" t="b">
        <f t="shared" si="60"/>
        <v>1</v>
      </c>
      <c r="D964" t="s">
        <v>737</v>
      </c>
      <c r="E964" t="b">
        <f t="shared" si="61"/>
        <v>1</v>
      </c>
      <c r="F964" t="s">
        <v>37</v>
      </c>
      <c r="G964" t="b">
        <f t="shared" si="62"/>
        <v>1</v>
      </c>
      <c r="H964">
        <v>810</v>
      </c>
      <c r="I964" t="str">
        <f t="shared" si="63"/>
        <v>0810</v>
      </c>
    </row>
    <row r="965" spans="1:9" x14ac:dyDescent="0.25">
      <c r="A965" t="s">
        <v>2842</v>
      </c>
      <c r="B965" t="s">
        <v>2843</v>
      </c>
      <c r="C965" t="b">
        <f t="shared" si="60"/>
        <v>1</v>
      </c>
      <c r="D965" t="s">
        <v>941</v>
      </c>
      <c r="E965" t="b">
        <f t="shared" si="61"/>
        <v>1</v>
      </c>
      <c r="F965" t="s">
        <v>37</v>
      </c>
      <c r="G965" t="b">
        <f t="shared" si="62"/>
        <v>1</v>
      </c>
      <c r="H965">
        <v>832</v>
      </c>
      <c r="I965" t="str">
        <f t="shared" si="63"/>
        <v>0832</v>
      </c>
    </row>
    <row r="966" spans="1:9" x14ac:dyDescent="0.25">
      <c r="A966" t="s">
        <v>2844</v>
      </c>
      <c r="B966" t="s">
        <v>2845</v>
      </c>
      <c r="C966" t="b">
        <f t="shared" si="60"/>
        <v>1</v>
      </c>
      <c r="D966" t="s">
        <v>703</v>
      </c>
      <c r="E966" t="b">
        <f t="shared" si="61"/>
        <v>1</v>
      </c>
      <c r="F966" t="s">
        <v>37</v>
      </c>
      <c r="G966" t="b">
        <f t="shared" si="62"/>
        <v>1</v>
      </c>
      <c r="H966">
        <v>812</v>
      </c>
      <c r="I966" t="str">
        <f t="shared" si="63"/>
        <v>0812</v>
      </c>
    </row>
    <row r="967" spans="1:9" x14ac:dyDescent="0.25">
      <c r="A967" t="s">
        <v>2847</v>
      </c>
      <c r="B967" t="s">
        <v>2848</v>
      </c>
      <c r="C967" t="b">
        <f t="shared" si="60"/>
        <v>1</v>
      </c>
      <c r="D967" t="s">
        <v>737</v>
      </c>
      <c r="E967" t="b">
        <f t="shared" si="61"/>
        <v>1</v>
      </c>
      <c r="F967" t="s">
        <v>37</v>
      </c>
      <c r="G967" t="b">
        <f t="shared" si="62"/>
        <v>1</v>
      </c>
      <c r="H967">
        <v>810</v>
      </c>
      <c r="I967" t="str">
        <f t="shared" si="63"/>
        <v>0810</v>
      </c>
    </row>
    <row r="968" spans="1:9" x14ac:dyDescent="0.25">
      <c r="A968" t="s">
        <v>2849</v>
      </c>
      <c r="B968" t="s">
        <v>2850</v>
      </c>
      <c r="C968" t="b">
        <f t="shared" si="60"/>
        <v>1</v>
      </c>
      <c r="D968" t="s">
        <v>917</v>
      </c>
      <c r="E968" t="b">
        <f t="shared" si="61"/>
        <v>1</v>
      </c>
      <c r="F968" t="s">
        <v>37</v>
      </c>
      <c r="G968" t="b">
        <f t="shared" si="62"/>
        <v>1</v>
      </c>
      <c r="H968">
        <v>832</v>
      </c>
      <c r="I968" t="str">
        <f t="shared" si="63"/>
        <v>0832</v>
      </c>
    </row>
    <row r="969" spans="1:9" x14ac:dyDescent="0.25">
      <c r="A969" t="s">
        <v>401</v>
      </c>
      <c r="B969" t="s">
        <v>402</v>
      </c>
      <c r="C969" t="b">
        <f t="shared" si="60"/>
        <v>1</v>
      </c>
      <c r="D969" t="s">
        <v>36</v>
      </c>
      <c r="E969" t="b">
        <f t="shared" si="61"/>
        <v>1</v>
      </c>
      <c r="F969" t="s">
        <v>37</v>
      </c>
      <c r="G969" t="b">
        <f t="shared" si="62"/>
        <v>1</v>
      </c>
      <c r="H969">
        <v>800</v>
      </c>
      <c r="I969" t="str">
        <f t="shared" si="63"/>
        <v>0800</v>
      </c>
    </row>
    <row r="970" spans="1:9" x14ac:dyDescent="0.25">
      <c r="A970" t="s">
        <v>2852</v>
      </c>
      <c r="B970" t="s">
        <v>2853</v>
      </c>
      <c r="C970" t="b">
        <f t="shared" si="60"/>
        <v>1</v>
      </c>
      <c r="D970" t="s">
        <v>731</v>
      </c>
      <c r="E970" t="b">
        <f t="shared" si="61"/>
        <v>1</v>
      </c>
      <c r="F970" t="s">
        <v>37</v>
      </c>
      <c r="G970" t="b">
        <f t="shared" si="62"/>
        <v>1</v>
      </c>
      <c r="H970">
        <v>810</v>
      </c>
      <c r="I970" t="str">
        <f t="shared" si="63"/>
        <v>0810</v>
      </c>
    </row>
    <row r="971" spans="1:9" x14ac:dyDescent="0.25">
      <c r="A971" t="s">
        <v>2856</v>
      </c>
      <c r="B971" t="s">
        <v>2857</v>
      </c>
      <c r="C971" t="b">
        <f t="shared" si="60"/>
        <v>1</v>
      </c>
      <c r="D971" t="s">
        <v>1065</v>
      </c>
      <c r="E971" t="b">
        <f t="shared" si="61"/>
        <v>1</v>
      </c>
      <c r="F971" t="s">
        <v>37</v>
      </c>
      <c r="G971" t="b">
        <f t="shared" si="62"/>
        <v>1</v>
      </c>
      <c r="H971">
        <v>838</v>
      </c>
      <c r="I971" t="str">
        <f t="shared" si="63"/>
        <v>0838</v>
      </c>
    </row>
    <row r="972" spans="1:9" x14ac:dyDescent="0.25">
      <c r="A972" t="s">
        <v>405</v>
      </c>
      <c r="B972" t="s">
        <v>406</v>
      </c>
      <c r="C972" t="b">
        <f t="shared" si="60"/>
        <v>1</v>
      </c>
      <c r="D972" t="s">
        <v>36</v>
      </c>
      <c r="E972" t="b">
        <f t="shared" si="61"/>
        <v>1</v>
      </c>
      <c r="F972" t="s">
        <v>37</v>
      </c>
      <c r="G972" t="b">
        <f t="shared" si="62"/>
        <v>1</v>
      </c>
      <c r="H972">
        <v>800</v>
      </c>
      <c r="I972" t="str">
        <f t="shared" si="63"/>
        <v>0800</v>
      </c>
    </row>
    <row r="973" spans="1:9" x14ac:dyDescent="0.25">
      <c r="A973" t="s">
        <v>2858</v>
      </c>
      <c r="B973" t="s">
        <v>2859</v>
      </c>
      <c r="C973" t="b">
        <f t="shared" si="60"/>
        <v>1</v>
      </c>
      <c r="D973" t="s">
        <v>820</v>
      </c>
      <c r="E973" t="b">
        <f t="shared" si="61"/>
        <v>1</v>
      </c>
      <c r="F973" t="s">
        <v>37</v>
      </c>
      <c r="G973" t="b">
        <f t="shared" si="62"/>
        <v>1</v>
      </c>
      <c r="H973">
        <v>832</v>
      </c>
      <c r="I973" t="str">
        <f t="shared" si="63"/>
        <v>0832</v>
      </c>
    </row>
    <row r="974" spans="1:9" x14ac:dyDescent="0.25">
      <c r="A974" t="s">
        <v>2861</v>
      </c>
      <c r="B974" t="s">
        <v>2862</v>
      </c>
      <c r="C974" t="b">
        <f t="shared" si="60"/>
        <v>1</v>
      </c>
      <c r="D974" t="s">
        <v>703</v>
      </c>
      <c r="E974" t="b">
        <f t="shared" si="61"/>
        <v>1</v>
      </c>
      <c r="F974" t="s">
        <v>37</v>
      </c>
      <c r="G974" t="b">
        <f t="shared" si="62"/>
        <v>1</v>
      </c>
      <c r="H974">
        <v>812</v>
      </c>
      <c r="I974" t="str">
        <f t="shared" si="63"/>
        <v>0812</v>
      </c>
    </row>
    <row r="975" spans="1:9" x14ac:dyDescent="0.25">
      <c r="A975" t="s">
        <v>2864</v>
      </c>
      <c r="B975" t="s">
        <v>2865</v>
      </c>
      <c r="C975" t="b">
        <f t="shared" si="60"/>
        <v>1</v>
      </c>
      <c r="D975" t="s">
        <v>743</v>
      </c>
      <c r="E975" t="b">
        <f t="shared" si="61"/>
        <v>1</v>
      </c>
      <c r="F975" t="s">
        <v>37</v>
      </c>
      <c r="G975" t="b">
        <f t="shared" si="62"/>
        <v>1</v>
      </c>
      <c r="H975">
        <v>830</v>
      </c>
      <c r="I975" t="str">
        <f t="shared" si="63"/>
        <v>0830</v>
      </c>
    </row>
    <row r="976" spans="1:9" x14ac:dyDescent="0.25">
      <c r="A976" t="s">
        <v>2867</v>
      </c>
      <c r="B976" t="s">
        <v>2868</v>
      </c>
      <c r="C976" t="b">
        <f t="shared" si="60"/>
        <v>1</v>
      </c>
      <c r="D976" t="s">
        <v>1162</v>
      </c>
      <c r="E976" t="b">
        <f t="shared" si="61"/>
        <v>1</v>
      </c>
      <c r="F976" t="s">
        <v>37</v>
      </c>
      <c r="G976" t="b">
        <f t="shared" si="62"/>
        <v>1</v>
      </c>
      <c r="H976">
        <v>835</v>
      </c>
      <c r="I976" t="str">
        <f t="shared" si="63"/>
        <v>0835</v>
      </c>
    </row>
    <row r="977" spans="1:9" x14ac:dyDescent="0.25">
      <c r="A977" t="s">
        <v>2869</v>
      </c>
      <c r="B977" t="s">
        <v>2870</v>
      </c>
      <c r="C977" t="b">
        <f t="shared" si="60"/>
        <v>1</v>
      </c>
      <c r="D977" t="s">
        <v>844</v>
      </c>
      <c r="E977" t="b">
        <f t="shared" si="61"/>
        <v>1</v>
      </c>
      <c r="F977" t="s">
        <v>37</v>
      </c>
      <c r="G977" t="b">
        <f t="shared" si="62"/>
        <v>1</v>
      </c>
      <c r="H977">
        <v>820</v>
      </c>
      <c r="I977" t="str">
        <f t="shared" si="63"/>
        <v>0820</v>
      </c>
    </row>
    <row r="978" spans="1:9" x14ac:dyDescent="0.25">
      <c r="A978" t="s">
        <v>2873</v>
      </c>
      <c r="B978" t="s">
        <v>2874</v>
      </c>
      <c r="C978" t="b">
        <f t="shared" si="60"/>
        <v>1</v>
      </c>
      <c r="D978" t="s">
        <v>781</v>
      </c>
      <c r="E978" t="b">
        <f t="shared" si="61"/>
        <v>1</v>
      </c>
      <c r="F978" t="s">
        <v>37</v>
      </c>
      <c r="G978" t="b">
        <f t="shared" si="62"/>
        <v>1</v>
      </c>
      <c r="H978">
        <v>832</v>
      </c>
      <c r="I978" t="str">
        <f t="shared" si="63"/>
        <v>0832</v>
      </c>
    </row>
    <row r="979" spans="1:9" x14ac:dyDescent="0.25">
      <c r="A979" t="s">
        <v>410</v>
      </c>
      <c r="B979" t="s">
        <v>411</v>
      </c>
      <c r="C979" t="b">
        <f t="shared" si="60"/>
        <v>1</v>
      </c>
      <c r="D979" t="s">
        <v>36</v>
      </c>
      <c r="E979" t="b">
        <f t="shared" si="61"/>
        <v>1</v>
      </c>
      <c r="F979" t="s">
        <v>37</v>
      </c>
      <c r="G979" t="b">
        <f t="shared" si="62"/>
        <v>1</v>
      </c>
      <c r="H979">
        <v>800</v>
      </c>
      <c r="I979" t="str">
        <f t="shared" si="63"/>
        <v>0800</v>
      </c>
    </row>
    <row r="980" spans="1:9" x14ac:dyDescent="0.25">
      <c r="A980" t="s">
        <v>2875</v>
      </c>
      <c r="B980" t="s">
        <v>2876</v>
      </c>
      <c r="C980" t="b">
        <f t="shared" si="60"/>
        <v>1</v>
      </c>
      <c r="D980" t="s">
        <v>1101</v>
      </c>
      <c r="E980" t="b">
        <f t="shared" si="61"/>
        <v>1</v>
      </c>
      <c r="F980" t="s">
        <v>37</v>
      </c>
      <c r="G980" t="b">
        <f t="shared" si="62"/>
        <v>1</v>
      </c>
      <c r="H980">
        <v>820</v>
      </c>
      <c r="I980" t="str">
        <f t="shared" si="63"/>
        <v>0820</v>
      </c>
    </row>
    <row r="981" spans="1:9" x14ac:dyDescent="0.25">
      <c r="A981" t="s">
        <v>2879</v>
      </c>
      <c r="B981" t="s">
        <v>2880</v>
      </c>
      <c r="C981" t="b">
        <f t="shared" si="60"/>
        <v>1</v>
      </c>
      <c r="D981" t="s">
        <v>781</v>
      </c>
      <c r="E981" t="b">
        <f t="shared" si="61"/>
        <v>1</v>
      </c>
      <c r="F981" t="s">
        <v>37</v>
      </c>
      <c r="G981" t="b">
        <f t="shared" si="62"/>
        <v>1</v>
      </c>
      <c r="H981">
        <v>832</v>
      </c>
      <c r="I981" t="str">
        <f t="shared" si="63"/>
        <v>0832</v>
      </c>
    </row>
    <row r="982" spans="1:9" x14ac:dyDescent="0.25">
      <c r="A982" t="s">
        <v>414</v>
      </c>
      <c r="B982" t="s">
        <v>415</v>
      </c>
      <c r="C982" t="b">
        <f t="shared" si="60"/>
        <v>1</v>
      </c>
      <c r="D982" t="s">
        <v>36</v>
      </c>
      <c r="E982" t="b">
        <f t="shared" si="61"/>
        <v>1</v>
      </c>
      <c r="F982" t="s">
        <v>37</v>
      </c>
      <c r="G982" t="b">
        <f t="shared" si="62"/>
        <v>1</v>
      </c>
      <c r="H982">
        <v>800</v>
      </c>
      <c r="I982" t="str">
        <f t="shared" si="63"/>
        <v>0800</v>
      </c>
    </row>
    <row r="983" spans="1:9" x14ac:dyDescent="0.25">
      <c r="C983" t="b">
        <f t="shared" si="60"/>
        <v>0</v>
      </c>
      <c r="D983" t="s">
        <v>1162</v>
      </c>
      <c r="E983" t="b">
        <f t="shared" si="61"/>
        <v>0</v>
      </c>
      <c r="F983" t="s">
        <v>37</v>
      </c>
      <c r="G983" t="b">
        <f t="shared" si="62"/>
        <v>0</v>
      </c>
      <c r="H983">
        <v>835</v>
      </c>
      <c r="I983" t="str">
        <f t="shared" si="63"/>
        <v>0835</v>
      </c>
    </row>
    <row r="984" spans="1:9" x14ac:dyDescent="0.25">
      <c r="A984" t="s">
        <v>2120</v>
      </c>
      <c r="B984" t="s">
        <v>2121</v>
      </c>
      <c r="C984" t="b">
        <f t="shared" si="60"/>
        <v>1</v>
      </c>
      <c r="D984" t="s">
        <v>707</v>
      </c>
      <c r="E984" t="b">
        <f t="shared" si="61"/>
        <v>1</v>
      </c>
      <c r="F984" t="s">
        <v>37</v>
      </c>
      <c r="G984" t="b">
        <f t="shared" si="62"/>
        <v>1</v>
      </c>
      <c r="H984">
        <v>820</v>
      </c>
      <c r="I984" t="str">
        <f t="shared" si="63"/>
        <v>0820</v>
      </c>
    </row>
    <row r="985" spans="1:9" x14ac:dyDescent="0.25">
      <c r="A985" t="s">
        <v>417</v>
      </c>
      <c r="B985" t="s">
        <v>418</v>
      </c>
      <c r="C985" t="b">
        <f t="shared" si="60"/>
        <v>1</v>
      </c>
      <c r="D985" t="s">
        <v>36</v>
      </c>
      <c r="E985" t="b">
        <f t="shared" si="61"/>
        <v>1</v>
      </c>
      <c r="F985" t="s">
        <v>37</v>
      </c>
      <c r="G985" t="b">
        <f t="shared" si="62"/>
        <v>1</v>
      </c>
      <c r="H985">
        <v>800</v>
      </c>
      <c r="I985" t="str">
        <f t="shared" si="63"/>
        <v>0800</v>
      </c>
    </row>
    <row r="986" spans="1:9" x14ac:dyDescent="0.25">
      <c r="A986" t="s">
        <v>2881</v>
      </c>
      <c r="B986" t="s">
        <v>2882</v>
      </c>
      <c r="C986" t="b">
        <f t="shared" si="60"/>
        <v>1</v>
      </c>
      <c r="D986" t="s">
        <v>820</v>
      </c>
      <c r="E986" t="b">
        <f t="shared" si="61"/>
        <v>1</v>
      </c>
      <c r="F986" t="s">
        <v>37</v>
      </c>
      <c r="G986" t="b">
        <f t="shared" si="62"/>
        <v>1</v>
      </c>
      <c r="H986">
        <v>832</v>
      </c>
      <c r="I986" t="str">
        <f t="shared" si="63"/>
        <v>0832</v>
      </c>
    </row>
    <row r="987" spans="1:9" x14ac:dyDescent="0.25">
      <c r="A987" t="s">
        <v>2883</v>
      </c>
      <c r="B987" t="s">
        <v>2884</v>
      </c>
      <c r="C987" t="b">
        <f t="shared" si="60"/>
        <v>1</v>
      </c>
      <c r="D987" t="s">
        <v>844</v>
      </c>
      <c r="E987" t="b">
        <f t="shared" si="61"/>
        <v>1</v>
      </c>
      <c r="F987" t="s">
        <v>37</v>
      </c>
      <c r="G987" t="b">
        <f t="shared" si="62"/>
        <v>1</v>
      </c>
      <c r="H987">
        <v>820</v>
      </c>
      <c r="I987" t="str">
        <f t="shared" si="63"/>
        <v>0820</v>
      </c>
    </row>
    <row r="988" spans="1:9" x14ac:dyDescent="0.25">
      <c r="A988" t="s">
        <v>2886</v>
      </c>
      <c r="B988" t="s">
        <v>2887</v>
      </c>
      <c r="C988" t="b">
        <f t="shared" si="60"/>
        <v>1</v>
      </c>
      <c r="D988" t="s">
        <v>823</v>
      </c>
      <c r="E988" t="b">
        <f t="shared" si="61"/>
        <v>1</v>
      </c>
      <c r="F988" t="s">
        <v>37</v>
      </c>
      <c r="G988" t="b">
        <f t="shared" si="62"/>
        <v>1</v>
      </c>
      <c r="H988">
        <v>830</v>
      </c>
      <c r="I988" t="str">
        <f t="shared" si="63"/>
        <v>0830</v>
      </c>
    </row>
    <row r="989" spans="1:9" x14ac:dyDescent="0.25">
      <c r="A989" t="s">
        <v>2888</v>
      </c>
      <c r="B989" t="s">
        <v>2889</v>
      </c>
      <c r="C989" t="b">
        <f t="shared" si="60"/>
        <v>1</v>
      </c>
      <c r="D989" t="s">
        <v>1616</v>
      </c>
      <c r="E989" t="b">
        <f t="shared" si="61"/>
        <v>1</v>
      </c>
      <c r="F989" t="s">
        <v>37</v>
      </c>
      <c r="G989" t="b">
        <f t="shared" si="62"/>
        <v>1</v>
      </c>
      <c r="H989">
        <v>810</v>
      </c>
      <c r="I989" t="str">
        <f t="shared" si="63"/>
        <v>0810</v>
      </c>
    </row>
    <row r="990" spans="1:9" x14ac:dyDescent="0.25">
      <c r="A990" t="s">
        <v>421</v>
      </c>
      <c r="B990" t="s">
        <v>422</v>
      </c>
      <c r="C990" t="b">
        <f t="shared" si="60"/>
        <v>1</v>
      </c>
      <c r="D990" t="s">
        <v>36</v>
      </c>
      <c r="E990" t="b">
        <f t="shared" si="61"/>
        <v>1</v>
      </c>
      <c r="F990" t="s">
        <v>37</v>
      </c>
      <c r="G990" t="b">
        <f t="shared" si="62"/>
        <v>1</v>
      </c>
      <c r="H990">
        <v>800</v>
      </c>
      <c r="I990" t="str">
        <f t="shared" si="63"/>
        <v>0800</v>
      </c>
    </row>
    <row r="991" spans="1:9" x14ac:dyDescent="0.25">
      <c r="A991" t="s">
        <v>2890</v>
      </c>
      <c r="B991" t="s">
        <v>2891</v>
      </c>
      <c r="C991" t="b">
        <f t="shared" si="60"/>
        <v>1</v>
      </c>
      <c r="D991" t="s">
        <v>786</v>
      </c>
      <c r="E991" t="b">
        <f t="shared" si="61"/>
        <v>1</v>
      </c>
      <c r="F991" t="s">
        <v>37</v>
      </c>
      <c r="G991" t="b">
        <f t="shared" si="62"/>
        <v>1</v>
      </c>
      <c r="H991">
        <v>810</v>
      </c>
      <c r="I991" t="str">
        <f t="shared" si="63"/>
        <v>0810</v>
      </c>
    </row>
    <row r="992" spans="1:9" x14ac:dyDescent="0.25">
      <c r="A992" t="s">
        <v>2892</v>
      </c>
      <c r="B992" t="s">
        <v>2893</v>
      </c>
      <c r="C992" t="b">
        <f t="shared" si="60"/>
        <v>1</v>
      </c>
      <c r="D992" t="s">
        <v>809</v>
      </c>
      <c r="E992" t="b">
        <f t="shared" si="61"/>
        <v>1</v>
      </c>
      <c r="F992" t="s">
        <v>37</v>
      </c>
      <c r="G992" t="b">
        <f t="shared" si="62"/>
        <v>1</v>
      </c>
      <c r="H992">
        <v>810</v>
      </c>
      <c r="I992" t="str">
        <f t="shared" si="63"/>
        <v>0810</v>
      </c>
    </row>
    <row r="993" spans="1:9" x14ac:dyDescent="0.25">
      <c r="A993" t="s">
        <v>424</v>
      </c>
      <c r="B993" t="s">
        <v>425</v>
      </c>
      <c r="C993" t="b">
        <f t="shared" si="60"/>
        <v>1</v>
      </c>
      <c r="D993" t="s">
        <v>36</v>
      </c>
      <c r="E993" t="b">
        <f t="shared" si="61"/>
        <v>1</v>
      </c>
      <c r="F993" t="s">
        <v>37</v>
      </c>
      <c r="G993" t="b">
        <f t="shared" si="62"/>
        <v>1</v>
      </c>
      <c r="H993">
        <v>800</v>
      </c>
      <c r="I993" t="str">
        <f t="shared" si="63"/>
        <v>0800</v>
      </c>
    </row>
    <row r="994" spans="1:9" x14ac:dyDescent="0.25">
      <c r="A994" t="s">
        <v>2894</v>
      </c>
      <c r="B994" t="s">
        <v>2895</v>
      </c>
      <c r="C994" t="b">
        <f t="shared" si="60"/>
        <v>1</v>
      </c>
      <c r="D994" t="s">
        <v>844</v>
      </c>
      <c r="E994" t="b">
        <f t="shared" si="61"/>
        <v>1</v>
      </c>
      <c r="F994" t="s">
        <v>37</v>
      </c>
      <c r="G994" t="b">
        <f t="shared" si="62"/>
        <v>1</v>
      </c>
      <c r="H994">
        <v>820</v>
      </c>
      <c r="I994" t="str">
        <f t="shared" si="63"/>
        <v>0820</v>
      </c>
    </row>
    <row r="995" spans="1:9" x14ac:dyDescent="0.25">
      <c r="A995" t="s">
        <v>2896</v>
      </c>
      <c r="B995" t="s">
        <v>2897</v>
      </c>
      <c r="C995" t="b">
        <f t="shared" si="60"/>
        <v>1</v>
      </c>
      <c r="D995" t="s">
        <v>743</v>
      </c>
      <c r="E995" t="b">
        <f t="shared" si="61"/>
        <v>1</v>
      </c>
      <c r="F995" t="s">
        <v>37</v>
      </c>
      <c r="G995" t="b">
        <f t="shared" si="62"/>
        <v>1</v>
      </c>
      <c r="H995">
        <v>830</v>
      </c>
      <c r="I995" t="str">
        <f t="shared" si="63"/>
        <v>0830</v>
      </c>
    </row>
    <row r="996" spans="1:9" x14ac:dyDescent="0.25">
      <c r="A996" t="s">
        <v>2898</v>
      </c>
      <c r="B996" t="s">
        <v>2899</v>
      </c>
      <c r="C996" t="b">
        <f t="shared" si="60"/>
        <v>1</v>
      </c>
      <c r="D996" t="s">
        <v>844</v>
      </c>
      <c r="E996" t="b">
        <f t="shared" si="61"/>
        <v>1</v>
      </c>
      <c r="F996" t="s">
        <v>37</v>
      </c>
      <c r="G996" t="b">
        <f t="shared" si="62"/>
        <v>1</v>
      </c>
      <c r="H996">
        <v>820</v>
      </c>
      <c r="I996" t="str">
        <f t="shared" si="63"/>
        <v>0820</v>
      </c>
    </row>
    <row r="997" spans="1:9" x14ac:dyDescent="0.25">
      <c r="A997" t="s">
        <v>2902</v>
      </c>
      <c r="B997" t="s">
        <v>2903</v>
      </c>
      <c r="C997" t="b">
        <f t="shared" si="60"/>
        <v>1</v>
      </c>
      <c r="D997" t="s">
        <v>968</v>
      </c>
      <c r="E997" t="b">
        <f t="shared" si="61"/>
        <v>1</v>
      </c>
      <c r="F997" t="s">
        <v>37</v>
      </c>
      <c r="G997" t="b">
        <f t="shared" si="62"/>
        <v>1</v>
      </c>
      <c r="H997">
        <v>834</v>
      </c>
      <c r="I997" t="str">
        <f t="shared" si="63"/>
        <v>0834</v>
      </c>
    </row>
    <row r="998" spans="1:9" x14ac:dyDescent="0.25">
      <c r="A998" t="s">
        <v>2907</v>
      </c>
      <c r="B998" t="s">
        <v>2908</v>
      </c>
      <c r="C998" t="b">
        <f t="shared" si="60"/>
        <v>1</v>
      </c>
      <c r="D998" t="s">
        <v>759</v>
      </c>
      <c r="E998" t="b">
        <f t="shared" si="61"/>
        <v>1</v>
      </c>
      <c r="F998" t="s">
        <v>37</v>
      </c>
      <c r="G998" t="b">
        <f t="shared" si="62"/>
        <v>1</v>
      </c>
      <c r="H998">
        <v>836</v>
      </c>
      <c r="I998" t="str">
        <f t="shared" si="63"/>
        <v>0836</v>
      </c>
    </row>
    <row r="999" spans="1:9" x14ac:dyDescent="0.25">
      <c r="A999" t="s">
        <v>2911</v>
      </c>
      <c r="B999" t="s">
        <v>2912</v>
      </c>
      <c r="C999" t="b">
        <f t="shared" si="60"/>
        <v>1</v>
      </c>
      <c r="D999" t="s">
        <v>759</v>
      </c>
      <c r="E999" t="b">
        <f t="shared" si="61"/>
        <v>1</v>
      </c>
      <c r="F999" t="s">
        <v>37</v>
      </c>
      <c r="G999" t="b">
        <f t="shared" si="62"/>
        <v>1</v>
      </c>
      <c r="H999">
        <v>836</v>
      </c>
      <c r="I999" t="str">
        <f t="shared" si="63"/>
        <v>0836</v>
      </c>
    </row>
    <row r="1000" spans="1:9" x14ac:dyDescent="0.25">
      <c r="A1000" t="s">
        <v>2913</v>
      </c>
      <c r="B1000" t="s">
        <v>2914</v>
      </c>
      <c r="C1000" t="b">
        <f t="shared" si="60"/>
        <v>1</v>
      </c>
      <c r="D1000" t="s">
        <v>1165</v>
      </c>
      <c r="E1000" t="b">
        <f t="shared" si="61"/>
        <v>1</v>
      </c>
      <c r="F1000" t="s">
        <v>37</v>
      </c>
      <c r="G1000" t="b">
        <f t="shared" si="62"/>
        <v>1</v>
      </c>
      <c r="H1000">
        <v>810</v>
      </c>
      <c r="I1000" t="str">
        <f t="shared" si="63"/>
        <v>0810</v>
      </c>
    </row>
    <row r="1001" spans="1:9" x14ac:dyDescent="0.25">
      <c r="A1001" t="s">
        <v>2915</v>
      </c>
      <c r="B1001" t="s">
        <v>2916</v>
      </c>
      <c r="C1001" t="b">
        <f t="shared" si="60"/>
        <v>1</v>
      </c>
      <c r="D1001" t="s">
        <v>707</v>
      </c>
      <c r="E1001" t="b">
        <f t="shared" si="61"/>
        <v>1</v>
      </c>
      <c r="F1001" t="s">
        <v>37</v>
      </c>
      <c r="G1001" t="b">
        <f t="shared" si="62"/>
        <v>1</v>
      </c>
      <c r="H1001">
        <v>820</v>
      </c>
      <c r="I1001" t="str">
        <f t="shared" si="63"/>
        <v>0820</v>
      </c>
    </row>
  </sheetData>
  <autoFilter ref="A1:I1001" xr:uid="{4901A2FC-4A09-46E6-8592-75A6152A397B}"/>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71D2E-1917-4AF3-8B5C-69EA590646A3}">
  <dimension ref="A1:J60"/>
  <sheetViews>
    <sheetView zoomScale="80" zoomScaleNormal="80" workbookViewId="0">
      <selection activeCell="A4" sqref="A4:B4"/>
      <pivotSelection pane="bottomRight" showHeader="1" extendable="1" axis="axisRow" max="57" activeRow="3" previousRow="3" click="1" r:id="rId1">
        <pivotArea dataOnly="0" fieldPosition="0">
          <references count="1">
            <reference field="13" count="1">
              <x v="26"/>
            </reference>
          </references>
        </pivotArea>
      </pivotSelection>
    </sheetView>
  </sheetViews>
  <sheetFormatPr defaultRowHeight="15" x14ac:dyDescent="0.25"/>
  <cols>
    <col min="1" max="1" width="18.42578125" bestFit="1" customWidth="1"/>
    <col min="2" max="2" width="16.7109375" bestFit="1" customWidth="1"/>
    <col min="4" max="4" width="13.7109375" bestFit="1" customWidth="1"/>
    <col min="5" max="5" width="7.140625" bestFit="1" customWidth="1"/>
    <col min="9" max="9" width="12" bestFit="1" customWidth="1"/>
    <col min="10" max="10" width="7.140625" bestFit="1" customWidth="1"/>
  </cols>
  <sheetData>
    <row r="1" spans="1:2" x14ac:dyDescent="0.25">
      <c r="A1" s="45" t="s">
        <v>3545</v>
      </c>
      <c r="B1" s="45"/>
    </row>
    <row r="2" spans="1:2" x14ac:dyDescent="0.25">
      <c r="A2" s="45"/>
      <c r="B2" s="45"/>
    </row>
    <row r="3" spans="1:2" x14ac:dyDescent="0.25">
      <c r="A3" s="17" t="s">
        <v>3509</v>
      </c>
      <c r="B3" t="s">
        <v>3513</v>
      </c>
    </row>
    <row r="4" spans="1:2" x14ac:dyDescent="0.25">
      <c r="A4" s="18" t="s">
        <v>1827</v>
      </c>
      <c r="B4" s="19">
        <v>1400000</v>
      </c>
    </row>
    <row r="5" spans="1:2" x14ac:dyDescent="0.25">
      <c r="A5" s="18" t="s">
        <v>1317</v>
      </c>
      <c r="B5" s="19">
        <v>1025000</v>
      </c>
    </row>
    <row r="6" spans="1:2" x14ac:dyDescent="0.25">
      <c r="A6" s="18" t="s">
        <v>1395</v>
      </c>
      <c r="B6" s="19">
        <v>936666.66666666663</v>
      </c>
    </row>
    <row r="7" spans="1:2" x14ac:dyDescent="0.25">
      <c r="A7" s="18" t="s">
        <v>1162</v>
      </c>
      <c r="B7" s="19">
        <v>909769.23076923075</v>
      </c>
    </row>
    <row r="8" spans="1:2" x14ac:dyDescent="0.25">
      <c r="A8" s="18" t="s">
        <v>2078</v>
      </c>
      <c r="B8" s="19">
        <v>886333.33333333337</v>
      </c>
    </row>
    <row r="9" spans="1:2" x14ac:dyDescent="0.25">
      <c r="A9" s="18" t="s">
        <v>968</v>
      </c>
      <c r="B9" s="19">
        <v>875000</v>
      </c>
    </row>
    <row r="10" spans="1:2" x14ac:dyDescent="0.25">
      <c r="A10" s="18" t="s">
        <v>1279</v>
      </c>
      <c r="B10" s="19">
        <v>754500</v>
      </c>
    </row>
    <row r="11" spans="1:2" x14ac:dyDescent="0.25">
      <c r="A11" s="18" t="s">
        <v>2606</v>
      </c>
      <c r="B11" s="19">
        <v>750000</v>
      </c>
    </row>
    <row r="12" spans="1:2" x14ac:dyDescent="0.25">
      <c r="A12" s="18" t="s">
        <v>2370</v>
      </c>
      <c r="B12" s="19">
        <v>732000</v>
      </c>
    </row>
    <row r="13" spans="1:2" x14ac:dyDescent="0.25">
      <c r="A13" s="18" t="s">
        <v>720</v>
      </c>
      <c r="B13" s="19">
        <v>700000</v>
      </c>
    </row>
    <row r="14" spans="1:2" x14ac:dyDescent="0.25">
      <c r="A14" s="18" t="s">
        <v>776</v>
      </c>
      <c r="B14" s="19">
        <v>692571.42857142852</v>
      </c>
    </row>
    <row r="15" spans="1:2" x14ac:dyDescent="0.25">
      <c r="A15" s="18" t="s">
        <v>710</v>
      </c>
      <c r="B15" s="19">
        <v>677800</v>
      </c>
    </row>
    <row r="16" spans="1:2" x14ac:dyDescent="0.25">
      <c r="A16" s="18" t="s">
        <v>1135</v>
      </c>
      <c r="B16" s="19">
        <v>677750</v>
      </c>
    </row>
    <row r="17" spans="1:10" x14ac:dyDescent="0.25">
      <c r="A17" s="18" t="s">
        <v>1065</v>
      </c>
      <c r="B17" s="19">
        <v>655500</v>
      </c>
    </row>
    <row r="18" spans="1:10" x14ac:dyDescent="0.25">
      <c r="A18" s="18" t="s">
        <v>1101</v>
      </c>
      <c r="B18" s="19">
        <v>623666.66666666663</v>
      </c>
    </row>
    <row r="19" spans="1:10" x14ac:dyDescent="0.25">
      <c r="A19" s="18" t="s">
        <v>716</v>
      </c>
      <c r="B19" s="19">
        <v>609416.66666666663</v>
      </c>
    </row>
    <row r="20" spans="1:10" x14ac:dyDescent="0.25">
      <c r="A20" s="18" t="s">
        <v>725</v>
      </c>
      <c r="B20" s="19">
        <v>605428.57142857148</v>
      </c>
    </row>
    <row r="21" spans="1:10" x14ac:dyDescent="0.25">
      <c r="A21" s="18" t="s">
        <v>707</v>
      </c>
      <c r="B21" s="19">
        <v>603166.66666666663</v>
      </c>
      <c r="D21" s="17" t="s">
        <v>9</v>
      </c>
      <c r="E21" t="s">
        <v>3525</v>
      </c>
    </row>
    <row r="22" spans="1:10" x14ac:dyDescent="0.25">
      <c r="A22" s="18" t="s">
        <v>703</v>
      </c>
      <c r="B22" s="19">
        <v>600777.77777777775</v>
      </c>
      <c r="I22" s="17" t="s">
        <v>3489</v>
      </c>
      <c r="J22" t="s">
        <v>3525</v>
      </c>
    </row>
    <row r="23" spans="1:10" x14ac:dyDescent="0.25">
      <c r="A23" s="18" t="s">
        <v>1223</v>
      </c>
      <c r="B23" s="19">
        <v>599428.57142857148</v>
      </c>
    </row>
    <row r="24" spans="1:10" x14ac:dyDescent="0.25">
      <c r="A24" s="18" t="s">
        <v>814</v>
      </c>
      <c r="B24" s="19">
        <v>598166.66666666663</v>
      </c>
    </row>
    <row r="25" spans="1:10" x14ac:dyDescent="0.25">
      <c r="A25" s="18" t="s">
        <v>759</v>
      </c>
      <c r="B25" s="19">
        <v>597187.5</v>
      </c>
    </row>
    <row r="26" spans="1:10" x14ac:dyDescent="0.25">
      <c r="A26" s="18" t="s">
        <v>917</v>
      </c>
      <c r="B26" s="19">
        <v>584422.72727272729</v>
      </c>
    </row>
    <row r="27" spans="1:10" x14ac:dyDescent="0.25">
      <c r="A27" s="18" t="s">
        <v>1616</v>
      </c>
      <c r="B27" s="19">
        <v>576666.66666666663</v>
      </c>
    </row>
    <row r="28" spans="1:10" x14ac:dyDescent="0.25">
      <c r="A28" s="18" t="s">
        <v>1109</v>
      </c>
      <c r="B28" s="19">
        <v>571250</v>
      </c>
    </row>
    <row r="29" spans="1:10" x14ac:dyDescent="0.25">
      <c r="A29" s="18" t="s">
        <v>954</v>
      </c>
      <c r="B29" s="19">
        <v>562600</v>
      </c>
    </row>
    <row r="30" spans="1:10" x14ac:dyDescent="0.25">
      <c r="A30" s="18" t="s">
        <v>1016</v>
      </c>
      <c r="B30" s="19">
        <v>558909.09090909094</v>
      </c>
    </row>
    <row r="31" spans="1:10" x14ac:dyDescent="0.25">
      <c r="A31" s="18" t="s">
        <v>781</v>
      </c>
      <c r="B31" s="19">
        <v>546523.80952380947</v>
      </c>
    </row>
    <row r="32" spans="1:10" x14ac:dyDescent="0.25">
      <c r="A32" s="18" t="s">
        <v>1005</v>
      </c>
      <c r="B32" s="19">
        <v>545071.42857142852</v>
      </c>
    </row>
    <row r="33" spans="1:2" x14ac:dyDescent="0.25">
      <c r="A33" s="18" t="s">
        <v>786</v>
      </c>
      <c r="B33" s="19">
        <v>535000</v>
      </c>
    </row>
    <row r="34" spans="1:2" x14ac:dyDescent="0.25">
      <c r="A34" s="18" t="s">
        <v>773</v>
      </c>
      <c r="B34" s="19">
        <v>529222.22222222225</v>
      </c>
    </row>
    <row r="35" spans="1:2" x14ac:dyDescent="0.25">
      <c r="A35" s="18" t="s">
        <v>737</v>
      </c>
      <c r="B35" s="19">
        <v>522526.31578947371</v>
      </c>
    </row>
    <row r="36" spans="1:2" x14ac:dyDescent="0.25">
      <c r="A36" s="18" t="s">
        <v>809</v>
      </c>
      <c r="B36" s="19">
        <v>520600</v>
      </c>
    </row>
    <row r="37" spans="1:2" x14ac:dyDescent="0.25">
      <c r="A37" s="18" t="s">
        <v>820</v>
      </c>
      <c r="B37" s="19">
        <v>513333.33333333331</v>
      </c>
    </row>
    <row r="38" spans="1:2" x14ac:dyDescent="0.25">
      <c r="A38" s="18" t="s">
        <v>941</v>
      </c>
      <c r="B38" s="19">
        <v>510700</v>
      </c>
    </row>
    <row r="39" spans="1:2" x14ac:dyDescent="0.25">
      <c r="A39" s="18" t="s">
        <v>1321</v>
      </c>
      <c r="B39" s="19">
        <v>510222.22222222225</v>
      </c>
    </row>
    <row r="40" spans="1:2" x14ac:dyDescent="0.25">
      <c r="A40" s="18" t="s">
        <v>909</v>
      </c>
      <c r="B40" s="19">
        <v>507000</v>
      </c>
    </row>
    <row r="41" spans="1:2" x14ac:dyDescent="0.25">
      <c r="A41" s="18" t="s">
        <v>36</v>
      </c>
      <c r="B41" s="19">
        <v>499057.88381742738</v>
      </c>
    </row>
    <row r="42" spans="1:2" x14ac:dyDescent="0.25">
      <c r="A42" s="18" t="s">
        <v>870</v>
      </c>
      <c r="B42" s="19">
        <v>496333.33333333331</v>
      </c>
    </row>
    <row r="43" spans="1:2" x14ac:dyDescent="0.25">
      <c r="A43" s="18" t="s">
        <v>1092</v>
      </c>
      <c r="B43" s="19">
        <v>482750</v>
      </c>
    </row>
    <row r="44" spans="1:2" x14ac:dyDescent="0.25">
      <c r="A44" s="18" t="s">
        <v>1030</v>
      </c>
      <c r="B44" s="19">
        <v>474142.85714285716</v>
      </c>
    </row>
    <row r="45" spans="1:2" x14ac:dyDescent="0.25">
      <c r="A45" s="18" t="s">
        <v>798</v>
      </c>
      <c r="B45" s="19">
        <v>469307.69230769231</v>
      </c>
    </row>
    <row r="46" spans="1:2" x14ac:dyDescent="0.25">
      <c r="A46" s="18" t="s">
        <v>973</v>
      </c>
      <c r="B46" s="19">
        <v>458941.17647058825</v>
      </c>
    </row>
    <row r="47" spans="1:2" x14ac:dyDescent="0.25">
      <c r="A47" s="18" t="s">
        <v>747</v>
      </c>
      <c r="B47" s="19">
        <v>458320</v>
      </c>
    </row>
    <row r="48" spans="1:2" x14ac:dyDescent="0.25">
      <c r="A48" s="18" t="s">
        <v>731</v>
      </c>
      <c r="B48" s="19">
        <v>455277.77777777775</v>
      </c>
    </row>
    <row r="49" spans="1:2" x14ac:dyDescent="0.25">
      <c r="A49" s="18" t="s">
        <v>743</v>
      </c>
      <c r="B49" s="19">
        <v>452636.36363636365</v>
      </c>
    </row>
    <row r="50" spans="1:2" x14ac:dyDescent="0.25">
      <c r="A50" s="18" t="s">
        <v>1178</v>
      </c>
      <c r="B50" s="19">
        <v>438333.33333333331</v>
      </c>
    </row>
    <row r="51" spans="1:2" x14ac:dyDescent="0.25">
      <c r="A51" s="18" t="s">
        <v>1664</v>
      </c>
      <c r="B51" s="19">
        <v>431956.42857142858</v>
      </c>
    </row>
    <row r="52" spans="1:2" x14ac:dyDescent="0.25">
      <c r="A52" s="18" t="s">
        <v>844</v>
      </c>
      <c r="B52" s="19">
        <v>425882.35294117645</v>
      </c>
    </row>
    <row r="53" spans="1:2" x14ac:dyDescent="0.25">
      <c r="A53" s="18" t="s">
        <v>1484</v>
      </c>
      <c r="B53" s="19">
        <v>417666.66666666669</v>
      </c>
    </row>
    <row r="54" spans="1:2" x14ac:dyDescent="0.25">
      <c r="A54" s="18" t="s">
        <v>823</v>
      </c>
      <c r="B54" s="19">
        <v>412538.46153846156</v>
      </c>
    </row>
    <row r="55" spans="1:2" x14ac:dyDescent="0.25">
      <c r="A55" s="18" t="s">
        <v>791</v>
      </c>
      <c r="B55" s="19">
        <v>407185.18518518517</v>
      </c>
    </row>
    <row r="56" spans="1:2" x14ac:dyDescent="0.25">
      <c r="A56" s="18" t="s">
        <v>1165</v>
      </c>
      <c r="B56" s="19">
        <v>388500</v>
      </c>
    </row>
    <row r="57" spans="1:2" x14ac:dyDescent="0.25">
      <c r="A57" s="18" t="s">
        <v>858</v>
      </c>
      <c r="B57" s="19">
        <v>374666.66666666669</v>
      </c>
    </row>
    <row r="58" spans="1:2" x14ac:dyDescent="0.25">
      <c r="A58" s="18" t="s">
        <v>1116</v>
      </c>
      <c r="B58" s="19">
        <v>325500</v>
      </c>
    </row>
    <row r="59" spans="1:2" x14ac:dyDescent="0.25">
      <c r="A59" s="18" t="s">
        <v>2645</v>
      </c>
      <c r="B59" s="19" t="e">
        <v>#DIV/0!</v>
      </c>
    </row>
    <row r="60" spans="1:2" x14ac:dyDescent="0.25">
      <c r="A60" s="18" t="s">
        <v>3510</v>
      </c>
      <c r="B60" s="19">
        <v>527468.04627249355</v>
      </c>
    </row>
  </sheetData>
  <mergeCells count="1">
    <mergeCell ref="A1:B2"/>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5E599-184C-4494-9D4E-8627A0E45DFC}">
  <dimension ref="B1:C16"/>
  <sheetViews>
    <sheetView zoomScale="85" zoomScaleNormal="85" workbookViewId="0">
      <selection activeCell="J24" sqref="J24"/>
    </sheetView>
  </sheetViews>
  <sheetFormatPr defaultRowHeight="15" x14ac:dyDescent="0.25"/>
  <cols>
    <col min="2" max="2" width="22.7109375" bestFit="1" customWidth="1"/>
    <col min="3" max="3" width="16.42578125" bestFit="1" customWidth="1"/>
    <col min="7" max="7" width="22.7109375" bestFit="1" customWidth="1"/>
    <col min="8" max="8" width="16.42578125" bestFit="1" customWidth="1"/>
    <col min="9" max="10" width="18.5703125" bestFit="1" customWidth="1"/>
    <col min="11" max="21" width="22" bestFit="1" customWidth="1"/>
    <col min="22" max="22" width="11.28515625" bestFit="1" customWidth="1"/>
    <col min="23" max="23" width="15" bestFit="1" customWidth="1"/>
    <col min="24" max="106" width="12.42578125" bestFit="1" customWidth="1"/>
    <col min="108" max="108" width="15.5703125" bestFit="1" customWidth="1"/>
    <col min="109" max="112" width="15.42578125" bestFit="1" customWidth="1"/>
    <col min="114" max="114" width="18.5703125" bestFit="1" customWidth="1"/>
    <col min="115" max="129" width="23.85546875" bestFit="1" customWidth="1"/>
    <col min="131" max="131" width="27" bestFit="1" customWidth="1"/>
    <col min="132" max="262" width="8.42578125" bestFit="1" customWidth="1"/>
    <col min="264" max="264" width="11.42578125" bestFit="1" customWidth="1"/>
    <col min="265" max="265" width="10.42578125" bestFit="1" customWidth="1"/>
    <col min="266" max="266" width="13.5703125" bestFit="1" customWidth="1"/>
    <col min="267" max="268" width="8" bestFit="1" customWidth="1"/>
    <col min="270" max="270" width="11" bestFit="1" customWidth="1"/>
    <col min="271" max="298" width="17.5703125" bestFit="1" customWidth="1"/>
    <col min="300" max="300" width="20.7109375" bestFit="1" customWidth="1"/>
    <col min="301" max="302" width="8.5703125" bestFit="1" customWidth="1"/>
    <col min="303" max="303" width="11.5703125" bestFit="1" customWidth="1"/>
    <col min="304" max="327" width="13.140625" bestFit="1" customWidth="1"/>
    <col min="329" max="329" width="16.28515625" bestFit="1" customWidth="1"/>
    <col min="330" max="420" width="8" bestFit="1" customWidth="1"/>
    <col min="422" max="422" width="9.7109375" bestFit="1" customWidth="1"/>
    <col min="423" max="424" width="7" bestFit="1" customWidth="1"/>
    <col min="426" max="426" width="9.85546875" bestFit="1" customWidth="1"/>
    <col min="427" max="427" width="13.140625" bestFit="1" customWidth="1"/>
    <col min="428" max="428" width="16.28515625" bestFit="1" customWidth="1"/>
    <col min="430" max="430" width="12.140625" bestFit="1" customWidth="1"/>
    <col min="431" max="431" width="11.28515625" bestFit="1" customWidth="1"/>
  </cols>
  <sheetData>
    <row r="1" spans="2:3" x14ac:dyDescent="0.25">
      <c r="B1" s="46" t="s">
        <v>3546</v>
      </c>
      <c r="C1" s="47"/>
    </row>
    <row r="2" spans="2:3" x14ac:dyDescent="0.25">
      <c r="B2" s="47"/>
      <c r="C2" s="47"/>
    </row>
    <row r="4" spans="2:3" x14ac:dyDescent="0.25">
      <c r="B4" s="17" t="s">
        <v>3509</v>
      </c>
      <c r="C4" t="s">
        <v>3513</v>
      </c>
    </row>
    <row r="5" spans="2:3" x14ac:dyDescent="0.25">
      <c r="B5" s="18" t="s">
        <v>732</v>
      </c>
      <c r="C5" s="33">
        <v>1835000</v>
      </c>
    </row>
    <row r="6" spans="2:3" x14ac:dyDescent="0.25">
      <c r="B6" s="18" t="s">
        <v>985</v>
      </c>
      <c r="C6" s="33">
        <v>844142.85714285716</v>
      </c>
    </row>
    <row r="7" spans="2:3" x14ac:dyDescent="0.25">
      <c r="B7" s="18" t="s">
        <v>29</v>
      </c>
      <c r="C7" s="33">
        <v>603243.16770186333</v>
      </c>
    </row>
    <row r="8" spans="2:3" x14ac:dyDescent="0.25">
      <c r="B8" s="18" t="s">
        <v>748</v>
      </c>
      <c r="C8" s="33">
        <v>584192.30769230775</v>
      </c>
    </row>
    <row r="9" spans="2:3" x14ac:dyDescent="0.25">
      <c r="B9" s="18" t="s">
        <v>1201</v>
      </c>
      <c r="C9" s="33">
        <v>582000</v>
      </c>
    </row>
    <row r="10" spans="2:3" x14ac:dyDescent="0.25">
      <c r="B10" s="18" t="s">
        <v>1451</v>
      </c>
      <c r="C10" s="33">
        <v>537000</v>
      </c>
    </row>
    <row r="11" spans="2:3" x14ac:dyDescent="0.25">
      <c r="B11" s="18" t="s">
        <v>39</v>
      </c>
      <c r="C11" s="33">
        <v>502597.76536312851</v>
      </c>
    </row>
    <row r="12" spans="2:3" x14ac:dyDescent="0.25">
      <c r="B12" s="18" t="s">
        <v>1168</v>
      </c>
      <c r="C12" s="33">
        <v>457125</v>
      </c>
    </row>
    <row r="13" spans="2:3" x14ac:dyDescent="0.25">
      <c r="B13" s="18" t="s">
        <v>46</v>
      </c>
      <c r="C13" s="33">
        <v>404585.29411764705</v>
      </c>
    </row>
    <row r="14" spans="2:3" x14ac:dyDescent="0.25">
      <c r="B14" s="18" t="s">
        <v>704</v>
      </c>
      <c r="C14" s="33">
        <v>392690</v>
      </c>
    </row>
    <row r="15" spans="2:3" x14ac:dyDescent="0.25">
      <c r="B15" s="18" t="s">
        <v>454</v>
      </c>
      <c r="C15" s="33">
        <v>170000</v>
      </c>
    </row>
    <row r="16" spans="2:3" x14ac:dyDescent="0.25">
      <c r="B16" s="18" t="s">
        <v>3510</v>
      </c>
      <c r="C16" s="19">
        <v>527468.04627249355</v>
      </c>
    </row>
  </sheetData>
  <mergeCells count="1">
    <mergeCell ref="B1:C2"/>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BB95E-7D07-4BDE-9B89-3573F919277A}">
  <dimension ref="B1:G25"/>
  <sheetViews>
    <sheetView topLeftCell="F19" zoomScale="130" zoomScaleNormal="130" workbookViewId="0">
      <selection activeCell="M19" sqref="M19"/>
    </sheetView>
  </sheetViews>
  <sheetFormatPr defaultRowHeight="15" x14ac:dyDescent="0.25"/>
  <cols>
    <col min="2" max="2" width="22" bestFit="1" customWidth="1"/>
    <col min="3" max="3" width="16.28515625" bestFit="1" customWidth="1"/>
    <col min="4" max="7" width="12" bestFit="1" customWidth="1"/>
    <col min="8" max="8" width="8.5703125" bestFit="1" customWidth="1"/>
    <col min="9" max="9" width="7.7109375" bestFit="1" customWidth="1"/>
    <col min="10" max="10" width="15.7109375" bestFit="1" customWidth="1"/>
    <col min="11" max="11" width="7" bestFit="1" customWidth="1"/>
    <col min="12" max="13" width="12" bestFit="1" customWidth="1"/>
    <col min="14" max="14" width="7" bestFit="1" customWidth="1"/>
    <col min="15" max="15" width="11.28515625" bestFit="1" customWidth="1"/>
    <col min="16" max="16" width="12" bestFit="1" customWidth="1"/>
  </cols>
  <sheetData>
    <row r="1" spans="2:7" x14ac:dyDescent="0.25">
      <c r="B1" s="48" t="s">
        <v>3547</v>
      </c>
      <c r="C1" s="48"/>
      <c r="D1" s="48"/>
      <c r="E1" s="48"/>
      <c r="F1" s="48"/>
      <c r="G1" s="48"/>
    </row>
    <row r="2" spans="2:7" x14ac:dyDescent="0.25">
      <c r="B2" s="48"/>
      <c r="C2" s="48"/>
      <c r="D2" s="48"/>
      <c r="E2" s="48"/>
      <c r="F2" s="48"/>
      <c r="G2" s="48"/>
    </row>
    <row r="3" spans="2:7" x14ac:dyDescent="0.25">
      <c r="B3" s="17" t="s">
        <v>3513</v>
      </c>
      <c r="C3" s="17" t="s">
        <v>3514</v>
      </c>
    </row>
    <row r="4" spans="2:7" x14ac:dyDescent="0.25">
      <c r="B4" s="17" t="s">
        <v>3509</v>
      </c>
      <c r="C4" t="s">
        <v>3507</v>
      </c>
      <c r="D4" t="s">
        <v>3506</v>
      </c>
      <c r="E4" t="s">
        <v>3505</v>
      </c>
      <c r="F4" t="s">
        <v>3508</v>
      </c>
      <c r="G4" t="s">
        <v>3510</v>
      </c>
    </row>
    <row r="5" spans="2:7" x14ac:dyDescent="0.25">
      <c r="B5" s="18" t="s">
        <v>985</v>
      </c>
      <c r="C5" s="19"/>
      <c r="D5" s="19"/>
      <c r="E5" s="19">
        <v>627250</v>
      </c>
      <c r="F5" s="19">
        <v>1133333.3333333333</v>
      </c>
      <c r="G5" s="19">
        <v>844142.85714285716</v>
      </c>
    </row>
    <row r="6" spans="2:7" x14ac:dyDescent="0.25">
      <c r="B6" s="18" t="s">
        <v>39</v>
      </c>
      <c r="C6" s="19">
        <v>487368.42105263157</v>
      </c>
      <c r="D6" s="19">
        <v>440000</v>
      </c>
      <c r="E6" s="19">
        <v>492687.5</v>
      </c>
      <c r="F6" s="19">
        <v>547250</v>
      </c>
      <c r="G6" s="19">
        <v>502597.76536312851</v>
      </c>
    </row>
    <row r="7" spans="2:7" x14ac:dyDescent="0.25">
      <c r="B7" s="18" t="s">
        <v>732</v>
      </c>
      <c r="C7" s="19">
        <v>1050000</v>
      </c>
      <c r="D7" s="19"/>
      <c r="E7" s="19">
        <v>1150000</v>
      </c>
      <c r="F7" s="19">
        <v>3990000</v>
      </c>
      <c r="G7" s="19">
        <v>1835000</v>
      </c>
    </row>
    <row r="8" spans="2:7" x14ac:dyDescent="0.25">
      <c r="B8" s="18" t="s">
        <v>1168</v>
      </c>
      <c r="C8" s="19">
        <v>367500</v>
      </c>
      <c r="D8" s="19"/>
      <c r="E8" s="19">
        <v>450500</v>
      </c>
      <c r="F8" s="19">
        <v>518500</v>
      </c>
      <c r="G8" s="19">
        <v>457125</v>
      </c>
    </row>
    <row r="9" spans="2:7" x14ac:dyDescent="0.25">
      <c r="B9" s="18" t="s">
        <v>29</v>
      </c>
      <c r="C9" s="19">
        <v>571773.58490566036</v>
      </c>
      <c r="D9" s="19">
        <v>589666.66666666663</v>
      </c>
      <c r="E9" s="19">
        <v>613837.72727272729</v>
      </c>
      <c r="F9" s="19">
        <v>589717.39130434778</v>
      </c>
      <c r="G9" s="19">
        <v>603243.16770186333</v>
      </c>
    </row>
    <row r="10" spans="2:7" x14ac:dyDescent="0.25">
      <c r="B10" s="18" t="s">
        <v>1201</v>
      </c>
      <c r="C10" s="19"/>
      <c r="D10" s="19"/>
      <c r="E10" s="19" t="e">
        <v>#DIV/0!</v>
      </c>
      <c r="F10" s="19">
        <v>582000</v>
      </c>
      <c r="G10" s="19">
        <v>582000</v>
      </c>
    </row>
    <row r="11" spans="2:7" x14ac:dyDescent="0.25">
      <c r="B11" s="18" t="s">
        <v>704</v>
      </c>
      <c r="C11" s="19"/>
      <c r="D11" s="19">
        <v>400000</v>
      </c>
      <c r="E11" s="19">
        <v>371304.28571428574</v>
      </c>
      <c r="F11" s="19">
        <v>441777.77777777775</v>
      </c>
      <c r="G11" s="19">
        <v>392690</v>
      </c>
    </row>
    <row r="12" spans="2:7" x14ac:dyDescent="0.25">
      <c r="B12" s="18" t="s">
        <v>454</v>
      </c>
      <c r="C12" s="19"/>
      <c r="D12" s="19"/>
      <c r="E12" s="19">
        <v>130000</v>
      </c>
      <c r="F12" s="19">
        <v>210000</v>
      </c>
      <c r="G12" s="19">
        <v>170000</v>
      </c>
    </row>
    <row r="13" spans="2:7" x14ac:dyDescent="0.25">
      <c r="B13" s="18" t="s">
        <v>748</v>
      </c>
      <c r="C13" s="19">
        <v>379333.33333333331</v>
      </c>
      <c r="D13" s="19"/>
      <c r="E13" s="19">
        <v>648842.10526315786</v>
      </c>
      <c r="F13" s="19">
        <v>430750</v>
      </c>
      <c r="G13" s="19">
        <v>584192.30769230775</v>
      </c>
    </row>
    <row r="14" spans="2:7" x14ac:dyDescent="0.25">
      <c r="B14" s="18" t="s">
        <v>46</v>
      </c>
      <c r="C14" s="19">
        <v>389378.3783783784</v>
      </c>
      <c r="D14" s="19">
        <v>285000</v>
      </c>
      <c r="E14" s="19">
        <v>411959.82142857142</v>
      </c>
      <c r="F14" s="19">
        <v>400701.35135135136</v>
      </c>
      <c r="G14" s="19">
        <v>404585.29411764705</v>
      </c>
    </row>
    <row r="15" spans="2:7" x14ac:dyDescent="0.25">
      <c r="B15" s="18" t="s">
        <v>1451</v>
      </c>
      <c r="C15" s="19"/>
      <c r="D15" s="19"/>
      <c r="E15" s="19">
        <v>537000</v>
      </c>
      <c r="F15" s="19"/>
      <c r="G15" s="19">
        <v>537000</v>
      </c>
    </row>
    <row r="16" spans="2:7" x14ac:dyDescent="0.25">
      <c r="B16" s="18" t="s">
        <v>3510</v>
      </c>
      <c r="C16" s="19">
        <v>492901.96078431373</v>
      </c>
      <c r="D16" s="19">
        <v>476285.71428571426</v>
      </c>
      <c r="E16" s="19">
        <v>533422.90870488319</v>
      </c>
      <c r="F16" s="19">
        <v>546802.38095238095</v>
      </c>
      <c r="G16" s="19">
        <v>527468.04627249355</v>
      </c>
    </row>
    <row r="18" spans="2:3" x14ac:dyDescent="0.25">
      <c r="B18" s="49" t="s">
        <v>3553</v>
      </c>
      <c r="C18" s="50"/>
    </row>
    <row r="19" spans="2:3" ht="15.75" customHeight="1" x14ac:dyDescent="0.25">
      <c r="B19" s="50"/>
      <c r="C19" s="50"/>
    </row>
    <row r="20" spans="2:3" x14ac:dyDescent="0.25">
      <c r="B20" s="17" t="s">
        <v>3509</v>
      </c>
      <c r="C20" t="s">
        <v>3513</v>
      </c>
    </row>
    <row r="21" spans="2:3" x14ac:dyDescent="0.25">
      <c r="B21" s="18" t="s">
        <v>3507</v>
      </c>
      <c r="C21" s="19">
        <v>492901.96078431373</v>
      </c>
    </row>
    <row r="22" spans="2:3" x14ac:dyDescent="0.25">
      <c r="B22" s="18" t="s">
        <v>3506</v>
      </c>
      <c r="C22" s="19">
        <v>476285.71428571426</v>
      </c>
    </row>
    <row r="23" spans="2:3" x14ac:dyDescent="0.25">
      <c r="B23" s="18" t="s">
        <v>3505</v>
      </c>
      <c r="C23" s="19">
        <v>533422.90870488319</v>
      </c>
    </row>
    <row r="24" spans="2:3" x14ac:dyDescent="0.25">
      <c r="B24" s="18" t="s">
        <v>3508</v>
      </c>
      <c r="C24" s="19">
        <v>546802.38095238095</v>
      </c>
    </row>
    <row r="25" spans="2:3" x14ac:dyDescent="0.25">
      <c r="B25" s="18" t="s">
        <v>3510</v>
      </c>
      <c r="C25" s="19">
        <v>527468.04627249355</v>
      </c>
    </row>
  </sheetData>
  <mergeCells count="2">
    <mergeCell ref="B1:G2"/>
    <mergeCell ref="B18:C19"/>
  </mergeCell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ABC4E-1259-4B50-93C9-479E2F90ABC6}">
  <dimension ref="B2:C17"/>
  <sheetViews>
    <sheetView workbookViewId="0">
      <selection activeCell="G10" sqref="G10"/>
    </sheetView>
  </sheetViews>
  <sheetFormatPr defaultRowHeight="15" x14ac:dyDescent="0.25"/>
  <cols>
    <col min="2" max="2" width="22" bestFit="1" customWidth="1"/>
    <col min="3" max="3" width="22.140625" bestFit="1" customWidth="1"/>
    <col min="4" max="5" width="4" bestFit="1" customWidth="1"/>
    <col min="6" max="6" width="2" bestFit="1" customWidth="1"/>
    <col min="7" max="8" width="4" bestFit="1" customWidth="1"/>
    <col min="9" max="9" width="2" bestFit="1" customWidth="1"/>
    <col min="10" max="10" width="4" bestFit="1" customWidth="1"/>
    <col min="11" max="11" width="2" bestFit="1" customWidth="1"/>
    <col min="12" max="13" width="4" bestFit="1" customWidth="1"/>
    <col min="14" max="14" width="5" bestFit="1" customWidth="1"/>
    <col min="15" max="31" width="3" bestFit="1" customWidth="1"/>
    <col min="32" max="35" width="4" bestFit="1" customWidth="1"/>
    <col min="36" max="36" width="6" bestFit="1" customWidth="1"/>
    <col min="37" max="318" width="4" bestFit="1" customWidth="1"/>
    <col min="319" max="339" width="5.5703125" bestFit="1" customWidth="1"/>
    <col min="340" max="340" width="8.140625" bestFit="1" customWidth="1"/>
    <col min="341" max="341" width="7.28515625" bestFit="1" customWidth="1"/>
    <col min="342" max="342" width="11.28515625" bestFit="1" customWidth="1"/>
    <col min="343" max="346" width="4" bestFit="1" customWidth="1"/>
    <col min="348" max="370" width="5.5703125" bestFit="1" customWidth="1"/>
    <col min="371" max="371" width="8.140625" bestFit="1" customWidth="1"/>
    <col min="372" max="372" width="7.28515625" bestFit="1" customWidth="1"/>
    <col min="373" max="373" width="11.28515625" bestFit="1" customWidth="1"/>
  </cols>
  <sheetData>
    <row r="2" spans="2:3" x14ac:dyDescent="0.25">
      <c r="B2" s="51" t="s">
        <v>3550</v>
      </c>
      <c r="C2" s="51"/>
    </row>
    <row r="3" spans="2:3" x14ac:dyDescent="0.25">
      <c r="B3" s="51"/>
      <c r="C3" s="51"/>
    </row>
    <row r="4" spans="2:3" x14ac:dyDescent="0.25">
      <c r="B4" s="17" t="s">
        <v>3509</v>
      </c>
      <c r="C4" t="s">
        <v>3522</v>
      </c>
    </row>
    <row r="5" spans="2:3" x14ac:dyDescent="0.25">
      <c r="B5" s="18" t="s">
        <v>29</v>
      </c>
      <c r="C5" s="22">
        <v>0.44277108433734941</v>
      </c>
    </row>
    <row r="6" spans="2:3" x14ac:dyDescent="0.25">
      <c r="B6" s="18" t="s">
        <v>46</v>
      </c>
      <c r="C6" s="22">
        <v>0.23092369477911648</v>
      </c>
    </row>
    <row r="7" spans="2:3" x14ac:dyDescent="0.25">
      <c r="B7" s="18" t="s">
        <v>39</v>
      </c>
      <c r="C7" s="22">
        <v>0.21285140562248997</v>
      </c>
    </row>
    <row r="8" spans="2:3" x14ac:dyDescent="0.25">
      <c r="B8" s="18" t="s">
        <v>748</v>
      </c>
      <c r="C8" s="22">
        <v>3.8152610441767071E-2</v>
      </c>
    </row>
    <row r="9" spans="2:3" x14ac:dyDescent="0.25">
      <c r="B9" s="18" t="s">
        <v>704</v>
      </c>
      <c r="C9" s="22">
        <v>3.313253012048193E-2</v>
      </c>
    </row>
    <row r="10" spans="2:3" x14ac:dyDescent="0.25">
      <c r="B10" s="18" t="s">
        <v>1168</v>
      </c>
      <c r="C10" s="22">
        <v>1.9076305220883535E-2</v>
      </c>
    </row>
    <row r="11" spans="2:3" x14ac:dyDescent="0.25">
      <c r="B11" s="18" t="s">
        <v>985</v>
      </c>
      <c r="C11" s="22">
        <v>9.0361445783132526E-3</v>
      </c>
    </row>
    <row r="12" spans="2:3" x14ac:dyDescent="0.25">
      <c r="B12" s="18" t="s">
        <v>732</v>
      </c>
      <c r="C12" s="22">
        <v>6.024096385542169E-3</v>
      </c>
    </row>
    <row r="13" spans="2:3" x14ac:dyDescent="0.25">
      <c r="B13" s="18" t="s">
        <v>1451</v>
      </c>
      <c r="C13" s="22">
        <v>4.0160642570281121E-3</v>
      </c>
    </row>
    <row r="14" spans="2:3" x14ac:dyDescent="0.25">
      <c r="B14" s="18" t="s">
        <v>454</v>
      </c>
      <c r="C14" s="22">
        <v>2.008032128514056E-3</v>
      </c>
    </row>
    <row r="15" spans="2:3" x14ac:dyDescent="0.25">
      <c r="B15" s="18" t="s">
        <v>2275</v>
      </c>
      <c r="C15" s="22">
        <v>1.004016064257028E-3</v>
      </c>
    </row>
    <row r="16" spans="2:3" x14ac:dyDescent="0.25">
      <c r="B16" s="18" t="s">
        <v>2804</v>
      </c>
      <c r="C16" s="22">
        <v>1.004016064257028E-3</v>
      </c>
    </row>
    <row r="17" spans="2:3" x14ac:dyDescent="0.25">
      <c r="B17" s="18" t="s">
        <v>3510</v>
      </c>
      <c r="C17" s="22">
        <v>1</v>
      </c>
    </row>
  </sheetData>
  <mergeCells count="1">
    <mergeCell ref="B2:C3"/>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B1614-6BE9-4F9C-B209-D5647F1A1351}">
  <dimension ref="B2:I27"/>
  <sheetViews>
    <sheetView zoomScale="70" zoomScaleNormal="70" workbookViewId="0">
      <selection activeCell="F2" sqref="F2"/>
    </sheetView>
  </sheetViews>
  <sheetFormatPr defaultRowHeight="15" x14ac:dyDescent="0.25"/>
  <cols>
    <col min="2" max="2" width="23.85546875" bestFit="1" customWidth="1"/>
    <col min="3" max="3" width="31.7109375" bestFit="1" customWidth="1"/>
    <col min="4" max="4" width="35.7109375" bestFit="1" customWidth="1"/>
  </cols>
  <sheetData>
    <row r="2" spans="2:4" x14ac:dyDescent="0.25">
      <c r="B2" s="52" t="s">
        <v>3552</v>
      </c>
      <c r="C2" s="51"/>
      <c r="D2" s="51"/>
    </row>
    <row r="3" spans="2:4" ht="27" customHeight="1" x14ac:dyDescent="0.25">
      <c r="B3" s="51"/>
      <c r="C3" s="51"/>
      <c r="D3" s="51"/>
    </row>
    <row r="4" spans="2:4" x14ac:dyDescent="0.25">
      <c r="B4" s="17" t="s">
        <v>3509</v>
      </c>
      <c r="C4" t="s">
        <v>3524</v>
      </c>
      <c r="D4" t="s">
        <v>3523</v>
      </c>
    </row>
    <row r="5" spans="2:4" x14ac:dyDescent="0.25">
      <c r="B5" s="18" t="s">
        <v>732</v>
      </c>
      <c r="C5" s="19">
        <v>809.5</v>
      </c>
      <c r="D5" s="19">
        <v>377.44</v>
      </c>
    </row>
    <row r="6" spans="2:4" x14ac:dyDescent="0.25">
      <c r="B6" s="18" t="s">
        <v>29</v>
      </c>
      <c r="C6" s="19">
        <v>650.43932203389829</v>
      </c>
      <c r="D6" s="19">
        <v>228.16261538461538</v>
      </c>
    </row>
    <row r="7" spans="2:4" x14ac:dyDescent="0.25">
      <c r="B7" s="18" t="s">
        <v>704</v>
      </c>
      <c r="C7" s="19">
        <v>573.08333333333337</v>
      </c>
      <c r="D7" s="19" t="e">
        <v>#DIV/0!</v>
      </c>
    </row>
    <row r="8" spans="2:4" x14ac:dyDescent="0.25">
      <c r="B8" s="18" t="s">
        <v>2275</v>
      </c>
      <c r="C8" s="19">
        <v>359</v>
      </c>
      <c r="D8" s="19" t="e">
        <v>#DIV/0!</v>
      </c>
    </row>
    <row r="9" spans="2:4" x14ac:dyDescent="0.25">
      <c r="B9" s="18" t="s">
        <v>1168</v>
      </c>
      <c r="C9" s="19">
        <v>352</v>
      </c>
      <c r="D9" s="19">
        <v>302.33333333333331</v>
      </c>
    </row>
    <row r="10" spans="2:4" x14ac:dyDescent="0.25">
      <c r="B10" s="18" t="s">
        <v>748</v>
      </c>
      <c r="C10" s="19">
        <v>327</v>
      </c>
      <c r="D10" s="19">
        <v>133.5</v>
      </c>
    </row>
    <row r="11" spans="2:4" x14ac:dyDescent="0.25">
      <c r="B11" s="18" t="s">
        <v>1451</v>
      </c>
      <c r="C11" s="19">
        <v>269.75</v>
      </c>
      <c r="D11" s="19">
        <v>80</v>
      </c>
    </row>
    <row r="12" spans="2:4" x14ac:dyDescent="0.25">
      <c r="B12" s="18" t="s">
        <v>46</v>
      </c>
      <c r="C12" s="19">
        <v>170.98780487804879</v>
      </c>
      <c r="D12" s="19">
        <v>125.34848484848484</v>
      </c>
    </row>
    <row r="13" spans="2:4" x14ac:dyDescent="0.25">
      <c r="B13" s="18" t="s">
        <v>39</v>
      </c>
      <c r="C13" s="19">
        <v>169.19795918367348</v>
      </c>
      <c r="D13" s="19">
        <v>143.84676923076921</v>
      </c>
    </row>
    <row r="14" spans="2:4" x14ac:dyDescent="0.25">
      <c r="B14" s="18" t="s">
        <v>985</v>
      </c>
      <c r="C14" s="19">
        <v>8.8000000000000007</v>
      </c>
      <c r="D14" s="19">
        <v>260</v>
      </c>
    </row>
    <row r="15" spans="2:4" x14ac:dyDescent="0.25">
      <c r="B15" s="18" t="s">
        <v>2804</v>
      </c>
      <c r="C15" s="19">
        <v>3.6</v>
      </c>
      <c r="D15" s="19" t="e">
        <v>#DIV/0!</v>
      </c>
    </row>
    <row r="16" spans="2:4" x14ac:dyDescent="0.25">
      <c r="B16" s="18" t="s">
        <v>454</v>
      </c>
      <c r="C16" s="19" t="e">
        <v>#DIV/0!</v>
      </c>
      <c r="D16" s="19">
        <v>53.5</v>
      </c>
    </row>
    <row r="17" spans="2:9" x14ac:dyDescent="0.25">
      <c r="B17" s="18" t="s">
        <v>3510</v>
      </c>
      <c r="C17" s="19">
        <v>489.44695121951224</v>
      </c>
      <c r="D17" s="19">
        <v>181.50043956043956</v>
      </c>
    </row>
    <row r="19" spans="2:9" ht="19.5" thickBot="1" x14ac:dyDescent="0.35">
      <c r="B19" s="53" t="s">
        <v>3551</v>
      </c>
      <c r="C19" s="53"/>
      <c r="D19" s="53"/>
      <c r="E19" s="53"/>
      <c r="F19" s="53"/>
      <c r="G19" s="53"/>
      <c r="H19" s="53"/>
      <c r="I19" s="53"/>
    </row>
    <row r="20" spans="2:9" x14ac:dyDescent="0.25">
      <c r="B20" s="32"/>
      <c r="C20" s="32" t="s">
        <v>3511</v>
      </c>
      <c r="D20" s="32" t="s">
        <v>3484</v>
      </c>
      <c r="E20" s="32" t="s">
        <v>3485</v>
      </c>
      <c r="F20" s="32" t="s">
        <v>3486</v>
      </c>
      <c r="G20" s="32" t="s">
        <v>23</v>
      </c>
      <c r="H20" s="32" t="s">
        <v>24</v>
      </c>
      <c r="I20" s="32" t="s">
        <v>25</v>
      </c>
    </row>
    <row r="21" spans="2:9" x14ac:dyDescent="0.25">
      <c r="B21" s="30" t="s">
        <v>3511</v>
      </c>
      <c r="C21" s="30">
        <v>1</v>
      </c>
      <c r="D21" s="30"/>
      <c r="E21" s="30"/>
      <c r="F21" s="30"/>
      <c r="G21" s="30"/>
      <c r="H21" s="30"/>
      <c r="I21" s="30"/>
    </row>
    <row r="22" spans="2:9" x14ac:dyDescent="0.25">
      <c r="B22" s="30" t="s">
        <v>3484</v>
      </c>
      <c r="C22" s="30">
        <v>0.12448300903669807</v>
      </c>
      <c r="D22" s="30">
        <v>1</v>
      </c>
      <c r="E22" s="30"/>
      <c r="F22" s="30"/>
      <c r="G22" s="30"/>
      <c r="H22" s="30"/>
      <c r="I22" s="30"/>
    </row>
    <row r="23" spans="2:9" x14ac:dyDescent="0.25">
      <c r="B23" s="30" t="s">
        <v>3485</v>
      </c>
      <c r="C23" s="30">
        <v>0.13543517391636883</v>
      </c>
      <c r="D23" s="30">
        <v>0.13029932536256042</v>
      </c>
      <c r="E23" s="30">
        <v>1</v>
      </c>
      <c r="F23" s="30"/>
      <c r="G23" s="30"/>
      <c r="H23" s="30"/>
      <c r="I23" s="30"/>
    </row>
    <row r="24" spans="2:9" x14ac:dyDescent="0.25">
      <c r="B24" s="30" t="s">
        <v>3486</v>
      </c>
      <c r="C24" s="30">
        <v>0.13442578290501719</v>
      </c>
      <c r="D24" s="30">
        <v>0.51130688808296465</v>
      </c>
      <c r="E24" s="30">
        <v>0.98242659597336612</v>
      </c>
      <c r="F24" s="30">
        <v>1</v>
      </c>
      <c r="G24" s="30"/>
      <c r="H24" s="30"/>
      <c r="I24" s="30"/>
    </row>
    <row r="25" spans="2:9" x14ac:dyDescent="0.25">
      <c r="B25" s="30" t="s">
        <v>23</v>
      </c>
      <c r="C25" s="30">
        <v>0.53894866634664607</v>
      </c>
      <c r="D25" s="30">
        <v>0.14138970237879453</v>
      </c>
      <c r="E25" s="30">
        <v>0.3063023301850617</v>
      </c>
      <c r="F25" s="30">
        <v>0.3061600532650724</v>
      </c>
      <c r="G25" s="30">
        <v>1</v>
      </c>
      <c r="H25" s="30"/>
      <c r="I25" s="30"/>
    </row>
    <row r="26" spans="2:9" x14ac:dyDescent="0.25">
      <c r="B26" s="30" t="s">
        <v>24</v>
      </c>
      <c r="C26" s="30">
        <v>0.51373237469637001</v>
      </c>
      <c r="D26" s="30">
        <v>0.16378317062037567</v>
      </c>
      <c r="E26" s="30">
        <v>0.19092156796069359</v>
      </c>
      <c r="F26" s="30">
        <v>0.17655081717323645</v>
      </c>
      <c r="G26" s="30">
        <v>0.6225958525725922</v>
      </c>
      <c r="H26" s="30">
        <v>1</v>
      </c>
      <c r="I26" s="30"/>
    </row>
    <row r="27" spans="2:9" ht="15.75" thickBot="1" x14ac:dyDescent="0.3">
      <c r="B27" s="31" t="s">
        <v>25</v>
      </c>
      <c r="C27" s="31">
        <v>0.38153767745198053</v>
      </c>
      <c r="D27" s="31">
        <v>0.12746303896169123</v>
      </c>
      <c r="E27" s="31">
        <v>0.26036009580862757</v>
      </c>
      <c r="F27" s="31">
        <v>0.28706734370080417</v>
      </c>
      <c r="G27" s="31">
        <v>0.51293552984620649</v>
      </c>
      <c r="H27" s="31">
        <v>0.38950576290892513</v>
      </c>
      <c r="I27" s="31">
        <v>1</v>
      </c>
    </row>
  </sheetData>
  <mergeCells count="2">
    <mergeCell ref="B2:D3"/>
    <mergeCell ref="B19:I19"/>
  </mergeCells>
  <conditionalFormatting sqref="B20:I27">
    <cfRule type="colorScale" priority="1">
      <colorScale>
        <cfvo type="min"/>
        <cfvo type="max"/>
        <color rgb="FFFFEF9C"/>
        <color rgb="FF63BE7B"/>
      </colorScale>
    </cfRule>
  </conditionalFormatting>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11EA7-B386-4884-ACF1-28C90AE6008D}">
  <dimension ref="B2:E34"/>
  <sheetViews>
    <sheetView zoomScale="85" zoomScaleNormal="85" workbookViewId="0">
      <selection activeCell="B2" sqref="B2:E3"/>
    </sheetView>
  </sheetViews>
  <sheetFormatPr defaultRowHeight="15" x14ac:dyDescent="0.25"/>
  <cols>
    <col min="2" max="2" width="22" bestFit="1" customWidth="1"/>
    <col min="3" max="3" width="20.42578125" bestFit="1" customWidth="1"/>
    <col min="4" max="4" width="22.7109375" bestFit="1" customWidth="1"/>
    <col min="5" max="5" width="22.140625" bestFit="1" customWidth="1"/>
  </cols>
  <sheetData>
    <row r="2" spans="2:5" x14ac:dyDescent="0.25">
      <c r="B2" s="51" t="s">
        <v>3549</v>
      </c>
      <c r="C2" s="51"/>
      <c r="D2" s="51"/>
      <c r="E2" s="51"/>
    </row>
    <row r="3" spans="2:5" x14ac:dyDescent="0.25">
      <c r="B3" s="51"/>
      <c r="C3" s="51"/>
      <c r="D3" s="51"/>
      <c r="E3" s="51"/>
    </row>
    <row r="4" spans="2:5" x14ac:dyDescent="0.25">
      <c r="B4" s="17" t="s">
        <v>3509</v>
      </c>
      <c r="C4" t="s">
        <v>3516</v>
      </c>
      <c r="D4" t="s">
        <v>3517</v>
      </c>
      <c r="E4" t="s">
        <v>3518</v>
      </c>
    </row>
    <row r="5" spans="2:5" x14ac:dyDescent="0.25">
      <c r="B5" s="18" t="s">
        <v>454</v>
      </c>
      <c r="C5" s="19">
        <v>1</v>
      </c>
      <c r="D5" s="19">
        <v>1</v>
      </c>
      <c r="E5" s="19">
        <v>0.5</v>
      </c>
    </row>
    <row r="6" spans="2:5" x14ac:dyDescent="0.25">
      <c r="B6" s="18" t="s">
        <v>39</v>
      </c>
      <c r="C6" s="19">
        <v>1.5</v>
      </c>
      <c r="D6" s="19">
        <v>1.7264150943396226</v>
      </c>
      <c r="E6" s="19">
        <v>2.2216981132075473</v>
      </c>
    </row>
    <row r="7" spans="2:5" x14ac:dyDescent="0.25">
      <c r="B7" s="18" t="s">
        <v>46</v>
      </c>
      <c r="C7" s="19">
        <v>1.508695652173913</v>
      </c>
      <c r="D7" s="19">
        <v>1.4652173913043478</v>
      </c>
      <c r="E7" s="19">
        <v>1.991304347826087</v>
      </c>
    </row>
    <row r="8" spans="2:5" x14ac:dyDescent="0.25">
      <c r="B8" s="18" t="s">
        <v>748</v>
      </c>
      <c r="C8" s="19">
        <v>1.8421052631578947</v>
      </c>
      <c r="D8" s="19">
        <v>1.8157894736842106</v>
      </c>
      <c r="E8" s="19">
        <v>2.763157894736842</v>
      </c>
    </row>
    <row r="9" spans="2:5" x14ac:dyDescent="0.25">
      <c r="B9" s="18" t="s">
        <v>732</v>
      </c>
      <c r="C9" s="19">
        <v>2</v>
      </c>
      <c r="D9" s="19">
        <v>2.6666666666666665</v>
      </c>
      <c r="E9" s="19">
        <v>4.666666666666667</v>
      </c>
    </row>
    <row r="10" spans="2:5" x14ac:dyDescent="0.25">
      <c r="B10" s="18" t="s">
        <v>1168</v>
      </c>
      <c r="C10" s="19">
        <v>2.1052631578947367</v>
      </c>
      <c r="D10" s="19">
        <v>1.7894736842105263</v>
      </c>
      <c r="E10" s="19">
        <v>3.1052631578947367</v>
      </c>
    </row>
    <row r="11" spans="2:5" x14ac:dyDescent="0.25">
      <c r="B11" s="18" t="s">
        <v>1451</v>
      </c>
      <c r="C11" s="19">
        <v>2.25</v>
      </c>
      <c r="D11" s="19">
        <v>1.5</v>
      </c>
      <c r="E11" s="19">
        <v>2.5</v>
      </c>
    </row>
    <row r="12" spans="2:5" x14ac:dyDescent="0.25">
      <c r="B12" s="18" t="s">
        <v>1201</v>
      </c>
      <c r="C12" s="19">
        <v>2.75</v>
      </c>
      <c r="D12" s="19">
        <v>1.5</v>
      </c>
      <c r="E12" s="19">
        <v>2</v>
      </c>
    </row>
    <row r="13" spans="2:5" x14ac:dyDescent="0.25">
      <c r="B13" s="18" t="s">
        <v>29</v>
      </c>
      <c r="C13" s="19">
        <v>2.7755102040816326</v>
      </c>
      <c r="D13" s="19">
        <v>1.870748299319728</v>
      </c>
      <c r="E13" s="19">
        <v>3.614512471655329</v>
      </c>
    </row>
    <row r="14" spans="2:5" x14ac:dyDescent="0.25">
      <c r="B14" s="18" t="s">
        <v>2804</v>
      </c>
      <c r="C14" s="19">
        <v>4</v>
      </c>
      <c r="D14" s="19">
        <v>2</v>
      </c>
      <c r="E14" s="19">
        <v>5</v>
      </c>
    </row>
    <row r="15" spans="2:5" x14ac:dyDescent="0.25">
      <c r="B15" s="18" t="s">
        <v>985</v>
      </c>
      <c r="C15" s="19">
        <v>4</v>
      </c>
      <c r="D15" s="19">
        <v>2</v>
      </c>
      <c r="E15" s="19">
        <v>3.6666666666666665</v>
      </c>
    </row>
    <row r="16" spans="2:5" x14ac:dyDescent="0.25">
      <c r="B16" s="18" t="s">
        <v>2275</v>
      </c>
      <c r="C16" s="19">
        <v>8</v>
      </c>
      <c r="D16" s="19">
        <v>1</v>
      </c>
      <c r="E16" s="19">
        <v>0</v>
      </c>
    </row>
    <row r="17" spans="2:5" x14ac:dyDescent="0.25">
      <c r="B17" s="18" t="s">
        <v>3510</v>
      </c>
      <c r="C17" s="19">
        <v>2.1520165460186145</v>
      </c>
      <c r="D17" s="19">
        <v>1.7394002068252328</v>
      </c>
      <c r="E17" s="19">
        <v>2.8665977249224404</v>
      </c>
    </row>
    <row r="20" spans="2:5" ht="15.75" x14ac:dyDescent="0.25">
      <c r="B20" s="54" t="s">
        <v>3548</v>
      </c>
      <c r="C20" s="54"/>
      <c r="D20" s="54"/>
      <c r="E20" s="54"/>
    </row>
    <row r="21" spans="2:5" x14ac:dyDescent="0.25">
      <c r="B21" s="17" t="s">
        <v>3509</v>
      </c>
      <c r="C21" t="s">
        <v>3519</v>
      </c>
      <c r="D21" t="s">
        <v>3520</v>
      </c>
      <c r="E21" t="s">
        <v>3521</v>
      </c>
    </row>
    <row r="22" spans="2:5" x14ac:dyDescent="0.25">
      <c r="B22" s="18" t="s">
        <v>985</v>
      </c>
      <c r="C22" s="19">
        <v>10</v>
      </c>
      <c r="D22" s="19">
        <v>4</v>
      </c>
      <c r="E22" s="19">
        <v>6</v>
      </c>
    </row>
    <row r="23" spans="2:5" x14ac:dyDescent="0.25">
      <c r="B23" s="18" t="s">
        <v>39</v>
      </c>
      <c r="C23" s="19">
        <v>3</v>
      </c>
      <c r="D23" s="19">
        <v>3</v>
      </c>
      <c r="E23" s="19">
        <v>5</v>
      </c>
    </row>
    <row r="24" spans="2:5" x14ac:dyDescent="0.25">
      <c r="B24" s="18" t="s">
        <v>732</v>
      </c>
      <c r="C24" s="19">
        <v>4</v>
      </c>
      <c r="D24" s="19">
        <v>4</v>
      </c>
      <c r="E24" s="19">
        <v>8</v>
      </c>
    </row>
    <row r="25" spans="2:5" x14ac:dyDescent="0.25">
      <c r="B25" s="18" t="s">
        <v>1168</v>
      </c>
      <c r="C25" s="19">
        <v>6</v>
      </c>
      <c r="D25" s="19">
        <v>2</v>
      </c>
      <c r="E25" s="19">
        <v>4</v>
      </c>
    </row>
    <row r="26" spans="2:5" x14ac:dyDescent="0.25">
      <c r="B26" s="18" t="s">
        <v>29</v>
      </c>
      <c r="C26" s="19">
        <v>12</v>
      </c>
      <c r="D26" s="19">
        <v>5</v>
      </c>
      <c r="E26" s="19">
        <v>9</v>
      </c>
    </row>
    <row r="27" spans="2:5" x14ac:dyDescent="0.25">
      <c r="B27" s="18" t="s">
        <v>2804</v>
      </c>
      <c r="C27" s="19">
        <v>4</v>
      </c>
      <c r="D27" s="19">
        <v>2</v>
      </c>
      <c r="E27" s="19">
        <v>5</v>
      </c>
    </row>
    <row r="28" spans="2:5" x14ac:dyDescent="0.25">
      <c r="B28" s="18" t="s">
        <v>1201</v>
      </c>
      <c r="C28" s="19">
        <v>8</v>
      </c>
      <c r="D28" s="19">
        <v>2</v>
      </c>
      <c r="E28" s="19">
        <v>3</v>
      </c>
    </row>
    <row r="29" spans="2:5" x14ac:dyDescent="0.25">
      <c r="B29" s="18" t="s">
        <v>454</v>
      </c>
      <c r="C29" s="19">
        <v>1</v>
      </c>
      <c r="D29" s="19">
        <v>1</v>
      </c>
      <c r="E29" s="19">
        <v>1</v>
      </c>
    </row>
    <row r="30" spans="2:5" x14ac:dyDescent="0.25">
      <c r="B30" s="18" t="s">
        <v>748</v>
      </c>
      <c r="C30" s="19">
        <v>3</v>
      </c>
      <c r="D30" s="19">
        <v>3</v>
      </c>
      <c r="E30" s="19">
        <v>4</v>
      </c>
    </row>
    <row r="31" spans="2:5" x14ac:dyDescent="0.25">
      <c r="B31" s="18" t="s">
        <v>46</v>
      </c>
      <c r="C31" s="19">
        <v>4</v>
      </c>
      <c r="D31" s="19">
        <v>3</v>
      </c>
      <c r="E31" s="19">
        <v>4</v>
      </c>
    </row>
    <row r="32" spans="2:5" x14ac:dyDescent="0.25">
      <c r="B32" s="18" t="s">
        <v>1451</v>
      </c>
      <c r="C32" s="19">
        <v>4</v>
      </c>
      <c r="D32" s="19">
        <v>2</v>
      </c>
      <c r="E32" s="19">
        <v>3</v>
      </c>
    </row>
    <row r="33" spans="2:5" x14ac:dyDescent="0.25">
      <c r="B33" s="18" t="s">
        <v>2275</v>
      </c>
      <c r="C33" s="19">
        <v>8</v>
      </c>
      <c r="D33" s="19">
        <v>1</v>
      </c>
      <c r="E33" s="19">
        <v>0</v>
      </c>
    </row>
    <row r="34" spans="2:5" x14ac:dyDescent="0.25">
      <c r="B34" s="18" t="s">
        <v>3510</v>
      </c>
      <c r="C34" s="19">
        <v>12</v>
      </c>
      <c r="D34" s="19">
        <v>5</v>
      </c>
      <c r="E34" s="19">
        <v>9</v>
      </c>
    </row>
  </sheetData>
  <mergeCells count="2">
    <mergeCell ref="B20:E20"/>
    <mergeCell ref="B2:E3"/>
  </mergeCell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vt:i4>
      </vt:variant>
    </vt:vector>
  </HeadingPairs>
  <TitlesOfParts>
    <vt:vector size="21" baseType="lpstr">
      <vt:lpstr>Acknowledgements</vt:lpstr>
      <vt:lpstr>Raw_dataset</vt:lpstr>
      <vt:lpstr>Intermid+formulas</vt:lpstr>
      <vt:lpstr>Cleaned</vt:lpstr>
      <vt:lpstr>Relation_tbls</vt:lpstr>
      <vt:lpstr>Dashboard</vt:lpstr>
      <vt:lpstr>Summary</vt:lpstr>
      <vt:lpstr>Other worksheets----&gt;</vt:lpstr>
      <vt:lpstr>Price_cleaning</vt:lpstr>
      <vt:lpstr>Addresses_check</vt:lpstr>
      <vt:lpstr>city-avg_pr</vt:lpstr>
      <vt:lpstr>type-price+distribution</vt:lpstr>
      <vt:lpstr>depth-price</vt:lpstr>
      <vt:lpstr>Type proport</vt:lpstr>
      <vt:lpstr>NOT_INCL_type-avg_size</vt:lpstr>
      <vt:lpstr>NOT_INCL_type-rooms</vt:lpstr>
      <vt:lpstr>Breadcrumb</vt:lpstr>
      <vt:lpstr>Category_name</vt:lpstr>
      <vt:lpstr>Cleaned!Entire</vt:lpstr>
      <vt:lpstr>Entire</vt:lpstr>
      <vt:lpstr>Raw_dataset!RealEstateAU_1000_Samples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dc:creator>
  <cp:lastModifiedBy>Sergey</cp:lastModifiedBy>
  <dcterms:created xsi:type="dcterms:W3CDTF">2023-09-17T13:52:47Z</dcterms:created>
  <dcterms:modified xsi:type="dcterms:W3CDTF">2023-09-28T13:36:45Z</dcterms:modified>
</cp:coreProperties>
</file>