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source\BSUIR\5sem\MoO\MoO_Labs\MoO_Lab4\"/>
    </mc:Choice>
  </mc:AlternateContent>
  <xr:revisionPtr revIDLastSave="0" documentId="13_ncr:1_{1B596937-E5AD-47D0-80C9-8E9393412DD3}" xr6:coauthVersionLast="47" xr6:coauthVersionMax="47" xr10:uidLastSave="{00000000-0000-0000-0000-000000000000}"/>
  <bookViews>
    <workbookView xWindow="3650" yWindow="1170" windowWidth="16800" windowHeight="9670" xr2:uid="{F425F71B-FC24-462A-B100-D4B7D4F19226}"/>
  </bookViews>
  <sheets>
    <sheet name="Лист1" sheetId="1" r:id="rId1"/>
  </sheets>
  <definedNames>
    <definedName name="solver_adj" localSheetId="0" hidden="1">Лист1!$F$17:$F$21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Лист1!$I$22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Лист1!$B$23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Лист1!$B$22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F2" i="1" l="1"/>
  <c r="H2" i="1" s="1"/>
  <c r="F3" i="1"/>
  <c r="F4" i="1"/>
  <c r="F5" i="1"/>
  <c r="H5" i="1" s="1"/>
  <c r="F6" i="1"/>
  <c r="I6" i="1" s="1"/>
  <c r="I21" i="1"/>
  <c r="G20" i="1"/>
  <c r="H19" i="1"/>
  <c r="I19" i="1"/>
  <c r="I18" i="1"/>
  <c r="H18" i="1"/>
  <c r="G18" i="1"/>
  <c r="I17" i="1"/>
  <c r="H4" i="1"/>
  <c r="I5" i="1"/>
  <c r="I4" i="1"/>
  <c r="G4" i="1"/>
  <c r="I3" i="1"/>
  <c r="H3" i="1"/>
  <c r="G3" i="1"/>
  <c r="G5" i="1" l="1"/>
  <c r="G2" i="1"/>
  <c r="H20" i="1"/>
  <c r="I20" i="1"/>
  <c r="I22" i="1" s="1"/>
  <c r="H21" i="1"/>
  <c r="G17" i="1"/>
  <c r="G21" i="1"/>
  <c r="H17" i="1"/>
  <c r="G19" i="1"/>
  <c r="G6" i="1"/>
  <c r="H6" i="1"/>
  <c r="I2" i="1"/>
  <c r="A12" i="1" s="1"/>
  <c r="M19" i="1" l="1"/>
  <c r="B23" i="1"/>
  <c r="M22" i="1" s="1"/>
</calcChain>
</file>

<file path=xl/sharedStrings.xml><?xml version="1.0" encoding="utf-8"?>
<sst xmlns="http://schemas.openxmlformats.org/spreadsheetml/2006/main" count="37" uniqueCount="25">
  <si>
    <t>I</t>
  </si>
  <si>
    <t>Vi</t>
  </si>
  <si>
    <t>Ki</t>
  </si>
  <si>
    <t>Si</t>
  </si>
  <si>
    <t>fi</t>
  </si>
  <si>
    <t>qi0</t>
  </si>
  <si>
    <t>Ki*Vi/qi0</t>
  </si>
  <si>
    <t>Si*qi</t>
  </si>
  <si>
    <t>fi*qi</t>
  </si>
  <si>
    <t>Вариант 23</t>
  </si>
  <si>
    <t>F</t>
  </si>
  <si>
    <t>L</t>
  </si>
  <si>
    <t>- значение без ограничений</t>
  </si>
  <si>
    <t>h</t>
  </si>
  <si>
    <t>Сравним необходимое количество складских площадей с имеющимся:</t>
  </si>
  <si>
    <t>&gt;</t>
  </si>
  <si>
    <t>Полученное значение больше исходного, поэтому ограничение является существенным.</t>
  </si>
  <si>
    <t>Оптимизационная модель:</t>
  </si>
  <si>
    <t>- значение с ограничениями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</si>
  <si>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</si>
  <si>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</si>
  <si>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</si>
  <si>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без ограничений</t>
  </si>
  <si>
    <t>управление поставками с ограничениями на складские площади</t>
  </si>
  <si>
    <t>Результат программного решения: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</si>
</sst>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quotePrefix="1"/>
    <xf numFmtId="0" fontId="0" fillId="0" borderId="9" xfId="0" applyBorder="1"/>
    <xf numFmtId="0" fontId="0" fillId="0" borderId="9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Обычный" xfId="0" builtinId="0"/>
    <cellStyle name="Обычный 2" xfId="1" xr:uid="{D0A7A5DD-F6A3-4578-B29E-6F71A51AF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28</xdr:row>
      <xdr:rowOff>25400</xdr:rowOff>
    </xdr:from>
    <xdr:to>
      <xdr:col>12</xdr:col>
      <xdr:colOff>413227</xdr:colOff>
      <xdr:row>30</xdr:row>
      <xdr:rowOff>12718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444D6E2-006A-4239-AF21-493DE8D6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5181600"/>
          <a:ext cx="9277827" cy="35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E82F-9028-469F-9521-6724AC915D31}">
  <dimension ref="A1:M28"/>
  <sheetViews>
    <sheetView tabSelected="1" workbookViewId="0">
      <selection activeCell="E11" sqref="E11"/>
    </sheetView>
  </sheetViews>
  <sheetFormatPr defaultRowHeight="14.5" x14ac:dyDescent="0.35"/>
  <cols>
    <col min="3" max="7" width="8.7265625" customWidth="1"/>
    <col min="11" max="11" width="22.81640625" customWidth="1"/>
    <col min="12" max="12" width="17.26953125" customWidth="1"/>
    <col min="13" max="13" width="14.26953125" customWidth="1"/>
  </cols>
  <sheetData>
    <row r="1" spans="1:13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15" t="s">
        <v>9</v>
      </c>
    </row>
    <row r="2" spans="1:13" x14ac:dyDescent="0.35">
      <c r="A2" s="11">
        <v>1</v>
      </c>
      <c r="B2" s="1">
        <v>48000</v>
      </c>
      <c r="C2" s="2">
        <v>120</v>
      </c>
      <c r="D2" s="2">
        <v>200</v>
      </c>
      <c r="E2" s="12">
        <v>1.8</v>
      </c>
      <c r="F2" s="2">
        <f>SQRT(2*C2*B2/D2)</f>
        <v>240</v>
      </c>
      <c r="G2" s="2">
        <f>C2*B2/F2</f>
        <v>24000</v>
      </c>
      <c r="H2" s="2">
        <f>D2*F2</f>
        <v>48000</v>
      </c>
      <c r="I2" s="3">
        <f>E2*F2</f>
        <v>432</v>
      </c>
    </row>
    <row r="3" spans="1:13" x14ac:dyDescent="0.35">
      <c r="A3" s="10">
        <v>2</v>
      </c>
      <c r="B3" s="4">
        <v>22400</v>
      </c>
      <c r="C3" s="13">
        <v>160</v>
      </c>
      <c r="D3" s="13">
        <v>280</v>
      </c>
      <c r="E3" s="14">
        <v>1.6</v>
      </c>
      <c r="F3" s="13">
        <f t="shared" ref="F3:F4" si="0">SQRT(2*C3*B3/D3)</f>
        <v>160</v>
      </c>
      <c r="G3" s="13">
        <f t="shared" ref="G3:G6" si="1">C3*B3/F3</f>
        <v>22400</v>
      </c>
      <c r="H3" s="13">
        <f t="shared" ref="H3:H6" si="2">D3*F3</f>
        <v>44800</v>
      </c>
      <c r="I3" s="5">
        <f t="shared" ref="I3:I6" si="3">E3*F3</f>
        <v>256</v>
      </c>
    </row>
    <row r="4" spans="1:13" x14ac:dyDescent="0.35">
      <c r="A4" s="10">
        <v>3</v>
      </c>
      <c r="B4" s="4">
        <v>6400</v>
      </c>
      <c r="C4" s="13">
        <v>130</v>
      </c>
      <c r="D4" s="13">
        <v>260</v>
      </c>
      <c r="E4" s="14">
        <v>1.2</v>
      </c>
      <c r="F4" s="13">
        <f t="shared" si="0"/>
        <v>80</v>
      </c>
      <c r="G4" s="13">
        <f t="shared" si="1"/>
        <v>10400</v>
      </c>
      <c r="H4" s="13">
        <f>D4*F4</f>
        <v>20800</v>
      </c>
      <c r="I4" s="5">
        <f t="shared" si="3"/>
        <v>96</v>
      </c>
    </row>
    <row r="5" spans="1:13" x14ac:dyDescent="0.35">
      <c r="A5" s="10">
        <v>4</v>
      </c>
      <c r="B5" s="4">
        <v>8600</v>
      </c>
      <c r="C5" s="13">
        <v>140</v>
      </c>
      <c r="D5" s="13">
        <v>200</v>
      </c>
      <c r="E5" s="14">
        <v>1.5</v>
      </c>
      <c r="F5" s="13">
        <f>SQRT(2*C5*B5/D5)</f>
        <v>109.72693379476162</v>
      </c>
      <c r="G5" s="13">
        <f t="shared" si="1"/>
        <v>10972.693379476163</v>
      </c>
      <c r="H5" s="13">
        <f t="shared" si="2"/>
        <v>21945.386758952325</v>
      </c>
      <c r="I5" s="5">
        <f t="shared" si="3"/>
        <v>164.59040069214242</v>
      </c>
    </row>
    <row r="6" spans="1:13" x14ac:dyDescent="0.35">
      <c r="A6" s="10">
        <v>5</v>
      </c>
      <c r="B6" s="6">
        <v>2460</v>
      </c>
      <c r="C6" s="7">
        <v>110</v>
      </c>
      <c r="D6" s="7">
        <v>250</v>
      </c>
      <c r="E6" s="9">
        <v>1.4</v>
      </c>
      <c r="F6" s="7">
        <f>SQRT(2*C6*B6/D6)</f>
        <v>46.527411275505109</v>
      </c>
      <c r="G6" s="7">
        <f t="shared" si="1"/>
        <v>5815.9264094381388</v>
      </c>
      <c r="H6" s="7">
        <f t="shared" si="2"/>
        <v>11631.852818876278</v>
      </c>
      <c r="I6" s="8">
        <f t="shared" si="3"/>
        <v>65.138375785707154</v>
      </c>
    </row>
    <row r="7" spans="1:13" x14ac:dyDescent="0.35">
      <c r="A7" s="17" t="s">
        <v>10</v>
      </c>
      <c r="B7" s="18">
        <v>1000</v>
      </c>
    </row>
    <row r="8" spans="1:13" x14ac:dyDescent="0.35">
      <c r="A8" s="17" t="s">
        <v>11</v>
      </c>
      <c r="B8" s="17">
        <f>SUM(G2:G6)+0.5*SUM(H2:H6)</f>
        <v>147177.23957782859</v>
      </c>
      <c r="C8" s="16" t="s">
        <v>12</v>
      </c>
    </row>
    <row r="9" spans="1:13" x14ac:dyDescent="0.35">
      <c r="A9" s="17" t="s">
        <v>13</v>
      </c>
      <c r="B9" s="18">
        <v>1</v>
      </c>
    </row>
    <row r="11" spans="1:13" x14ac:dyDescent="0.35">
      <c r="A11" t="s">
        <v>14</v>
      </c>
    </row>
    <row r="12" spans="1:13" x14ac:dyDescent="0.35">
      <c r="A12">
        <f>B9*SUM(I2:I6)</f>
        <v>1013.7287764778496</v>
      </c>
      <c r="B12" t="s">
        <v>15</v>
      </c>
      <c r="C12">
        <v>1000</v>
      </c>
    </row>
    <row r="13" spans="1:13" x14ac:dyDescent="0.35">
      <c r="A13" t="s">
        <v>16</v>
      </c>
    </row>
    <row r="15" spans="1:13" x14ac:dyDescent="0.35">
      <c r="A15" t="s">
        <v>17</v>
      </c>
    </row>
    <row r="16" spans="1:13" x14ac:dyDescent="0.35">
      <c r="A16" s="10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  <c r="G16" s="10" t="s">
        <v>6</v>
      </c>
      <c r="H16" s="10" t="s">
        <v>7</v>
      </c>
      <c r="I16" s="10" t="s">
        <v>8</v>
      </c>
      <c r="K16" s="29" t="s">
        <v>19</v>
      </c>
      <c r="L16" s="25" t="s">
        <v>20</v>
      </c>
      <c r="M16" s="27" t="s">
        <v>21</v>
      </c>
    </row>
    <row r="17" spans="1:13" x14ac:dyDescent="0.35">
      <c r="A17" s="11">
        <v>1</v>
      </c>
      <c r="B17" s="1">
        <v>48000</v>
      </c>
      <c r="C17" s="2">
        <v>120</v>
      </c>
      <c r="D17" s="2">
        <v>200</v>
      </c>
      <c r="E17" s="12">
        <v>1.8</v>
      </c>
      <c r="F17" s="2">
        <v>235.99120539334638</v>
      </c>
      <c r="G17" s="2">
        <f>C17*B17/F17</f>
        <v>24407.689220449229</v>
      </c>
      <c r="H17" s="2">
        <f>D17*F17</f>
        <v>47198.241078669278</v>
      </c>
      <c r="I17" s="3">
        <f>E17*F17</f>
        <v>424.78416970802351</v>
      </c>
      <c r="K17" s="30"/>
      <c r="L17" s="26"/>
      <c r="M17" s="28"/>
    </row>
    <row r="18" spans="1:13" x14ac:dyDescent="0.35">
      <c r="A18" s="10">
        <v>2</v>
      </c>
      <c r="B18" s="4">
        <v>22400</v>
      </c>
      <c r="C18" s="13">
        <v>160</v>
      </c>
      <c r="D18" s="13">
        <v>280</v>
      </c>
      <c r="E18" s="14">
        <v>1.6</v>
      </c>
      <c r="F18" s="13">
        <v>158.31154202546219</v>
      </c>
      <c r="G18" s="13">
        <f t="shared" ref="G18:G21" si="4">C18*B18/F18</f>
        <v>22638.905250657997</v>
      </c>
      <c r="H18" s="13">
        <f t="shared" ref="H18" si="5">D18*F18</f>
        <v>44327.231767129415</v>
      </c>
      <c r="I18" s="5">
        <f t="shared" ref="I18:I21" si="6">E18*F18</f>
        <v>253.29846724073951</v>
      </c>
      <c r="K18" s="30"/>
      <c r="L18" s="26"/>
      <c r="M18" s="28"/>
    </row>
    <row r="19" spans="1:13" x14ac:dyDescent="0.35">
      <c r="A19" s="10">
        <v>3</v>
      </c>
      <c r="B19" s="4">
        <v>6400</v>
      </c>
      <c r="C19" s="13">
        <v>130</v>
      </c>
      <c r="D19" s="13">
        <v>260</v>
      </c>
      <c r="E19" s="14">
        <v>1.2</v>
      </c>
      <c r="F19" s="13">
        <v>79.334028609285397</v>
      </c>
      <c r="G19" s="13">
        <f t="shared" si="4"/>
        <v>10487.303047441879</v>
      </c>
      <c r="H19" s="13">
        <f>D19*F19</f>
        <v>20626.847438414203</v>
      </c>
      <c r="I19" s="5">
        <f t="shared" si="6"/>
        <v>95.200834331142474</v>
      </c>
      <c r="K19" s="19" t="s">
        <v>22</v>
      </c>
      <c r="L19" s="21">
        <v>1013</v>
      </c>
      <c r="M19" s="23">
        <f>B8</f>
        <v>147177.23957782859</v>
      </c>
    </row>
    <row r="20" spans="1:13" x14ac:dyDescent="0.35">
      <c r="A20" s="10">
        <v>4</v>
      </c>
      <c r="B20" s="4">
        <v>8600</v>
      </c>
      <c r="C20" s="13">
        <v>140</v>
      </c>
      <c r="D20" s="13">
        <v>200</v>
      </c>
      <c r="E20" s="14">
        <v>1.5</v>
      </c>
      <c r="F20" s="13">
        <v>108.19728266464791</v>
      </c>
      <c r="G20" s="13">
        <f t="shared" si="4"/>
        <v>11127.821053803524</v>
      </c>
      <c r="H20" s="13">
        <f t="shared" ref="H20:H21" si="7">D20*F20</f>
        <v>21639.456532929584</v>
      </c>
      <c r="I20" s="5">
        <f t="shared" si="6"/>
        <v>162.29592399697188</v>
      </c>
      <c r="K20" s="19"/>
      <c r="L20" s="21"/>
      <c r="M20" s="23"/>
    </row>
    <row r="21" spans="1:13" x14ac:dyDescent="0.35">
      <c r="A21" s="10">
        <v>5</v>
      </c>
      <c r="B21" s="6">
        <v>2460</v>
      </c>
      <c r="C21" s="7">
        <v>110</v>
      </c>
      <c r="D21" s="7">
        <v>250</v>
      </c>
      <c r="E21" s="9">
        <v>1.4</v>
      </c>
      <c r="F21" s="7">
        <v>46.014717695465983</v>
      </c>
      <c r="G21" s="7">
        <f t="shared" si="4"/>
        <v>5880.727157577744</v>
      </c>
      <c r="H21" s="7">
        <f t="shared" si="7"/>
        <v>11503.679423866495</v>
      </c>
      <c r="I21" s="8">
        <f t="shared" si="6"/>
        <v>64.420604773652371</v>
      </c>
      <c r="K21" s="19"/>
      <c r="L21" s="21"/>
      <c r="M21" s="23"/>
    </row>
    <row r="22" spans="1:13" x14ac:dyDescent="0.35">
      <c r="A22" s="17" t="s">
        <v>10</v>
      </c>
      <c r="B22" s="18">
        <v>1000</v>
      </c>
      <c r="I22" s="17">
        <f>SUM(I17:I21)</f>
        <v>1000.0000000505297</v>
      </c>
      <c r="K22" s="19" t="s">
        <v>23</v>
      </c>
      <c r="L22" s="21">
        <v>1000</v>
      </c>
      <c r="M22" s="23">
        <f>B23</f>
        <v>147190.17385043483</v>
      </c>
    </row>
    <row r="23" spans="1:13" x14ac:dyDescent="0.35">
      <c r="A23" s="17" t="s">
        <v>11</v>
      </c>
      <c r="B23" s="17">
        <f>SUM(G17:G21)+0.5*SUM(H17:H21)</f>
        <v>147190.17385043483</v>
      </c>
      <c r="C23" s="16" t="s">
        <v>18</v>
      </c>
      <c r="K23" s="19"/>
      <c r="L23" s="21"/>
      <c r="M23" s="23"/>
    </row>
    <row r="24" spans="1:13" x14ac:dyDescent="0.35">
      <c r="A24" s="17" t="s">
        <v>13</v>
      </c>
      <c r="B24" s="18">
        <v>1</v>
      </c>
      <c r="K24" s="19"/>
      <c r="L24" s="21"/>
      <c r="M24" s="23"/>
    </row>
    <row r="25" spans="1:13" x14ac:dyDescent="0.35">
      <c r="K25" s="20"/>
      <c r="L25" s="22"/>
      <c r="M25" s="24"/>
    </row>
    <row r="28" spans="1:13" x14ac:dyDescent="0.35">
      <c r="A28" t="s">
        <v>24</v>
      </c>
    </row>
  </sheetData>
  <mergeCells count="9">
    <mergeCell ref="K22:K25"/>
    <mergeCell ref="L22:L25"/>
    <mergeCell ref="M22:M25"/>
    <mergeCell ref="L16:L18"/>
    <mergeCell ref="M16:M18"/>
    <mergeCell ref="K19:K21"/>
    <mergeCell ref="L19:L21"/>
    <mergeCell ref="M19:M21"/>
    <mergeCell ref="K16:K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2022-11-29T22:32:39Z</dcterms:created>
  <dcterms:modified xsi:type="dcterms:W3CDTF">2022-12-01T00:54:46Z</dcterms:modified>
</cp:coreProperties>
</file>